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n/Desktop/Data/OC/Projet 2/Projet livrable/Livrable/"/>
    </mc:Choice>
  </mc:AlternateContent>
  <xr:revisionPtr revIDLastSave="0" documentId="13_ncr:1_{3452D484-F853-C048-A822-F9CB03716A54}" xr6:coauthVersionLast="47" xr6:coauthVersionMax="47" xr10:uidLastSave="{00000000-0000-0000-0000-000000000000}"/>
  <bookViews>
    <workbookView xWindow="-38400" yWindow="-1600" windowWidth="38400" windowHeight="21600" firstSheet="2" activeTab="4" xr2:uid="{00000000-000D-0000-FFFF-FFFF00000000}"/>
  </bookViews>
  <sheets>
    <sheet name="Catégorie des articles" sheetId="1" r:id="rId1"/>
    <sheet name="Commandes (CDE)" sheetId="2" r:id="rId2"/>
    <sheet name="Réception" sheetId="3" r:id="rId3"/>
    <sheet name="Expéditions" sheetId="4" r:id="rId4"/>
    <sheet name="Concat_Expédition_Réception" sheetId="22" r:id="rId5"/>
    <sheet name="Concat_Commande_Réception" sheetId="28" r:id="rId6"/>
    <sheet name="Stock_En_UVC" sheetId="5" r:id="rId7"/>
    <sheet name="Prix_Moyen_Toutes_Références" sheetId="6" r:id="rId8"/>
    <sheet name="Nombre_De_Produits_Stockés" sheetId="11" r:id="rId9"/>
    <sheet name="Réception_Expédition" sheetId="31" r:id="rId10"/>
    <sheet name="Nb_Commandes_Réceptionnées" sheetId="19" r:id="rId11"/>
    <sheet name="Taux_De_Service" sheetId="27" r:id="rId12"/>
  </sheets>
  <definedNames>
    <definedName name="_xlnm._FilterDatabase" localSheetId="0" hidden="1">'Catégorie des articles'!$A$1:$E$1000</definedName>
    <definedName name="_xlnm._FilterDatabase" localSheetId="1" hidden="1">'Commandes (CDE)'!$A$1:$F$2349</definedName>
    <definedName name="_xlnm._FilterDatabase" localSheetId="5" hidden="1">Concat_Commande_Réception!$B$1:$E$1</definedName>
    <definedName name="_xlnm._FilterDatabase" localSheetId="4" hidden="1">Concat_Expédition_Réception!$A$1:$D$1</definedName>
    <definedName name="_xlnm._FilterDatabase" localSheetId="3" hidden="1">Expéditions!$A$1:$G$999</definedName>
    <definedName name="_xlnm._FilterDatabase" localSheetId="2" hidden="1">Réception!$B$1:$G$2159</definedName>
    <definedName name="Categorie">'Catégorie des articles'!$A$1:$E$163</definedName>
    <definedName name="Commandes">'Commandes (CDE)'!$A$1:$F$2349</definedName>
    <definedName name="Segment_AnnéeMois">#N/A</definedName>
    <definedName name="Segment_Annéemois1">#N/A</definedName>
    <definedName name="Segment_Annéemois2">#N/A</definedName>
    <definedName name="Segment_Annéemois4">#N/A</definedName>
    <definedName name="Segment_Famille_de_produits">#N/A</definedName>
    <definedName name="Segment_Famille_de_produits2">#N/A</definedName>
    <definedName name="Segment_Famille_de_produits3">#N/A</definedName>
    <definedName name="Segment_Famille_de_produits4">#N/A</definedName>
    <definedName name="Segment_Famille_de_produits5">#N/A</definedName>
    <definedName name="Segment_Famille_de_produits6">#N/A</definedName>
    <definedName name="Segment_Famille_de_produits7">#N/A</definedName>
    <definedName name="Tableauexpedition">Expéditions!$A$1:$G$929</definedName>
    <definedName name="Tableaureception">Réception!$B$1:$G$2159</definedName>
  </definedNames>
  <calcPr calcId="191029"/>
  <pivotCaches>
    <pivotCache cacheId="109" r:id="rId13"/>
    <pivotCache cacheId="110" r:id="rId14"/>
    <pivotCache cacheId="111" r:id="rId15"/>
    <pivotCache cacheId="112" r:id="rId16"/>
    <pivotCache cacheId="113" r:id="rId17"/>
    <pivotCache cacheId="114"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6" i="19" l="1"/>
  <c r="C67" i="31"/>
  <c r="B67" i="31"/>
  <c r="C66" i="31"/>
  <c r="B66" i="31"/>
  <c r="C61" i="31"/>
  <c r="C60" i="31"/>
  <c r="A52" i="31"/>
  <c r="D52" i="31" s="1"/>
  <c r="A53" i="31"/>
  <c r="D53" i="31" s="1"/>
  <c r="A54" i="31"/>
  <c r="D54" i="31" s="1"/>
  <c r="A55" i="31"/>
  <c r="D55" i="31" s="1"/>
  <c r="A51" i="31"/>
  <c r="D51" i="31" s="1"/>
  <c r="A46" i="31"/>
  <c r="D46" i="31" s="1"/>
  <c r="A47" i="31"/>
  <c r="D47" i="31" s="1"/>
  <c r="A48" i="31"/>
  <c r="D48" i="31" s="1"/>
  <c r="A49" i="31"/>
  <c r="D49" i="31" s="1"/>
  <c r="A45" i="31"/>
  <c r="D45" i="31" s="1"/>
  <c r="A40" i="31"/>
  <c r="D40" i="31" s="1"/>
  <c r="A41" i="31"/>
  <c r="D41" i="31" s="1"/>
  <c r="A42" i="31"/>
  <c r="D42" i="31" s="1"/>
  <c r="A43" i="31"/>
  <c r="D43" i="31" s="1"/>
  <c r="A39" i="31"/>
  <c r="D39" i="31" s="1"/>
  <c r="A34" i="31"/>
  <c r="D34" i="31" s="1"/>
  <c r="A35" i="31"/>
  <c r="D35" i="31" s="1"/>
  <c r="A36" i="31"/>
  <c r="D36" i="31" s="1"/>
  <c r="A37" i="31"/>
  <c r="D37" i="31" s="1"/>
  <c r="A33" i="31"/>
  <c r="D33" i="31" s="1"/>
  <c r="A28" i="31"/>
  <c r="D28" i="31" s="1"/>
  <c r="A29" i="31"/>
  <c r="D29" i="31" s="1"/>
  <c r="A30" i="31"/>
  <c r="D30" i="31" s="1"/>
  <c r="A31" i="31"/>
  <c r="D31" i="31" s="1"/>
  <c r="A27" i="31"/>
  <c r="D27" i="31" s="1"/>
  <c r="A22" i="31"/>
  <c r="D22" i="31" s="1"/>
  <c r="A23" i="31"/>
  <c r="D23" i="31" s="1"/>
  <c r="A24" i="31"/>
  <c r="D24" i="31" s="1"/>
  <c r="A25" i="31"/>
  <c r="D25" i="31" s="1"/>
  <c r="A21" i="31"/>
  <c r="D21" i="31" s="1"/>
  <c r="A16" i="31"/>
  <c r="D16" i="31" s="1"/>
  <c r="A17" i="31"/>
  <c r="D17" i="31" s="1"/>
  <c r="A18" i="31"/>
  <c r="D18" i="31" s="1"/>
  <c r="A19" i="31"/>
  <c r="D19" i="31" s="1"/>
  <c r="A15" i="31"/>
  <c r="D15" i="31" s="1"/>
  <c r="A10" i="31"/>
  <c r="D10" i="31" s="1"/>
  <c r="A11" i="31"/>
  <c r="D11" i="31" s="1"/>
  <c r="A12" i="31"/>
  <c r="D12" i="31" s="1"/>
  <c r="A13" i="31"/>
  <c r="D13" i="31" s="1"/>
  <c r="A9" i="31"/>
  <c r="D9" i="31" s="1"/>
  <c r="A4" i="31"/>
  <c r="D4" i="31" s="1"/>
  <c r="A5" i="31"/>
  <c r="D5" i="31" s="1"/>
  <c r="A6" i="31"/>
  <c r="D6" i="31" s="1"/>
  <c r="A7" i="31"/>
  <c r="D7" i="31" s="1"/>
  <c r="A3" i="31"/>
  <c r="D3" i="31" s="1"/>
  <c r="C16" i="19"/>
  <c r="D16" i="19"/>
  <c r="E16" i="19"/>
  <c r="F16" i="19"/>
  <c r="B16" i="19"/>
  <c r="C17" i="19"/>
  <c r="D17" i="19"/>
  <c r="E17" i="19"/>
  <c r="F17" i="19"/>
  <c r="B17" i="19"/>
  <c r="G17" i="19"/>
  <c r="K12" i="19"/>
  <c r="J25" i="4"/>
  <c r="C15" i="11"/>
  <c r="D15" i="11"/>
  <c r="E15" i="11"/>
  <c r="F15" i="11"/>
  <c r="B15" i="11"/>
  <c r="J14" i="6"/>
  <c r="C16" i="5"/>
  <c r="D16" i="5"/>
  <c r="E16" i="5"/>
  <c r="F16" i="5"/>
  <c r="B16" i="5"/>
  <c r="J33" i="27"/>
  <c r="J32" i="27"/>
  <c r="J31" i="27"/>
  <c r="I29"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1003" i="27"/>
  <c r="E1004" i="27"/>
  <c r="E1005" i="27"/>
  <c r="E1006" i="27"/>
  <c r="E1007" i="27"/>
  <c r="E1008" i="27"/>
  <c r="E1009" i="27"/>
  <c r="E1010" i="27"/>
  <c r="E1011" i="27"/>
  <c r="E1012" i="27"/>
  <c r="E1013" i="27"/>
  <c r="E1014" i="27"/>
  <c r="E1015" i="27"/>
  <c r="E1016" i="27"/>
  <c r="E1017" i="27"/>
  <c r="E1018" i="27"/>
  <c r="E1019" i="27"/>
  <c r="E1020" i="27"/>
  <c r="E1021" i="27"/>
  <c r="E1022" i="27"/>
  <c r="E1023" i="27"/>
  <c r="E1024" i="27"/>
  <c r="E1025" i="27"/>
  <c r="E1026" i="27"/>
  <c r="E1027" i="27"/>
  <c r="E1028" i="27"/>
  <c r="E1029" i="27"/>
  <c r="E1030" i="27"/>
  <c r="E1031" i="27"/>
  <c r="E1032" i="27"/>
  <c r="E1033" i="27"/>
  <c r="E1034" i="27"/>
  <c r="E1035" i="27"/>
  <c r="E1036" i="27"/>
  <c r="E1037" i="27"/>
  <c r="E1038" i="27"/>
  <c r="E1039" i="27"/>
  <c r="E1040" i="27"/>
  <c r="E1041" i="27"/>
  <c r="E1042" i="27"/>
  <c r="E1043" i="27"/>
  <c r="E1044" i="27"/>
  <c r="E1045" i="27"/>
  <c r="E1046" i="27"/>
  <c r="E1047" i="27"/>
  <c r="E3" i="27"/>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 i="2"/>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 i="3"/>
  <c r="C16" i="11"/>
  <c r="D16" i="11"/>
  <c r="E16" i="11"/>
  <c r="F16" i="11"/>
  <c r="B16" i="11"/>
  <c r="J15" i="5"/>
  <c r="J15" i="6"/>
  <c r="D43" i="6"/>
  <c r="D53" i="6"/>
  <c r="D54" i="6"/>
  <c r="D44" i="6"/>
  <c r="D33" i="6"/>
  <c r="D34" i="6"/>
  <c r="D23" i="6"/>
  <c r="D13" i="6"/>
  <c r="D24" i="6"/>
  <c r="D14" i="6"/>
  <c r="F17" i="5"/>
  <c r="E17" i="5"/>
  <c r="D17" i="5"/>
  <c r="C17" i="5"/>
  <c r="J14" i="5"/>
  <c r="B17" i="5"/>
  <c r="G17" i="5" l="1"/>
  <c r="C62" i="31"/>
  <c r="D56" i="31"/>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 i="3"/>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2" i="4"/>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 i="3"/>
  <c r="J14" i="4" l="1"/>
  <c r="J17" i="4"/>
  <c r="J3" i="4"/>
  <c r="J4" i="4"/>
  <c r="N16" i="4"/>
  <c r="K20" i="4"/>
  <c r="L21" i="4"/>
  <c r="M22" i="4"/>
  <c r="N15" i="4"/>
  <c r="K19" i="4"/>
  <c r="L20" i="4"/>
  <c r="M21" i="4"/>
  <c r="N22" i="4"/>
  <c r="K18" i="4"/>
  <c r="L19" i="4"/>
  <c r="M20" i="4"/>
  <c r="N21" i="4"/>
  <c r="K17" i="4"/>
  <c r="L18" i="4"/>
  <c r="M19" i="4"/>
  <c r="N20" i="4"/>
  <c r="K14" i="4"/>
  <c r="K16" i="4"/>
  <c r="L17" i="4"/>
  <c r="M18" i="4"/>
  <c r="N19" i="4"/>
  <c r="K15" i="4"/>
  <c r="L14" i="4"/>
  <c r="L16" i="4"/>
  <c r="M17" i="4"/>
  <c r="N18" i="4"/>
  <c r="K22" i="4"/>
  <c r="L15" i="4"/>
  <c r="M14" i="4"/>
  <c r="M16" i="4"/>
  <c r="N17" i="4"/>
  <c r="K21" i="4"/>
  <c r="L22" i="4"/>
  <c r="M15" i="4"/>
  <c r="N14" i="4"/>
  <c r="J22" i="4"/>
  <c r="J21" i="4"/>
  <c r="J20" i="4"/>
  <c r="J19" i="4"/>
  <c r="J18" i="4"/>
  <c r="J16" i="4"/>
  <c r="J15" i="4"/>
  <c r="K5" i="4"/>
  <c r="K4" i="4"/>
  <c r="J7" i="4"/>
  <c r="J6" i="4"/>
  <c r="K3" i="4"/>
  <c r="J5" i="4"/>
  <c r="K7" i="4"/>
  <c r="K6" i="4"/>
  <c r="O15" i="4" l="1"/>
  <c r="O16" i="4"/>
  <c r="O18" i="4"/>
  <c r="O19" i="4"/>
  <c r="O21" i="4"/>
  <c r="O17" i="4"/>
  <c r="O20" i="4"/>
  <c r="O22" i="4"/>
  <c r="O14" i="4"/>
  <c r="L23" i="4"/>
  <c r="M23" i="4"/>
  <c r="N23" i="4"/>
  <c r="J23" i="4"/>
  <c r="O23" i="4" s="1"/>
  <c r="K23" i="4"/>
  <c r="K8" i="4"/>
  <c r="J8" i="4"/>
  <c r="J27" i="4" l="1"/>
  <c r="J10" i="4"/>
</calcChain>
</file>

<file path=xl/sharedStrings.xml><?xml version="1.0" encoding="utf-8"?>
<sst xmlns="http://schemas.openxmlformats.org/spreadsheetml/2006/main" count="22906" uniqueCount="301">
  <si>
    <t>Code EAN</t>
  </si>
  <si>
    <t>Désignation</t>
  </si>
  <si>
    <t>Type de Produit</t>
  </si>
  <si>
    <t>Famille de Produit</t>
  </si>
  <si>
    <t>Unite de Stockage</t>
  </si>
  <si>
    <t>BUN 4.5P</t>
  </si>
  <si>
    <t>Surgelé</t>
  </si>
  <si>
    <t>BOULANGERIE</t>
  </si>
  <si>
    <t>UVC</t>
  </si>
  <si>
    <t>BUNS MAXI</t>
  </si>
  <si>
    <t>BUN RECTAN</t>
  </si>
  <si>
    <t>BUN BRILLA</t>
  </si>
  <si>
    <t>Frais</t>
  </si>
  <si>
    <t>BUN PREMIU</t>
  </si>
  <si>
    <t xml:space="preserve">CROISSANT </t>
  </si>
  <si>
    <t>DBL MORICE</t>
  </si>
  <si>
    <t>DEMI BAGUE</t>
  </si>
  <si>
    <t>PAIN BURGE</t>
  </si>
  <si>
    <t>BRETZEL CU</t>
  </si>
  <si>
    <t>PAIN LAIT</t>
  </si>
  <si>
    <t>Sec</t>
  </si>
  <si>
    <t>BATON FRUI</t>
  </si>
  <si>
    <t>PAIN LOSAN</t>
  </si>
  <si>
    <t>PAIN STICK</t>
  </si>
  <si>
    <t>PAIN GRIS</t>
  </si>
  <si>
    <t>PAIN MIE</t>
  </si>
  <si>
    <t>PAIN CAMPA</t>
  </si>
  <si>
    <t>BUN SESAME</t>
  </si>
  <si>
    <t>BUN POTIRO</t>
  </si>
  <si>
    <t>PAIN L'AIL</t>
  </si>
  <si>
    <t>BRIOCHE PR</t>
  </si>
  <si>
    <t>TIGELLE 35</t>
  </si>
  <si>
    <t>PAIN HOT</t>
  </si>
  <si>
    <t>PAIN BUN</t>
  </si>
  <si>
    <t>BUN VEGAN</t>
  </si>
  <si>
    <t>PAIN SEIGL</t>
  </si>
  <si>
    <t>TOFU NATUR</t>
  </si>
  <si>
    <t>CREMERIE</t>
  </si>
  <si>
    <t>LAIT 44593</t>
  </si>
  <si>
    <t>BOISSON SO</t>
  </si>
  <si>
    <t>CHEDDAR OR</t>
  </si>
  <si>
    <t>EMMENTAL F</t>
  </si>
  <si>
    <t>YAOURT FRA</t>
  </si>
  <si>
    <t>YAOURT LAC</t>
  </si>
  <si>
    <t>YAOURT BIF</t>
  </si>
  <si>
    <t>BEURRE DOU</t>
  </si>
  <si>
    <t>BEURRE DEM</t>
  </si>
  <si>
    <t>OEUF NEIGE</t>
  </si>
  <si>
    <t>FROMAGE BL</t>
  </si>
  <si>
    <t>OEUF LIQUI</t>
  </si>
  <si>
    <t>YAG YAOS</t>
  </si>
  <si>
    <t>YAG S/LIT</t>
  </si>
  <si>
    <t>OEUF PLEIN</t>
  </si>
  <si>
    <t>OEUF ENTIE</t>
  </si>
  <si>
    <t>JAUNE LIQU</t>
  </si>
  <si>
    <t>MOZZARELLA</t>
  </si>
  <si>
    <t>OEUF FRAIS</t>
  </si>
  <si>
    <t>YOP FRAISE</t>
  </si>
  <si>
    <t>PETIT YOPL</t>
  </si>
  <si>
    <t>OEUF BROUI</t>
  </si>
  <si>
    <t>LAIT ECREM</t>
  </si>
  <si>
    <t>BURRATA PO</t>
  </si>
  <si>
    <t>STRACCIATE</t>
  </si>
  <si>
    <t>PARMESAN C</t>
  </si>
  <si>
    <t>DESSERT CH</t>
  </si>
  <si>
    <t>PEPPER TR2</t>
  </si>
  <si>
    <t>CHEDDAR FO</t>
  </si>
  <si>
    <t>MANCHEGO P</t>
  </si>
  <si>
    <t>EMMENTAL J</t>
  </si>
  <si>
    <t>CHEDDAR RG</t>
  </si>
  <si>
    <t>GOUDA PORT</t>
  </si>
  <si>
    <t>EMMENTAL P</t>
  </si>
  <si>
    <t>FRUITE POI</t>
  </si>
  <si>
    <t>CHEDDAR PO</t>
  </si>
  <si>
    <t>MONTEREY T</t>
  </si>
  <si>
    <t>PEPPER JAC</t>
  </si>
  <si>
    <t>MONTEREY J</t>
  </si>
  <si>
    <t>HARICOT FA</t>
  </si>
  <si>
    <t>MIX LEGUMES</t>
  </si>
  <si>
    <t>POELEE FOR</t>
  </si>
  <si>
    <t>POELEE GOU</t>
  </si>
  <si>
    <t>MAIS EPIS</t>
  </si>
  <si>
    <t>LEGUME PLA</t>
  </si>
  <si>
    <t>LEGUME TEM</t>
  </si>
  <si>
    <t>PATATE DOU</t>
  </si>
  <si>
    <t>SNAP PEAS</t>
  </si>
  <si>
    <t>DUO HARICO</t>
  </si>
  <si>
    <t>BROCOLI FL</t>
  </si>
  <si>
    <t>FRITE SUPE</t>
  </si>
  <si>
    <t>CHEF TRADE</t>
  </si>
  <si>
    <t>FRITE MAIS</t>
  </si>
  <si>
    <t>FRITE REGU</t>
  </si>
  <si>
    <t>ROSTI MINI</t>
  </si>
  <si>
    <t>TRIANGLE M</t>
  </si>
  <si>
    <t>PDT TRADIT</t>
  </si>
  <si>
    <t>CRISPY SLI</t>
  </si>
  <si>
    <t>FRITE YELL</t>
  </si>
  <si>
    <t>FRITE ZIGG</t>
  </si>
  <si>
    <t>CEPE BOUCH</t>
  </si>
  <si>
    <t>POELEE CHA</t>
  </si>
  <si>
    <t>CEPE LAMEL</t>
  </si>
  <si>
    <t>MORILLE MR</t>
  </si>
  <si>
    <t>POELEE EPA</t>
  </si>
  <si>
    <t>PLEUROTE P</t>
  </si>
  <si>
    <t>HARICOT BO</t>
  </si>
  <si>
    <t>FRITE SURE</t>
  </si>
  <si>
    <t>BREADED MO</t>
  </si>
  <si>
    <t>CRUNCHY PE</t>
  </si>
  <si>
    <t>BEIGNET OI</t>
  </si>
  <si>
    <t>MELANGE 3L</t>
  </si>
  <si>
    <t>ECHALOTE 2</t>
  </si>
  <si>
    <t>AIL HACHEE</t>
  </si>
  <si>
    <t>ASPERGE VR</t>
  </si>
  <si>
    <t>BASILIC 25</t>
  </si>
  <si>
    <t>PERSIL 250</t>
  </si>
  <si>
    <t xml:space="preserve">AUBERGINE </t>
  </si>
  <si>
    <t>ASPERGE VE</t>
  </si>
  <si>
    <t>BANANE PLA</t>
  </si>
  <si>
    <t>CAROTTE TE</t>
  </si>
  <si>
    <t xml:space="preserve">COURGETTE </t>
  </si>
  <si>
    <t>ANANAS TRO</t>
  </si>
  <si>
    <t>COUPELLE T</t>
  </si>
  <si>
    <t>PECHE JUS</t>
  </si>
  <si>
    <t>BTE PIZZA</t>
  </si>
  <si>
    <t>EMBALLAGES</t>
  </si>
  <si>
    <t>GODET 15CL</t>
  </si>
  <si>
    <t>GODET GO85</t>
  </si>
  <si>
    <t>TARTELETTE</t>
  </si>
  <si>
    <t>PIC BAMBOU</t>
  </si>
  <si>
    <t>COUTEAU FO</t>
  </si>
  <si>
    <t>COUTEAU KR</t>
  </si>
  <si>
    <t>FOURCHETTE</t>
  </si>
  <si>
    <t>GRDE CUILL</t>
  </si>
  <si>
    <t>RINCE DOIG</t>
  </si>
  <si>
    <t>WRAP PAPER</t>
  </si>
  <si>
    <t>PAPIER GEN</t>
  </si>
  <si>
    <t>PAPIER HAL</t>
  </si>
  <si>
    <t>PAPIER BUR</t>
  </si>
  <si>
    <t>PAPIER ING</t>
  </si>
  <si>
    <t>CRAYON COU</t>
  </si>
  <si>
    <t>BTE HOTDOG</t>
  </si>
  <si>
    <t>BTE HOT</t>
  </si>
  <si>
    <t>POT 44622</t>
  </si>
  <si>
    <t>DINDE FOND</t>
  </si>
  <si>
    <t>VOLAILLE</t>
  </si>
  <si>
    <t>PLT PANE</t>
  </si>
  <si>
    <t>PLT MANCHO</t>
  </si>
  <si>
    <t>PLT BOUCHE</t>
  </si>
  <si>
    <t>PLT CUIT</t>
  </si>
  <si>
    <t>POULET MAN</t>
  </si>
  <si>
    <t>PLT YASSA</t>
  </si>
  <si>
    <t>PLT NUGGET</t>
  </si>
  <si>
    <t>PLT ROTI</t>
  </si>
  <si>
    <t>Date de Passation de CDE</t>
  </si>
  <si>
    <t>Num CDE</t>
  </si>
  <si>
    <t>Article Commande</t>
  </si>
  <si>
    <t>Date de Livraison prévue</t>
  </si>
  <si>
    <t>Qte Commandee (UVC)</t>
  </si>
  <si>
    <t>Date de Reception</t>
  </si>
  <si>
    <t>Qte receptionnee (UVC)</t>
  </si>
  <si>
    <t>AnnéeMois</t>
  </si>
  <si>
    <t>Codes Produits Achetes</t>
  </si>
  <si>
    <t>Stock Moyen (UVC)</t>
  </si>
  <si>
    <t>Stock Moyen (PMP €)</t>
  </si>
  <si>
    <t>Expeditions (UVC)</t>
  </si>
  <si>
    <t>Famille de produits</t>
  </si>
  <si>
    <t>Somme de Stock Moyen (UVC)</t>
  </si>
  <si>
    <t>Étiquettes de lignes</t>
  </si>
  <si>
    <t>Total général</t>
  </si>
  <si>
    <t>(Tous)</t>
  </si>
  <si>
    <t>Étiquettes de colonnes</t>
  </si>
  <si>
    <t>Variation Mai vs Janvier</t>
  </si>
  <si>
    <t xml:space="preserve">Prix référence par article </t>
  </si>
  <si>
    <t xml:space="preserve">Moyenne de Prix référence par article </t>
  </si>
  <si>
    <t>Total</t>
  </si>
  <si>
    <t>Variation mai vs janvier</t>
  </si>
  <si>
    <t>Hausse de 7,95% du nombre de référence sur la période indiquée</t>
  </si>
  <si>
    <t>Moyenne de BOULANGERIE</t>
  </si>
  <si>
    <t>Annéemois</t>
  </si>
  <si>
    <t>Moyenne de CREMERIE</t>
  </si>
  <si>
    <t>Moyenne de EMBALLAGES</t>
  </si>
  <si>
    <t>Moyenne de MIX LEGUMES</t>
  </si>
  <si>
    <t>Moyenne de VOLAILLE</t>
  </si>
  <si>
    <t>202205</t>
  </si>
  <si>
    <t>202206</t>
  </si>
  <si>
    <t>202207</t>
  </si>
  <si>
    <t>202208</t>
  </si>
  <si>
    <t>202209</t>
  </si>
  <si>
    <t>202210</t>
  </si>
  <si>
    <t>202211</t>
  </si>
  <si>
    <t>202212</t>
  </si>
  <si>
    <t>202301</t>
  </si>
  <si>
    <t>Nombre de Num CDE</t>
  </si>
  <si>
    <t>Qte (UVC)</t>
  </si>
  <si>
    <t>Type</t>
  </si>
  <si>
    <t>Réception</t>
  </si>
  <si>
    <t>Expédition</t>
  </si>
  <si>
    <t>Somme de Qte (UVC)</t>
  </si>
  <si>
    <t>202204</t>
  </si>
  <si>
    <t>Note 3: Pas de réception en avril. Les premières commandes démarrent en avril et les premières réceptions démarrent en mai.</t>
  </si>
  <si>
    <t>Note 4 : énoncé "ajouter la différence entre le premier mois et le dernier mois" donc mai-janvier. Pour moi ce n'est pas logique donc calcul janvier-mai</t>
  </si>
  <si>
    <t>Note : Attention, il y a des % en positif &gt; 100% (erreur dans la réception/l'expédition ?)</t>
  </si>
  <si>
    <t xml:space="preserve">Note 2 : Les % en dessous de 100% : soit problème à la réception/expédition soit retard de livraison </t>
  </si>
  <si>
    <t>Taux par commande par mois de livraison prévue</t>
  </si>
  <si>
    <t>Note : Le dernier mois d'analyse a été exclu (janvier 2023)</t>
  </si>
  <si>
    <t>Hausse de 66,6% du stock total mai vs janvier</t>
  </si>
  <si>
    <t>Note 5 : Si certains produits ne sont pas reçu ou des quantités insuffisantes : risque d'insatisfaction client</t>
  </si>
  <si>
    <t>Evolution en % par famille</t>
  </si>
  <si>
    <t xml:space="preserve">Evolution en qté par famille </t>
  </si>
  <si>
    <t>Janvier-mai</t>
  </si>
  <si>
    <t>Evolution du prix %</t>
  </si>
  <si>
    <t>Evolution du prix €</t>
  </si>
  <si>
    <t>Boulangerie</t>
  </si>
  <si>
    <t>Crèmerie</t>
  </si>
  <si>
    <t>Variation taux de service mai-janvier</t>
  </si>
  <si>
    <t>Variation nombre de produit</t>
  </si>
  <si>
    <t>% total</t>
  </si>
  <si>
    <t>Qté total</t>
  </si>
  <si>
    <t>Une augmentation du nombre de références peut provoquer un problème sur l'activité de l'entrepôt, la rotation du stock (produits frais par exemple) et impact sur la satisfaction client</t>
  </si>
  <si>
    <t>Mix légumes</t>
  </si>
  <si>
    <t>Variation mai vs janvier %</t>
  </si>
  <si>
    <t>Variation janvier-mai en quantité</t>
  </si>
  <si>
    <t>Hausse de 7 références de mai à janvier</t>
  </si>
  <si>
    <t>Variationn janvier vs mai</t>
  </si>
  <si>
    <t>7 références de plus en janvier vs mai</t>
  </si>
  <si>
    <t>Hausse de 7,95% de références</t>
  </si>
  <si>
    <t xml:space="preserve">Tcd prix moyen par familles par mois </t>
  </si>
  <si>
    <t>variation % mai-janvier</t>
  </si>
  <si>
    <t>variation valeur janvier-mai</t>
  </si>
  <si>
    <t>prix moyen par famille</t>
  </si>
  <si>
    <t>S'il y a une hausse de l'augmentation du nombre de commandes, l'entrepôt sera confronté à une hausse d'activité,risque de saturation en termes de stockage, il peut également y avoir des risques d'accidents, hausse de la main d'œuvre pour gérer les réceptions et impacte sur la satisfaction clients</t>
  </si>
  <si>
    <t xml:space="preserve">Hausse de 138k en UVC moyen </t>
  </si>
  <si>
    <t>Variation mai - janvier %</t>
  </si>
  <si>
    <t>Variation mai - janvier valeur</t>
  </si>
  <si>
    <t>Num CDE/Article</t>
  </si>
  <si>
    <t>Commande</t>
  </si>
  <si>
    <t xml:space="preserve">Taux de service par commande </t>
  </si>
  <si>
    <t>Somme de Qte receptionnee (UVC)</t>
  </si>
  <si>
    <t>Différence entre mai et janvier</t>
  </si>
  <si>
    <t>(ne pas prendre en compte)</t>
  </si>
  <si>
    <t>Commentaires :</t>
  </si>
  <si>
    <t>(janvier-mai)/mai</t>
  </si>
  <si>
    <t>Variation nombre de produit %</t>
  </si>
  <si>
    <t>Somme de Expeditions (UVC)</t>
  </si>
  <si>
    <t>Liaison-Clé</t>
  </si>
  <si>
    <t>202205BOULANGERIE</t>
  </si>
  <si>
    <t>202205CREMERIE</t>
  </si>
  <si>
    <t>202205EMBALLAGES</t>
  </si>
  <si>
    <t>202205MIX LEGUMES</t>
  </si>
  <si>
    <t>202205VOLAILLE</t>
  </si>
  <si>
    <t>202206BOULANGERIE</t>
  </si>
  <si>
    <t>202206CREMERIE</t>
  </si>
  <si>
    <t>202206EMBALLAGES</t>
  </si>
  <si>
    <t>202206MIX LEGUMES</t>
  </si>
  <si>
    <t>202206VOLAILLE</t>
  </si>
  <si>
    <t>202207BOULANGERIE</t>
  </si>
  <si>
    <t>202207CREMERIE</t>
  </si>
  <si>
    <t>202207EMBALLAGES</t>
  </si>
  <si>
    <t>202207MIX LEGUMES</t>
  </si>
  <si>
    <t>202207VOLAILLE</t>
  </si>
  <si>
    <t>202208BOULANGERIE</t>
  </si>
  <si>
    <t>202208CREMERIE</t>
  </si>
  <si>
    <t>202208EMBALLAGES</t>
  </si>
  <si>
    <t>202208MIX LEGUMES</t>
  </si>
  <si>
    <t>202208VOLAILLE</t>
  </si>
  <si>
    <t>202209BOULANGERIE</t>
  </si>
  <si>
    <t>202209CREMERIE</t>
  </si>
  <si>
    <t>202209EMBALLAGES</t>
  </si>
  <si>
    <t>202209MIX LEGUMES</t>
  </si>
  <si>
    <t>202209VOLAILLE</t>
  </si>
  <si>
    <t>202210BOULANGERIE</t>
  </si>
  <si>
    <t>202210CREMERIE</t>
  </si>
  <si>
    <t>202210EMBALLAGES</t>
  </si>
  <si>
    <t>202210MIX LEGUMES</t>
  </si>
  <si>
    <t>202210VOLAILLE</t>
  </si>
  <si>
    <t>202211BOULANGERIE</t>
  </si>
  <si>
    <t>202211CREMERIE</t>
  </si>
  <si>
    <t>202211EMBALLAGES</t>
  </si>
  <si>
    <t>202211MIX LEGUMES</t>
  </si>
  <si>
    <t>202211VOLAILLE</t>
  </si>
  <si>
    <t>202212BOULANGERIE</t>
  </si>
  <si>
    <t>202212CREMERIE</t>
  </si>
  <si>
    <t>202212EMBALLAGES</t>
  </si>
  <si>
    <t>202212MIX LEGUMES</t>
  </si>
  <si>
    <t>202212VOLAILLE</t>
  </si>
  <si>
    <t>202301BOULANGERIE</t>
  </si>
  <si>
    <t>202301CREMERIE</t>
  </si>
  <si>
    <t>202301EMBALLAGES</t>
  </si>
  <si>
    <t>202301MIX LEGUMES</t>
  </si>
  <si>
    <t>202301VOLAILLE</t>
  </si>
  <si>
    <t>Somme quantité réceptionnée (UVC)</t>
  </si>
  <si>
    <t>Ecart en UVC</t>
  </si>
  <si>
    <t>Somme total expédition UVC</t>
  </si>
  <si>
    <t>Somme total réception UVC</t>
  </si>
  <si>
    <t>Evolution des quantités expédiées</t>
  </si>
  <si>
    <t xml:space="preserve">Evolution des quantités réceptionnées </t>
  </si>
  <si>
    <t>%</t>
  </si>
  <si>
    <t>Valeur</t>
  </si>
  <si>
    <t>Dates</t>
  </si>
  <si>
    <t>Expéditions</t>
  </si>
  <si>
    <t>Réceptions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</si>
</sst>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yyyymm"/>
  </numFmts>
  <fonts count="10" x14ac:knownFonts="1">
    <font>
      <sz val="10"/>
      <color rgb="FF000000"/>
      <name val="Arial"/>
      <scheme val="minor"/>
    </font>
    <font>
      <b/>
      <sz val="9"/>
      <color rgb="FFFFFFFF"/>
      <name val="Arial"/>
      <family val="2"/>
    </font>
    <font>
      <sz val="10"/>
      <color rgb="FF000000"/>
      <name val="Arial"/>
      <family val="2"/>
    </font>
    <font>
      <sz val="10"/>
      <color theme="1"/>
      <name val="Arial"/>
      <family val="2"/>
      <scheme val="minor"/>
    </font>
    <font>
      <sz val="9"/>
      <color rgb="FF333333"/>
      <name val="Arial"/>
      <family val="2"/>
    </font>
    <font>
      <sz val="10"/>
      <color rgb="FF000000"/>
      <name val="Arial"/>
      <family val="2"/>
      <scheme val="minor"/>
    </font>
    <font>
      <sz val="10"/>
      <color rgb="FF333333"/>
      <name val="Arial (Corps)"/>
    </font>
    <font>
      <b/>
      <sz val="10"/>
      <color rgb="FF000000"/>
      <name val="Arial (Corps)"/>
    </font>
    <font>
      <sz val="10"/>
      <color theme="1"/>
      <name val="Arial (Corps)"/>
    </font>
    <font>
      <sz val="10"/>
      <color theme="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8FBFC"/>
        <bgColor rgb="FFF8FBFC"/>
      </patternFill>
    </fill>
    <fill>
      <patternFill patternType="solid">
        <fgColor theme="1"/>
        <bgColor rgb="FFA8D08D"/>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EBEBEB"/>
      </left>
      <right style="thin">
        <color rgb="FFEBEBEB"/>
      </right>
      <top style="thin">
        <color rgb="FFEBEBEB"/>
      </top>
      <bottom style="thin">
        <color rgb="FFEBEBEB"/>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right style="thin">
        <color rgb="FFEBEBEB"/>
      </right>
      <top style="thin">
        <color rgb="FFEBEBEB"/>
      </top>
      <bottom style="thin">
        <color rgb="FFEBEBEB"/>
      </bottom>
      <diagonal/>
    </border>
    <border>
      <left style="thin">
        <color rgb="FF000000"/>
      </left>
      <right style="thin">
        <color rgb="FF000000"/>
      </right>
      <top/>
      <bottom/>
      <diagonal/>
    </border>
    <border>
      <left style="thin">
        <color indexed="64"/>
      </left>
      <right style="thin">
        <color indexed="64"/>
      </right>
      <top/>
      <bottom/>
      <diagonal/>
    </border>
  </borders>
  <cellStyleXfs count="1">
    <xf numFmtId="0" fontId="0" fillId="0" borderId="0"/>
  </cellStyleXfs>
  <cellXfs count="96">
    <xf numFmtId="0" fontId="0" fillId="0" borderId="0" xfId="0"/>
    <xf numFmtId="1" fontId="2" fillId="0" borderId="0" xfId="0" applyNumberFormat="1" applyFont="1"/>
    <xf numFmtId="0" fontId="2" fillId="0" borderId="0" xfId="0" applyFont="1"/>
    <xf numFmtId="0" fontId="3" fillId="0" borderId="0" xfId="0" applyFont="1"/>
    <xf numFmtId="164" fontId="4" fillId="2" borderId="2" xfId="0" applyNumberFormat="1" applyFont="1" applyFill="1" applyBorder="1" applyAlignment="1">
      <alignment horizontal="left"/>
    </xf>
    <xf numFmtId="1" fontId="4" fillId="2" borderId="2" xfId="0" applyNumberFormat="1" applyFont="1" applyFill="1" applyBorder="1" applyAlignment="1">
      <alignment horizontal="right"/>
    </xf>
    <xf numFmtId="2" fontId="4" fillId="2" borderId="2" xfId="0" applyNumberFormat="1" applyFont="1" applyFill="1" applyBorder="1" applyAlignment="1">
      <alignment horizontal="right"/>
    </xf>
    <xf numFmtId="164" fontId="4" fillId="3" borderId="2" xfId="0" applyNumberFormat="1" applyFont="1" applyFill="1" applyBorder="1" applyAlignment="1">
      <alignment horizontal="left"/>
    </xf>
    <xf numFmtId="1" fontId="4" fillId="3" borderId="2" xfId="0" applyNumberFormat="1" applyFont="1" applyFill="1" applyBorder="1" applyAlignment="1">
      <alignment horizontal="right"/>
    </xf>
    <xf numFmtId="2" fontId="4" fillId="3" borderId="2" xfId="0" applyNumberFormat="1" applyFont="1" applyFill="1" applyBorder="1" applyAlignment="1">
      <alignment horizontal="right"/>
    </xf>
    <xf numFmtId="0" fontId="4" fillId="2" borderId="3" xfId="0" applyFont="1" applyFill="1" applyBorder="1" applyAlignment="1">
      <alignment horizontal="left" vertical="center" wrapText="1"/>
    </xf>
    <xf numFmtId="1" fontId="4" fillId="2" borderId="2" xfId="0" applyNumberFormat="1" applyFont="1" applyFill="1" applyBorder="1" applyAlignment="1">
      <alignment horizontal="left"/>
    </xf>
    <xf numFmtId="0" fontId="4" fillId="2" borderId="3" xfId="0" applyFont="1" applyFill="1" applyBorder="1" applyAlignment="1">
      <alignment horizontal="left"/>
    </xf>
    <xf numFmtId="1" fontId="4" fillId="3" borderId="2" xfId="0" applyNumberFormat="1" applyFont="1" applyFill="1" applyBorder="1" applyAlignment="1">
      <alignment horizontal="left"/>
    </xf>
    <xf numFmtId="0" fontId="4" fillId="2" borderId="3" xfId="0" applyFont="1" applyFill="1" applyBorder="1" applyAlignment="1">
      <alignment horizontal="left" vertical="top" wrapText="1"/>
    </xf>
    <xf numFmtId="1" fontId="4" fillId="2" borderId="3" xfId="0" applyNumberFormat="1" applyFont="1" applyFill="1" applyBorder="1" applyAlignment="1">
      <alignment horizontal="left"/>
    </xf>
    <xf numFmtId="0" fontId="0" fillId="0" borderId="0" xfId="0" pivotButton="1"/>
    <xf numFmtId="0" fontId="0" fillId="0" borderId="0" xfId="0" applyAlignment="1">
      <alignment horizontal="left"/>
    </xf>
    <xf numFmtId="0" fontId="5" fillId="0" borderId="0" xfId="0" applyFont="1"/>
    <xf numFmtId="2" fontId="0" fillId="0" borderId="0" xfId="0" applyNumberFormat="1"/>
    <xf numFmtId="0" fontId="5" fillId="0" borderId="4" xfId="0" applyFont="1" applyBorder="1"/>
    <xf numFmtId="2" fontId="0" fillId="0" borderId="4" xfId="0" applyNumberFormat="1" applyBorder="1" applyAlignment="1">
      <alignment horizontal="center"/>
    </xf>
    <xf numFmtId="49" fontId="1" fillId="4" borderId="1" xfId="0" applyNumberFormat="1" applyFont="1" applyFill="1" applyBorder="1" applyAlignment="1">
      <alignment horizontal="left" vertical="center" wrapText="1"/>
    </xf>
    <xf numFmtId="1" fontId="1" fillId="4" borderId="1" xfId="0" applyNumberFormat="1" applyFont="1" applyFill="1" applyBorder="1" applyAlignment="1">
      <alignment horizontal="left" vertical="center" wrapText="1"/>
    </xf>
    <xf numFmtId="1" fontId="0" fillId="0" borderId="0" xfId="0" applyNumberFormat="1" applyAlignment="1">
      <alignment horizontal="left"/>
    </xf>
    <xf numFmtId="1" fontId="0" fillId="0" borderId="0" xfId="0" applyNumberFormat="1" applyAlignment="1">
      <alignment horizontal="left" indent="1"/>
    </xf>
    <xf numFmtId="0" fontId="4" fillId="2" borderId="4" xfId="0" applyFont="1" applyFill="1" applyBorder="1" applyAlignment="1">
      <alignment horizontal="center"/>
    </xf>
    <xf numFmtId="0" fontId="6" fillId="2" borderId="4" xfId="0" applyFont="1" applyFill="1" applyBorder="1" applyAlignment="1">
      <alignment horizontal="center"/>
    </xf>
    <xf numFmtId="0" fontId="7" fillId="0" borderId="4" xfId="0" applyFont="1" applyBorder="1" applyAlignment="1">
      <alignment horizontal="center"/>
    </xf>
    <xf numFmtId="0" fontId="8" fillId="0" borderId="4" xfId="0" applyFont="1" applyBorder="1" applyAlignment="1">
      <alignment horizontal="center"/>
    </xf>
    <xf numFmtId="2" fontId="6" fillId="2" borderId="4" xfId="0" applyNumberFormat="1" applyFont="1" applyFill="1" applyBorder="1" applyAlignment="1">
      <alignment horizontal="center"/>
    </xf>
    <xf numFmtId="0" fontId="6" fillId="2" borderId="3" xfId="0" applyFont="1" applyFill="1" applyBorder="1" applyAlignment="1">
      <alignment horizontal="left"/>
    </xf>
    <xf numFmtId="0" fontId="6" fillId="2" borderId="4" xfId="0" applyFont="1" applyFill="1" applyBorder="1" applyAlignment="1">
      <alignment horizontal="left"/>
    </xf>
    <xf numFmtId="0" fontId="4" fillId="2" borderId="3" xfId="0" applyFont="1" applyFill="1" applyBorder="1" applyAlignment="1">
      <alignment horizontal="center"/>
    </xf>
    <xf numFmtId="1" fontId="0" fillId="0" borderId="5" xfId="0" applyNumberFormat="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0" fillId="0" borderId="4" xfId="0" applyBorder="1"/>
    <xf numFmtId="165" fontId="4" fillId="2" borderId="2" xfId="0" applyNumberFormat="1" applyFont="1" applyFill="1" applyBorder="1" applyAlignment="1">
      <alignment horizontal="left"/>
    </xf>
    <xf numFmtId="14" fontId="4" fillId="2" borderId="3" xfId="0" applyNumberFormat="1" applyFont="1" applyFill="1" applyBorder="1" applyAlignment="1">
      <alignment horizontal="left"/>
    </xf>
    <xf numFmtId="165" fontId="0" fillId="0" borderId="0" xfId="0" applyNumberFormat="1" applyAlignment="1">
      <alignment horizontal="left"/>
    </xf>
    <xf numFmtId="1" fontId="4" fillId="0" borderId="2" xfId="0" applyNumberFormat="1" applyFont="1" applyBorder="1" applyAlignment="1">
      <alignment horizontal="right"/>
    </xf>
    <xf numFmtId="0" fontId="9" fillId="0" borderId="8" xfId="0" applyFont="1" applyBorder="1" applyAlignment="1">
      <alignment horizontal="center"/>
    </xf>
    <xf numFmtId="0" fontId="5" fillId="0" borderId="0" xfId="0" applyFont="1" applyAlignment="1">
      <alignment wrapText="1"/>
    </xf>
    <xf numFmtId="49" fontId="1" fillId="0" borderId="1" xfId="0" applyNumberFormat="1" applyFont="1" applyBorder="1" applyAlignment="1">
      <alignment horizontal="left" vertical="center" wrapText="1"/>
    </xf>
    <xf numFmtId="49" fontId="1" fillId="0" borderId="13" xfId="0" applyNumberFormat="1" applyFont="1" applyBorder="1" applyAlignment="1">
      <alignment horizontal="left" vertical="center" wrapText="1"/>
    </xf>
    <xf numFmtId="2" fontId="4" fillId="2" borderId="14" xfId="0" applyNumberFormat="1" applyFont="1" applyFill="1" applyBorder="1" applyAlignment="1">
      <alignment horizontal="right"/>
    </xf>
    <xf numFmtId="2" fontId="4" fillId="3" borderId="14" xfId="0" applyNumberFormat="1" applyFont="1" applyFill="1" applyBorder="1" applyAlignment="1">
      <alignment horizontal="right"/>
    </xf>
    <xf numFmtId="0" fontId="0" fillId="0" borderId="3" xfId="0" applyBorder="1"/>
    <xf numFmtId="1" fontId="1" fillId="4" borderId="7" xfId="0" applyNumberFormat="1" applyFont="1" applyFill="1" applyBorder="1" applyAlignment="1">
      <alignment horizontal="center" vertical="center" wrapText="1"/>
    </xf>
    <xf numFmtId="1" fontId="1" fillId="4" borderId="8" xfId="0" applyNumberFormat="1" applyFont="1" applyFill="1" applyBorder="1" applyAlignment="1">
      <alignment horizontal="center" vertical="center" wrapText="1"/>
    </xf>
    <xf numFmtId="49" fontId="1" fillId="4" borderId="8" xfId="0" applyNumberFormat="1" applyFont="1" applyFill="1" applyBorder="1" applyAlignment="1">
      <alignment horizontal="center" vertical="center" wrapText="1"/>
    </xf>
    <xf numFmtId="49" fontId="1" fillId="4" borderId="9" xfId="0" applyNumberFormat="1" applyFont="1" applyFill="1" applyBorder="1" applyAlignment="1">
      <alignment horizontal="center" vertical="center" wrapText="1"/>
    </xf>
    <xf numFmtId="0" fontId="0" fillId="0" borderId="5" xfId="0" applyBorder="1"/>
    <xf numFmtId="1" fontId="4" fillId="2" borderId="4" xfId="0" applyNumberFormat="1" applyFont="1" applyFill="1" applyBorder="1" applyAlignment="1">
      <alignment horizontal="left"/>
    </xf>
    <xf numFmtId="2" fontId="4" fillId="2" borderId="4" xfId="0" applyNumberFormat="1" applyFont="1" applyFill="1" applyBorder="1" applyAlignment="1">
      <alignment horizontal="right"/>
    </xf>
    <xf numFmtId="14" fontId="4" fillId="2" borderId="6" xfId="0" applyNumberFormat="1" applyFont="1" applyFill="1" applyBorder="1" applyAlignment="1">
      <alignment horizontal="left"/>
    </xf>
    <xf numFmtId="2" fontId="4" fillId="3" borderId="4" xfId="0" applyNumberFormat="1" applyFont="1" applyFill="1" applyBorder="1" applyAlignment="1">
      <alignment horizontal="right"/>
    </xf>
    <xf numFmtId="1" fontId="4" fillId="2" borderId="5" xfId="0" applyNumberFormat="1" applyFont="1" applyFill="1" applyBorder="1" applyAlignment="1">
      <alignment horizontal="left"/>
    </xf>
    <xf numFmtId="1" fontId="4" fillId="3" borderId="4" xfId="0" applyNumberFormat="1" applyFont="1" applyFill="1" applyBorder="1" applyAlignment="1">
      <alignment horizontal="left"/>
    </xf>
    <xf numFmtId="1" fontId="4" fillId="2" borderId="6" xfId="0" applyNumberFormat="1" applyFont="1" applyFill="1" applyBorder="1" applyAlignment="1">
      <alignment horizontal="left"/>
    </xf>
    <xf numFmtId="1" fontId="4" fillId="2" borderId="10" xfId="0" applyNumberFormat="1" applyFont="1" applyFill="1" applyBorder="1" applyAlignment="1">
      <alignment horizontal="left"/>
    </xf>
    <xf numFmtId="1" fontId="4" fillId="3" borderId="11" xfId="0" applyNumberFormat="1" applyFont="1" applyFill="1" applyBorder="1" applyAlignment="1">
      <alignment horizontal="left"/>
    </xf>
    <xf numFmtId="2" fontId="4" fillId="2" borderId="11" xfId="0" applyNumberFormat="1" applyFont="1" applyFill="1" applyBorder="1" applyAlignment="1">
      <alignment horizontal="right"/>
    </xf>
    <xf numFmtId="1" fontId="4" fillId="2" borderId="12" xfId="0" applyNumberFormat="1" applyFont="1" applyFill="1" applyBorder="1" applyAlignment="1">
      <alignment horizontal="left"/>
    </xf>
    <xf numFmtId="2" fontId="0" fillId="0" borderId="4" xfId="0" applyNumberFormat="1" applyBorder="1"/>
    <xf numFmtId="0" fontId="0" fillId="0" borderId="4" xfId="0" applyBorder="1" applyAlignment="1">
      <alignment horizontal="center"/>
    </xf>
    <xf numFmtId="0" fontId="5" fillId="0" borderId="4" xfId="0" applyFont="1" applyBorder="1" applyAlignment="1">
      <alignment horizontal="center"/>
    </xf>
    <xf numFmtId="0" fontId="3" fillId="0" borderId="4" xfId="0" applyFont="1" applyBorder="1"/>
    <xf numFmtId="0" fontId="4" fillId="2" borderId="4" xfId="0" applyFont="1" applyFill="1" applyBorder="1" applyAlignment="1">
      <alignment horizontal="left"/>
    </xf>
    <xf numFmtId="0" fontId="5" fillId="0" borderId="0" xfId="0" applyFont="1" applyAlignment="1">
      <alignment horizontal="center" vertical="center"/>
    </xf>
    <xf numFmtId="0" fontId="4" fillId="0" borderId="4" xfId="0" applyFont="1" applyBorder="1" applyAlignment="1">
      <alignment horizontal="center"/>
    </xf>
    <xf numFmtId="49" fontId="1" fillId="4" borderId="15" xfId="0" applyNumberFormat="1" applyFont="1" applyFill="1" applyBorder="1" applyAlignment="1">
      <alignment horizontal="left" vertical="center" wrapText="1"/>
    </xf>
    <xf numFmtId="49" fontId="1" fillId="4" borderId="4" xfId="0" applyNumberFormat="1" applyFont="1" applyFill="1" applyBorder="1" applyAlignment="1">
      <alignment horizontal="left" vertical="center" wrapText="1"/>
    </xf>
    <xf numFmtId="1" fontId="1" fillId="4" borderId="4" xfId="0" applyNumberFormat="1" applyFont="1" applyFill="1" applyBorder="1" applyAlignment="1">
      <alignment horizontal="center" vertical="center" wrapText="1"/>
    </xf>
    <xf numFmtId="49" fontId="1" fillId="4" borderId="4" xfId="0" applyNumberFormat="1" applyFont="1" applyFill="1" applyBorder="1" applyAlignment="1">
      <alignment horizontal="center" vertical="center" wrapText="1"/>
    </xf>
    <xf numFmtId="1" fontId="4" fillId="0" borderId="4" xfId="0" applyNumberFormat="1" applyFont="1" applyBorder="1" applyAlignment="1">
      <alignment horizontal="right"/>
    </xf>
    <xf numFmtId="14" fontId="4" fillId="2" borderId="4" xfId="0" applyNumberFormat="1" applyFont="1" applyFill="1" applyBorder="1" applyAlignment="1">
      <alignment horizontal="left"/>
    </xf>
    <xf numFmtId="1" fontId="4" fillId="2" borderId="4" xfId="0" applyNumberFormat="1" applyFont="1" applyFill="1" applyBorder="1" applyAlignment="1">
      <alignment horizontal="right"/>
    </xf>
    <xf numFmtId="1" fontId="2" fillId="0" borderId="4" xfId="0" applyNumberFormat="1" applyFont="1" applyBorder="1"/>
    <xf numFmtId="1" fontId="4" fillId="3" borderId="4" xfId="0" applyNumberFormat="1" applyFont="1" applyFill="1" applyBorder="1" applyAlignment="1">
      <alignment horizontal="right"/>
    </xf>
    <xf numFmtId="0" fontId="0" fillId="0" borderId="0" xfId="0" applyAlignment="1">
      <alignment horizontal="left" indent="1"/>
    </xf>
    <xf numFmtId="10" fontId="4" fillId="2" borderId="4" xfId="0" applyNumberFormat="1" applyFont="1" applyFill="1" applyBorder="1" applyAlignment="1">
      <alignment horizontal="center"/>
    </xf>
    <xf numFmtId="10" fontId="0" fillId="0" borderId="4" xfId="0" applyNumberFormat="1" applyBorder="1"/>
    <xf numFmtId="10" fontId="0" fillId="0" borderId="4" xfId="0" applyNumberFormat="1" applyBorder="1" applyAlignment="1">
      <alignment horizontal="center"/>
    </xf>
    <xf numFmtId="10" fontId="3" fillId="0" borderId="4" xfId="0" applyNumberFormat="1" applyFont="1" applyBorder="1"/>
    <xf numFmtId="10" fontId="5" fillId="0" borderId="4" xfId="0" applyNumberFormat="1" applyFont="1" applyBorder="1"/>
    <xf numFmtId="1" fontId="5" fillId="0" borderId="0" xfId="0" applyNumberFormat="1" applyFont="1"/>
    <xf numFmtId="0" fontId="0" fillId="0" borderId="0" xfId="0" applyAlignment="1">
      <alignment horizontal="center"/>
    </xf>
    <xf numFmtId="165" fontId="5" fillId="0" borderId="4" xfId="0" applyNumberFormat="1" applyFont="1" applyBorder="1" applyAlignment="1">
      <alignment horizontal="left"/>
    </xf>
    <xf numFmtId="0" fontId="0" fillId="0" borderId="16" xfId="0" applyFill="1" applyBorder="1"/>
    <xf numFmtId="0" fontId="0" fillId="0" borderId="0" xfId="0" applyNumberFormat="1"/>
  </cellXfs>
  <cellStyles count="1">
    <cellStyle name="Normal" xfId="0" builtinId="0"/>
  </cellStyles>
  <dxfs count="32">
    <dxf>
      <numFmt numFmtId="2" formatCode="0.00"/>
    </dxf>
    <dxf>
      <numFmt numFmtId="2" formatCode="0.00"/>
    </dxf>
    <dxf>
      <numFmt numFmtId="166" formatCode="0.0000000"/>
    </dxf>
    <dxf>
      <numFmt numFmtId="2" formatCode="0.00"/>
    </dxf>
    <dxf>
      <font>
        <b val="0"/>
        <i val="0"/>
        <strike val="0"/>
        <condense val="0"/>
        <extend val="0"/>
        <outline val="0"/>
        <shadow val="0"/>
        <u val="none"/>
        <vertAlign val="baseline"/>
        <sz val="9"/>
        <color rgb="FF333333"/>
        <name val="Arial"/>
        <family val="2"/>
        <scheme val="none"/>
      </font>
      <numFmt numFmtId="1" formatCode="0"/>
      <fill>
        <patternFill patternType="solid">
          <fgColor rgb="FFFFFFFF"/>
          <bgColor rgb="FFFFFFFF"/>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2" formatCode="0.00"/>
      <fill>
        <patternFill patternType="solid">
          <fgColor rgb="FFF8FBFC"/>
          <bgColor rgb="FFF8FBFC"/>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 formatCode="0"/>
      <fill>
        <patternFill patternType="solid">
          <fgColor rgb="FFF8FBFC"/>
          <bgColor rgb="FFF8FBFC"/>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 formatCode="0"/>
      <fill>
        <patternFill patternType="solid">
          <fgColor rgb="FFFFFFFF"/>
          <bgColor rgb="FFFFFFFF"/>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 formatCode="0"/>
      <fill>
        <patternFill patternType="solid">
          <fgColor rgb="FFFFFFFF"/>
          <bgColor rgb="FFFFFFFF"/>
        </patternFill>
      </fil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2" formatCode="0.00"/>
      <fill>
        <patternFill patternType="solid">
          <fgColor rgb="FFF8FBFC"/>
          <bgColor rgb="FFF8FBFC"/>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 formatCode="0"/>
      <fill>
        <patternFill patternType="solid">
          <fgColor rgb="FFF8FBFC"/>
          <bgColor rgb="FFF8FBFC"/>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numFmt numFmtId="1" formatCode="0"/>
      <fill>
        <patternFill patternType="solid">
          <fgColor rgb="FFFFFFFF"/>
          <bgColor rgb="FFFFFFFF"/>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fill>
        <patternFill patternType="solid">
          <fgColor rgb="FFFFFFFF"/>
          <bgColor rgb="FFFFFFFF"/>
        </patternFill>
      </fill>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Corp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[Jean-Philippe_Bénédy_1_tableur_052024.xlsx]Stock_En_UVC!Graphique 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a:t>
            </a:r>
            <a:r>
              <a:rPr lang="fr-FR" baseline="0"/>
              <a:t> du stock (UVC)</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90198428146917E-2"/>
          <c:y val="0.11576037047925299"/>
          <c:w val="0.79936825381635812"/>
          <c:h val="0.74801510931421133"/>
        </c:manualLayout>
      </c:layout>
      <c:barChart>
        <c:barDir val="col"/>
        <c:grouping val="clustered"/>
        <c:varyColors val="0"/>
        <c:ser>
          <c:idx val="0"/>
          <c:order val="0"/>
          <c:tx>
            <c:strRef>
              <c:f>Stock_En_UVC!$B$3:$B$4</c:f>
              <c:strCache>
                <c:ptCount val="1"/>
                <c:pt idx="0">
                  <c:v>BOULANGERIE</c:v>
                </c:pt>
              </c:strCache>
            </c:strRef>
          </c:tx>
          <c:spPr>
            <a:solidFill>
              <a:schemeClr val="accent1"/>
            </a:solidFill>
            <a:ln>
              <a:noFill/>
            </a:ln>
            <a:effectLst/>
          </c:spPr>
          <c:invertIfNegative val="0"/>
          <c:cat>
            <c:strRef>
              <c:f>Stock_En_UVC!$A$5:$A$14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Stock_En_UVC!$B$5:$B$14</c:f>
              <c:numCache>
                <c:formatCode>General</c:formatCode>
                <c:ptCount val="9"/>
                <c:pt idx="0">
                  <c:v>10200</c:v>
                </c:pt>
                <c:pt idx="1">
                  <c:v>33814</c:v>
                </c:pt>
                <c:pt idx="2">
                  <c:v>19386</c:v>
                </c:pt>
                <c:pt idx="3">
                  <c:v>32000</c:v>
                </c:pt>
                <c:pt idx="4">
                  <c:v>40725</c:v>
                </c:pt>
                <c:pt idx="5">
                  <c:v>57990</c:v>
                </c:pt>
                <c:pt idx="6">
                  <c:v>77934</c:v>
                </c:pt>
                <c:pt idx="7">
                  <c:v>80717</c:v>
                </c:pt>
                <c:pt idx="8">
                  <c:v>112484</c:v>
                </c:pt>
              </c:numCache>
            </c:numRef>
          </c:val>
          <c:extLst>
            <c:ext xmlns:c16="http://schemas.microsoft.com/office/drawing/2014/chart" uri="{C3380CC4-5D6E-409C-BE32-E72D297353CC}">
              <c16:uniqueId val="{00000004-559A-AC4E-BEE8-93C003256CDE}"/>
            </c:ext>
          </c:extLst>
        </c:ser>
        <c:ser>
          <c:idx val="1"/>
          <c:order val="1"/>
          <c:tx>
            <c:strRef>
              <c:f>Stock_En_UVC!$C$3:$C$4</c:f>
              <c:strCache>
                <c:ptCount val="1"/>
                <c:pt idx="0">
                  <c:v>CREMERIE</c:v>
                </c:pt>
              </c:strCache>
            </c:strRef>
          </c:tx>
          <c:spPr>
            <a:solidFill>
              <a:schemeClr val="accent2"/>
            </a:solidFill>
            <a:ln>
              <a:noFill/>
            </a:ln>
            <a:effectLst/>
          </c:spPr>
          <c:invertIfNegative val="0"/>
          <c:cat>
            <c:strRef>
              <c:f>Stock_En_UVC!$A$5:$A$14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Stock_En_UVC!$C$5:$C$14</c:f>
              <c:numCache>
                <c:formatCode>General</c:formatCode>
                <c:ptCount val="9"/>
                <c:pt idx="0">
                  <c:v>22508</c:v>
                </c:pt>
                <c:pt idx="1">
                  <c:v>24700</c:v>
                </c:pt>
                <c:pt idx="2">
                  <c:v>18537</c:v>
                </c:pt>
                <c:pt idx="3">
                  <c:v>25112</c:v>
                </c:pt>
                <c:pt idx="4">
                  <c:v>27558</c:v>
                </c:pt>
                <c:pt idx="5">
                  <c:v>39661</c:v>
                </c:pt>
                <c:pt idx="6">
                  <c:v>37794</c:v>
                </c:pt>
                <c:pt idx="7">
                  <c:v>25570</c:v>
                </c:pt>
                <c:pt idx="8">
                  <c:v>40564</c:v>
                </c:pt>
              </c:numCache>
            </c:numRef>
          </c:val>
          <c:extLst>
            <c:ext xmlns:c16="http://schemas.microsoft.com/office/drawing/2014/chart" uri="{C3380CC4-5D6E-409C-BE32-E72D297353CC}">
              <c16:uniqueId val="{00000001-B180-0149-A32C-2F69E5F98437}"/>
            </c:ext>
          </c:extLst>
        </c:ser>
        <c:ser>
          <c:idx val="2"/>
          <c:order val="2"/>
          <c:tx>
            <c:strRef>
              <c:f>Stock_En_UVC!$D$3:$D$4</c:f>
              <c:strCache>
                <c:ptCount val="1"/>
                <c:pt idx="0">
                  <c:v>EMBALLAGES</c:v>
                </c:pt>
              </c:strCache>
            </c:strRef>
          </c:tx>
          <c:spPr>
            <a:solidFill>
              <a:schemeClr val="accent3"/>
            </a:solidFill>
            <a:ln>
              <a:noFill/>
            </a:ln>
            <a:effectLst/>
          </c:spPr>
          <c:invertIfNegative val="0"/>
          <c:cat>
            <c:strRef>
              <c:f>Stock_En_UVC!$A$5:$A$14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Stock_En_UVC!$D$5:$D$14</c:f>
              <c:numCache>
                <c:formatCode>General</c:formatCode>
                <c:ptCount val="9"/>
                <c:pt idx="0">
                  <c:v>3029</c:v>
                </c:pt>
                <c:pt idx="1">
                  <c:v>6102</c:v>
                </c:pt>
                <c:pt idx="2">
                  <c:v>5057</c:v>
                </c:pt>
                <c:pt idx="3">
                  <c:v>4106</c:v>
                </c:pt>
                <c:pt idx="4">
                  <c:v>7943</c:v>
                </c:pt>
                <c:pt idx="5">
                  <c:v>6468</c:v>
                </c:pt>
                <c:pt idx="6">
                  <c:v>5938</c:v>
                </c:pt>
                <c:pt idx="7">
                  <c:v>7702</c:v>
                </c:pt>
                <c:pt idx="8">
                  <c:v>7897</c:v>
                </c:pt>
              </c:numCache>
            </c:numRef>
          </c:val>
          <c:extLst>
            <c:ext xmlns:c16="http://schemas.microsoft.com/office/drawing/2014/chart" uri="{C3380CC4-5D6E-409C-BE32-E72D297353CC}">
              <c16:uniqueId val="{00000002-B180-0149-A32C-2F69E5F98437}"/>
            </c:ext>
          </c:extLst>
        </c:ser>
        <c:ser>
          <c:idx val="3"/>
          <c:order val="3"/>
          <c:tx>
            <c:strRef>
              <c:f>Stock_En_UVC!$E$3:$E$4</c:f>
              <c:strCache>
                <c:ptCount val="1"/>
                <c:pt idx="0">
                  <c:v>MIX LEGUMES</c:v>
                </c:pt>
              </c:strCache>
            </c:strRef>
          </c:tx>
          <c:spPr>
            <a:solidFill>
              <a:schemeClr val="accent4"/>
            </a:solidFill>
            <a:ln>
              <a:noFill/>
            </a:ln>
            <a:effectLst/>
          </c:spPr>
          <c:invertIfNegative val="0"/>
          <c:cat>
            <c:strRef>
              <c:f>Stock_En_UVC!$A$5:$A$14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Stock_En_UVC!$E$5:$E$14</c:f>
              <c:numCache>
                <c:formatCode>General</c:formatCode>
                <c:ptCount val="9"/>
                <c:pt idx="0">
                  <c:v>97637</c:v>
                </c:pt>
                <c:pt idx="1">
                  <c:v>175992</c:v>
                </c:pt>
                <c:pt idx="2">
                  <c:v>128605</c:v>
                </c:pt>
                <c:pt idx="3">
                  <c:v>84384</c:v>
                </c:pt>
                <c:pt idx="4">
                  <c:v>85499</c:v>
                </c:pt>
                <c:pt idx="5">
                  <c:v>76507</c:v>
                </c:pt>
                <c:pt idx="6">
                  <c:v>94020</c:v>
                </c:pt>
                <c:pt idx="7">
                  <c:v>93722</c:v>
                </c:pt>
                <c:pt idx="8">
                  <c:v>112450</c:v>
                </c:pt>
              </c:numCache>
            </c:numRef>
          </c:val>
          <c:extLst>
            <c:ext xmlns:c16="http://schemas.microsoft.com/office/drawing/2014/chart" uri="{C3380CC4-5D6E-409C-BE32-E72D297353CC}">
              <c16:uniqueId val="{00000003-B180-0149-A32C-2F69E5F98437}"/>
            </c:ext>
          </c:extLst>
        </c:ser>
        <c:ser>
          <c:idx val="4"/>
          <c:order val="4"/>
          <c:tx>
            <c:strRef>
              <c:f>Stock_En_UVC!$F$3:$F$4</c:f>
              <c:strCache>
                <c:ptCount val="1"/>
                <c:pt idx="0">
                  <c:v>VOLAILLE</c:v>
                </c:pt>
              </c:strCache>
            </c:strRef>
          </c:tx>
          <c:spPr>
            <a:solidFill>
              <a:schemeClr val="accent5"/>
            </a:solidFill>
            <a:ln>
              <a:noFill/>
            </a:ln>
            <a:effectLst/>
          </c:spPr>
          <c:invertIfNegative val="0"/>
          <c:cat>
            <c:strRef>
              <c:f>Stock_En_UVC!$A$5:$A$14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Stock_En_UVC!$F$5:$F$14</c:f>
              <c:numCache>
                <c:formatCode>General</c:formatCode>
                <c:ptCount val="9"/>
                <c:pt idx="0">
                  <c:v>73990</c:v>
                </c:pt>
                <c:pt idx="1">
                  <c:v>110913</c:v>
                </c:pt>
                <c:pt idx="2">
                  <c:v>112836</c:v>
                </c:pt>
                <c:pt idx="3">
                  <c:v>134970</c:v>
                </c:pt>
                <c:pt idx="4">
                  <c:v>85126</c:v>
                </c:pt>
                <c:pt idx="5">
                  <c:v>64534</c:v>
                </c:pt>
                <c:pt idx="6">
                  <c:v>185361</c:v>
                </c:pt>
                <c:pt idx="7">
                  <c:v>199341</c:v>
                </c:pt>
                <c:pt idx="8">
                  <c:v>72083</c:v>
                </c:pt>
              </c:numCache>
            </c:numRef>
          </c:val>
          <c:extLst>
            <c:ext xmlns:c16="http://schemas.microsoft.com/office/drawing/2014/chart" uri="{C3380CC4-5D6E-409C-BE32-E72D297353CC}">
              <c16:uniqueId val="{00000004-B180-0149-A32C-2F69E5F98437}"/>
            </c:ext>
          </c:extLst>
        </c:ser>
        <c:dLbls>
          <c:showLegendKey val="0"/>
          <c:showVal val="0"/>
          <c:showCatName val="0"/>
          <c:showSerName val="0"/>
          <c:showPercent val="0"/>
          <c:showBubbleSize val="0"/>
        </c:dLbls>
        <c:gapWidth val="219"/>
        <c:overlap val="-27"/>
        <c:axId val="2012103888"/>
        <c:axId val="2012105968"/>
      </c:barChart>
      <c:catAx>
        <c:axId val="201210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Date</a:t>
                </a:r>
              </a:p>
            </c:rich>
          </c:tx>
          <c:layout>
            <c:manualLayout>
              <c:xMode val="edge"/>
              <c:yMode val="edge"/>
              <c:x val="0.45217680864230075"/>
              <c:y val="0.940692456354630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2105968"/>
        <c:crosses val="autoZero"/>
        <c:auto val="1"/>
        <c:lblAlgn val="ctr"/>
        <c:lblOffset val="100"/>
        <c:noMultiLvlLbl val="0"/>
      </c:catAx>
      <c:valAx>
        <c:axId val="201210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Quantités</a:t>
                </a:r>
              </a:p>
            </c:rich>
          </c:tx>
          <c:layout>
            <c:manualLayout>
              <c:xMode val="edge"/>
              <c:yMode val="edge"/>
              <c:x val="1.381044243437865E-2"/>
              <c:y val="0.411503778843929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1210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[Jean-Philippe_Bénédy_1_tableur_052024.xlsx]Prix_Moyen_Toutes_Références!Tableau croisé dynamique2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Prix</a:t>
            </a:r>
            <a:r>
              <a:rPr lang="en-US" baseline="0"/>
              <a:t> mensuel moyen toutes références confondues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Prix_Moyen_Toutes_Références!$H$4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Prix_Moyen_Toutes_Références!$G$5:$G$14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Prix_Moyen_Toutes_Références!$H$5:$H$14</c:f>
              <c:numCache>
                <c:formatCode>0.00</c:formatCode>
                <c:ptCount val="9"/>
                <c:pt idx="0">
                  <c:v>30.180062490780902</c:v>
                </c:pt>
                <c:pt idx="1">
                  <c:v>29.435906942591377</c:v>
                </c:pt>
                <c:pt idx="2">
                  <c:v>30.109033907209284</c:v>
                </c:pt>
                <c:pt idx="3">
                  <c:v>25.077206167744201</c:v>
                </c:pt>
                <c:pt idx="4">
                  <c:v>25.42556865822516</c:v>
                </c:pt>
                <c:pt idx="5">
                  <c:v>24.940123602283979</c:v>
                </c:pt>
                <c:pt idx="6">
                  <c:v>26.219492579549527</c:v>
                </c:pt>
                <c:pt idx="7">
                  <c:v>26.658604488125064</c:v>
                </c:pt>
                <c:pt idx="8">
                  <c:v>27.331815022011927</c:v>
                </c:pt>
              </c:numCache>
            </c:numRef>
          </c:val>
          <c:smooth val="0"/>
          <c:extLst>
            <c:ext xmlns:c16="http://schemas.microsoft.com/office/drawing/2014/chart" uri="{C3380CC4-5D6E-409C-BE32-E72D297353CC}">
              <c16:uniqueId val="{00000000-9A8E-424A-BBA1-D759363BDE8B}"/>
            </c:ext>
          </c:extLst>
        </c:ser>
        <c:dLbls>
          <c:showLegendKey val="0"/>
          <c:showVal val="0"/>
          <c:showCatName val="0"/>
          <c:showSerName val="0"/>
          <c:showPercent val="0"/>
          <c:showBubbleSize val="0"/>
        </c:dLbls>
        <c:marker val="1"/>
        <c:smooth val="0"/>
        <c:axId val="916697343"/>
        <c:axId val="917245295"/>
      </c:lineChart>
      <c:catAx>
        <c:axId val="916697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7245295"/>
        <c:crosses val="autoZero"/>
        <c:auto val="1"/>
        <c:lblAlgn val="ctr"/>
        <c:lblOffset val="100"/>
        <c:noMultiLvlLbl val="0"/>
      </c:catAx>
      <c:valAx>
        <c:axId val="91724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Moyenne</a:t>
                </a:r>
                <a:r>
                  <a:rPr lang="fr-FR" baseline="0"/>
                  <a:t> prix moyen</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1669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[Jean-Philippe_Bénédy_1_tableur_052024.xlsx]Nombre_De_Produits_Stockés!Tableau croisé dynamique22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a:t>
            </a:r>
            <a:r>
              <a:rPr lang="fr-FR" baseline="0"/>
              <a:t> moyenne du nombre de référence de produits stockés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66841644794397E-2"/>
          <c:y val="0.14727120175551828"/>
          <c:w val="0.81395080110345841"/>
          <c:h val="0.76134219697947592"/>
        </c:manualLayout>
      </c:layout>
      <c:lineChart>
        <c:grouping val="standard"/>
        <c:varyColors val="0"/>
        <c:ser>
          <c:idx val="0"/>
          <c:order val="0"/>
          <c:tx>
            <c:strRef>
              <c:f>Nombre_De_Produits_Stockés!$B$3</c:f>
              <c:strCache>
                <c:ptCount val="1"/>
                <c:pt idx="0">
                  <c:v>Moyenne de BOULANGERIE</c:v>
                </c:pt>
              </c:strCache>
            </c:strRef>
          </c:tx>
          <c:spPr>
            <a:ln w="28575" cap="rnd">
              <a:solidFill>
                <a:schemeClr val="accent1"/>
              </a:solidFill>
              <a:round/>
            </a:ln>
            <a:effectLst/>
          </c:spPr>
          <c:marker>
            <c:symbol val="none"/>
          </c:marker>
          <c:cat>
            <c:strRef>
              <c:f>Nombre_De_Produits_Stockés!$A$4:$A$13</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Nombre_De_Produits_Stockés!$B$4:$B$13</c:f>
              <c:numCache>
                <c:formatCode>0.00</c:formatCode>
                <c:ptCount val="9"/>
                <c:pt idx="0">
                  <c:v>13</c:v>
                </c:pt>
                <c:pt idx="1">
                  <c:v>15</c:v>
                </c:pt>
                <c:pt idx="2">
                  <c:v>15</c:v>
                </c:pt>
                <c:pt idx="3">
                  <c:v>16</c:v>
                </c:pt>
                <c:pt idx="4">
                  <c:v>14</c:v>
                </c:pt>
                <c:pt idx="5">
                  <c:v>16</c:v>
                </c:pt>
                <c:pt idx="6">
                  <c:v>17</c:v>
                </c:pt>
                <c:pt idx="7">
                  <c:v>16</c:v>
                </c:pt>
                <c:pt idx="8">
                  <c:v>17</c:v>
                </c:pt>
              </c:numCache>
            </c:numRef>
          </c:val>
          <c:smooth val="0"/>
          <c:extLst>
            <c:ext xmlns:c16="http://schemas.microsoft.com/office/drawing/2014/chart" uri="{C3380CC4-5D6E-409C-BE32-E72D297353CC}">
              <c16:uniqueId val="{00000000-9094-3142-8C98-AA4B423AFAC1}"/>
            </c:ext>
          </c:extLst>
        </c:ser>
        <c:ser>
          <c:idx val="1"/>
          <c:order val="1"/>
          <c:tx>
            <c:strRef>
              <c:f>Nombre_De_Produits_Stockés!$C$3</c:f>
              <c:strCache>
                <c:ptCount val="1"/>
                <c:pt idx="0">
                  <c:v>Moyenne de CREMERIE</c:v>
                </c:pt>
              </c:strCache>
            </c:strRef>
          </c:tx>
          <c:spPr>
            <a:ln w="28575" cap="rnd">
              <a:solidFill>
                <a:schemeClr val="accent2"/>
              </a:solidFill>
              <a:round/>
            </a:ln>
            <a:effectLst/>
          </c:spPr>
          <c:marker>
            <c:symbol val="none"/>
          </c:marker>
          <c:cat>
            <c:strRef>
              <c:f>Nombre_De_Produits_Stockés!$A$4:$A$13</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Nombre_De_Produits_Stockés!$C$4:$C$13</c:f>
              <c:numCache>
                <c:formatCode>0.00</c:formatCode>
                <c:ptCount val="9"/>
                <c:pt idx="0">
                  <c:v>21</c:v>
                </c:pt>
                <c:pt idx="1">
                  <c:v>24</c:v>
                </c:pt>
                <c:pt idx="2">
                  <c:v>22</c:v>
                </c:pt>
                <c:pt idx="3">
                  <c:v>23</c:v>
                </c:pt>
                <c:pt idx="4">
                  <c:v>22</c:v>
                </c:pt>
                <c:pt idx="5">
                  <c:v>25</c:v>
                </c:pt>
                <c:pt idx="6">
                  <c:v>25</c:v>
                </c:pt>
                <c:pt idx="7">
                  <c:v>27</c:v>
                </c:pt>
                <c:pt idx="8">
                  <c:v>25</c:v>
                </c:pt>
              </c:numCache>
            </c:numRef>
          </c:val>
          <c:smooth val="0"/>
          <c:extLst>
            <c:ext xmlns:c16="http://schemas.microsoft.com/office/drawing/2014/chart" uri="{C3380CC4-5D6E-409C-BE32-E72D297353CC}">
              <c16:uniqueId val="{00000006-9094-3142-8C98-AA4B423AFAC1}"/>
            </c:ext>
          </c:extLst>
        </c:ser>
        <c:ser>
          <c:idx val="2"/>
          <c:order val="2"/>
          <c:tx>
            <c:strRef>
              <c:f>Nombre_De_Produits_Stockés!$D$3</c:f>
              <c:strCache>
                <c:ptCount val="1"/>
                <c:pt idx="0">
                  <c:v>Moyenne de EMBALLAGES</c:v>
                </c:pt>
              </c:strCache>
            </c:strRef>
          </c:tx>
          <c:spPr>
            <a:ln w="28575" cap="rnd">
              <a:solidFill>
                <a:schemeClr val="accent3"/>
              </a:solidFill>
              <a:round/>
            </a:ln>
            <a:effectLst/>
          </c:spPr>
          <c:marker>
            <c:symbol val="none"/>
          </c:marker>
          <c:cat>
            <c:strRef>
              <c:f>Nombre_De_Produits_Stockés!$A$4:$A$13</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Nombre_De_Produits_Stockés!$D$4:$D$13</c:f>
              <c:numCache>
                <c:formatCode>0.00</c:formatCode>
                <c:ptCount val="9"/>
                <c:pt idx="0">
                  <c:v>12</c:v>
                </c:pt>
                <c:pt idx="1">
                  <c:v>16</c:v>
                </c:pt>
                <c:pt idx="2">
                  <c:v>15</c:v>
                </c:pt>
                <c:pt idx="3">
                  <c:v>14</c:v>
                </c:pt>
                <c:pt idx="4">
                  <c:v>15</c:v>
                </c:pt>
                <c:pt idx="5">
                  <c:v>15</c:v>
                </c:pt>
                <c:pt idx="6">
                  <c:v>17</c:v>
                </c:pt>
                <c:pt idx="7">
                  <c:v>16</c:v>
                </c:pt>
                <c:pt idx="8">
                  <c:v>15</c:v>
                </c:pt>
              </c:numCache>
            </c:numRef>
          </c:val>
          <c:smooth val="0"/>
          <c:extLst>
            <c:ext xmlns:c16="http://schemas.microsoft.com/office/drawing/2014/chart" uri="{C3380CC4-5D6E-409C-BE32-E72D297353CC}">
              <c16:uniqueId val="{00000007-9094-3142-8C98-AA4B423AFAC1}"/>
            </c:ext>
          </c:extLst>
        </c:ser>
        <c:ser>
          <c:idx val="3"/>
          <c:order val="3"/>
          <c:tx>
            <c:strRef>
              <c:f>Nombre_De_Produits_Stockés!$E$3</c:f>
              <c:strCache>
                <c:ptCount val="1"/>
                <c:pt idx="0">
                  <c:v>Moyenne de MIX LEGUMES</c:v>
                </c:pt>
              </c:strCache>
            </c:strRef>
          </c:tx>
          <c:spPr>
            <a:ln w="28575" cap="rnd">
              <a:solidFill>
                <a:schemeClr val="accent4"/>
              </a:solidFill>
              <a:round/>
            </a:ln>
            <a:effectLst/>
          </c:spPr>
          <c:marker>
            <c:symbol val="none"/>
          </c:marker>
          <c:cat>
            <c:strRef>
              <c:f>Nombre_De_Produits_Stockés!$A$4:$A$13</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Nombre_De_Produits_Stockés!$E$4:$E$13</c:f>
              <c:numCache>
                <c:formatCode>0.00</c:formatCode>
                <c:ptCount val="9"/>
                <c:pt idx="0">
                  <c:v>32</c:v>
                </c:pt>
                <c:pt idx="1">
                  <c:v>35</c:v>
                </c:pt>
                <c:pt idx="2">
                  <c:v>34</c:v>
                </c:pt>
                <c:pt idx="3">
                  <c:v>31</c:v>
                </c:pt>
                <c:pt idx="4">
                  <c:v>32</c:v>
                </c:pt>
                <c:pt idx="5">
                  <c:v>32</c:v>
                </c:pt>
                <c:pt idx="6">
                  <c:v>30</c:v>
                </c:pt>
                <c:pt idx="7">
                  <c:v>31</c:v>
                </c:pt>
                <c:pt idx="8">
                  <c:v>30</c:v>
                </c:pt>
              </c:numCache>
            </c:numRef>
          </c:val>
          <c:smooth val="0"/>
          <c:extLst>
            <c:ext xmlns:c16="http://schemas.microsoft.com/office/drawing/2014/chart" uri="{C3380CC4-5D6E-409C-BE32-E72D297353CC}">
              <c16:uniqueId val="{00000008-9094-3142-8C98-AA4B423AFAC1}"/>
            </c:ext>
          </c:extLst>
        </c:ser>
        <c:ser>
          <c:idx val="4"/>
          <c:order val="4"/>
          <c:tx>
            <c:strRef>
              <c:f>Nombre_De_Produits_Stockés!$F$3</c:f>
              <c:strCache>
                <c:ptCount val="1"/>
                <c:pt idx="0">
                  <c:v>Moyenne de VOLAILLE</c:v>
                </c:pt>
              </c:strCache>
            </c:strRef>
          </c:tx>
          <c:spPr>
            <a:ln w="28575" cap="rnd">
              <a:solidFill>
                <a:schemeClr val="accent5"/>
              </a:solidFill>
              <a:round/>
            </a:ln>
            <a:effectLst/>
          </c:spPr>
          <c:marker>
            <c:symbol val="none"/>
          </c:marker>
          <c:cat>
            <c:strRef>
              <c:f>Nombre_De_Produits_Stockés!$A$4:$A$13</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Nombre_De_Produits_Stockés!$F$4:$F$13</c:f>
              <c:numCache>
                <c:formatCode>0.00</c:formatCode>
                <c:ptCount val="9"/>
                <c:pt idx="0">
                  <c:v>10</c:v>
                </c:pt>
                <c:pt idx="1">
                  <c:v>9</c:v>
                </c:pt>
                <c:pt idx="2">
                  <c:v>10</c:v>
                </c:pt>
                <c:pt idx="3">
                  <c:v>8</c:v>
                </c:pt>
                <c:pt idx="4">
                  <c:v>8</c:v>
                </c:pt>
                <c:pt idx="5">
                  <c:v>7</c:v>
                </c:pt>
                <c:pt idx="6">
                  <c:v>8</c:v>
                </c:pt>
                <c:pt idx="7">
                  <c:v>9</c:v>
                </c:pt>
                <c:pt idx="8">
                  <c:v>8</c:v>
                </c:pt>
              </c:numCache>
            </c:numRef>
          </c:val>
          <c:smooth val="0"/>
          <c:extLst>
            <c:ext xmlns:c16="http://schemas.microsoft.com/office/drawing/2014/chart" uri="{C3380CC4-5D6E-409C-BE32-E72D297353CC}">
              <c16:uniqueId val="{00000009-9094-3142-8C98-AA4B423AFAC1}"/>
            </c:ext>
          </c:extLst>
        </c:ser>
        <c:dLbls>
          <c:showLegendKey val="0"/>
          <c:showVal val="0"/>
          <c:showCatName val="0"/>
          <c:showSerName val="0"/>
          <c:showPercent val="0"/>
          <c:showBubbleSize val="0"/>
        </c:dLbls>
        <c:smooth val="0"/>
        <c:axId val="1728414816"/>
        <c:axId val="1728236944"/>
      </c:lineChart>
      <c:catAx>
        <c:axId val="1728414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8236944"/>
        <c:crosses val="autoZero"/>
        <c:auto val="1"/>
        <c:lblAlgn val="ctr"/>
        <c:lblOffset val="100"/>
        <c:noMultiLvlLbl val="0"/>
      </c:catAx>
      <c:valAx>
        <c:axId val="172823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moyen</a:t>
                </a:r>
                <a:r>
                  <a:rPr lang="fr-FR" baseline="0"/>
                  <a:t> de produits stockés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28414816"/>
        <c:crosses val="autoZero"/>
        <c:crossBetween val="between"/>
      </c:valAx>
      <c:spPr>
        <a:noFill/>
        <a:ln>
          <a:noFill/>
        </a:ln>
        <a:effectLst/>
      </c:spPr>
    </c:plotArea>
    <c:legend>
      <c:legendPos val="r"/>
      <c:layout>
        <c:manualLayout>
          <c:xMode val="edge"/>
          <c:yMode val="edge"/>
          <c:x val="0.88364502388021171"/>
          <c:y val="0.38127192065593568"/>
          <c:w val="0.1163549761197883"/>
          <c:h val="0.37904907904211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fr-FR" sz="1400" b="0" i="0" u="none" strike="noStrike" kern="1200" spc="0" baseline="0" dirty="0">
                <a:solidFill>
                  <a:srgbClr val="000000">
                    <a:lumMod val="65000"/>
                    <a:lumOff val="35000"/>
                  </a:srgbClr>
                </a:solidFill>
              </a:rPr>
              <a:t>Evolution des quantités expédiées et réceptionnées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fr-FR"/>
        </a:p>
      </c:txPr>
    </c:title>
    <c:autoTitleDeleted val="0"/>
    <c:plotArea>
      <c:layout/>
      <c:barChart>
        <c:barDir val="col"/>
        <c:grouping val="clustered"/>
        <c:varyColors val="0"/>
        <c:ser>
          <c:idx val="0"/>
          <c:order val="0"/>
          <c:tx>
            <c:strRef>
              <c:f>Réception_Expédition!$K$2</c:f>
              <c:strCache>
                <c:ptCount val="1"/>
                <c:pt idx="0">
                  <c:v>Expéditions</c:v>
                </c:pt>
              </c:strCache>
            </c:strRef>
          </c:tx>
          <c:spPr>
            <a:solidFill>
              <a:schemeClr val="accent1"/>
            </a:solidFill>
            <a:ln>
              <a:noFill/>
            </a:ln>
            <a:effectLst/>
          </c:spPr>
          <c:invertIfNegative val="0"/>
          <c:cat>
            <c:strRef>
              <c:f>Réception_Expédition!$J$3:$J$47</c:f>
              <c:strCache>
                <c:ptCount val="40"/>
                <c:pt idx="0">
                  <c:v>202205BOULANGERIE</c:v>
                </c:pt>
                <c:pt idx="1">
                  <c:v>202205CREMERIE</c:v>
                </c:pt>
                <c:pt idx="2">
                  <c:v>202205EMBALLAGES</c:v>
                </c:pt>
                <c:pt idx="3">
                  <c:v>202205MIX LEGUMES</c:v>
                </c:pt>
                <c:pt idx="4">
                  <c:v>202205VOLAILLE</c:v>
                </c:pt>
                <c:pt idx="5">
                  <c:v>202206BOULANGERIE</c:v>
                </c:pt>
                <c:pt idx="6">
                  <c:v>202206CREMERIE</c:v>
                </c:pt>
                <c:pt idx="7">
                  <c:v>202206EMBALLAGES</c:v>
                </c:pt>
                <c:pt idx="8">
                  <c:v>202206MIX LEGUMES</c:v>
                </c:pt>
                <c:pt idx="9">
                  <c:v>202206VOLAILLE</c:v>
                </c:pt>
                <c:pt idx="10">
                  <c:v>202207BOULANGERIE</c:v>
                </c:pt>
                <c:pt idx="11">
                  <c:v>202207CREMERIE</c:v>
                </c:pt>
                <c:pt idx="12">
                  <c:v>202207EMBALLAGES</c:v>
                </c:pt>
                <c:pt idx="13">
                  <c:v>202207MIX LEGUMES</c:v>
                </c:pt>
                <c:pt idx="14">
                  <c:v>202207VOLAILLE</c:v>
                </c:pt>
                <c:pt idx="15">
                  <c:v>202208BOULANGERIE</c:v>
                </c:pt>
                <c:pt idx="16">
                  <c:v>202208CREMERIE</c:v>
                </c:pt>
                <c:pt idx="17">
                  <c:v>202208EMBALLAGES</c:v>
                </c:pt>
                <c:pt idx="18">
                  <c:v>202208MIX LEGUMES</c:v>
                </c:pt>
                <c:pt idx="19">
                  <c:v>202208VOLAILLE</c:v>
                </c:pt>
                <c:pt idx="20">
                  <c:v>202209BOULANGERIE</c:v>
                </c:pt>
                <c:pt idx="21">
                  <c:v>202209CREMERIE</c:v>
                </c:pt>
                <c:pt idx="22">
                  <c:v>202209EMBALLAGES</c:v>
                </c:pt>
                <c:pt idx="23">
                  <c:v>202209MIX LEGUMES</c:v>
                </c:pt>
                <c:pt idx="24">
                  <c:v>202209VOLAILLE</c:v>
                </c:pt>
                <c:pt idx="25">
                  <c:v>202210BOULANGERIE</c:v>
                </c:pt>
                <c:pt idx="26">
                  <c:v>202210CREMERIE</c:v>
                </c:pt>
                <c:pt idx="27">
                  <c:v>202210EMBALLAGES</c:v>
                </c:pt>
                <c:pt idx="28">
                  <c:v>202210MIX LEGUMES</c:v>
                </c:pt>
                <c:pt idx="29">
                  <c:v>202210VOLAILLE</c:v>
                </c:pt>
                <c:pt idx="30">
                  <c:v>202211BOULANGERIE</c:v>
                </c:pt>
                <c:pt idx="31">
                  <c:v>202211CREMERIE</c:v>
                </c:pt>
                <c:pt idx="32">
                  <c:v>202211EMBALLAGES</c:v>
                </c:pt>
                <c:pt idx="33">
                  <c:v>202211MIX LEGUMES</c:v>
                </c:pt>
                <c:pt idx="34">
                  <c:v>202211VOLAILLE</c:v>
                </c:pt>
                <c:pt idx="35">
                  <c:v>202212BOULANGERIE</c:v>
                </c:pt>
                <c:pt idx="36">
                  <c:v>202212CREMERIE</c:v>
                </c:pt>
                <c:pt idx="37">
                  <c:v>202212EMBALLAGES</c:v>
                </c:pt>
                <c:pt idx="38">
                  <c:v>202212MIX LEGUMES</c:v>
                </c:pt>
                <c:pt idx="39">
                  <c:v>202212VOLAILLE</c:v>
                </c:pt>
              </c:strCache>
            </c:strRef>
          </c:cat>
          <c:val>
            <c:numRef>
              <c:f>Réception_Expédition!$K$3:$K$47</c:f>
              <c:numCache>
                <c:formatCode>General</c:formatCode>
                <c:ptCount val="45"/>
                <c:pt idx="0">
                  <c:v>75248</c:v>
                </c:pt>
                <c:pt idx="1">
                  <c:v>211586</c:v>
                </c:pt>
                <c:pt idx="2">
                  <c:v>2468</c:v>
                </c:pt>
                <c:pt idx="3">
                  <c:v>180339</c:v>
                </c:pt>
                <c:pt idx="4">
                  <c:v>160852</c:v>
                </c:pt>
                <c:pt idx="5">
                  <c:v>97167</c:v>
                </c:pt>
                <c:pt idx="6">
                  <c:v>326406</c:v>
                </c:pt>
                <c:pt idx="7">
                  <c:v>2861</c:v>
                </c:pt>
                <c:pt idx="8">
                  <c:v>217138</c:v>
                </c:pt>
                <c:pt idx="9">
                  <c:v>223921</c:v>
                </c:pt>
                <c:pt idx="10">
                  <c:v>18409</c:v>
                </c:pt>
                <c:pt idx="11">
                  <c:v>156011</c:v>
                </c:pt>
                <c:pt idx="12">
                  <c:v>1139</c:v>
                </c:pt>
                <c:pt idx="13">
                  <c:v>102008</c:v>
                </c:pt>
                <c:pt idx="14">
                  <c:v>99869</c:v>
                </c:pt>
                <c:pt idx="15">
                  <c:v>21848</c:v>
                </c:pt>
                <c:pt idx="16">
                  <c:v>203142</c:v>
                </c:pt>
                <c:pt idx="17">
                  <c:v>1458</c:v>
                </c:pt>
                <c:pt idx="18">
                  <c:v>124671</c:v>
                </c:pt>
                <c:pt idx="19">
                  <c:v>152330</c:v>
                </c:pt>
                <c:pt idx="20">
                  <c:v>82400</c:v>
                </c:pt>
                <c:pt idx="21">
                  <c:v>282669</c:v>
                </c:pt>
                <c:pt idx="22">
                  <c:v>3079</c:v>
                </c:pt>
                <c:pt idx="23">
                  <c:v>145067</c:v>
                </c:pt>
                <c:pt idx="24">
                  <c:v>198320</c:v>
                </c:pt>
                <c:pt idx="25">
                  <c:v>81479</c:v>
                </c:pt>
                <c:pt idx="26">
                  <c:v>306738</c:v>
                </c:pt>
                <c:pt idx="27">
                  <c:v>3217</c:v>
                </c:pt>
                <c:pt idx="28">
                  <c:v>169908</c:v>
                </c:pt>
                <c:pt idx="29">
                  <c:v>250822</c:v>
                </c:pt>
                <c:pt idx="30">
                  <c:v>86456</c:v>
                </c:pt>
                <c:pt idx="31">
                  <c:v>321679</c:v>
                </c:pt>
                <c:pt idx="32">
                  <c:v>3819</c:v>
                </c:pt>
                <c:pt idx="33">
                  <c:v>160318</c:v>
                </c:pt>
                <c:pt idx="34">
                  <c:v>224523</c:v>
                </c:pt>
                <c:pt idx="35">
                  <c:v>85156</c:v>
                </c:pt>
                <c:pt idx="36">
                  <c:v>323654</c:v>
                </c:pt>
                <c:pt idx="37">
                  <c:v>2802</c:v>
                </c:pt>
                <c:pt idx="38">
                  <c:v>165754</c:v>
                </c:pt>
                <c:pt idx="39">
                  <c:v>224096</c:v>
                </c:pt>
              </c:numCache>
            </c:numRef>
          </c:val>
          <c:extLst>
            <c:ext xmlns:c16="http://schemas.microsoft.com/office/drawing/2014/chart" uri="{C3380CC4-5D6E-409C-BE32-E72D297353CC}">
              <c16:uniqueId val="{00000000-FABE-CF48-8A31-4D1FBCAA3BC4}"/>
            </c:ext>
          </c:extLst>
        </c:ser>
        <c:dLbls>
          <c:showLegendKey val="0"/>
          <c:showVal val="0"/>
          <c:showCatName val="0"/>
          <c:showSerName val="0"/>
          <c:showPercent val="0"/>
          <c:showBubbleSize val="0"/>
        </c:dLbls>
        <c:gapWidth val="150"/>
        <c:axId val="826577695"/>
        <c:axId val="834644895"/>
      </c:barChart>
      <c:lineChart>
        <c:grouping val="standard"/>
        <c:varyColors val="0"/>
        <c:ser>
          <c:idx val="1"/>
          <c:order val="1"/>
          <c:tx>
            <c:strRef>
              <c:f>Réception_Expédition!$L$2</c:f>
              <c:strCache>
                <c:ptCount val="1"/>
                <c:pt idx="0">
                  <c:v>Réceptions</c:v>
                </c:pt>
              </c:strCache>
            </c:strRef>
          </c:tx>
          <c:spPr>
            <a:ln w="28575" cap="rnd">
              <a:solidFill>
                <a:schemeClr val="accent2"/>
              </a:solidFill>
              <a:round/>
            </a:ln>
            <a:effectLst/>
          </c:spPr>
          <c:marker>
            <c:symbol val="none"/>
          </c:marker>
          <c:cat>
            <c:strRef>
              <c:f>Réception_Expédition!$J$3:$J$47</c:f>
              <c:strCache>
                <c:ptCount val="40"/>
                <c:pt idx="0">
                  <c:v>202205BOULANGERIE</c:v>
                </c:pt>
                <c:pt idx="1">
                  <c:v>202205CREMERIE</c:v>
                </c:pt>
                <c:pt idx="2">
                  <c:v>202205EMBALLAGES</c:v>
                </c:pt>
                <c:pt idx="3">
                  <c:v>202205MIX LEGUMES</c:v>
                </c:pt>
                <c:pt idx="4">
                  <c:v>202205VOLAILLE</c:v>
                </c:pt>
                <c:pt idx="5">
                  <c:v>202206BOULANGERIE</c:v>
                </c:pt>
                <c:pt idx="6">
                  <c:v>202206CREMERIE</c:v>
                </c:pt>
                <c:pt idx="7">
                  <c:v>202206EMBALLAGES</c:v>
                </c:pt>
                <c:pt idx="8">
                  <c:v>202206MIX LEGUMES</c:v>
                </c:pt>
                <c:pt idx="9">
                  <c:v>202206VOLAILLE</c:v>
                </c:pt>
                <c:pt idx="10">
                  <c:v>202207BOULANGERIE</c:v>
                </c:pt>
                <c:pt idx="11">
                  <c:v>202207CREMERIE</c:v>
                </c:pt>
                <c:pt idx="12">
                  <c:v>202207EMBALLAGES</c:v>
                </c:pt>
                <c:pt idx="13">
                  <c:v>202207MIX LEGUMES</c:v>
                </c:pt>
                <c:pt idx="14">
                  <c:v>202207VOLAILLE</c:v>
                </c:pt>
                <c:pt idx="15">
                  <c:v>202208BOULANGERIE</c:v>
                </c:pt>
                <c:pt idx="16">
                  <c:v>202208CREMERIE</c:v>
                </c:pt>
                <c:pt idx="17">
                  <c:v>202208EMBALLAGES</c:v>
                </c:pt>
                <c:pt idx="18">
                  <c:v>202208MIX LEGUMES</c:v>
                </c:pt>
                <c:pt idx="19">
                  <c:v>202208VOLAILLE</c:v>
                </c:pt>
                <c:pt idx="20">
                  <c:v>202209BOULANGERIE</c:v>
                </c:pt>
                <c:pt idx="21">
                  <c:v>202209CREMERIE</c:v>
                </c:pt>
                <c:pt idx="22">
                  <c:v>202209EMBALLAGES</c:v>
                </c:pt>
                <c:pt idx="23">
                  <c:v>202209MIX LEGUMES</c:v>
                </c:pt>
                <c:pt idx="24">
                  <c:v>202209VOLAILLE</c:v>
                </c:pt>
                <c:pt idx="25">
                  <c:v>202210BOULANGERIE</c:v>
                </c:pt>
                <c:pt idx="26">
                  <c:v>202210CREMERIE</c:v>
                </c:pt>
                <c:pt idx="27">
                  <c:v>202210EMBALLAGES</c:v>
                </c:pt>
                <c:pt idx="28">
                  <c:v>202210MIX LEGUMES</c:v>
                </c:pt>
                <c:pt idx="29">
                  <c:v>202210VOLAILLE</c:v>
                </c:pt>
                <c:pt idx="30">
                  <c:v>202211BOULANGERIE</c:v>
                </c:pt>
                <c:pt idx="31">
                  <c:v>202211CREMERIE</c:v>
                </c:pt>
                <c:pt idx="32">
                  <c:v>202211EMBALLAGES</c:v>
                </c:pt>
                <c:pt idx="33">
                  <c:v>202211MIX LEGUMES</c:v>
                </c:pt>
                <c:pt idx="34">
                  <c:v>202211VOLAILLE</c:v>
                </c:pt>
                <c:pt idx="35">
                  <c:v>202212BOULANGERIE</c:v>
                </c:pt>
                <c:pt idx="36">
                  <c:v>202212CREMERIE</c:v>
                </c:pt>
                <c:pt idx="37">
                  <c:v>202212EMBALLAGES</c:v>
                </c:pt>
                <c:pt idx="38">
                  <c:v>202212MIX LEGUMES</c:v>
                </c:pt>
                <c:pt idx="39">
                  <c:v>202212VOLAILLE</c:v>
                </c:pt>
              </c:strCache>
            </c:strRef>
          </c:cat>
          <c:val>
            <c:numRef>
              <c:f>Réception_Expédition!$L$3:$L$47</c:f>
              <c:numCache>
                <c:formatCode>General</c:formatCode>
                <c:ptCount val="45"/>
                <c:pt idx="0">
                  <c:v>129404</c:v>
                </c:pt>
                <c:pt idx="1">
                  <c:v>227258</c:v>
                </c:pt>
                <c:pt idx="2">
                  <c:v>2423</c:v>
                </c:pt>
                <c:pt idx="3">
                  <c:v>284992</c:v>
                </c:pt>
                <c:pt idx="4">
                  <c:v>38325</c:v>
                </c:pt>
                <c:pt idx="5">
                  <c:v>49322</c:v>
                </c:pt>
                <c:pt idx="6">
                  <c:v>309197</c:v>
                </c:pt>
                <c:pt idx="7">
                  <c:v>1821</c:v>
                </c:pt>
                <c:pt idx="8">
                  <c:v>167665</c:v>
                </c:pt>
                <c:pt idx="9">
                  <c:v>114681</c:v>
                </c:pt>
                <c:pt idx="10">
                  <c:v>38328</c:v>
                </c:pt>
                <c:pt idx="11">
                  <c:v>160735</c:v>
                </c:pt>
                <c:pt idx="12">
                  <c:v>223</c:v>
                </c:pt>
                <c:pt idx="13">
                  <c:v>138418</c:v>
                </c:pt>
                <c:pt idx="14">
                  <c:v>36191</c:v>
                </c:pt>
                <c:pt idx="15">
                  <c:v>35499</c:v>
                </c:pt>
                <c:pt idx="16">
                  <c:v>263869</c:v>
                </c:pt>
                <c:pt idx="17">
                  <c:v>5286</c:v>
                </c:pt>
                <c:pt idx="18">
                  <c:v>168996</c:v>
                </c:pt>
                <c:pt idx="19">
                  <c:v>34449</c:v>
                </c:pt>
                <c:pt idx="20">
                  <c:v>93907</c:v>
                </c:pt>
                <c:pt idx="21">
                  <c:v>261388</c:v>
                </c:pt>
                <c:pt idx="22">
                  <c:v>1683</c:v>
                </c:pt>
                <c:pt idx="23">
                  <c:v>266025</c:v>
                </c:pt>
                <c:pt idx="24">
                  <c:v>62725</c:v>
                </c:pt>
                <c:pt idx="25">
                  <c:v>107127</c:v>
                </c:pt>
                <c:pt idx="26">
                  <c:v>344165</c:v>
                </c:pt>
                <c:pt idx="27">
                  <c:v>2740</c:v>
                </c:pt>
                <c:pt idx="28">
                  <c:v>322744</c:v>
                </c:pt>
                <c:pt idx="29">
                  <c:v>122199</c:v>
                </c:pt>
                <c:pt idx="30">
                  <c:v>86813</c:v>
                </c:pt>
                <c:pt idx="31">
                  <c:v>301152</c:v>
                </c:pt>
                <c:pt idx="32">
                  <c:v>5869</c:v>
                </c:pt>
                <c:pt idx="33">
                  <c:v>285198</c:v>
                </c:pt>
                <c:pt idx="34">
                  <c:v>109601</c:v>
                </c:pt>
                <c:pt idx="35">
                  <c:v>120105</c:v>
                </c:pt>
                <c:pt idx="36">
                  <c:v>359044</c:v>
                </c:pt>
                <c:pt idx="37">
                  <c:v>2693</c:v>
                </c:pt>
                <c:pt idx="38">
                  <c:v>279783</c:v>
                </c:pt>
                <c:pt idx="39">
                  <c:v>57991</c:v>
                </c:pt>
                <c:pt idx="44">
                  <c:v>0</c:v>
                </c:pt>
              </c:numCache>
            </c:numRef>
          </c:val>
          <c:smooth val="0"/>
          <c:extLst>
            <c:ext xmlns:c16="http://schemas.microsoft.com/office/drawing/2014/chart" uri="{C3380CC4-5D6E-409C-BE32-E72D297353CC}">
              <c16:uniqueId val="{00000001-FABE-CF48-8A31-4D1FBCAA3BC4}"/>
            </c:ext>
          </c:extLst>
        </c:ser>
        <c:dLbls>
          <c:showLegendKey val="0"/>
          <c:showVal val="0"/>
          <c:showCatName val="0"/>
          <c:showSerName val="0"/>
          <c:showPercent val="0"/>
          <c:showBubbleSize val="0"/>
        </c:dLbls>
        <c:marker val="1"/>
        <c:smooth val="0"/>
        <c:axId val="826577695"/>
        <c:axId val="834644895"/>
      </c:lineChart>
      <c:catAx>
        <c:axId val="82657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Dates-familles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4644895"/>
        <c:crosses val="autoZero"/>
        <c:auto val="1"/>
        <c:lblAlgn val="ctr"/>
        <c:lblOffset val="100"/>
        <c:noMultiLvlLbl val="0"/>
      </c:catAx>
      <c:valAx>
        <c:axId val="834644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Quantités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657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[Jean-Philippe_Bénédy_1_tableur_052024.xlsx]Nb_Commandes_Réceptionnées!Tableau croisé dynamique33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Nombre</a:t>
            </a:r>
            <a:r>
              <a:rPr lang="fr-FR" baseline="0"/>
              <a:t> de commandes réceptionnées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57018183110856E-2"/>
          <c:y val="0.10513392857142857"/>
          <c:w val="0.81001653010078034"/>
          <c:h val="0.80004464285714283"/>
        </c:manualLayout>
      </c:layout>
      <c:barChart>
        <c:barDir val="col"/>
        <c:grouping val="stacked"/>
        <c:varyColors val="0"/>
        <c:ser>
          <c:idx val="0"/>
          <c:order val="0"/>
          <c:tx>
            <c:strRef>
              <c:f>Nb_Commandes_Réceptionnées!$B$3:$B$4</c:f>
              <c:strCache>
                <c:ptCount val="1"/>
                <c:pt idx="0">
                  <c:v>BOULANGERIE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Nb_Commandes_Réceptionnées!$A$5:$A$14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Nb_Commandes_Réceptionnées!$B$5:$B$14</c:f>
              <c:numCache>
                <c:formatCode>General</c:formatCode>
                <c:ptCount val="9"/>
                <c:pt idx="0">
                  <c:v>33</c:v>
                </c:pt>
                <c:pt idx="1">
                  <c:v>19</c:v>
                </c:pt>
                <c:pt idx="2">
                  <c:v>18</c:v>
                </c:pt>
                <c:pt idx="3">
                  <c:v>18</c:v>
                </c:pt>
                <c:pt idx="4">
                  <c:v>44</c:v>
                </c:pt>
                <c:pt idx="5">
                  <c:v>41</c:v>
                </c:pt>
                <c:pt idx="6">
                  <c:v>33</c:v>
                </c:pt>
                <c:pt idx="7">
                  <c:v>39</c:v>
                </c:pt>
                <c:pt idx="8">
                  <c:v>36</c:v>
                </c:pt>
              </c:numCache>
            </c:numRef>
          </c:val>
          <c:extLst>
            <c:ext xmlns:c16="http://schemas.microsoft.com/office/drawing/2014/chart" uri="{C3380CC4-5D6E-409C-BE32-E72D297353CC}">
              <c16:uniqueId val="{00000000-DAF9-5241-957D-9B2DC263A53C}"/>
            </c:ext>
          </c:extLst>
        </c:ser>
        <c:ser>
          <c:idx val="1"/>
          <c:order val="1"/>
          <c:tx>
            <c:strRef>
              <c:f>Nb_Commandes_Réceptionnées!$C$3:$C$4</c:f>
              <c:strCache>
                <c:ptCount val="1"/>
                <c:pt idx="0">
                  <c:v>CREMERIE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Nb_Commandes_Réceptionnées!$A$5:$A$14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Nb_Commandes_Réceptionnées!$C$5:$C$14</c:f>
              <c:numCache>
                <c:formatCode>General</c:formatCode>
                <c:ptCount val="9"/>
                <c:pt idx="0">
                  <c:v>139</c:v>
                </c:pt>
                <c:pt idx="1">
                  <c:v>147</c:v>
                </c:pt>
                <c:pt idx="2">
                  <c:v>135</c:v>
                </c:pt>
                <c:pt idx="3">
                  <c:v>171</c:v>
                </c:pt>
                <c:pt idx="4">
                  <c:v>147</c:v>
                </c:pt>
                <c:pt idx="5">
                  <c:v>164</c:v>
                </c:pt>
                <c:pt idx="6">
                  <c:v>151</c:v>
                </c:pt>
                <c:pt idx="7">
                  <c:v>167</c:v>
                </c:pt>
                <c:pt idx="8">
                  <c:v>122</c:v>
                </c:pt>
              </c:numCache>
            </c:numRef>
          </c:val>
          <c:extLst>
            <c:ext xmlns:c16="http://schemas.microsoft.com/office/drawing/2014/chart" uri="{C3380CC4-5D6E-409C-BE32-E72D297353CC}">
              <c16:uniqueId val="{00000005-49ED-6A4C-8616-3A4B943E289A}"/>
            </c:ext>
          </c:extLst>
        </c:ser>
        <c:ser>
          <c:idx val="2"/>
          <c:order val="2"/>
          <c:tx>
            <c:strRef>
              <c:f>Nb_Commandes_Réceptionnées!$D$3:$D$4</c:f>
              <c:strCache>
                <c:ptCount val="1"/>
                <c:pt idx="0">
                  <c:v>EMBALLAGES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Nb_Commandes_Réceptionnées!$A$5:$A$14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Nb_Commandes_Réceptionnées!$D$5:$D$14</c:f>
              <c:numCache>
                <c:formatCode>General</c:formatCode>
                <c:ptCount val="9"/>
                <c:pt idx="0">
                  <c:v>5</c:v>
                </c:pt>
                <c:pt idx="1">
                  <c:v>8</c:v>
                </c:pt>
                <c:pt idx="2">
                  <c:v>1</c:v>
                </c:pt>
                <c:pt idx="3">
                  <c:v>5</c:v>
                </c:pt>
                <c:pt idx="4">
                  <c:v>3</c:v>
                </c:pt>
                <c:pt idx="5">
                  <c:v>6</c:v>
                </c:pt>
                <c:pt idx="6">
                  <c:v>8</c:v>
                </c:pt>
                <c:pt idx="7">
                  <c:v>4</c:v>
                </c:pt>
                <c:pt idx="8">
                  <c:v>1</c:v>
                </c:pt>
              </c:numCache>
            </c:numRef>
          </c:val>
          <c:extLst>
            <c:ext xmlns:c16="http://schemas.microsoft.com/office/drawing/2014/chart" uri="{C3380CC4-5D6E-409C-BE32-E72D297353CC}">
              <c16:uniqueId val="{00000006-49ED-6A4C-8616-3A4B943E289A}"/>
            </c:ext>
          </c:extLst>
        </c:ser>
        <c:ser>
          <c:idx val="3"/>
          <c:order val="3"/>
          <c:tx>
            <c:strRef>
              <c:f>Nb_Commandes_Réceptionnées!$E$3:$E$4</c:f>
              <c:strCache>
                <c:ptCount val="1"/>
                <c:pt idx="0">
                  <c:v>MIX LEGUMES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Nb_Commandes_Réceptionnées!$A$5:$A$14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Nb_Commandes_Réceptionnées!$E$5:$E$14</c:f>
              <c:numCache>
                <c:formatCode>General</c:formatCode>
                <c:ptCount val="9"/>
                <c:pt idx="0">
                  <c:v>54</c:v>
                </c:pt>
                <c:pt idx="1">
                  <c:v>39</c:v>
                </c:pt>
                <c:pt idx="2">
                  <c:v>24</c:v>
                </c:pt>
                <c:pt idx="3">
                  <c:v>36</c:v>
                </c:pt>
                <c:pt idx="4">
                  <c:v>46</c:v>
                </c:pt>
                <c:pt idx="5">
                  <c:v>55</c:v>
                </c:pt>
                <c:pt idx="6">
                  <c:v>37</c:v>
                </c:pt>
                <c:pt idx="7">
                  <c:v>45</c:v>
                </c:pt>
                <c:pt idx="8">
                  <c:v>36</c:v>
                </c:pt>
              </c:numCache>
            </c:numRef>
          </c:val>
          <c:extLst>
            <c:ext xmlns:c16="http://schemas.microsoft.com/office/drawing/2014/chart" uri="{C3380CC4-5D6E-409C-BE32-E72D297353CC}">
              <c16:uniqueId val="{00000007-49ED-6A4C-8616-3A4B943E289A}"/>
            </c:ext>
          </c:extLst>
        </c:ser>
        <c:ser>
          <c:idx val="4"/>
          <c:order val="4"/>
          <c:tx>
            <c:strRef>
              <c:f>Nb_Commandes_Réceptionnées!$F$3:$F$4</c:f>
              <c:strCache>
                <c:ptCount val="1"/>
                <c:pt idx="0">
                  <c:v>VOLAILLE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Nb_Commandes_Réceptionnées!$A$5:$A$14</c:f>
              <c:strCache>
                <c:ptCount val="9"/>
                <c:pt idx="0">
                  <c:v>202205</c:v>
                </c:pt>
                <c:pt idx="1">
                  <c:v>202206</c:v>
                </c:pt>
                <c:pt idx="2">
                  <c:v>202207</c:v>
                </c:pt>
                <c:pt idx="3">
                  <c:v>202208</c:v>
                </c:pt>
                <c:pt idx="4">
                  <c:v>202209</c:v>
                </c:pt>
                <c:pt idx="5">
                  <c:v>202210</c:v>
                </c:pt>
                <c:pt idx="6">
                  <c:v>202211</c:v>
                </c:pt>
                <c:pt idx="7">
                  <c:v>202212</c:v>
                </c:pt>
                <c:pt idx="8">
                  <c:v>202301</c:v>
                </c:pt>
              </c:strCache>
            </c:strRef>
          </c:cat>
          <c:val>
            <c:numRef>
              <c:f>Nb_Commandes_Réceptionnées!$F$5:$F$14</c:f>
              <c:numCache>
                <c:formatCode>General</c:formatCode>
                <c:ptCount val="9"/>
                <c:pt idx="0">
                  <c:v>10</c:v>
                </c:pt>
                <c:pt idx="1">
                  <c:v>22</c:v>
                </c:pt>
                <c:pt idx="2">
                  <c:v>7</c:v>
                </c:pt>
                <c:pt idx="3">
                  <c:v>12</c:v>
                </c:pt>
                <c:pt idx="4">
                  <c:v>16</c:v>
                </c:pt>
                <c:pt idx="5">
                  <c:v>24</c:v>
                </c:pt>
                <c:pt idx="6">
                  <c:v>9</c:v>
                </c:pt>
                <c:pt idx="7">
                  <c:v>10</c:v>
                </c:pt>
                <c:pt idx="8">
                  <c:v>11</c:v>
                </c:pt>
              </c:numCache>
            </c:numRef>
          </c:val>
          <c:extLst>
            <c:ext xmlns:c16="http://schemas.microsoft.com/office/drawing/2014/chart" uri="{C3380CC4-5D6E-409C-BE32-E72D297353CC}">
              <c16:uniqueId val="{00000008-49ED-6A4C-8616-3A4B943E289A}"/>
            </c:ext>
          </c:extLst>
        </c:ser>
        <c:dLbls>
          <c:showLegendKey val="0"/>
          <c:showVal val="0"/>
          <c:showCatName val="0"/>
          <c:showSerName val="0"/>
          <c:showPercent val="0"/>
          <c:showBubbleSize val="0"/>
        </c:dLbls>
        <c:gapWidth val="219"/>
        <c:overlap val="100"/>
        <c:axId val="900568703"/>
        <c:axId val="624046175"/>
      </c:barChart>
      <c:catAx>
        <c:axId val="90056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r>
                  <a:rPr lang="fr-FR" baseline="0"/>
                  <a:t> de réception</a:t>
                </a:r>
                <a:endParaRPr lang="fr-F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4046175"/>
        <c:crosses val="autoZero"/>
        <c:auto val="1"/>
        <c:lblAlgn val="ctr"/>
        <c:lblOffset val="100"/>
        <c:noMultiLvlLbl val="0"/>
      </c:catAx>
      <c:valAx>
        <c:axId val="62404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a:t>
                </a:r>
                <a:r>
                  <a:rPr lang="fr-FR" baseline="0"/>
                  <a:t> de commandes</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056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32015</xdr:colOff>
      <xdr:row>20</xdr:row>
      <xdr:rowOff>53361</xdr:rowOff>
    </xdr:from>
    <xdr:to>
      <xdr:col>9</xdr:col>
      <xdr:colOff>1366051</xdr:colOff>
      <xdr:row>45</xdr:row>
      <xdr:rowOff>10672</xdr:rowOff>
    </xdr:to>
    <xdr:graphicFrame macro="">
      <xdr:nvGraphicFramePr>
        <xdr:cNvPr id="2" name="Graphique 1" descr="Graphique croisé dynamique montrant les évolutions du stock moyen entre le mois de mai 2022 et le mois de janvier 2023 pour plusieurs familles de produits. Les familles sont les suivantes : boulangerie, crémerie, emballages, mix légumes et volaille">
          <a:extLst>
            <a:ext uri="{FF2B5EF4-FFF2-40B4-BE49-F238E27FC236}">
              <a16:creationId xmlns:a16="http://schemas.microsoft.com/office/drawing/2014/main" id="{54C9896B-D763-214F-3559-10F4BF0720FD}"/>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83350</xdr:colOff>
      <xdr:row>23</xdr:row>
      <xdr:rowOff>42475</xdr:rowOff>
    </xdr:from>
    <xdr:to>
      <xdr:col>11</xdr:col>
      <xdr:colOff>1259327</xdr:colOff>
      <xdr:row>32</xdr:row>
      <xdr:rowOff>74706</xdr:rowOff>
    </xdr:to>
    <mc:AlternateContent xmlns:mc="http://schemas.openxmlformats.org/markup-compatibility/2006" xmlns:a14="http://schemas.microsoft.com/office/drawing/2010/main">
      <mc:Choice Requires="a14">
        <xdr:graphicFrame macro="">
          <xdr:nvGraphicFramePr>
            <xdr:cNvPr id="3" name="Famille de produits 2">
              <a:extLst>
                <a:ext uri="{FF2B5EF4-FFF2-40B4-BE49-F238E27FC236}">
                  <a16:creationId xmlns:a16="http://schemas.microsoft.com/office/drawing/2014/main" id="{E4E43A8A-753B-2D04-609D-65AEBA115EDF}"/>
                </a:ext>
              </a:extLst>
            </xdr:cNvPr>
            <xdr:cNvGraphicFramePr/>
          </xdr:nvGraphicFramePr>
          <xdr:xfrm>
            <a:off x="0" y="0"/>
            <a:ext cx="0" cy="0"/>
          </xdr:xfrm>
          <a:graphic>
            <a:graphicData uri="http://schemas.microsoft.com/office/drawing/2010/slicer">
              <sle:slicer xmlns:sle="http://schemas.microsoft.com/office/drawing/2010/slicer" name="Famille de produits 2"/>
            </a:graphicData>
          </a:graphic>
        </xdr:graphicFrame>
      </mc:Choice>
      <mc:Fallback xmlns="">
        <xdr:sp macro="" textlink="">
          <xdr:nvSpPr>
            <xdr:cNvPr id="0" name=""/>
            <xdr:cNvSpPr>
              <a:spLocks noTextEdit="1"/>
            </xdr:cNvSpPr>
          </xdr:nvSpPr>
          <xdr:spPr>
            <a:xfrm>
              <a:off x="11267888" y="3724408"/>
              <a:ext cx="1997742" cy="1472987"/>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259013</xdr:colOff>
      <xdr:row>40</xdr:row>
      <xdr:rowOff>4711</xdr:rowOff>
    </xdr:from>
    <xdr:to>
      <xdr:col>7</xdr:col>
      <xdr:colOff>594888</xdr:colOff>
      <xdr:row>48</xdr:row>
      <xdr:rowOff>100263</xdr:rowOff>
    </xdr:to>
    <mc:AlternateContent xmlns:mc="http://schemas.openxmlformats.org/markup-compatibility/2006" xmlns:a14="http://schemas.microsoft.com/office/drawing/2010/main">
      <mc:Choice Requires="a14">
        <xdr:graphicFrame macro="">
          <xdr:nvGraphicFramePr>
            <xdr:cNvPr id="3" name="AnnéeMois">
              <a:extLst>
                <a:ext uri="{FF2B5EF4-FFF2-40B4-BE49-F238E27FC236}">
                  <a16:creationId xmlns:a16="http://schemas.microsoft.com/office/drawing/2014/main" id="{23E27B18-6EB4-CCD6-2CCF-185FA9B601AC}"/>
                </a:ext>
              </a:extLst>
            </xdr:cNvPr>
            <xdr:cNvGraphicFramePr/>
          </xdr:nvGraphicFramePr>
          <xdr:xfrm>
            <a:off x="0" y="0"/>
            <a:ext cx="0" cy="0"/>
          </xdr:xfrm>
          <a:graphic>
            <a:graphicData uri="http://schemas.microsoft.com/office/drawing/2010/slicer">
              <sle:slicer xmlns:sle="http://schemas.microsoft.com/office/drawing/2010/slicer" name="AnnéeMois"/>
            </a:graphicData>
          </a:graphic>
        </xdr:graphicFrame>
      </mc:Choice>
      <mc:Fallback xmlns="">
        <xdr:sp macro="" textlink="">
          <xdr:nvSpPr>
            <xdr:cNvPr id="0" name=""/>
            <xdr:cNvSpPr>
              <a:spLocks noTextEdit="1"/>
            </xdr:cNvSpPr>
          </xdr:nvSpPr>
          <xdr:spPr>
            <a:xfrm>
              <a:off x="1913355" y="6688922"/>
              <a:ext cx="1823112" cy="1432394"/>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0</xdr:col>
      <xdr:colOff>0</xdr:colOff>
      <xdr:row>39</xdr:row>
      <xdr:rowOff>133893</xdr:rowOff>
    </xdr:from>
    <xdr:to>
      <xdr:col>6</xdr:col>
      <xdr:colOff>225592</xdr:colOff>
      <xdr:row>48</xdr:row>
      <xdr:rowOff>108618</xdr:rowOff>
    </xdr:to>
    <mc:AlternateContent xmlns:mc="http://schemas.openxmlformats.org/markup-compatibility/2006" xmlns:a14="http://schemas.microsoft.com/office/drawing/2010/main">
      <mc:Choice Requires="a14">
        <xdr:graphicFrame macro="">
          <xdr:nvGraphicFramePr>
            <xdr:cNvPr id="4" name="Famille de produits">
              <a:extLst>
                <a:ext uri="{FF2B5EF4-FFF2-40B4-BE49-F238E27FC236}">
                  <a16:creationId xmlns:a16="http://schemas.microsoft.com/office/drawing/2014/main" id="{A9387D9F-BAB6-544D-DA3F-10593553C905}"/>
                </a:ext>
              </a:extLst>
            </xdr:cNvPr>
            <xdr:cNvGraphicFramePr/>
          </xdr:nvGraphicFramePr>
          <xdr:xfrm>
            <a:off x="0" y="0"/>
            <a:ext cx="0" cy="0"/>
          </xdr:xfrm>
          <a:graphic>
            <a:graphicData uri="http://schemas.microsoft.com/office/drawing/2010/slicer">
              <sle:slicer xmlns:sle="http://schemas.microsoft.com/office/drawing/2010/slicer" name="Famille de produits"/>
            </a:graphicData>
          </a:graphic>
        </xdr:graphicFrame>
      </mc:Choice>
      <mc:Fallback xmlns="">
        <xdr:sp macro="" textlink="">
          <xdr:nvSpPr>
            <xdr:cNvPr id="0" name=""/>
            <xdr:cNvSpPr>
              <a:spLocks noTextEdit="1"/>
            </xdr:cNvSpPr>
          </xdr:nvSpPr>
          <xdr:spPr>
            <a:xfrm>
              <a:off x="0" y="6650998"/>
              <a:ext cx="1879934" cy="1478673"/>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xdr:from>
      <xdr:col>5</xdr:col>
      <xdr:colOff>421106</xdr:colOff>
      <xdr:row>16</xdr:row>
      <xdr:rowOff>48795</xdr:rowOff>
    </xdr:from>
    <xdr:to>
      <xdr:col>9</xdr:col>
      <xdr:colOff>175461</xdr:colOff>
      <xdr:row>32</xdr:row>
      <xdr:rowOff>118311</xdr:rowOff>
    </xdr:to>
    <xdr:graphicFrame macro="">
      <xdr:nvGraphicFramePr>
        <xdr:cNvPr id="5" name="Graphique 4" descr="Graphique croisé dynamique sur le prix moyen en euros toutes références confondus sur les familles boulangerie, crèmerie, emballages, mix légumes et volaille sur la période de mai 2022 à janvier 2023. ">
          <a:extLst>
            <a:ext uri="{FF2B5EF4-FFF2-40B4-BE49-F238E27FC236}">
              <a16:creationId xmlns:a16="http://schemas.microsoft.com/office/drawing/2014/main" id="{EA71C524-D637-A842-D3CC-A3DE65E4C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315160</xdr:colOff>
      <xdr:row>3</xdr:row>
      <xdr:rowOff>46122</xdr:rowOff>
    </xdr:from>
    <xdr:to>
      <xdr:col>10</xdr:col>
      <xdr:colOff>208882</xdr:colOff>
      <xdr:row>11</xdr:row>
      <xdr:rowOff>150396</xdr:rowOff>
    </xdr:to>
    <mc:AlternateContent xmlns:mc="http://schemas.openxmlformats.org/markup-compatibility/2006" xmlns:a14="http://schemas.microsoft.com/office/drawing/2010/main">
      <mc:Choice Requires="a14">
        <xdr:graphicFrame macro="">
          <xdr:nvGraphicFramePr>
            <xdr:cNvPr id="6" name="Famille de produits 6">
              <a:extLst>
                <a:ext uri="{FF2B5EF4-FFF2-40B4-BE49-F238E27FC236}">
                  <a16:creationId xmlns:a16="http://schemas.microsoft.com/office/drawing/2014/main" id="{D8F542CE-38D8-1337-6E53-B8AA21E5D9E3}"/>
                </a:ext>
              </a:extLst>
            </xdr:cNvPr>
            <xdr:cNvGraphicFramePr/>
          </xdr:nvGraphicFramePr>
          <xdr:xfrm>
            <a:off x="0" y="0"/>
            <a:ext cx="0" cy="0"/>
          </xdr:xfrm>
          <a:graphic>
            <a:graphicData uri="http://schemas.microsoft.com/office/drawing/2010/slicer">
              <sle:slicer xmlns:sle="http://schemas.microsoft.com/office/drawing/2010/slicer" name="Famille de produits 6"/>
            </a:graphicData>
          </a:graphic>
        </xdr:graphicFrame>
      </mc:Choice>
      <mc:Fallback xmlns="">
        <xdr:sp macro="" textlink="">
          <xdr:nvSpPr>
            <xdr:cNvPr id="0" name=""/>
            <xdr:cNvSpPr>
              <a:spLocks noTextEdit="1"/>
            </xdr:cNvSpPr>
          </xdr:nvSpPr>
          <xdr:spPr>
            <a:xfrm>
              <a:off x="5896476" y="547438"/>
              <a:ext cx="2233195" cy="144111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63500</xdr:colOff>
      <xdr:row>23</xdr:row>
      <xdr:rowOff>25400</xdr:rowOff>
    </xdr:from>
    <xdr:to>
      <xdr:col>6</xdr:col>
      <xdr:colOff>1003300</xdr:colOff>
      <xdr:row>40</xdr:row>
      <xdr:rowOff>12700</xdr:rowOff>
    </xdr:to>
    <xdr:graphicFrame macro="">
      <xdr:nvGraphicFramePr>
        <xdr:cNvPr id="3" name="Graphique 2" descr="Graphique croisé dynamique qui montre l'évolution moyenne du nombre de référence de produits stockés sur la période d'analyse (entre mai 2022 et janvier 2023). Les familles mentionnées sont les mêmes qu'indiqué précédemment ">
          <a:extLst>
            <a:ext uri="{FF2B5EF4-FFF2-40B4-BE49-F238E27FC236}">
              <a16:creationId xmlns:a16="http://schemas.microsoft.com/office/drawing/2014/main" id="{E3F0E7B7-0242-15D8-BC9F-F70D55310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292100</xdr:colOff>
      <xdr:row>10</xdr:row>
      <xdr:rowOff>25401</xdr:rowOff>
    </xdr:from>
    <xdr:to>
      <xdr:col>7</xdr:col>
      <xdr:colOff>38100</xdr:colOff>
      <xdr:row>22</xdr:row>
      <xdr:rowOff>25401</xdr:rowOff>
    </xdr:to>
    <mc:AlternateContent xmlns:mc="http://schemas.openxmlformats.org/markup-compatibility/2006" xmlns:a14="http://schemas.microsoft.com/office/drawing/2010/main">
      <mc:Choice Requires="a14">
        <xdr:graphicFrame macro="">
          <xdr:nvGraphicFramePr>
            <xdr:cNvPr id="4" name="Annéemois 1">
              <a:extLst>
                <a:ext uri="{FF2B5EF4-FFF2-40B4-BE49-F238E27FC236}">
                  <a16:creationId xmlns:a16="http://schemas.microsoft.com/office/drawing/2014/main" id="{5E28C304-818B-682A-980B-9FF4C734E78F}"/>
                </a:ext>
              </a:extLst>
            </xdr:cNvPr>
            <xdr:cNvGraphicFramePr/>
          </xdr:nvGraphicFramePr>
          <xdr:xfrm>
            <a:off x="0" y="0"/>
            <a:ext cx="0" cy="0"/>
          </xdr:xfrm>
          <a:graphic>
            <a:graphicData uri="http://schemas.microsoft.com/office/drawing/2010/slicer">
              <sle:slicer xmlns:sle="http://schemas.microsoft.com/office/drawing/2010/slicer" name="Annéemois 1"/>
            </a:graphicData>
          </a:graphic>
        </xdr:graphicFrame>
      </mc:Choice>
      <mc:Fallback xmlns="">
        <xdr:sp macro="" textlink="">
          <xdr:nvSpPr>
            <xdr:cNvPr id="0" name=""/>
            <xdr:cNvSpPr>
              <a:spLocks noTextEdit="1"/>
            </xdr:cNvSpPr>
          </xdr:nvSpPr>
          <xdr:spPr>
            <a:xfrm>
              <a:off x="10299700" y="1676401"/>
              <a:ext cx="1498600" cy="19812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730249</xdr:colOff>
      <xdr:row>48</xdr:row>
      <xdr:rowOff>25743</xdr:rowOff>
    </xdr:from>
    <xdr:to>
      <xdr:col>12</xdr:col>
      <xdr:colOff>1424459</xdr:colOff>
      <xdr:row>67</xdr:row>
      <xdr:rowOff>93020</xdr:rowOff>
    </xdr:to>
    <xdr:graphicFrame macro="">
      <xdr:nvGraphicFramePr>
        <xdr:cNvPr id="16" name="Graphique 15" descr="Graphique croisé dynamique sur l'évolution des quantités expédiées et réceptionnées">
          <a:extLst>
            <a:ext uri="{FF2B5EF4-FFF2-40B4-BE49-F238E27FC236}">
              <a16:creationId xmlns:a16="http://schemas.microsoft.com/office/drawing/2014/main" id="{E978AE4E-1F91-3DCC-9973-C0EE33D80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351825</xdr:colOff>
      <xdr:row>56</xdr:row>
      <xdr:rowOff>97140</xdr:rowOff>
    </xdr:from>
    <xdr:to>
      <xdr:col>3</xdr:col>
      <xdr:colOff>2196757</xdr:colOff>
      <xdr:row>65</xdr:row>
      <xdr:rowOff>85811</xdr:rowOff>
    </xdr:to>
    <mc:AlternateContent xmlns:mc="http://schemas.openxmlformats.org/markup-compatibility/2006" xmlns:a14="http://schemas.microsoft.com/office/drawing/2010/main">
      <mc:Choice Requires="a14">
        <xdr:graphicFrame macro="">
          <xdr:nvGraphicFramePr>
            <xdr:cNvPr id="2" name="Famille de produits 3">
              <a:extLst>
                <a:ext uri="{FF2B5EF4-FFF2-40B4-BE49-F238E27FC236}">
                  <a16:creationId xmlns:a16="http://schemas.microsoft.com/office/drawing/2014/main" id="{02288FD9-43F9-C252-072E-35BD3DB81AD0}"/>
                </a:ext>
              </a:extLst>
            </xdr:cNvPr>
            <xdr:cNvGraphicFramePr/>
          </xdr:nvGraphicFramePr>
          <xdr:xfrm>
            <a:off x="0" y="0"/>
            <a:ext cx="0" cy="0"/>
          </xdr:xfrm>
          <a:graphic>
            <a:graphicData uri="http://schemas.microsoft.com/office/drawing/2010/slicer">
              <sle:slicer xmlns:sle="http://schemas.microsoft.com/office/drawing/2010/slicer" name="Famille de produits 3"/>
            </a:graphicData>
          </a:graphic>
        </xdr:graphicFrame>
      </mc:Choice>
      <mc:Fallback xmlns="">
        <xdr:sp macro="" textlink="">
          <xdr:nvSpPr>
            <xdr:cNvPr id="0" name=""/>
            <xdr:cNvSpPr>
              <a:spLocks noTextEdit="1"/>
            </xdr:cNvSpPr>
          </xdr:nvSpPr>
          <xdr:spPr>
            <a:xfrm>
              <a:off x="5474730" y="9227410"/>
              <a:ext cx="1844932" cy="145603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6</xdr:col>
      <xdr:colOff>1475945</xdr:colOff>
      <xdr:row>57</xdr:row>
      <xdr:rowOff>11671</xdr:rowOff>
    </xdr:from>
    <xdr:to>
      <xdr:col>7</xdr:col>
      <xdr:colOff>2239662</xdr:colOff>
      <xdr:row>65</xdr:row>
      <xdr:rowOff>145879</xdr:rowOff>
    </xdr:to>
    <mc:AlternateContent xmlns:mc="http://schemas.openxmlformats.org/markup-compatibility/2006" xmlns:a14="http://schemas.microsoft.com/office/drawing/2010/main">
      <mc:Choice Requires="a14">
        <xdr:graphicFrame macro="">
          <xdr:nvGraphicFramePr>
            <xdr:cNvPr id="3" name="Famille de produits 8">
              <a:extLst>
                <a:ext uri="{FF2B5EF4-FFF2-40B4-BE49-F238E27FC236}">
                  <a16:creationId xmlns:a16="http://schemas.microsoft.com/office/drawing/2014/main" id="{5ADEF7F7-7B59-C1B2-F5AC-4E7C65B847CD}"/>
                </a:ext>
              </a:extLst>
            </xdr:cNvPr>
            <xdr:cNvGraphicFramePr/>
          </xdr:nvGraphicFramePr>
          <xdr:xfrm>
            <a:off x="0" y="0"/>
            <a:ext cx="0" cy="0"/>
          </xdr:xfrm>
          <a:graphic>
            <a:graphicData uri="http://schemas.microsoft.com/office/drawing/2010/slicer">
              <sle:slicer xmlns:sle="http://schemas.microsoft.com/office/drawing/2010/slicer" name="Famille de produits 8"/>
            </a:graphicData>
          </a:graphic>
        </xdr:graphicFrame>
      </mc:Choice>
      <mc:Fallback xmlns="">
        <xdr:sp macro="" textlink="">
          <xdr:nvSpPr>
            <xdr:cNvPr id="0" name=""/>
            <xdr:cNvSpPr>
              <a:spLocks noTextEdit="1"/>
            </xdr:cNvSpPr>
          </xdr:nvSpPr>
          <xdr:spPr>
            <a:xfrm>
              <a:off x="11292702" y="9304982"/>
              <a:ext cx="2248244" cy="1438532"/>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18</xdr:row>
      <xdr:rowOff>1701800</xdr:rowOff>
    </xdr:from>
    <xdr:to>
      <xdr:col>11</xdr:col>
      <xdr:colOff>800100</xdr:colOff>
      <xdr:row>51</xdr:row>
      <xdr:rowOff>152400</xdr:rowOff>
    </xdr:to>
    <xdr:graphicFrame macro="">
      <xdr:nvGraphicFramePr>
        <xdr:cNvPr id="2" name="Graphique 1" descr="Graphique croisé dynamique en histogramme qui permet de visualiser le nombre de commandes par familles de produits réceptionnées sur la période entre le mois de mai 2022 et le mois de janvier 2023. Les 5 familles sont toujours représentées.">
          <a:extLst>
            <a:ext uri="{FF2B5EF4-FFF2-40B4-BE49-F238E27FC236}">
              <a16:creationId xmlns:a16="http://schemas.microsoft.com/office/drawing/2014/main" id="{C53041B9-DDAA-42A7-55EE-58CA70CA2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1397000</xdr:colOff>
      <xdr:row>24</xdr:row>
      <xdr:rowOff>1</xdr:rowOff>
    </xdr:from>
    <xdr:to>
      <xdr:col>12</xdr:col>
      <xdr:colOff>1308100</xdr:colOff>
      <xdr:row>38</xdr:row>
      <xdr:rowOff>114300</xdr:rowOff>
    </xdr:to>
    <mc:AlternateContent xmlns:mc="http://schemas.openxmlformats.org/markup-compatibility/2006">
      <mc:Choice xmlns:a14="http://schemas.microsoft.com/office/drawing/2010/main" Requires="a14">
        <xdr:graphicFrame macro="">
          <xdr:nvGraphicFramePr>
            <xdr:cNvPr id="4" name="Annéemois 2">
              <a:extLst>
                <a:ext uri="{FF2B5EF4-FFF2-40B4-BE49-F238E27FC236}">
                  <a16:creationId xmlns:a16="http://schemas.microsoft.com/office/drawing/2014/main" id="{257942EA-2203-E559-1862-03D7F1A43CA9}"/>
                </a:ext>
              </a:extLst>
            </xdr:cNvPr>
            <xdr:cNvGraphicFramePr/>
          </xdr:nvGraphicFramePr>
          <xdr:xfrm>
            <a:off x="0" y="0"/>
            <a:ext cx="0" cy="0"/>
          </xdr:xfrm>
          <a:graphic>
            <a:graphicData uri="http://schemas.microsoft.com/office/drawing/2010/slicer">
              <sle:slicer xmlns:sle="http://schemas.microsoft.com/office/drawing/2010/slicer" name="Annéemois 2"/>
            </a:graphicData>
          </a:graphic>
        </xdr:graphicFrame>
      </mc:Choice>
      <mc:Fallback>
        <xdr:sp macro="" textlink="">
          <xdr:nvSpPr>
            <xdr:cNvPr id="0" name=""/>
            <xdr:cNvSpPr>
              <a:spLocks noTextEdit="1"/>
            </xdr:cNvSpPr>
          </xdr:nvSpPr>
          <xdr:spPr>
            <a:xfrm>
              <a:off x="12801600" y="5753101"/>
              <a:ext cx="1943100" cy="2425699"/>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12</xdr:col>
      <xdr:colOff>1955800</xdr:colOff>
      <xdr:row>24</xdr:row>
      <xdr:rowOff>88901</xdr:rowOff>
    </xdr:from>
    <xdr:to>
      <xdr:col>13</xdr:col>
      <xdr:colOff>1752600</xdr:colOff>
      <xdr:row>33</xdr:row>
      <xdr:rowOff>152401</xdr:rowOff>
    </xdr:to>
    <mc:AlternateContent xmlns:mc="http://schemas.openxmlformats.org/markup-compatibility/2006">
      <mc:Choice xmlns:a14="http://schemas.microsoft.com/office/drawing/2010/main" Requires="a14">
        <xdr:graphicFrame macro="">
          <xdr:nvGraphicFramePr>
            <xdr:cNvPr id="3" name="Famille de produits 4">
              <a:extLst>
                <a:ext uri="{FF2B5EF4-FFF2-40B4-BE49-F238E27FC236}">
                  <a16:creationId xmlns:a16="http://schemas.microsoft.com/office/drawing/2014/main" id="{00E34A89-90C6-4214-9E00-C9F0AF6332E7}"/>
                </a:ext>
              </a:extLst>
            </xdr:cNvPr>
            <xdr:cNvGraphicFramePr/>
          </xdr:nvGraphicFramePr>
          <xdr:xfrm>
            <a:off x="0" y="0"/>
            <a:ext cx="0" cy="0"/>
          </xdr:xfrm>
          <a:graphic>
            <a:graphicData uri="http://schemas.microsoft.com/office/drawing/2010/slicer">
              <sle:slicer xmlns:sle="http://schemas.microsoft.com/office/drawing/2010/slicer" name="Famille de produits 4"/>
            </a:graphicData>
          </a:graphic>
        </xdr:graphicFrame>
      </mc:Choice>
      <mc:Fallback>
        <xdr:sp macro="" textlink="">
          <xdr:nvSpPr>
            <xdr:cNvPr id="0" name=""/>
            <xdr:cNvSpPr>
              <a:spLocks noTextEdit="1"/>
            </xdr:cNvSpPr>
          </xdr:nvSpPr>
          <xdr:spPr>
            <a:xfrm>
              <a:off x="15392400" y="5842001"/>
              <a:ext cx="1828800" cy="15494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195605</xdr:colOff>
      <xdr:row>16</xdr:row>
      <xdr:rowOff>37399</xdr:rowOff>
    </xdr:from>
    <xdr:to>
      <xdr:col>7</xdr:col>
      <xdr:colOff>714774</xdr:colOff>
      <xdr:row>24</xdr:row>
      <xdr:rowOff>127638</xdr:rowOff>
    </xdr:to>
    <mc:AlternateContent xmlns:mc="http://schemas.openxmlformats.org/markup-compatibility/2006" xmlns:a14="http://schemas.microsoft.com/office/drawing/2010/main">
      <mc:Choice Requires="a14">
        <xdr:graphicFrame macro="">
          <xdr:nvGraphicFramePr>
            <xdr:cNvPr id="2" name="Annéemois 3">
              <a:extLst>
                <a:ext uri="{FF2B5EF4-FFF2-40B4-BE49-F238E27FC236}">
                  <a16:creationId xmlns:a16="http://schemas.microsoft.com/office/drawing/2014/main" id="{CCE74BC9-C0A9-5087-7511-FE0092CA972B}"/>
                </a:ext>
              </a:extLst>
            </xdr:cNvPr>
            <xdr:cNvGraphicFramePr/>
          </xdr:nvGraphicFramePr>
          <xdr:xfrm>
            <a:off x="0" y="0"/>
            <a:ext cx="0" cy="0"/>
          </xdr:xfrm>
          <a:graphic>
            <a:graphicData uri="http://schemas.microsoft.com/office/drawing/2010/slicer">
              <sle:slicer xmlns:sle="http://schemas.microsoft.com/office/drawing/2010/slicer" name="Annéemois 3"/>
            </a:graphicData>
          </a:graphic>
        </xdr:graphicFrame>
      </mc:Choice>
      <mc:Fallback xmlns="">
        <xdr:sp macro="" textlink="">
          <xdr:nvSpPr>
            <xdr:cNvPr id="0" name=""/>
            <xdr:cNvSpPr>
              <a:spLocks noTextEdit="1"/>
            </xdr:cNvSpPr>
          </xdr:nvSpPr>
          <xdr:spPr>
            <a:xfrm>
              <a:off x="6787510" y="2663794"/>
              <a:ext cx="1892842" cy="1403436"/>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7</xdr:col>
      <xdr:colOff>839093</xdr:colOff>
      <xdr:row>16</xdr:row>
      <xdr:rowOff>43781</xdr:rowOff>
    </xdr:from>
    <xdr:to>
      <xdr:col>7</xdr:col>
      <xdr:colOff>2788894</xdr:colOff>
      <xdr:row>25</xdr:row>
      <xdr:rowOff>6383</xdr:rowOff>
    </xdr:to>
    <mc:AlternateContent xmlns:mc="http://schemas.openxmlformats.org/markup-compatibility/2006" xmlns:a14="http://schemas.microsoft.com/office/drawing/2010/main">
      <mc:Choice Requires="a14">
        <xdr:graphicFrame macro="">
          <xdr:nvGraphicFramePr>
            <xdr:cNvPr id="3" name="Famille de produits 5">
              <a:extLst>
                <a:ext uri="{FF2B5EF4-FFF2-40B4-BE49-F238E27FC236}">
                  <a16:creationId xmlns:a16="http://schemas.microsoft.com/office/drawing/2014/main" id="{219840DD-7A0D-1E10-D8A4-8D8C9966E158}"/>
                </a:ext>
              </a:extLst>
            </xdr:cNvPr>
            <xdr:cNvGraphicFramePr/>
          </xdr:nvGraphicFramePr>
          <xdr:xfrm>
            <a:off x="0" y="0"/>
            <a:ext cx="0" cy="0"/>
          </xdr:xfrm>
          <a:graphic>
            <a:graphicData uri="http://schemas.microsoft.com/office/drawing/2010/slicer">
              <sle:slicer xmlns:sle="http://schemas.microsoft.com/office/drawing/2010/slicer" name="Famille de produits 5"/>
            </a:graphicData>
          </a:graphic>
        </xdr:graphicFrame>
      </mc:Choice>
      <mc:Fallback xmlns="">
        <xdr:sp macro="" textlink="">
          <xdr:nvSpPr>
            <xdr:cNvPr id="0" name=""/>
            <xdr:cNvSpPr>
              <a:spLocks noTextEdit="1"/>
            </xdr:cNvSpPr>
          </xdr:nvSpPr>
          <xdr:spPr>
            <a:xfrm>
              <a:off x="8804671" y="2670176"/>
              <a:ext cx="1949801" cy="1439948"/>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07.791376041663" createdVersion="8" refreshedVersion="8" minRefreshableVersion="3" recordCount="2158" xr:uid="{C9F4E853-7E55-C045-9ED3-3CCD8A4BAA2C}">
  <cacheSource type="worksheet">
    <worksheetSource ref="B1:G2159" sheet="Réception"/>
  </cacheSource>
  <cacheFields count="6">
    <cacheField name="Num CDE" numFmtId="1">
      <sharedItems containsSemiMixedTypes="0" containsString="0" containsNumber="1" containsInteger="1" minValue="142634985" maxValue="143541616"/>
    </cacheField>
    <cacheField name="Article Commande" numFmtId="1">
      <sharedItems containsSemiMixedTypes="0" containsString="0" containsNumber="1" containsInteger="1" minValue="5540246170256" maxValue="5540246196800" count="122">
        <n v="5540246188047"/>
        <n v="5540246187995"/>
        <n v="5540246190727"/>
        <n v="5540246192264"/>
        <n v="5540246192265"/>
        <n v="5540246181061"/>
        <n v="5540246193505"/>
        <n v="5540246188224"/>
        <n v="5540246180522"/>
        <n v="5540246173472"/>
        <n v="5540246175050"/>
        <n v="5540246182684"/>
        <n v="5540246183844"/>
        <n v="5540246170256"/>
        <n v="5540246171888"/>
        <n v="5540246177376"/>
        <n v="5540246174095"/>
        <n v="5540246190743"/>
        <n v="5540246173906"/>
        <n v="5540246181016"/>
        <n v="5540246188583"/>
        <n v="5540246175047"/>
        <n v="5540246175049"/>
        <n v="5540246184617"/>
        <n v="5540246172978"/>
        <n v="5540246174174"/>
        <n v="5540246176295"/>
        <n v="5540246184808"/>
        <n v="5540246187987"/>
        <n v="5540246177132"/>
        <n v="5540246177133"/>
        <n v="5540246183562"/>
        <n v="5540246183130"/>
        <n v="5540246183537"/>
        <n v="5540246183538"/>
        <n v="5540246183558"/>
        <n v="5540246183560"/>
        <n v="5540246183589"/>
        <n v="5540246173685"/>
        <n v="5540246171933"/>
        <n v="5540246188200"/>
        <n v="5540246172539"/>
        <n v="5540246191598"/>
        <n v="5540246192907"/>
        <n v="5540246171759"/>
        <n v="5540246176294"/>
        <n v="5540246185278"/>
        <n v="5540246190097"/>
        <n v="5540246185429"/>
        <n v="5540246186325"/>
        <n v="5540246184036"/>
        <n v="5540246191596"/>
        <n v="5540246190835"/>
        <n v="5540246171796"/>
        <n v="5540246192505"/>
        <n v="5540246173686"/>
        <n v="5540246186351"/>
        <n v="5540246186352"/>
        <n v="5540246190092"/>
        <n v="5540246188175"/>
        <n v="5540246192102"/>
        <n v="5540246186011"/>
        <n v="5540246172669"/>
        <n v="5540246183554"/>
        <n v="5540246183556"/>
        <n v="5540246192209"/>
        <n v="5540246192462"/>
        <n v="5540246192594"/>
        <n v="5540246192831"/>
        <n v="5540246183541"/>
        <n v="5540246183555"/>
        <n v="5540246175372"/>
        <n v="5540246175461"/>
        <n v="5540246188512"/>
        <n v="5540246183547"/>
        <n v="5540246193878"/>
        <n v="5540246186010"/>
        <n v="5540246186017"/>
        <n v="5540246187998"/>
        <n v="5540246192518"/>
        <n v="5540246176699"/>
        <n v="5540246193999"/>
        <n v="5540246183455"/>
        <n v="5540246183587"/>
        <n v="5540246191718"/>
        <n v="5540246192571"/>
        <n v="5540246193316"/>
        <n v="5540246185562"/>
        <n v="5540246193409"/>
        <n v="5540246194478"/>
        <n v="5540246183542"/>
        <n v="5540246192148"/>
        <n v="5540246191736"/>
        <n v="5540246194467"/>
        <n v="5540246194632"/>
        <n v="5540246194330"/>
        <n v="5540246183552"/>
        <n v="5540246194790"/>
        <n v="5540246187997"/>
        <n v="5540246195096"/>
        <n v="5540246187882"/>
        <n v="5540246195241"/>
        <n v="5540246195242"/>
        <n v="5540246195250"/>
        <n v="5540246195539"/>
        <n v="5540246191594"/>
        <n v="5540246195596"/>
        <n v="5540246195195"/>
        <n v="5540246195653"/>
        <n v="5540246194947"/>
        <n v="5540246195943"/>
        <n v="5540246195944"/>
        <n v="5540246196002"/>
        <n v="5540246195999"/>
        <n v="5540246173492"/>
        <n v="5540246196046"/>
        <n v="5540246196092"/>
        <n v="5540246196065"/>
        <n v="5540246196148"/>
        <n v="5540246196466"/>
        <n v="5540246191394"/>
        <n v="5540246196800"/>
      </sharedItems>
    </cacheField>
    <cacheField name="Famille de produits" numFmtId="1">
      <sharedItems count="5">
        <s v="EMBALLAGES"/>
        <s v="BOULANGERIE"/>
        <s v="CREMERIE"/>
        <s v="VOLAILLE"/>
        <s v="MIX LEGUMES"/>
      </sharedItems>
    </cacheField>
    <cacheField name="Date de Reception" numFmtId="164">
      <sharedItems containsSemiMixedTypes="0" containsNonDate="0" containsDate="1" containsString="0" minDate="2022-05-01T00:00:00" maxDate="2023-01-28T00:00:00"/>
    </cacheField>
    <cacheField name="Annéemois" numFmtId="165">
      <sharedItems containsDate="1" containsMixedTypes="1" minDate="2022-05-01T00:00:00" maxDate="2023-01-28T00:00:00" count="201">
        <s v="202205"/>
        <s v="202208"/>
        <s v="202206"/>
        <s v="202207"/>
        <s v="202209"/>
        <s v="202210"/>
        <s v="202211"/>
        <s v="202301"/>
        <s v="202212"/>
        <d v="2022-05-12T00:00:00" u="1"/>
        <d v="2022-08-13T00:00:00" u="1"/>
        <d v="2022-05-06T00:00:00" u="1"/>
        <d v="2022-05-03T00:00:00" u="1"/>
        <d v="2022-05-02T00:00:00" u="1"/>
        <d v="2022-05-13T00:00:00" u="1"/>
        <d v="2022-05-01T00:00:00" u="1"/>
        <d v="2022-05-24T00:00:00" u="1"/>
        <d v="2022-05-05T00:00:00" u="1"/>
        <d v="2022-05-09T00:00:00" u="1"/>
        <d v="2022-05-15T00:00:00" u="1"/>
        <d v="2022-05-23T00:00:00" u="1"/>
        <d v="2022-05-19T00:00:00" u="1"/>
        <d v="2022-05-16T00:00:00" u="1"/>
        <d v="2022-05-26T00:00:00" u="1"/>
        <d v="2022-05-07T00:00:00" u="1"/>
        <d v="2022-05-21T00:00:00" u="1"/>
        <d v="2022-06-11T00:00:00" u="1"/>
        <d v="2022-06-18T00:00:00" u="1"/>
        <d v="2022-06-09T00:00:00" u="1"/>
        <d v="2022-06-16T00:00:00" u="1"/>
        <d v="2022-05-22T00:00:00" u="1"/>
        <d v="2022-05-14T00:00:00" u="1"/>
        <d v="2022-06-04T00:00:00" u="1"/>
        <d v="2022-05-29T00:00:00" u="1"/>
        <d v="2022-06-10T00:00:00" u="1"/>
        <d v="2022-06-06T00:00:00" u="1"/>
        <d v="2022-06-05T00:00:00" u="1"/>
        <d v="2022-06-19T00:00:00" u="1"/>
        <d v="2022-05-30T00:00:00" u="1"/>
        <d v="2022-05-28T00:00:00" u="1"/>
        <d v="2022-05-27T00:00:00" u="1"/>
        <d v="2022-06-13T00:00:00" u="1"/>
        <d v="2022-06-12T00:00:00" u="1"/>
        <d v="2022-07-01T00:00:00" u="1"/>
        <d v="2022-06-23T00:00:00" u="1"/>
        <d v="2022-06-02T00:00:00" u="1"/>
        <d v="2022-06-26T00:00:00" u="1"/>
        <d v="2022-06-03T00:00:00" u="1"/>
        <d v="2022-06-17T00:00:00" u="1"/>
        <d v="2022-06-20T00:00:00" u="1"/>
        <d v="2022-07-11T00:00:00" u="1"/>
        <d v="2022-07-04T00:00:00" u="1"/>
        <d v="2022-06-25T00:00:00" u="1"/>
        <d v="2022-06-24T00:00:00" u="1"/>
        <d v="2022-06-30T00:00:00" u="1"/>
        <d v="2022-07-02T00:00:00" u="1"/>
        <d v="2022-06-27T00:00:00" u="1"/>
        <d v="2022-07-17T00:00:00" u="1"/>
        <d v="2022-07-03T00:00:00" u="1"/>
        <d v="2022-07-08T00:00:00" u="1"/>
        <d v="2022-07-09T00:00:00" u="1"/>
        <d v="2022-07-07T00:00:00" u="1"/>
        <d v="2022-07-30T00:00:00" u="1"/>
        <d v="2022-07-31T00:00:00" u="1"/>
        <d v="2022-07-16T00:00:00" u="1"/>
        <d v="2022-07-15T00:00:00" u="1"/>
        <d v="2022-09-10T00:00:00" u="1"/>
        <d v="2022-07-14T00:00:00" u="1"/>
        <d v="2022-08-05T00:00:00" u="1"/>
        <d v="2022-08-20T00:00:00" u="1"/>
        <d v="2022-07-24T00:00:00" u="1"/>
        <d v="2022-07-28T00:00:00" u="1"/>
        <d v="2022-07-21T00:00:00" u="1"/>
        <d v="2022-07-18T00:00:00" u="1"/>
        <d v="2022-07-22T00:00:00" u="1"/>
        <d v="2022-07-23T00:00:00" u="1"/>
        <d v="2022-08-01T00:00:00" u="1"/>
        <d v="2022-07-25T00:00:00" u="1"/>
        <d v="2022-07-29T00:00:00" u="1"/>
        <d v="2022-08-04T00:00:00" u="1"/>
        <d v="2022-08-08T00:00:00" u="1"/>
        <d v="2022-08-18T00:00:00" u="1"/>
        <d v="2022-08-11T00:00:00" u="1"/>
        <d v="2022-08-06T00:00:00" u="1"/>
        <d v="2022-08-12T00:00:00" u="1"/>
        <d v="2022-08-28T00:00:00" u="1"/>
        <d v="2022-08-07T00:00:00" u="1"/>
        <d v="2022-08-14T00:00:00" u="1"/>
        <d v="2022-08-15T00:00:00" u="1"/>
        <d v="2022-09-05T00:00:00" u="1"/>
        <d v="2022-08-27T00:00:00" u="1"/>
        <d v="2022-08-25T00:00:00" u="1"/>
        <d v="2022-10-03T00:00:00" u="1"/>
        <d v="2022-08-21T00:00:00" u="1"/>
        <d v="2022-09-18T00:00:00" u="1"/>
        <d v="2022-08-26T00:00:00" u="1"/>
        <d v="2022-09-03T00:00:00" u="1"/>
        <d v="2022-08-29T00:00:00" u="1"/>
        <d v="2022-08-19T00:00:00" u="1"/>
        <d v="2022-08-22T00:00:00" u="1"/>
        <d v="2022-11-11T00:00:00" u="1"/>
        <d v="2022-09-02T00:00:00" u="1"/>
        <d v="2022-09-01T00:00:00" u="1"/>
        <d v="2022-09-09T00:00:00" u="1"/>
        <d v="2022-09-08T00:00:00" u="1"/>
        <d v="2022-09-04T00:00:00" u="1"/>
        <d v="2022-09-15T00:00:00" u="1"/>
        <d v="2022-09-17T00:00:00" u="1"/>
        <d v="2022-09-12T00:00:00" u="1"/>
        <d v="2022-09-16T00:00:00" u="1"/>
        <d v="2022-09-25T00:00:00" u="1"/>
        <d v="2022-09-23T00:00:00" u="1"/>
        <d v="2022-09-11T00:00:00" u="1"/>
        <d v="2022-09-22T00:00:00" u="1"/>
        <d v="2022-09-19T00:00:00" u="1"/>
        <d v="2022-09-24T00:00:00" u="1"/>
        <d v="2022-10-01T00:00:00" u="1"/>
        <d v="2022-09-30T00:00:00" u="1"/>
        <d v="2022-10-06T00:00:00" u="1"/>
        <d v="2022-09-26T00:00:00" u="1"/>
        <d v="2022-09-29T00:00:00" u="1"/>
        <d v="2022-10-31T00:00:00" u="1"/>
        <d v="2022-10-02T00:00:00" u="1"/>
        <d v="2022-11-04T00:00:00" u="1"/>
        <d v="2022-10-07T00:00:00" u="1"/>
        <d v="2022-10-24T00:00:00" u="1"/>
        <d v="2022-10-23T00:00:00" u="1"/>
        <d v="2022-10-08T00:00:00" u="1"/>
        <d v="2022-10-09T00:00:00" u="1"/>
        <d v="2022-10-10T00:00:00" u="1"/>
        <d v="2022-10-15T00:00:00" u="1"/>
        <d v="2022-10-17T00:00:00" u="1"/>
        <d v="2022-10-20T00:00:00" u="1"/>
        <d v="2022-10-22T00:00:00" u="1"/>
        <d v="2022-10-16T00:00:00" u="1"/>
        <d v="2022-10-11T00:00:00" u="1"/>
        <d v="2022-10-14T00:00:00" u="1"/>
        <d v="2022-11-05T00:00:00" u="1"/>
        <d v="2022-10-21T00:00:00" u="1"/>
        <d v="2022-11-06T00:00:00" u="1"/>
        <d v="2022-10-30T00:00:00" u="1"/>
        <d v="2022-11-13T00:00:00" u="1"/>
        <d v="2022-10-27T00:00:00" u="1"/>
        <d v="2022-10-29T00:00:00" u="1"/>
        <d v="2022-11-21T00:00:00" u="1"/>
        <d v="2022-10-28T00:00:00" u="1"/>
        <d v="2022-11-10T00:00:00" u="1"/>
        <d v="2023-01-05T00:00:00" u="1"/>
        <d v="2022-11-12T00:00:00" u="1"/>
        <d v="2022-11-07T00:00:00" u="1"/>
        <d v="2022-11-03T00:00:00" u="1"/>
        <d v="2022-11-18T00:00:00" u="1"/>
        <d v="2022-11-26T00:00:00" u="1"/>
        <d v="2022-12-04T00:00:00" u="1"/>
        <d v="2022-11-14T00:00:00" u="1"/>
        <d v="2022-11-19T00:00:00" u="1"/>
        <d v="2022-12-08T00:00:00" u="1"/>
        <d v="2022-11-25T00:00:00" u="1"/>
        <d v="2022-11-24T00:00:00" u="1"/>
        <d v="2022-11-27T00:00:00" u="1"/>
        <d v="2022-12-05T00:00:00" u="1"/>
        <d v="2022-11-17T00:00:00" u="1"/>
        <d v="2022-12-17T00:00:00" u="1"/>
        <d v="2022-12-03T00:00:00" u="1"/>
        <d v="2022-12-11T00:00:00" u="1"/>
        <d v="2022-12-25T00:00:00" u="1"/>
        <d v="2022-12-31T00:00:00" u="1"/>
        <d v="2023-01-09T00:00:00" u="1"/>
        <d v="2022-12-02T00:00:00" u="1"/>
        <d v="2022-12-09T00:00:00" u="1"/>
        <d v="2022-12-12T00:00:00" u="1"/>
        <d v="2022-12-16T00:00:00" u="1"/>
        <d v="2023-01-01T00:00:00" u="1"/>
        <d v="2023-01-23T00:00:00" u="1"/>
        <d v="2022-11-28T00:00:00" u="1"/>
        <d v="2022-12-10T00:00:00" u="1"/>
        <d v="2022-12-24T00:00:00" u="1"/>
        <d v="2022-12-15T00:00:00" u="1"/>
        <d v="2022-12-18T00:00:00" u="1"/>
        <d v="2022-12-22T00:00:00" u="1"/>
        <d v="2022-12-19T00:00:00" u="1"/>
        <d v="2022-12-26T00:00:00" u="1"/>
        <d v="2023-01-07T00:00:00" u="1"/>
        <d v="2022-12-29T00:00:00" u="1"/>
        <d v="2022-12-30T00:00:00" u="1"/>
        <d v="2023-01-21T00:00:00" u="1"/>
        <d v="2023-01-02T00:00:00" u="1"/>
        <d v="2023-01-06T00:00:00" u="1"/>
        <d v="2023-01-16T00:00:00" u="1"/>
        <d v="2022-12-23T00:00:00" u="1"/>
        <d v="2023-01-22T00:00:00" u="1"/>
        <d v="2023-01-12T00:00:00" u="1"/>
        <d v="2023-01-13T00:00:00" u="1"/>
        <d v="2023-01-15T00:00:00" u="1"/>
        <d v="2023-01-14T00:00:00" u="1"/>
        <d v="2023-01-19T00:00:00" u="1"/>
        <d v="2023-01-20T00:00:00" u="1"/>
        <d v="2023-01-17T00:00:00" u="1"/>
        <d v="2023-01-27T00:00:00" u="1"/>
        <d v="2023-01-26T00:00:00" u="1"/>
        <d v="2023-01-24T00:00:00" u="1"/>
      </sharedItems>
    </cacheField>
    <cacheField name="Qte receptionnee (UVC)" numFmtId="2">
      <sharedItems containsSemiMixedTypes="0" containsString="0" containsNumber="1" containsInteger="1" minValue="3" maxValue="58743"/>
    </cacheField>
  </cacheFields>
  <extLst>
    <ext xmlns:x14="http://schemas.microsoft.com/office/spreadsheetml/2009/9/main" uri="{725AE2AE-9491-48be-B2B4-4EB974FC3084}">
      <x14:pivotCacheDefinition pivotCacheId="3356677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07.791376504632" createdVersion="8" refreshedVersion="8" minRefreshableVersion="3" recordCount="928" xr:uid="{FA550254-7064-D948-A47E-1FE576A79461}">
  <cacheSource type="worksheet">
    <worksheetSource ref="A1:G929" sheet="Expéditions"/>
  </cacheSource>
  <cacheFields count="7">
    <cacheField name="AnnéeMois" numFmtId="1">
      <sharedItems containsSemiMixedTypes="0" containsString="0" containsNumber="1" containsInteger="1" minValue="202205" maxValue="202301" count="9">
        <n v="202205"/>
        <n v="202206"/>
        <n v="202207"/>
        <n v="202208"/>
        <n v="202209"/>
        <n v="202210"/>
        <n v="202211"/>
        <n v="202212"/>
        <n v="202301"/>
      </sharedItems>
    </cacheField>
    <cacheField name="Codes Produits Achetes" numFmtId="1">
      <sharedItems containsSemiMixedTypes="0" containsString="0" containsNumber="1" containsInteger="1" minValue="5540246170256" maxValue="5540246196800" count="133">
        <n v="5540246170256"/>
        <n v="5540246171759"/>
        <n v="5540246171796"/>
        <n v="5540246171888"/>
        <n v="5540246171933"/>
        <n v="5540246172539"/>
        <n v="5540246172669"/>
        <n v="5540246172978"/>
        <n v="5540246173472"/>
        <n v="5540246173492"/>
        <n v="5540246173685"/>
        <n v="5540246173686"/>
        <n v="5540246173906"/>
        <n v="5540246174095"/>
        <n v="5540246174174"/>
        <n v="5540246175047"/>
        <n v="5540246175049"/>
        <n v="5540246175050"/>
        <n v="5540246175372"/>
        <n v="5540246175461"/>
        <n v="5540246176294"/>
        <n v="5540246176295"/>
        <n v="5540246176699"/>
        <n v="5540246177132"/>
        <n v="5540246177133"/>
        <n v="5540246177376"/>
        <n v="5540246180522"/>
        <n v="5540246181016"/>
        <n v="5540246181061"/>
        <n v="5540246182684"/>
        <n v="5540246183130"/>
        <n v="5540246183455"/>
        <n v="5540246183537"/>
        <n v="5540246183538"/>
        <n v="5540246183541"/>
        <n v="5540246183542"/>
        <n v="5540246183547"/>
        <n v="5540246183552"/>
        <n v="5540246183554"/>
        <n v="5540246183555"/>
        <n v="5540246183556"/>
        <n v="5540246183558"/>
        <n v="5540246183560"/>
        <n v="5540246183562"/>
        <n v="5540246183587"/>
        <n v="5540246183589"/>
        <n v="5540246183590"/>
        <n v="5540246183844"/>
        <n v="5540246184036"/>
        <n v="5540246184617"/>
        <n v="5540246184808"/>
        <n v="5540246185278"/>
        <n v="5540246185429"/>
        <n v="5540246185562"/>
        <n v="5540246185627"/>
        <n v="5540246186010"/>
        <n v="5540246186011"/>
        <n v="5540246186017"/>
        <n v="5540246186325"/>
        <n v="5540246186351"/>
        <n v="5540246186352"/>
        <n v="5540246187882"/>
        <n v="5540246187940"/>
        <n v="5540246187987"/>
        <n v="5540246187995"/>
        <n v="5540246187996"/>
        <n v="5540246187997"/>
        <n v="5540246187998"/>
        <n v="5540246188047"/>
        <n v="5540246188175"/>
        <n v="5540246188200"/>
        <n v="5540246188224"/>
        <n v="5540246188512"/>
        <n v="5540246188583"/>
        <n v="5540246188647"/>
        <n v="5540246190092"/>
        <n v="5540246190097"/>
        <n v="5540246190727"/>
        <n v="5540246190743"/>
        <n v="5540246190831"/>
        <n v="5540246190835"/>
        <n v="5540246191380"/>
        <n v="5540246191394"/>
        <n v="5540246191594"/>
        <n v="5540246191596"/>
        <n v="5540246191598"/>
        <n v="5540246191718"/>
        <n v="5540246191736"/>
        <n v="5540246192102"/>
        <n v="5540246192209"/>
        <n v="5540246192264"/>
        <n v="5540246192265"/>
        <n v="5540246192462"/>
        <n v="5540246192505"/>
        <n v="5540246192518"/>
        <n v="5540246192571"/>
        <n v="5540246192594"/>
        <n v="5540246192824"/>
        <n v="5540246192831"/>
        <n v="5540246192836"/>
        <n v="5540246192907"/>
        <n v="5540246193249"/>
        <n v="5540246193316"/>
        <n v="5540246193409"/>
        <n v="5540246193505"/>
        <n v="5540246193566"/>
        <n v="5540246193999"/>
        <n v="5540246193878"/>
        <n v="5540246192148"/>
        <n v="5540246194467"/>
        <n v="5540246194632"/>
        <n v="5540246194330"/>
        <n v="5540246194478"/>
        <n v="5540246195096"/>
        <n v="5540246194790"/>
        <n v="5540246194947"/>
        <n v="5540246195241"/>
        <n v="5540246195242"/>
        <n v="5540246195250"/>
        <n v="5540246195539"/>
        <n v="5540246195596"/>
        <n v="5540246195653"/>
        <n v="5540246195195"/>
        <n v="5540246195943"/>
        <n v="5540246195944"/>
        <n v="5540246196046"/>
        <n v="5540246196092"/>
        <n v="5540246195999"/>
        <n v="5540246196002"/>
        <n v="5540246196065"/>
        <n v="5540246196148"/>
        <n v="5540246196466"/>
        <n v="5540246196800"/>
      </sharedItems>
    </cacheField>
    <cacheField name="Famille de produits" numFmtId="1">
      <sharedItems count="5">
        <s v="BOULANGERIE"/>
        <s v="MIX LEGUMES"/>
        <s v="CREMERIE"/>
        <s v="VOLAILLE"/>
        <s v="EMBALLAGES"/>
      </sharedItems>
    </cacheField>
    <cacheField name="Stock Moyen (UVC)" numFmtId="2">
      <sharedItems containsSemiMixedTypes="0" containsString="0" containsNumber="1" containsInteger="1" minValue="-1253" maxValue="93209"/>
    </cacheField>
    <cacheField name="Stock Moyen (PMP €)" numFmtId="2">
      <sharedItems containsSemiMixedTypes="0" containsString="0" containsNumber="1" minValue="-559.87199999999996" maxValue="278205.27840000001"/>
    </cacheField>
    <cacheField name="Prix référence par article " numFmtId="2">
      <sharedItems containsMixedTypes="1" containsNumber="1" minValue="0.44646889952153118" maxValue="575.42400000000009"/>
    </cacheField>
    <cacheField name="Expeditions (UVC)" numFmtId="2">
      <sharedItems containsSemiMixedTypes="0" containsString="0" containsNumber="1" containsInteger="1" minValue="0" maxValue="127805"/>
    </cacheField>
  </cacheFields>
  <extLst>
    <ext xmlns:x14="http://schemas.microsoft.com/office/spreadsheetml/2009/9/main" uri="{725AE2AE-9491-48be-B2B4-4EB974FC3084}">
      <x14:pivotCacheDefinition pivotCacheId="21365375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07.791376967594" createdVersion="8" refreshedVersion="8" minRefreshableVersion="3" recordCount="998" xr:uid="{76CB685B-8B1A-CD4D-ADFD-229B1F6148F1}">
  <cacheSource type="worksheet">
    <worksheetSource ref="A1:G999" sheet="Expéditions"/>
  </cacheSource>
  <cacheFields count="7">
    <cacheField name="AnnéeMois" numFmtId="0">
      <sharedItems containsString="0" containsBlank="1" containsNumber="1" containsInteger="1" minValue="202205" maxValue="202301" count="10">
        <n v="202205"/>
        <n v="202206"/>
        <n v="202207"/>
        <n v="202208"/>
        <n v="202209"/>
        <n v="202210"/>
        <n v="202211"/>
        <n v="202212"/>
        <n v="202301"/>
        <m/>
      </sharedItems>
    </cacheField>
    <cacheField name="Codes Produits Achetes" numFmtId="1">
      <sharedItems containsString="0" containsBlank="1" containsNumber="1" containsInteger="1" minValue="5540246170256" maxValue="5540246196800"/>
    </cacheField>
    <cacheField name="Famille de produits" numFmtId="1">
      <sharedItems containsBlank="1" count="7">
        <s v="BOULANGERIE"/>
        <s v="MIX LEGUMES"/>
        <s v="CREMERIE"/>
        <s v="VOLAILLE"/>
        <s v="EMBALLAGES"/>
        <m/>
        <e v="#N/A" u="1"/>
      </sharedItems>
    </cacheField>
    <cacheField name="Stock Moyen (UVC)" numFmtId="0">
      <sharedItems containsString="0" containsBlank="1" containsNumber="1" containsInteger="1" minValue="-1253" maxValue="93209"/>
    </cacheField>
    <cacheField name="Stock Moyen (PMP €)" numFmtId="0">
      <sharedItems containsString="0" containsBlank="1" containsNumber="1" minValue="-559.87199999999996" maxValue="278205.27840000001"/>
    </cacheField>
    <cacheField name="Prix référence par article " numFmtId="2">
      <sharedItems containsBlank="1" containsMixedTypes="1" containsNumber="1" minValue="0.44646889952153118" maxValue="575.42400000000009"/>
    </cacheField>
    <cacheField name="Expeditions (UVC)" numFmtId="0">
      <sharedItems containsString="0" containsBlank="1" containsNumber="1" containsInteger="1" minValue="0" maxValue="127805"/>
    </cacheField>
  </cacheFields>
  <extLst>
    <ext xmlns:x14="http://schemas.microsoft.com/office/spreadsheetml/2009/9/main" uri="{725AE2AE-9491-48be-B2B4-4EB974FC3084}">
      <x14:pivotCacheDefinition pivotCacheId="5952501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07.791415277781" createdVersion="8" refreshedVersion="8" minRefreshableVersion="3" recordCount="9" xr:uid="{D5882697-6F99-A344-A131-D01AB35699A2}">
  <cacheSource type="worksheet">
    <worksheetSource ref="I13:N22" sheet="Expéditions"/>
  </cacheSource>
  <cacheFields count="6">
    <cacheField name="Annéemois" numFmtId="1">
      <sharedItems containsSemiMixedTypes="0" containsString="0" containsNumber="1" containsInteger="1" minValue="202205" maxValue="202301" count="9">
        <n v="202205"/>
        <n v="202206"/>
        <n v="202207"/>
        <n v="202208"/>
        <n v="202209"/>
        <n v="202210"/>
        <n v="202211"/>
        <n v="202212"/>
        <n v="202301"/>
      </sharedItems>
    </cacheField>
    <cacheField name="BOULANGERIE" numFmtId="0">
      <sharedItems containsSemiMixedTypes="0" containsString="0" containsNumber="1" containsInteger="1" minValue="13" maxValue="17" count="5">
        <n v="13"/>
        <n v="15"/>
        <n v="16"/>
        <n v="14"/>
        <n v="17"/>
      </sharedItems>
    </cacheField>
    <cacheField name="CREMERIE" numFmtId="0">
      <sharedItems containsSemiMixedTypes="0" containsString="0" containsNumber="1" containsInteger="1" minValue="21" maxValue="27"/>
    </cacheField>
    <cacheField name="EMBALLAGES" numFmtId="0">
      <sharedItems containsSemiMixedTypes="0" containsString="0" containsNumber="1" containsInteger="1" minValue="12" maxValue="17" count="5">
        <n v="12"/>
        <n v="16"/>
        <n v="15"/>
        <n v="14"/>
        <n v="17"/>
      </sharedItems>
    </cacheField>
    <cacheField name="MIX LEGUMES" numFmtId="0">
      <sharedItems containsSemiMixedTypes="0" containsString="0" containsNumber="1" containsInteger="1" minValue="30" maxValue="35"/>
    </cacheField>
    <cacheField name="VOLAILLE" numFmtId="0">
      <sharedItems containsSemiMixedTypes="0" containsString="0" containsNumber="1" containsInteger="1" minValue="7" maxValue="10"/>
    </cacheField>
  </cacheFields>
  <extLst>
    <ext xmlns:x14="http://schemas.microsoft.com/office/spreadsheetml/2009/9/main" uri="{725AE2AE-9491-48be-B2B4-4EB974FC3084}">
      <x14:pivotCacheDefinition pivotCacheId="1806250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25.747577893519" createdVersion="8" refreshedVersion="8" minRefreshableVersion="3" recordCount="4506" xr:uid="{908E669F-2522-094C-9E52-37BD6A2BEC32}">
  <cacheSource type="worksheet">
    <worksheetSource ref="A1:E4507" sheet="Concat_Commande_Réception"/>
  </cacheSource>
  <cacheFields count="5">
    <cacheField name="Num CDE" numFmtId="1">
      <sharedItems containsSemiMixedTypes="0" containsString="0" containsNumber="1" containsInteger="1" minValue="142634985" maxValue="143541616" count="1044">
        <n v="142634985"/>
        <n v="142635040"/>
        <n v="142645084"/>
        <n v="142645188"/>
        <n v="142645192"/>
        <n v="142655345"/>
        <n v="142655350"/>
        <n v="142655351"/>
        <n v="142665370"/>
        <n v="142665379"/>
        <n v="142665420"/>
        <n v="142665441"/>
        <n v="142665458"/>
        <n v="142665488"/>
        <n v="142665490"/>
        <n v="142665515"/>
        <n v="142665520"/>
        <n v="142675550"/>
        <n v="142675553"/>
        <n v="142675554"/>
        <n v="142675555"/>
        <n v="142675562"/>
        <n v="142675565"/>
        <n v="142675576"/>
        <n v="142675581"/>
        <n v="142675582"/>
        <n v="142675583"/>
        <n v="142675585"/>
        <n v="142675587"/>
        <n v="142675589"/>
        <n v="142675596"/>
        <n v="142675607"/>
        <n v="142675618"/>
        <n v="142675619"/>
        <n v="142675638"/>
        <n v="142675650"/>
        <n v="142675652"/>
        <n v="142675653"/>
        <n v="142675668"/>
        <n v="142675671"/>
        <n v="142675679"/>
        <n v="142685687"/>
        <n v="142685688"/>
        <n v="142685691"/>
        <n v="142685692"/>
        <n v="142685693"/>
        <n v="142685694"/>
        <n v="142685699"/>
        <n v="142685700"/>
        <n v="142685701"/>
        <n v="142685702"/>
        <n v="142685705"/>
        <n v="142685710"/>
        <n v="142685712"/>
        <n v="142685714"/>
        <n v="142685722"/>
        <n v="142685732"/>
        <n v="142685733"/>
        <n v="142685736"/>
        <n v="142685739"/>
        <n v="142685740"/>
        <n v="142685759"/>
        <n v="142685777"/>
        <n v="142685780"/>
        <n v="142685783"/>
        <n v="142685793"/>
        <n v="142685797"/>
        <n v="142685798"/>
        <n v="142685802"/>
        <n v="142685807"/>
        <n v="142685811"/>
        <n v="142685812"/>
        <n v="142685814"/>
        <n v="142685817"/>
        <n v="142695834"/>
        <n v="142695835"/>
        <n v="142695837"/>
        <n v="142695839"/>
        <n v="142695842"/>
        <n v="142695845"/>
        <n v="142695848"/>
        <n v="142695856"/>
        <n v="142695857"/>
        <n v="142695858"/>
        <n v="142695865"/>
        <n v="142695866"/>
        <n v="142695867"/>
        <n v="142695874"/>
        <n v="142695906"/>
        <n v="142695907"/>
        <n v="142695909"/>
        <n v="142695914"/>
        <n v="142695921"/>
        <n v="142695922"/>
        <n v="142695931"/>
        <n v="142695940"/>
        <n v="142695948"/>
        <n v="142695949"/>
        <n v="142695952"/>
        <n v="142695956"/>
        <n v="142695962"/>
        <n v="142695970"/>
        <n v="142695978"/>
        <n v="142695981"/>
        <n v="142706009"/>
        <n v="142706012"/>
        <n v="142706018"/>
        <n v="142706019"/>
        <n v="142706024"/>
        <n v="142706040"/>
        <n v="142706041"/>
        <n v="142706048"/>
        <n v="142706053"/>
        <n v="142706056"/>
        <n v="142706058"/>
        <n v="142706060"/>
        <n v="142706067"/>
        <n v="142706068"/>
        <n v="142706093"/>
        <n v="142706094"/>
        <n v="142706101"/>
        <n v="142706106"/>
        <n v="142706111"/>
        <n v="142716113"/>
        <n v="142716118"/>
        <n v="142716119"/>
        <n v="142716122"/>
        <n v="142716131"/>
        <n v="142716134"/>
        <n v="142716136"/>
        <n v="142716137"/>
        <n v="142716138"/>
        <n v="142716150"/>
        <n v="142716151"/>
        <n v="142716168"/>
        <n v="142716170"/>
        <n v="142716176"/>
        <n v="142716182"/>
        <n v="142716192"/>
        <n v="142716209"/>
        <n v="142716210"/>
        <n v="142716223"/>
        <n v="142716225"/>
        <n v="142716226"/>
        <n v="142716239"/>
        <n v="142716242"/>
        <n v="142716247"/>
        <n v="142716248"/>
        <n v="142716250"/>
        <n v="142716251"/>
        <n v="142726264"/>
        <n v="142726265"/>
        <n v="142726276"/>
        <n v="142726278"/>
        <n v="142726281"/>
        <n v="142726298"/>
        <n v="142726299"/>
        <n v="142726301"/>
        <n v="142726302"/>
        <n v="142726322"/>
        <n v="142726323"/>
        <n v="142726329"/>
        <n v="142726330"/>
        <n v="142726334"/>
        <n v="142726344"/>
        <n v="142726346"/>
        <n v="142726347"/>
        <n v="142726363"/>
        <n v="142726364"/>
        <n v="142726368"/>
        <n v="142726370"/>
        <n v="142726371"/>
        <n v="142736392"/>
        <n v="142736394"/>
        <n v="142736412"/>
        <n v="142736414"/>
        <n v="142736417"/>
        <n v="142736424"/>
        <n v="142736425"/>
        <n v="142736427"/>
        <n v="142736435"/>
        <n v="142736449"/>
        <n v="142736456"/>
        <n v="142736459"/>
        <n v="142736462"/>
        <n v="142736463"/>
        <n v="142736464"/>
        <n v="142736471"/>
        <n v="142736472"/>
        <n v="142736474"/>
        <n v="142736489"/>
        <n v="142736490"/>
        <n v="142736493"/>
        <n v="142736499"/>
        <n v="142736502"/>
        <n v="142746514"/>
        <n v="142746515"/>
        <n v="142746516"/>
        <n v="142746517"/>
        <n v="142746524"/>
        <n v="142746542"/>
        <n v="142746545"/>
        <n v="142746546"/>
        <n v="142746569"/>
        <n v="142746570"/>
        <n v="142746575"/>
        <n v="142746588"/>
        <n v="142746590"/>
        <n v="142746606"/>
        <n v="142746608"/>
        <n v="142746611"/>
        <n v="142746612"/>
        <n v="142756621"/>
        <n v="142756622"/>
        <n v="142756623"/>
        <n v="142756629"/>
        <n v="142756639"/>
        <n v="142756640"/>
        <n v="142756658"/>
        <n v="142756659"/>
        <n v="142756660"/>
        <n v="142756672"/>
        <n v="142756674"/>
        <n v="142756677"/>
        <n v="142756694"/>
        <n v="142756696"/>
        <n v="142766701"/>
        <n v="142766702"/>
        <n v="142766704"/>
        <n v="142766705"/>
        <n v="142766712"/>
        <n v="143246714"/>
        <n v="143246715"/>
        <n v="143246731"/>
        <n v="143246732"/>
        <n v="143246741"/>
        <n v="143246742"/>
        <n v="143246755"/>
        <n v="143246756"/>
        <n v="143246759"/>
        <n v="143246763"/>
        <n v="143246764"/>
        <n v="143246771"/>
        <n v="143246772"/>
        <n v="143246775"/>
        <n v="143246782"/>
        <n v="143246791"/>
        <n v="143246793"/>
        <n v="143246802"/>
        <n v="143246803"/>
        <n v="143246815"/>
        <n v="143246816"/>
        <n v="143246818"/>
        <n v="143246822"/>
        <n v="143246823"/>
        <n v="143246827"/>
        <n v="143256847"/>
        <n v="143256866"/>
        <n v="143256870"/>
        <n v="143256876"/>
        <n v="143256877"/>
        <n v="143256891"/>
        <n v="143256898"/>
        <n v="143256899"/>
        <n v="143256901"/>
        <n v="143256906"/>
        <n v="143256927"/>
        <n v="143256939"/>
        <n v="143256941"/>
        <n v="143266956"/>
        <n v="143266966"/>
        <n v="143266968"/>
        <n v="143266973"/>
        <n v="143266980"/>
        <n v="143266988"/>
        <n v="143266989"/>
        <n v="143267002"/>
        <n v="143267004"/>
        <n v="143267009"/>
        <n v="143267010"/>
        <n v="143267030"/>
        <n v="143267031"/>
        <n v="143267033"/>
        <n v="143267039"/>
        <n v="143277052"/>
        <n v="143277053"/>
        <n v="143277067"/>
        <n v="143277074"/>
        <n v="143277075"/>
        <n v="143277088"/>
        <n v="143277089"/>
        <n v="143277090"/>
        <n v="143277091"/>
        <n v="143277097"/>
        <n v="143277109"/>
        <n v="143277110"/>
        <n v="143277123"/>
        <n v="143277124"/>
        <n v="143287132"/>
        <n v="143287133"/>
        <n v="143287136"/>
        <n v="143287152"/>
        <n v="143287159"/>
        <n v="143287163"/>
        <n v="143287169"/>
        <n v="143287172"/>
        <n v="143287173"/>
        <n v="143287181"/>
        <n v="143287185"/>
        <n v="143287208"/>
        <n v="143287212"/>
        <n v="143287213"/>
        <n v="143287214"/>
        <n v="143287219"/>
        <n v="143287220"/>
        <n v="143287222"/>
        <n v="143287223"/>
        <n v="143287228"/>
        <n v="143287229"/>
        <n v="143287248"/>
        <n v="143287249"/>
        <n v="143287252"/>
        <n v="143287255"/>
        <n v="143287262"/>
        <n v="143297271"/>
        <n v="143297272"/>
        <n v="143297273"/>
        <n v="143297289"/>
        <n v="143297291"/>
        <n v="143297303"/>
        <n v="143297306"/>
        <n v="143297322"/>
        <n v="143297326"/>
        <n v="143297348"/>
        <n v="143297349"/>
        <n v="143297351"/>
        <n v="143297353"/>
        <n v="143297362"/>
        <n v="143297375"/>
        <n v="143297376"/>
        <n v="143297384"/>
        <n v="143297385"/>
        <n v="143297387"/>
        <n v="143297394"/>
        <n v="143297395"/>
        <n v="143297398"/>
        <n v="143297399"/>
        <n v="143307413"/>
        <n v="143307414"/>
        <n v="143307424"/>
        <n v="143307434"/>
        <n v="143307435"/>
        <n v="143307439"/>
        <n v="143307440"/>
        <n v="143307441"/>
        <n v="143307442"/>
        <n v="143307449"/>
        <n v="143307451"/>
        <n v="143307461"/>
        <n v="143307474"/>
        <n v="143307475"/>
        <n v="143307480"/>
        <n v="143307481"/>
        <n v="143307486"/>
        <n v="143307487"/>
        <n v="143307489"/>
        <n v="143307490"/>
        <n v="143307494"/>
        <n v="143307502"/>
        <n v="143307513"/>
        <n v="143307514"/>
        <n v="143307519"/>
        <n v="143307521"/>
        <n v="143307522"/>
        <n v="143307525"/>
        <n v="143307527"/>
        <n v="143307530"/>
        <n v="143317554"/>
        <n v="143317555"/>
        <n v="143317561"/>
        <n v="143317576"/>
        <n v="143317577"/>
        <n v="143317587"/>
        <n v="143317588"/>
        <n v="143317598"/>
        <n v="143317609"/>
        <n v="143317610"/>
        <n v="143317615"/>
        <n v="143317631"/>
        <n v="143317638"/>
        <n v="143317639"/>
        <n v="143317642"/>
        <n v="143327658"/>
        <n v="143327660"/>
        <n v="143327661"/>
        <n v="143327671"/>
        <n v="143327673"/>
        <n v="143327674"/>
        <n v="143327687"/>
        <n v="143327691"/>
        <n v="143327693"/>
        <n v="143327698"/>
        <n v="143327702"/>
        <n v="143327703"/>
        <n v="143327712"/>
        <n v="143327718"/>
        <n v="143327720"/>
        <n v="143327723"/>
        <n v="143327727"/>
        <n v="143327728"/>
        <n v="143327736"/>
        <n v="143327747"/>
        <n v="143327748"/>
        <n v="143327751"/>
        <n v="143327755"/>
        <n v="143327756"/>
        <n v="143327757"/>
        <n v="143327759"/>
        <n v="143327763"/>
        <n v="143327779"/>
        <n v="143327780"/>
        <n v="143327782"/>
        <n v="143327784"/>
        <n v="143327798"/>
        <n v="143327801"/>
        <n v="143327802"/>
        <n v="143327823"/>
        <n v="143337830"/>
        <n v="143337831"/>
        <n v="143337850"/>
        <n v="143337851"/>
        <n v="143337856"/>
        <n v="143337872"/>
        <n v="143337873"/>
        <n v="143337886"/>
        <n v="143337915"/>
        <n v="143337920"/>
        <n v="143337926"/>
        <n v="143337929"/>
        <n v="143337931"/>
        <n v="143337954"/>
        <n v="143337955"/>
        <n v="143337959"/>
        <n v="143337964"/>
        <n v="143337991"/>
        <n v="143337995"/>
        <n v="143337996"/>
        <n v="143337997"/>
        <n v="143338003"/>
        <n v="143348010"/>
        <n v="143348014"/>
        <n v="143348022"/>
        <n v="143348023"/>
        <n v="143348031"/>
        <n v="143348032"/>
        <n v="143348037"/>
        <n v="143348038"/>
        <n v="143348039"/>
        <n v="143348065"/>
        <n v="143348067"/>
        <n v="143348080"/>
        <n v="143348104"/>
        <n v="143348105"/>
        <n v="143348107"/>
        <n v="143348110"/>
        <n v="143348122"/>
        <n v="143348124"/>
        <n v="143348129"/>
        <n v="143348133"/>
        <n v="143348138"/>
        <n v="143348139"/>
        <n v="143348147"/>
        <n v="143348149"/>
        <n v="143348170"/>
        <n v="143358173"/>
        <n v="143358174"/>
        <n v="143358180"/>
        <n v="143358185"/>
        <n v="143358189"/>
        <n v="143358193"/>
        <n v="143358194"/>
        <n v="143358203"/>
        <n v="143358204"/>
        <n v="143358212"/>
        <n v="143358214"/>
        <n v="143358220"/>
        <n v="143358223"/>
        <n v="143358224"/>
        <n v="143358235"/>
        <n v="143358240"/>
        <n v="143358241"/>
        <n v="143358248"/>
        <n v="143358249"/>
        <n v="143358260"/>
        <n v="143358270"/>
        <n v="143358271"/>
        <n v="143358274"/>
        <n v="143358278"/>
        <n v="143358280"/>
        <n v="143358291"/>
        <n v="143358293"/>
        <n v="143358304"/>
        <n v="143358305"/>
        <n v="143358306"/>
        <n v="143358315"/>
        <n v="143368339"/>
        <n v="143368342"/>
        <n v="143368355"/>
        <n v="143368361"/>
        <n v="143368362"/>
        <n v="143368366"/>
        <n v="143368370"/>
        <n v="143368373"/>
        <n v="143368381"/>
        <n v="143368382"/>
        <n v="143368383"/>
        <n v="143368384"/>
        <n v="143368385"/>
        <n v="143368411"/>
        <n v="143368413"/>
        <n v="143368426"/>
        <n v="143368427"/>
        <n v="143368430"/>
        <n v="143368436"/>
        <n v="143368449"/>
        <n v="143368454"/>
        <n v="143368458"/>
        <n v="143368464"/>
        <n v="143368465"/>
        <n v="143368473"/>
        <n v="143368475"/>
        <n v="143368476"/>
        <n v="143368487"/>
        <n v="143368492"/>
        <n v="143368503"/>
        <n v="143378508"/>
        <n v="143378509"/>
        <n v="143378513"/>
        <n v="143378514"/>
        <n v="143378515"/>
        <n v="143378516"/>
        <n v="143378519"/>
        <n v="143378523"/>
        <n v="143378524"/>
        <n v="143378525"/>
        <n v="143378531"/>
        <n v="143378533"/>
        <n v="143378561"/>
        <n v="143378571"/>
        <n v="143378572"/>
        <n v="143378574"/>
        <n v="143378614"/>
        <n v="143378616"/>
        <n v="143378617"/>
        <n v="143378621"/>
        <n v="143378622"/>
        <n v="143378653"/>
        <n v="143378669"/>
        <n v="143388679"/>
        <n v="143388680"/>
        <n v="143388681"/>
        <n v="143388689"/>
        <n v="143388694"/>
        <n v="143388701"/>
        <n v="143388709"/>
        <n v="143388710"/>
        <n v="143388712"/>
        <n v="143388713"/>
        <n v="143388723"/>
        <n v="143388726"/>
        <n v="143388727"/>
        <n v="143388728"/>
        <n v="143388739"/>
        <n v="143388744"/>
        <n v="143388748"/>
        <n v="143388753"/>
        <n v="143388760"/>
        <n v="143388762"/>
        <n v="143388800"/>
        <n v="143388802"/>
        <n v="143388803"/>
        <n v="143388806"/>
        <n v="143388818"/>
        <n v="143388819"/>
        <n v="143388821"/>
        <n v="143388822"/>
        <n v="143388827"/>
        <n v="143388828"/>
        <n v="143388837"/>
        <n v="143388848"/>
        <n v="143388850"/>
        <n v="143388857"/>
        <n v="143388865"/>
        <n v="143388867"/>
        <n v="143388869"/>
        <n v="143388870"/>
        <n v="143398885"/>
        <n v="143398886"/>
        <n v="143398888"/>
        <n v="143398898"/>
        <n v="143398901"/>
        <n v="143398902"/>
        <n v="143398914"/>
        <n v="143398915"/>
        <n v="143398937"/>
        <n v="143398938"/>
        <n v="143398953"/>
        <n v="143398960"/>
        <n v="143398980"/>
        <n v="143398981"/>
        <n v="143398989"/>
        <n v="143399001"/>
        <n v="143399002"/>
        <n v="143399003"/>
        <n v="143399013"/>
        <n v="143399014"/>
        <n v="143399018"/>
        <n v="143399033"/>
        <n v="143399042"/>
        <n v="143399043"/>
        <n v="143399044"/>
        <n v="143399048"/>
        <n v="143399049"/>
        <n v="143409059"/>
        <n v="143409061"/>
        <n v="143409062"/>
        <n v="143409072"/>
        <n v="143409082"/>
        <n v="143409095"/>
        <n v="143409121"/>
        <n v="143409134"/>
        <n v="143409136"/>
        <n v="143409137"/>
        <n v="143409140"/>
        <n v="143409142"/>
        <n v="143409154"/>
        <n v="143409155"/>
        <n v="143409164"/>
        <n v="143409166"/>
        <n v="143409167"/>
        <n v="143409168"/>
        <n v="143409176"/>
        <n v="143409186"/>
        <n v="143409188"/>
        <n v="143409204"/>
        <n v="143409205"/>
        <n v="143409209"/>
        <n v="143409211"/>
        <n v="143409216"/>
        <n v="143409224"/>
        <n v="143409235"/>
        <n v="143409237"/>
        <n v="143409250"/>
        <n v="143409251"/>
        <n v="143409269"/>
        <n v="143419283"/>
        <n v="143419284"/>
        <n v="143419285"/>
        <n v="143419300"/>
        <n v="143419301"/>
        <n v="143419307"/>
        <n v="143419308"/>
        <n v="143419310"/>
        <n v="143419332"/>
        <n v="143419333"/>
        <n v="143419343"/>
        <n v="143419356"/>
        <n v="143419360"/>
        <n v="143419365"/>
        <n v="143419376"/>
        <n v="143419407"/>
        <n v="143419409"/>
        <n v="143419418"/>
        <n v="143419428"/>
        <n v="143429435"/>
        <n v="143429436"/>
        <n v="143429442"/>
        <n v="143429450"/>
        <n v="143429456"/>
        <n v="143429464"/>
        <n v="143429465"/>
        <n v="143429471"/>
        <n v="143429472"/>
        <n v="143429475"/>
        <n v="143429476"/>
        <n v="143429477"/>
        <n v="143429478"/>
        <n v="143429479"/>
        <n v="143429480"/>
        <n v="143429483"/>
        <n v="143429490"/>
        <n v="143429508"/>
        <n v="143429509"/>
        <n v="143429538"/>
        <n v="143429539"/>
        <n v="143429553"/>
        <n v="143429584"/>
        <n v="143429585"/>
        <n v="143429586"/>
        <n v="143429592"/>
        <n v="143429593"/>
        <n v="143429599"/>
        <n v="143429600"/>
        <n v="143429604"/>
        <n v="143429614"/>
        <n v="143429615"/>
        <n v="143429616"/>
        <n v="143429618"/>
        <n v="143429651"/>
        <n v="143439653"/>
        <n v="143439655"/>
        <n v="143439659"/>
        <n v="143439679"/>
        <n v="143439682"/>
        <n v="143439683"/>
        <n v="143439690"/>
        <n v="143439691"/>
        <n v="143439720"/>
        <n v="143439723"/>
        <n v="143439726"/>
        <n v="143439731"/>
        <n v="143439747"/>
        <n v="143439748"/>
        <n v="143439749"/>
        <n v="143439771"/>
        <n v="143439773"/>
        <n v="143439780"/>
        <n v="143439787"/>
        <n v="143439789"/>
        <n v="143439803"/>
        <n v="143439805"/>
        <n v="143439806"/>
        <n v="143439825"/>
        <n v="143439827"/>
        <n v="143439828"/>
        <n v="143449857"/>
        <n v="143449860"/>
        <n v="143449862"/>
        <n v="143449875"/>
        <n v="143449876"/>
        <n v="143449877"/>
        <n v="143449891"/>
        <n v="143449917"/>
        <n v="143449919"/>
        <n v="143449922"/>
        <n v="143449928"/>
        <n v="143449929"/>
        <n v="143449946"/>
        <n v="143449947"/>
        <n v="143449948"/>
        <n v="143449949"/>
        <n v="143449951"/>
        <n v="143449952"/>
        <n v="143449953"/>
        <n v="143449961"/>
        <n v="143449962"/>
        <n v="143449966"/>
        <n v="143449967"/>
        <n v="143449971"/>
        <n v="143449974"/>
        <n v="143449975"/>
        <n v="143449977"/>
        <n v="143449978"/>
        <n v="143449981"/>
        <n v="143449996"/>
        <n v="143450004"/>
        <n v="143460020"/>
        <n v="143460029"/>
        <n v="143460030"/>
        <n v="143460035"/>
        <n v="143460037"/>
        <n v="143460044"/>
        <n v="143460045"/>
        <n v="143460047"/>
        <n v="143460048"/>
        <n v="143460051"/>
        <n v="143460052"/>
        <n v="143460054"/>
        <n v="143460056"/>
        <n v="143460070"/>
        <n v="143460073"/>
        <n v="143460075"/>
        <n v="143460091"/>
        <n v="143460092"/>
        <n v="143460095"/>
        <n v="143460096"/>
        <n v="143460107"/>
        <n v="143460135"/>
        <n v="143460152"/>
        <n v="143460153"/>
        <n v="143460157"/>
        <n v="143460158"/>
        <n v="143460199"/>
        <n v="143460200"/>
        <n v="143470228"/>
        <n v="143470229"/>
        <n v="143470230"/>
        <n v="143470246"/>
        <n v="143470255"/>
        <n v="143470275"/>
        <n v="143470276"/>
        <n v="143470313"/>
        <n v="143470317"/>
        <n v="143470330"/>
        <n v="143470332"/>
        <n v="143470334"/>
        <n v="143470335"/>
        <n v="143470339"/>
        <n v="143470340"/>
        <n v="143470356"/>
        <n v="143470363"/>
        <n v="143470382"/>
        <n v="143480432"/>
        <n v="143480433"/>
        <n v="143480480"/>
        <n v="143480481"/>
        <n v="143480485"/>
        <n v="143480489"/>
        <n v="143480505"/>
        <n v="143480513"/>
        <n v="143480514"/>
        <n v="143480521"/>
        <n v="143480525"/>
        <n v="143480537"/>
        <n v="143480539"/>
        <n v="143480547"/>
        <n v="143480552"/>
        <n v="143480558"/>
        <n v="143480563"/>
        <n v="143480574"/>
        <n v="143480575"/>
        <n v="143480577"/>
        <n v="143480581"/>
        <n v="143480592"/>
        <n v="143480608"/>
        <n v="143480609"/>
        <n v="143480616"/>
        <n v="143480620"/>
        <n v="143480621"/>
        <n v="143480645"/>
        <n v="143480649"/>
        <n v="143480651"/>
        <n v="143480653"/>
        <n v="143480655"/>
        <n v="143490660"/>
        <n v="143490662"/>
        <n v="143490682"/>
        <n v="143490683"/>
        <n v="143490693"/>
        <n v="143490694"/>
        <n v="143490711"/>
        <n v="143490732"/>
        <n v="143490736"/>
        <n v="143490737"/>
        <n v="143490747"/>
        <n v="143490761"/>
        <n v="143490763"/>
        <n v="143490765"/>
        <n v="143490767"/>
        <n v="143490772"/>
        <n v="143490786"/>
        <n v="143490787"/>
        <n v="143490790"/>
        <n v="143490803"/>
        <n v="143490804"/>
        <n v="143490806"/>
        <n v="143490807"/>
        <n v="143490813"/>
        <n v="143490814"/>
        <n v="143490821"/>
        <n v="143490829"/>
        <n v="143490830"/>
        <n v="143490837"/>
        <n v="143500850"/>
        <n v="143500851"/>
        <n v="143500860"/>
        <n v="143500865"/>
        <n v="143500866"/>
        <n v="143500873"/>
        <n v="143500874"/>
        <n v="143500876"/>
        <n v="143500892"/>
        <n v="143500931"/>
        <n v="143500936"/>
        <n v="143500942"/>
        <n v="143500943"/>
        <n v="143500947"/>
        <n v="143500967"/>
        <n v="143500969"/>
        <n v="143500973"/>
        <n v="143500984"/>
        <n v="143500987"/>
        <n v="143500988"/>
        <n v="143501007"/>
        <n v="143501008"/>
        <n v="143501009"/>
        <n v="143501014"/>
        <n v="143501015"/>
        <n v="143501016"/>
        <n v="143501018"/>
        <n v="143511044"/>
        <n v="143511045"/>
        <n v="143511052"/>
        <n v="143511064"/>
        <n v="143511068"/>
        <n v="143511070"/>
        <n v="143511082"/>
        <n v="143511083"/>
        <n v="143511097"/>
        <n v="143511101"/>
        <n v="143511102"/>
        <n v="143511120"/>
        <n v="143511121"/>
        <n v="143511127"/>
        <n v="143511129"/>
        <n v="143511148"/>
        <n v="143511149"/>
        <n v="143511152"/>
        <n v="143511168"/>
        <n v="143511173"/>
        <n v="143511174"/>
        <n v="143511175"/>
        <n v="143511188"/>
        <n v="143511189"/>
        <n v="143511194"/>
        <n v="143511201"/>
        <n v="143511209"/>
        <n v="143521222"/>
        <n v="143521224"/>
        <n v="143521231"/>
        <n v="143521245"/>
        <n v="143521272"/>
        <n v="143521274"/>
        <n v="143521285"/>
        <n v="143521289"/>
        <n v="143521300"/>
        <n v="143521302"/>
        <n v="143521324"/>
        <n v="143521325"/>
        <n v="143521342"/>
        <n v="143531365"/>
        <n v="143531366"/>
        <n v="143531382"/>
        <n v="143531393"/>
        <n v="143531423"/>
        <n v="143531425"/>
        <n v="143531430"/>
        <n v="143531432"/>
        <n v="143531433"/>
        <n v="143531435"/>
        <n v="143531453"/>
        <n v="143531454"/>
        <n v="143531458"/>
        <n v="143531460"/>
        <n v="143541475"/>
        <n v="143541477"/>
        <n v="143541486"/>
        <n v="143541505"/>
        <n v="143541506"/>
        <n v="143541532"/>
        <n v="143541535"/>
        <n v="143541537"/>
        <n v="143541542"/>
        <n v="143541565"/>
        <n v="143541566"/>
        <n v="143541573"/>
        <n v="143541581"/>
        <n v="143541594"/>
        <n v="143541595"/>
        <n v="143541596"/>
        <n v="143541616"/>
        <n v="142634989"/>
        <n v="142634990"/>
        <n v="142635006"/>
        <n v="142635013"/>
        <n v="142635015"/>
        <n v="142635018"/>
        <n v="142635022"/>
        <n v="142635028"/>
        <n v="142635033"/>
        <n v="142635034"/>
        <n v="142635039"/>
        <n v="142635044"/>
        <n v="142645057"/>
        <n v="142645060"/>
        <n v="142645078"/>
        <n v="142645089"/>
        <n v="142645120"/>
        <n v="142645121"/>
        <n v="142645122"/>
        <n v="142645123"/>
        <n v="142645130"/>
        <n v="142645131"/>
        <n v="142645132"/>
        <n v="142645133"/>
        <n v="142645138"/>
        <n v="142645141"/>
        <n v="142645146"/>
        <n v="142645149"/>
        <n v="142645151"/>
        <n v="142645172"/>
        <n v="142645179"/>
        <n v="142645180"/>
        <n v="142645181"/>
        <n v="142645182"/>
        <n v="142645185"/>
        <n v="142655196"/>
        <n v="142655202"/>
        <n v="142655221"/>
        <n v="142655227"/>
        <n v="142655256"/>
        <n v="142655260"/>
        <n v="142655264"/>
        <n v="142655276"/>
        <n v="142655278"/>
        <n v="142655279"/>
        <n v="142655282"/>
        <n v="142655287"/>
        <n v="142655290"/>
        <n v="142655291"/>
        <n v="142655305"/>
        <n v="142655325"/>
        <n v="142655331"/>
        <n v="142655334"/>
        <n v="142655344"/>
        <n v="142665361"/>
        <n v="142665365"/>
        <n v="142665373"/>
        <n v="142665376"/>
        <n v="142665378"/>
        <n v="142665380"/>
        <n v="142665396"/>
        <n v="142665408"/>
        <n v="142665409"/>
        <n v="142665410"/>
        <n v="142665413"/>
        <n v="142665418"/>
        <n v="142665438"/>
        <n v="142665470"/>
        <n v="142665499"/>
        <n v="142665510"/>
        <n v="142675542"/>
        <n v="142675543"/>
        <n v="142675617"/>
      </sharedItems>
    </cacheField>
    <cacheField name="Annéemois" numFmtId="0">
      <sharedItems count="10">
        <s v="202205"/>
        <s v="202208"/>
        <s v="202206"/>
        <s v="202207"/>
        <s v="202209"/>
        <s v="202210"/>
        <s v="202211"/>
        <s v="202301"/>
        <s v="202212"/>
        <s v="202204"/>
      </sharedItems>
    </cacheField>
    <cacheField name="Famille de produits" numFmtId="1">
      <sharedItems count="5">
        <s v="EMBALLAGES"/>
        <s v="BOULANGERIE"/>
        <s v="CREMERIE"/>
        <s v="VOLAILLE"/>
        <s v="MIX LEGUMES"/>
      </sharedItems>
    </cacheField>
    <cacheField name="Qte (UVC)" numFmtId="2">
      <sharedItems containsSemiMixedTypes="0" containsString="0" containsNumber="1" containsInteger="1" minValue="3" maxValue="58799"/>
    </cacheField>
    <cacheField name="Type" numFmtId="0">
      <sharedItems count="2">
        <s v="Réception"/>
        <s v="Commande"/>
      </sharedItems>
    </cacheField>
  </cacheFields>
  <extLst>
    <ext xmlns:x14="http://schemas.microsoft.com/office/spreadsheetml/2009/9/main" uri="{725AE2AE-9491-48be-B2B4-4EB974FC3084}">
      <x14:pivotCacheDefinition pivotCacheId="210256424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25.926543634261" createdVersion="8" refreshedVersion="8" minRefreshableVersion="3" recordCount="2158" xr:uid="{D27B6E3F-27EA-8A48-8E83-7AD87E7D6E31}">
  <cacheSource type="worksheet">
    <worksheetSource ref="A1:G2159" sheet="Réception"/>
  </cacheSource>
  <cacheFields count="7">
    <cacheField name="Num CDE/Article" numFmtId="0">
      <sharedItems/>
    </cacheField>
    <cacheField name="Num CDE" numFmtId="1">
      <sharedItems containsSemiMixedTypes="0" containsString="0" containsNumber="1" containsInteger="1" minValue="142634985" maxValue="143541616"/>
    </cacheField>
    <cacheField name="Article Commande" numFmtId="1">
      <sharedItems containsSemiMixedTypes="0" containsString="0" containsNumber="1" containsInteger="1" minValue="5540246170256" maxValue="5540246196800"/>
    </cacheField>
    <cacheField name="Famille de produits" numFmtId="1">
      <sharedItems count="5">
        <s v="EMBALLAGES"/>
        <s v="BOULANGERIE"/>
        <s v="CREMERIE"/>
        <s v="VOLAILLE"/>
        <s v="MIX LEGUMES"/>
      </sharedItems>
    </cacheField>
    <cacheField name="Date de Reception" numFmtId="164">
      <sharedItems containsSemiMixedTypes="0" containsNonDate="0" containsDate="1" containsString="0" minDate="2022-05-01T00:00:00" maxDate="2023-01-28T00:00:00"/>
    </cacheField>
    <cacheField name="Annéemois" numFmtId="165">
      <sharedItems count="9">
        <s v="202205"/>
        <s v="202208"/>
        <s v="202206"/>
        <s v="202207"/>
        <s v="202209"/>
        <s v="202210"/>
        <s v="202211"/>
        <s v="202301"/>
        <s v="202212"/>
      </sharedItems>
    </cacheField>
    <cacheField name="Qte receptionnee (UVC)" numFmtId="2">
      <sharedItems containsSemiMixedTypes="0" containsString="0" containsNumber="1" containsInteger="1" minValue="3" maxValue="58743"/>
    </cacheField>
  </cacheFields>
  <extLst>
    <ext xmlns:x14="http://schemas.microsoft.com/office/spreadsheetml/2009/9/main" uri="{725AE2AE-9491-48be-B2B4-4EB974FC3084}">
      <x14:pivotCacheDefinition pivotCacheId="672530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8">
  <r>
    <n v="142634985"/>
    <x v="0"/>
    <x v="0"/>
    <d v="2022-05-12T00:00:00"/>
    <x v="0"/>
    <n v="116"/>
  </r>
  <r>
    <n v="142635040"/>
    <x v="1"/>
    <x v="0"/>
    <d v="2022-08-13T00:00:00"/>
    <x v="1"/>
    <n v="2320"/>
  </r>
  <r>
    <n v="142645084"/>
    <x v="0"/>
    <x v="0"/>
    <d v="2022-05-12T00:00:00"/>
    <x v="0"/>
    <n v="116"/>
  </r>
  <r>
    <n v="142645188"/>
    <x v="2"/>
    <x v="1"/>
    <d v="2022-05-06T00:00:00"/>
    <x v="0"/>
    <n v="877"/>
  </r>
  <r>
    <n v="142645192"/>
    <x v="3"/>
    <x v="2"/>
    <d v="2022-05-03T00:00:00"/>
    <x v="0"/>
    <n v="1300"/>
  </r>
  <r>
    <n v="142645192"/>
    <x v="4"/>
    <x v="2"/>
    <d v="2022-05-03T00:00:00"/>
    <x v="0"/>
    <n v="483"/>
  </r>
  <r>
    <n v="142655345"/>
    <x v="5"/>
    <x v="3"/>
    <d v="2022-05-03T00:00:00"/>
    <x v="0"/>
    <n v="5099"/>
  </r>
  <r>
    <n v="142655350"/>
    <x v="6"/>
    <x v="1"/>
    <d v="2022-05-02T00:00:00"/>
    <x v="0"/>
    <n v="14848"/>
  </r>
  <r>
    <n v="142655351"/>
    <x v="6"/>
    <x v="1"/>
    <d v="2022-05-13T00:00:00"/>
    <x v="0"/>
    <n v="17818"/>
  </r>
  <r>
    <n v="142665370"/>
    <x v="7"/>
    <x v="3"/>
    <d v="2022-05-02T00:00:00"/>
    <x v="0"/>
    <n v="1207"/>
  </r>
  <r>
    <n v="142665379"/>
    <x v="8"/>
    <x v="1"/>
    <d v="2022-05-01T00:00:00"/>
    <x v="0"/>
    <n v="1337"/>
  </r>
  <r>
    <n v="142665420"/>
    <x v="3"/>
    <x v="2"/>
    <d v="2022-05-24T00:00:00"/>
    <x v="0"/>
    <n v="1485"/>
  </r>
  <r>
    <n v="142665420"/>
    <x v="4"/>
    <x v="2"/>
    <d v="2022-05-24T00:00:00"/>
    <x v="0"/>
    <n v="297"/>
  </r>
  <r>
    <n v="142665441"/>
    <x v="9"/>
    <x v="2"/>
    <d v="2022-05-01T00:00:00"/>
    <x v="0"/>
    <n v="307"/>
  </r>
  <r>
    <n v="142665441"/>
    <x v="10"/>
    <x v="2"/>
    <d v="2022-05-01T00:00:00"/>
    <x v="0"/>
    <n v="279"/>
  </r>
  <r>
    <n v="142665458"/>
    <x v="11"/>
    <x v="1"/>
    <d v="2022-05-01T00:00:00"/>
    <x v="0"/>
    <n v="186"/>
  </r>
  <r>
    <n v="142665458"/>
    <x v="12"/>
    <x v="1"/>
    <d v="2022-05-01T00:00:00"/>
    <x v="0"/>
    <n v="140"/>
  </r>
  <r>
    <n v="142665488"/>
    <x v="13"/>
    <x v="1"/>
    <d v="2022-05-06T00:00:00"/>
    <x v="0"/>
    <n v="2645"/>
  </r>
  <r>
    <n v="142665488"/>
    <x v="14"/>
    <x v="1"/>
    <d v="2022-05-06T00:00:00"/>
    <x v="0"/>
    <n v="910"/>
  </r>
  <r>
    <n v="142665490"/>
    <x v="15"/>
    <x v="1"/>
    <d v="2022-05-12T00:00:00"/>
    <x v="0"/>
    <n v="1244"/>
  </r>
  <r>
    <n v="142665515"/>
    <x v="16"/>
    <x v="2"/>
    <d v="2022-05-05T00:00:00"/>
    <x v="0"/>
    <n v="84"/>
  </r>
  <r>
    <n v="142665515"/>
    <x v="17"/>
    <x v="2"/>
    <d v="2022-05-05T00:00:00"/>
    <x v="0"/>
    <n v="279"/>
  </r>
  <r>
    <n v="142665520"/>
    <x v="18"/>
    <x v="3"/>
    <d v="2022-05-06T00:00:00"/>
    <x v="0"/>
    <n v="1634"/>
  </r>
  <r>
    <n v="142665520"/>
    <x v="19"/>
    <x v="3"/>
    <d v="2022-05-06T00:00:00"/>
    <x v="0"/>
    <n v="8909"/>
  </r>
  <r>
    <n v="142675550"/>
    <x v="20"/>
    <x v="1"/>
    <d v="2022-05-01T00:00:00"/>
    <x v="0"/>
    <n v="2784"/>
  </r>
  <r>
    <n v="142675553"/>
    <x v="21"/>
    <x v="2"/>
    <d v="2022-05-05T00:00:00"/>
    <x v="0"/>
    <n v="418"/>
  </r>
  <r>
    <n v="142675554"/>
    <x v="16"/>
    <x v="2"/>
    <d v="2022-05-09T00:00:00"/>
    <x v="0"/>
    <n v="140"/>
  </r>
  <r>
    <n v="142675554"/>
    <x v="22"/>
    <x v="2"/>
    <d v="2022-05-09T00:00:00"/>
    <x v="0"/>
    <n v="223"/>
  </r>
  <r>
    <n v="142675554"/>
    <x v="10"/>
    <x v="2"/>
    <d v="2022-05-09T00:00:00"/>
    <x v="0"/>
    <n v="836"/>
  </r>
  <r>
    <n v="142675555"/>
    <x v="9"/>
    <x v="2"/>
    <d v="2022-05-15T00:00:00"/>
    <x v="0"/>
    <n v="557"/>
  </r>
  <r>
    <n v="142675562"/>
    <x v="23"/>
    <x v="4"/>
    <d v="2022-05-05T00:00:00"/>
    <x v="0"/>
    <n v="18338"/>
  </r>
  <r>
    <n v="142675565"/>
    <x v="13"/>
    <x v="1"/>
    <d v="2022-05-05T00:00:00"/>
    <x v="0"/>
    <n v="1764"/>
  </r>
  <r>
    <n v="142675565"/>
    <x v="14"/>
    <x v="1"/>
    <d v="2022-05-05T00:00:00"/>
    <x v="0"/>
    <n v="1560"/>
  </r>
  <r>
    <n v="142675576"/>
    <x v="24"/>
    <x v="2"/>
    <d v="2022-05-01T00:00:00"/>
    <x v="0"/>
    <n v="836"/>
  </r>
  <r>
    <n v="142675576"/>
    <x v="25"/>
    <x v="2"/>
    <d v="2022-05-01T00:00:00"/>
    <x v="0"/>
    <n v="232"/>
  </r>
  <r>
    <n v="142675576"/>
    <x v="26"/>
    <x v="2"/>
    <d v="2022-05-01T00:00:00"/>
    <x v="0"/>
    <n v="7424"/>
  </r>
  <r>
    <n v="142675576"/>
    <x v="27"/>
    <x v="2"/>
    <d v="2022-05-01T00:00:00"/>
    <x v="0"/>
    <n v="2088"/>
  </r>
  <r>
    <n v="142675576"/>
    <x v="28"/>
    <x v="2"/>
    <d v="2022-05-01T00:00:00"/>
    <x v="0"/>
    <n v="4455"/>
  </r>
  <r>
    <n v="142675581"/>
    <x v="29"/>
    <x v="4"/>
    <d v="2022-05-01T00:00:00"/>
    <x v="0"/>
    <n v="9280"/>
  </r>
  <r>
    <n v="142675581"/>
    <x v="30"/>
    <x v="4"/>
    <d v="2022-05-01T00:00:00"/>
    <x v="0"/>
    <n v="5012"/>
  </r>
  <r>
    <n v="142675581"/>
    <x v="31"/>
    <x v="4"/>
    <d v="2022-05-01T00:00:00"/>
    <x v="0"/>
    <n v="1021"/>
  </r>
  <r>
    <n v="142675582"/>
    <x v="16"/>
    <x v="2"/>
    <d v="2022-05-13T00:00:00"/>
    <x v="0"/>
    <n v="70"/>
  </r>
  <r>
    <n v="142675582"/>
    <x v="21"/>
    <x v="2"/>
    <d v="2022-05-13T00:00:00"/>
    <x v="0"/>
    <n v="140"/>
  </r>
  <r>
    <n v="142675582"/>
    <x v="22"/>
    <x v="2"/>
    <d v="2022-05-13T00:00:00"/>
    <x v="0"/>
    <n v="418"/>
  </r>
  <r>
    <n v="142675582"/>
    <x v="10"/>
    <x v="2"/>
    <d v="2022-05-13T00:00:00"/>
    <x v="0"/>
    <n v="696"/>
  </r>
  <r>
    <n v="142675582"/>
    <x v="17"/>
    <x v="2"/>
    <d v="2022-05-13T00:00:00"/>
    <x v="0"/>
    <n v="140"/>
  </r>
  <r>
    <n v="142675583"/>
    <x v="7"/>
    <x v="3"/>
    <d v="2022-05-12T00:00:00"/>
    <x v="0"/>
    <n v="986"/>
  </r>
  <r>
    <n v="142675585"/>
    <x v="32"/>
    <x v="4"/>
    <d v="2022-05-06T00:00:00"/>
    <x v="0"/>
    <n v="2256"/>
  </r>
  <r>
    <n v="142675585"/>
    <x v="33"/>
    <x v="4"/>
    <d v="2022-05-06T00:00:00"/>
    <x v="0"/>
    <n v="961"/>
  </r>
  <r>
    <n v="142675585"/>
    <x v="34"/>
    <x v="4"/>
    <d v="2022-05-06T00:00:00"/>
    <x v="0"/>
    <n v="919"/>
  </r>
  <r>
    <n v="142675587"/>
    <x v="35"/>
    <x v="4"/>
    <d v="2022-05-05T00:00:00"/>
    <x v="0"/>
    <n v="1300"/>
  </r>
  <r>
    <n v="142675587"/>
    <x v="36"/>
    <x v="4"/>
    <d v="2022-05-05T00:00:00"/>
    <x v="0"/>
    <n v="223"/>
  </r>
  <r>
    <n v="142675589"/>
    <x v="37"/>
    <x v="4"/>
    <d v="2022-05-13T00:00:00"/>
    <x v="0"/>
    <n v="1300"/>
  </r>
  <r>
    <n v="142675596"/>
    <x v="23"/>
    <x v="4"/>
    <d v="2022-05-02T00:00:00"/>
    <x v="0"/>
    <n v="4585"/>
  </r>
  <r>
    <n v="142675607"/>
    <x v="38"/>
    <x v="0"/>
    <d v="2022-05-12T00:00:00"/>
    <x v="0"/>
    <n v="891"/>
  </r>
  <r>
    <n v="142675618"/>
    <x v="39"/>
    <x v="2"/>
    <d v="2022-05-02T00:00:00"/>
    <x v="0"/>
    <n v="279"/>
  </r>
  <r>
    <n v="142675618"/>
    <x v="26"/>
    <x v="2"/>
    <d v="2022-05-02T00:00:00"/>
    <x v="0"/>
    <n v="7424"/>
  </r>
  <r>
    <n v="142675618"/>
    <x v="28"/>
    <x v="2"/>
    <d v="2022-05-02T00:00:00"/>
    <x v="0"/>
    <n v="1782"/>
  </r>
  <r>
    <n v="142675618"/>
    <x v="40"/>
    <x v="2"/>
    <d v="2022-05-02T00:00:00"/>
    <x v="0"/>
    <n v="372"/>
  </r>
  <r>
    <n v="142675619"/>
    <x v="41"/>
    <x v="2"/>
    <d v="2022-05-02T00:00:00"/>
    <x v="0"/>
    <n v="70"/>
  </r>
  <r>
    <n v="142675619"/>
    <x v="24"/>
    <x v="2"/>
    <d v="2022-05-02T00:00:00"/>
    <x v="0"/>
    <n v="836"/>
  </r>
  <r>
    <n v="142675619"/>
    <x v="27"/>
    <x v="2"/>
    <d v="2022-05-02T00:00:00"/>
    <x v="0"/>
    <n v="2088"/>
  </r>
  <r>
    <n v="142675638"/>
    <x v="23"/>
    <x v="4"/>
    <d v="2022-05-06T00:00:00"/>
    <x v="0"/>
    <n v="27506"/>
  </r>
  <r>
    <n v="142675650"/>
    <x v="42"/>
    <x v="2"/>
    <d v="2022-05-02T00:00:00"/>
    <x v="0"/>
    <n v="1935"/>
  </r>
  <r>
    <n v="142675652"/>
    <x v="24"/>
    <x v="2"/>
    <d v="2022-05-05T00:00:00"/>
    <x v="0"/>
    <n v="836"/>
  </r>
  <r>
    <n v="142675652"/>
    <x v="25"/>
    <x v="2"/>
    <d v="2022-05-05T00:00:00"/>
    <x v="0"/>
    <n v="348"/>
  </r>
  <r>
    <n v="142675652"/>
    <x v="27"/>
    <x v="2"/>
    <d v="2022-05-05T00:00:00"/>
    <x v="0"/>
    <n v="4176"/>
  </r>
  <r>
    <n v="142675653"/>
    <x v="39"/>
    <x v="2"/>
    <d v="2022-05-05T00:00:00"/>
    <x v="0"/>
    <n v="557"/>
  </r>
  <r>
    <n v="142675653"/>
    <x v="28"/>
    <x v="2"/>
    <d v="2022-05-05T00:00:00"/>
    <x v="0"/>
    <n v="4455"/>
  </r>
  <r>
    <n v="142675668"/>
    <x v="43"/>
    <x v="3"/>
    <d v="2022-05-23T00:00:00"/>
    <x v="0"/>
    <n v="5568"/>
  </r>
  <r>
    <n v="142675671"/>
    <x v="44"/>
    <x v="4"/>
    <d v="2022-05-06T00:00:00"/>
    <x v="0"/>
    <n v="2506"/>
  </r>
  <r>
    <n v="142675671"/>
    <x v="29"/>
    <x v="4"/>
    <d v="2022-05-06T00:00:00"/>
    <x v="0"/>
    <n v="7888"/>
  </r>
  <r>
    <n v="142675671"/>
    <x v="30"/>
    <x v="4"/>
    <d v="2022-05-06T00:00:00"/>
    <x v="0"/>
    <n v="5012"/>
  </r>
  <r>
    <n v="142675671"/>
    <x v="31"/>
    <x v="4"/>
    <d v="2022-05-06T00:00:00"/>
    <x v="0"/>
    <n v="3132"/>
  </r>
  <r>
    <n v="142675679"/>
    <x v="12"/>
    <x v="1"/>
    <d v="2022-05-05T00:00:00"/>
    <x v="0"/>
    <n v="93"/>
  </r>
  <r>
    <n v="142685687"/>
    <x v="24"/>
    <x v="2"/>
    <d v="2022-05-06T00:00:00"/>
    <x v="0"/>
    <n v="836"/>
  </r>
  <r>
    <n v="142685687"/>
    <x v="25"/>
    <x v="2"/>
    <d v="2022-05-06T00:00:00"/>
    <x v="0"/>
    <n v="232"/>
  </r>
  <r>
    <n v="142685687"/>
    <x v="27"/>
    <x v="2"/>
    <d v="2022-05-06T00:00:00"/>
    <x v="0"/>
    <n v="2088"/>
  </r>
  <r>
    <n v="142685688"/>
    <x v="45"/>
    <x v="2"/>
    <d v="2022-05-06T00:00:00"/>
    <x v="0"/>
    <n v="2970"/>
  </r>
  <r>
    <n v="142685688"/>
    <x v="26"/>
    <x v="2"/>
    <d v="2022-05-06T00:00:00"/>
    <x v="0"/>
    <n v="7424"/>
  </r>
  <r>
    <n v="142685688"/>
    <x v="28"/>
    <x v="2"/>
    <d v="2022-05-06T00:00:00"/>
    <x v="0"/>
    <n v="4455"/>
  </r>
  <r>
    <n v="142685691"/>
    <x v="5"/>
    <x v="3"/>
    <d v="2022-05-19T00:00:00"/>
    <x v="0"/>
    <n v="4410"/>
  </r>
  <r>
    <n v="142685691"/>
    <x v="46"/>
    <x v="3"/>
    <d v="2022-05-19T00:00:00"/>
    <x v="0"/>
    <n v="1120"/>
  </r>
  <r>
    <n v="142685692"/>
    <x v="28"/>
    <x v="2"/>
    <d v="2022-05-02T00:00:00"/>
    <x v="0"/>
    <n v="446"/>
  </r>
  <r>
    <n v="142685693"/>
    <x v="47"/>
    <x v="3"/>
    <d v="2022-05-12T00:00:00"/>
    <x v="0"/>
    <n v="6483"/>
  </r>
  <r>
    <n v="142685694"/>
    <x v="48"/>
    <x v="2"/>
    <d v="2022-05-06T00:00:00"/>
    <x v="0"/>
    <n v="209"/>
  </r>
  <r>
    <n v="142685694"/>
    <x v="49"/>
    <x v="2"/>
    <d v="2022-05-06T00:00:00"/>
    <x v="0"/>
    <n v="140"/>
  </r>
  <r>
    <n v="142685699"/>
    <x v="50"/>
    <x v="1"/>
    <d v="2022-05-13T00:00:00"/>
    <x v="0"/>
    <n v="260"/>
  </r>
  <r>
    <n v="142685699"/>
    <x v="51"/>
    <x v="1"/>
    <d v="2022-05-13T00:00:00"/>
    <x v="0"/>
    <n v="75"/>
  </r>
  <r>
    <n v="142685700"/>
    <x v="52"/>
    <x v="1"/>
    <d v="2022-05-16T00:00:00"/>
    <x v="0"/>
    <n v="47"/>
  </r>
  <r>
    <n v="142685701"/>
    <x v="52"/>
    <x v="1"/>
    <d v="2022-05-23T00:00:00"/>
    <x v="0"/>
    <n v="47"/>
  </r>
  <r>
    <n v="142685702"/>
    <x v="2"/>
    <x v="1"/>
    <d v="2022-05-26T00:00:00"/>
    <x v="0"/>
    <n v="877"/>
  </r>
  <r>
    <n v="142685705"/>
    <x v="1"/>
    <x v="0"/>
    <d v="2022-05-07T00:00:00"/>
    <x v="0"/>
    <n v="1253"/>
  </r>
  <r>
    <n v="142685710"/>
    <x v="53"/>
    <x v="2"/>
    <d v="2022-05-06T00:00:00"/>
    <x v="0"/>
    <n v="1123"/>
  </r>
  <r>
    <n v="142685712"/>
    <x v="11"/>
    <x v="1"/>
    <d v="2022-05-21T00:00:00"/>
    <x v="0"/>
    <n v="209"/>
  </r>
  <r>
    <n v="142685712"/>
    <x v="12"/>
    <x v="1"/>
    <d v="2022-05-21T00:00:00"/>
    <x v="0"/>
    <n v="75"/>
  </r>
  <r>
    <n v="142685714"/>
    <x v="54"/>
    <x v="4"/>
    <d v="2022-05-12T00:00:00"/>
    <x v="0"/>
    <n v="18375"/>
  </r>
  <r>
    <n v="142685722"/>
    <x v="55"/>
    <x v="0"/>
    <d v="2022-06-11T00:00:00"/>
    <x v="2"/>
    <n v="279"/>
  </r>
  <r>
    <n v="142685732"/>
    <x v="41"/>
    <x v="2"/>
    <d v="2022-05-07T00:00:00"/>
    <x v="0"/>
    <n v="47"/>
  </r>
  <r>
    <n v="142685732"/>
    <x v="24"/>
    <x v="2"/>
    <d v="2022-05-07T00:00:00"/>
    <x v="0"/>
    <n v="585"/>
  </r>
  <r>
    <n v="142685732"/>
    <x v="25"/>
    <x v="2"/>
    <d v="2022-05-07T00:00:00"/>
    <x v="0"/>
    <n v="464"/>
  </r>
  <r>
    <n v="142685733"/>
    <x v="39"/>
    <x v="2"/>
    <d v="2022-05-07T00:00:00"/>
    <x v="0"/>
    <n v="669"/>
  </r>
  <r>
    <n v="142685733"/>
    <x v="45"/>
    <x v="2"/>
    <d v="2022-05-07T00:00:00"/>
    <x v="0"/>
    <n v="1485"/>
  </r>
  <r>
    <n v="142685733"/>
    <x v="26"/>
    <x v="2"/>
    <d v="2022-05-07T00:00:00"/>
    <x v="0"/>
    <n v="5940"/>
  </r>
  <r>
    <n v="142685733"/>
    <x v="28"/>
    <x v="2"/>
    <d v="2022-05-07T00:00:00"/>
    <x v="0"/>
    <n v="3341"/>
  </r>
  <r>
    <n v="142685736"/>
    <x v="40"/>
    <x v="2"/>
    <d v="2022-05-06T00:00:00"/>
    <x v="0"/>
    <n v="1856"/>
  </r>
  <r>
    <n v="142685739"/>
    <x v="21"/>
    <x v="2"/>
    <d v="2022-05-15T00:00:00"/>
    <x v="0"/>
    <n v="279"/>
  </r>
  <r>
    <n v="142685739"/>
    <x v="22"/>
    <x v="2"/>
    <d v="2022-05-15T00:00:00"/>
    <x v="0"/>
    <n v="557"/>
  </r>
  <r>
    <n v="142685739"/>
    <x v="10"/>
    <x v="2"/>
    <d v="2022-05-15T00:00:00"/>
    <x v="0"/>
    <n v="557"/>
  </r>
  <r>
    <n v="142685739"/>
    <x v="17"/>
    <x v="2"/>
    <d v="2022-05-15T00:00:00"/>
    <x v="0"/>
    <n v="251"/>
  </r>
  <r>
    <n v="142685740"/>
    <x v="53"/>
    <x v="2"/>
    <d v="2022-05-09T00:00:00"/>
    <x v="0"/>
    <n v="1123"/>
  </r>
  <r>
    <n v="142685759"/>
    <x v="39"/>
    <x v="2"/>
    <d v="2022-05-09T00:00:00"/>
    <x v="0"/>
    <n v="223"/>
  </r>
  <r>
    <n v="142685759"/>
    <x v="40"/>
    <x v="2"/>
    <d v="2022-05-09T00:00:00"/>
    <x v="0"/>
    <n v="1485"/>
  </r>
  <r>
    <n v="142685777"/>
    <x v="23"/>
    <x v="4"/>
    <d v="2022-05-07T00:00:00"/>
    <x v="0"/>
    <n v="22922"/>
  </r>
  <r>
    <n v="142685780"/>
    <x v="56"/>
    <x v="4"/>
    <d v="2022-05-19T00:00:00"/>
    <x v="0"/>
    <n v="564"/>
  </r>
  <r>
    <n v="142685780"/>
    <x v="57"/>
    <x v="4"/>
    <d v="2022-05-19T00:00:00"/>
    <x v="0"/>
    <n v="1880"/>
  </r>
  <r>
    <n v="142685783"/>
    <x v="13"/>
    <x v="1"/>
    <d v="2022-05-21T00:00:00"/>
    <x v="0"/>
    <n v="3527"/>
  </r>
  <r>
    <n v="142685783"/>
    <x v="14"/>
    <x v="1"/>
    <d v="2022-05-21T00:00:00"/>
    <x v="0"/>
    <n v="221"/>
  </r>
  <r>
    <n v="142685793"/>
    <x v="58"/>
    <x v="0"/>
    <d v="2022-06-18T00:00:00"/>
    <x v="2"/>
    <n v="116"/>
  </r>
  <r>
    <n v="142685797"/>
    <x v="39"/>
    <x v="2"/>
    <d v="2022-05-12T00:00:00"/>
    <x v="0"/>
    <n v="836"/>
  </r>
  <r>
    <n v="142685798"/>
    <x v="59"/>
    <x v="2"/>
    <d v="2022-05-12T00:00:00"/>
    <x v="0"/>
    <n v="93"/>
  </r>
  <r>
    <n v="142685798"/>
    <x v="60"/>
    <x v="2"/>
    <d v="2022-05-12T00:00:00"/>
    <x v="0"/>
    <n v="4009"/>
  </r>
  <r>
    <n v="142685802"/>
    <x v="44"/>
    <x v="4"/>
    <d v="2022-05-13T00:00:00"/>
    <x v="0"/>
    <n v="6264"/>
  </r>
  <r>
    <n v="142685802"/>
    <x v="29"/>
    <x v="4"/>
    <d v="2022-05-13T00:00:00"/>
    <x v="0"/>
    <n v="7888"/>
  </r>
  <r>
    <n v="142685802"/>
    <x v="30"/>
    <x v="4"/>
    <d v="2022-05-13T00:00:00"/>
    <x v="0"/>
    <n v="6125"/>
  </r>
  <r>
    <n v="142685807"/>
    <x v="20"/>
    <x v="1"/>
    <d v="2022-05-15T00:00:00"/>
    <x v="0"/>
    <n v="2784"/>
  </r>
  <r>
    <n v="142685811"/>
    <x v="3"/>
    <x v="2"/>
    <d v="2022-06-09T00:00:00"/>
    <x v="2"/>
    <n v="483"/>
  </r>
  <r>
    <n v="142685811"/>
    <x v="4"/>
    <x v="2"/>
    <d v="2022-06-09T00:00:00"/>
    <x v="2"/>
    <n v="1300"/>
  </r>
  <r>
    <n v="142685812"/>
    <x v="3"/>
    <x v="2"/>
    <d v="2022-06-16T00:00:00"/>
    <x v="2"/>
    <n v="928"/>
  </r>
  <r>
    <n v="142685812"/>
    <x v="4"/>
    <x v="2"/>
    <d v="2022-06-16T00:00:00"/>
    <x v="2"/>
    <n v="854"/>
  </r>
  <r>
    <n v="142685814"/>
    <x v="61"/>
    <x v="0"/>
    <d v="2022-05-09T00:00:00"/>
    <x v="0"/>
    <n v="47"/>
  </r>
  <r>
    <n v="142685817"/>
    <x v="3"/>
    <x v="2"/>
    <d v="2022-05-23T00:00:00"/>
    <x v="0"/>
    <n v="297"/>
  </r>
  <r>
    <n v="142685817"/>
    <x v="4"/>
    <x v="2"/>
    <d v="2022-05-23T00:00:00"/>
    <x v="0"/>
    <n v="1485"/>
  </r>
  <r>
    <n v="142695834"/>
    <x v="62"/>
    <x v="2"/>
    <d v="2022-05-13T00:00:00"/>
    <x v="0"/>
    <n v="279"/>
  </r>
  <r>
    <n v="142695834"/>
    <x v="24"/>
    <x v="2"/>
    <d v="2022-05-13T00:00:00"/>
    <x v="0"/>
    <n v="1253"/>
  </r>
  <r>
    <n v="142695834"/>
    <x v="59"/>
    <x v="2"/>
    <d v="2022-05-13T00:00:00"/>
    <x v="0"/>
    <n v="93"/>
  </r>
  <r>
    <n v="142695835"/>
    <x v="39"/>
    <x v="2"/>
    <d v="2022-05-13T00:00:00"/>
    <x v="0"/>
    <n v="557"/>
  </r>
  <r>
    <n v="142695835"/>
    <x v="26"/>
    <x v="2"/>
    <d v="2022-05-13T00:00:00"/>
    <x v="0"/>
    <n v="4455"/>
  </r>
  <r>
    <n v="142695835"/>
    <x v="40"/>
    <x v="2"/>
    <d v="2022-05-13T00:00:00"/>
    <x v="0"/>
    <n v="1263"/>
  </r>
  <r>
    <n v="142695837"/>
    <x v="37"/>
    <x v="4"/>
    <d v="2022-05-19T00:00:00"/>
    <x v="0"/>
    <n v="1300"/>
  </r>
  <r>
    <n v="142695837"/>
    <x v="56"/>
    <x v="4"/>
    <d v="2022-05-19T00:00:00"/>
    <x v="0"/>
    <n v="1128"/>
  </r>
  <r>
    <n v="142695837"/>
    <x v="57"/>
    <x v="4"/>
    <d v="2022-05-19T00:00:00"/>
    <x v="0"/>
    <n v="1880"/>
  </r>
  <r>
    <n v="142695839"/>
    <x v="63"/>
    <x v="4"/>
    <d v="2022-05-22T00:00:00"/>
    <x v="0"/>
    <n v="891"/>
  </r>
  <r>
    <n v="142695839"/>
    <x v="64"/>
    <x v="4"/>
    <d v="2022-05-22T00:00:00"/>
    <x v="0"/>
    <n v="1782"/>
  </r>
  <r>
    <n v="142695839"/>
    <x v="35"/>
    <x v="4"/>
    <d v="2022-05-22T00:00:00"/>
    <x v="0"/>
    <n v="2599"/>
  </r>
  <r>
    <n v="142695839"/>
    <x v="65"/>
    <x v="4"/>
    <d v="2022-05-22T00:00:00"/>
    <x v="0"/>
    <n v="2228"/>
  </r>
  <r>
    <n v="142695839"/>
    <x v="66"/>
    <x v="4"/>
    <d v="2022-05-22T00:00:00"/>
    <x v="0"/>
    <n v="2228"/>
  </r>
  <r>
    <n v="142695839"/>
    <x v="67"/>
    <x v="4"/>
    <d v="2022-05-22T00:00:00"/>
    <x v="0"/>
    <n v="743"/>
  </r>
  <r>
    <n v="142695839"/>
    <x v="68"/>
    <x v="4"/>
    <d v="2022-05-22T00:00:00"/>
    <x v="0"/>
    <n v="1300"/>
  </r>
  <r>
    <n v="142695842"/>
    <x v="48"/>
    <x v="2"/>
    <d v="2022-05-14T00:00:00"/>
    <x v="0"/>
    <n v="140"/>
  </r>
  <r>
    <n v="142695845"/>
    <x v="32"/>
    <x v="4"/>
    <d v="2022-05-21T00:00:00"/>
    <x v="0"/>
    <n v="2819"/>
  </r>
  <r>
    <n v="142695845"/>
    <x v="33"/>
    <x v="4"/>
    <d v="2022-05-21T00:00:00"/>
    <x v="0"/>
    <n v="961"/>
  </r>
  <r>
    <n v="142695845"/>
    <x v="69"/>
    <x v="4"/>
    <d v="2022-05-21T00:00:00"/>
    <x v="0"/>
    <n v="1114"/>
  </r>
  <r>
    <n v="142695845"/>
    <x v="70"/>
    <x v="4"/>
    <d v="2022-05-21T00:00:00"/>
    <x v="0"/>
    <n v="543"/>
  </r>
  <r>
    <n v="142695848"/>
    <x v="8"/>
    <x v="1"/>
    <d v="2022-06-04T00:00:00"/>
    <x v="2"/>
    <n v="891"/>
  </r>
  <r>
    <n v="142695856"/>
    <x v="13"/>
    <x v="1"/>
    <d v="2022-05-29T00:00:00"/>
    <x v="0"/>
    <n v="2822"/>
  </r>
  <r>
    <n v="142695856"/>
    <x v="14"/>
    <x v="1"/>
    <d v="2022-05-29T00:00:00"/>
    <x v="0"/>
    <n v="130"/>
  </r>
  <r>
    <n v="142695857"/>
    <x v="13"/>
    <x v="1"/>
    <d v="2022-06-10T00:00:00"/>
    <x v="2"/>
    <n v="2822"/>
  </r>
  <r>
    <n v="142695857"/>
    <x v="14"/>
    <x v="1"/>
    <d v="2022-06-10T00:00:00"/>
    <x v="2"/>
    <n v="780"/>
  </r>
  <r>
    <n v="142695858"/>
    <x v="13"/>
    <x v="1"/>
    <d v="2022-06-18T00:00:00"/>
    <x v="2"/>
    <n v="1940"/>
  </r>
  <r>
    <n v="142695858"/>
    <x v="14"/>
    <x v="1"/>
    <d v="2022-06-18T00:00:00"/>
    <x v="2"/>
    <n v="520"/>
  </r>
  <r>
    <n v="142695865"/>
    <x v="27"/>
    <x v="2"/>
    <d v="2022-05-14T00:00:00"/>
    <x v="0"/>
    <n v="836"/>
  </r>
  <r>
    <n v="142695866"/>
    <x v="39"/>
    <x v="2"/>
    <d v="2022-05-14T00:00:00"/>
    <x v="0"/>
    <n v="1114"/>
  </r>
  <r>
    <n v="142695866"/>
    <x v="28"/>
    <x v="2"/>
    <d v="2022-05-14T00:00:00"/>
    <x v="0"/>
    <n v="2228"/>
  </r>
  <r>
    <n v="142695866"/>
    <x v="40"/>
    <x v="2"/>
    <d v="2022-05-14T00:00:00"/>
    <x v="0"/>
    <n v="1485"/>
  </r>
  <r>
    <n v="142695867"/>
    <x v="71"/>
    <x v="1"/>
    <d v="2022-05-21T00:00:00"/>
    <x v="0"/>
    <n v="3341"/>
  </r>
  <r>
    <n v="142695874"/>
    <x v="6"/>
    <x v="1"/>
    <d v="2022-05-15T00:00:00"/>
    <x v="0"/>
    <n v="35636"/>
  </r>
  <r>
    <n v="142695906"/>
    <x v="59"/>
    <x v="2"/>
    <d v="2022-05-15T00:00:00"/>
    <x v="0"/>
    <n v="93"/>
  </r>
  <r>
    <n v="142695907"/>
    <x v="39"/>
    <x v="2"/>
    <d v="2022-05-15T00:00:00"/>
    <x v="0"/>
    <n v="1114"/>
  </r>
  <r>
    <n v="142695907"/>
    <x v="28"/>
    <x v="2"/>
    <d v="2022-05-15T00:00:00"/>
    <x v="0"/>
    <n v="1671"/>
  </r>
  <r>
    <n v="142695907"/>
    <x v="40"/>
    <x v="2"/>
    <d v="2022-05-15T00:00:00"/>
    <x v="0"/>
    <n v="1114"/>
  </r>
  <r>
    <n v="142695909"/>
    <x v="72"/>
    <x v="4"/>
    <d v="2022-05-19T00:00:00"/>
    <x v="0"/>
    <n v="15034"/>
  </r>
  <r>
    <n v="142695909"/>
    <x v="29"/>
    <x v="4"/>
    <d v="2022-05-19T00:00:00"/>
    <x v="0"/>
    <n v="8816"/>
  </r>
  <r>
    <n v="142695909"/>
    <x v="30"/>
    <x v="4"/>
    <d v="2022-05-19T00:00:00"/>
    <x v="0"/>
    <n v="546"/>
  </r>
  <r>
    <n v="142695909"/>
    <x v="31"/>
    <x v="4"/>
    <d v="2022-05-19T00:00:00"/>
    <x v="0"/>
    <n v="1044"/>
  </r>
  <r>
    <n v="142695914"/>
    <x v="73"/>
    <x v="0"/>
    <d v="2022-06-10T00:00:00"/>
    <x v="2"/>
    <n v="232"/>
  </r>
  <r>
    <n v="142695914"/>
    <x v="58"/>
    <x v="0"/>
    <d v="2022-06-10T00:00:00"/>
    <x v="2"/>
    <n v="116"/>
  </r>
  <r>
    <n v="142695921"/>
    <x v="62"/>
    <x v="2"/>
    <d v="2022-05-16T00:00:00"/>
    <x v="0"/>
    <n v="140"/>
  </r>
  <r>
    <n v="142695921"/>
    <x v="25"/>
    <x v="2"/>
    <d v="2022-05-16T00:00:00"/>
    <x v="0"/>
    <n v="348"/>
  </r>
  <r>
    <n v="142695922"/>
    <x v="39"/>
    <x v="2"/>
    <d v="2022-05-16T00:00:00"/>
    <x v="0"/>
    <n v="557"/>
  </r>
  <r>
    <n v="142695922"/>
    <x v="45"/>
    <x v="2"/>
    <d v="2022-05-16T00:00:00"/>
    <x v="0"/>
    <n v="2970"/>
  </r>
  <r>
    <n v="142695922"/>
    <x v="26"/>
    <x v="2"/>
    <d v="2022-05-16T00:00:00"/>
    <x v="0"/>
    <n v="7424"/>
  </r>
  <r>
    <n v="142695922"/>
    <x v="28"/>
    <x v="2"/>
    <d v="2022-05-16T00:00:00"/>
    <x v="0"/>
    <n v="4455"/>
  </r>
  <r>
    <n v="142695922"/>
    <x v="40"/>
    <x v="2"/>
    <d v="2022-05-16T00:00:00"/>
    <x v="0"/>
    <n v="1485"/>
  </r>
  <r>
    <n v="142695931"/>
    <x v="5"/>
    <x v="3"/>
    <d v="2022-06-06T00:00:00"/>
    <x v="2"/>
    <n v="2068"/>
  </r>
  <r>
    <n v="142695931"/>
    <x v="74"/>
    <x v="3"/>
    <d v="2022-06-06T00:00:00"/>
    <x v="2"/>
    <n v="15591"/>
  </r>
  <r>
    <n v="142695931"/>
    <x v="46"/>
    <x v="3"/>
    <d v="2022-06-06T00:00:00"/>
    <x v="2"/>
    <n v="1120"/>
  </r>
  <r>
    <n v="142695940"/>
    <x v="18"/>
    <x v="3"/>
    <d v="2022-06-05T00:00:00"/>
    <x v="2"/>
    <n v="2311"/>
  </r>
  <r>
    <n v="142695940"/>
    <x v="19"/>
    <x v="3"/>
    <d v="2022-06-05T00:00:00"/>
    <x v="2"/>
    <n v="13364"/>
  </r>
  <r>
    <n v="142695948"/>
    <x v="45"/>
    <x v="2"/>
    <d v="2022-05-19T00:00:00"/>
    <x v="0"/>
    <n v="2970"/>
  </r>
  <r>
    <n v="142695948"/>
    <x v="26"/>
    <x v="2"/>
    <d v="2022-05-19T00:00:00"/>
    <x v="0"/>
    <n v="4455"/>
  </r>
  <r>
    <n v="142695949"/>
    <x v="25"/>
    <x v="2"/>
    <d v="2022-05-19T00:00:00"/>
    <x v="0"/>
    <n v="696"/>
  </r>
  <r>
    <n v="142695949"/>
    <x v="59"/>
    <x v="2"/>
    <d v="2022-05-19T00:00:00"/>
    <x v="0"/>
    <n v="232"/>
  </r>
  <r>
    <n v="142695952"/>
    <x v="75"/>
    <x v="3"/>
    <d v="2022-06-04T00:00:00"/>
    <x v="2"/>
    <n v="11136"/>
  </r>
  <r>
    <n v="142695956"/>
    <x v="21"/>
    <x v="2"/>
    <d v="2022-05-23T00:00:00"/>
    <x v="0"/>
    <n v="279"/>
  </r>
  <r>
    <n v="142695956"/>
    <x v="22"/>
    <x v="2"/>
    <d v="2022-05-23T00:00:00"/>
    <x v="0"/>
    <n v="557"/>
  </r>
  <r>
    <n v="142695956"/>
    <x v="10"/>
    <x v="2"/>
    <d v="2022-05-23T00:00:00"/>
    <x v="0"/>
    <n v="418"/>
  </r>
  <r>
    <n v="142695956"/>
    <x v="17"/>
    <x v="2"/>
    <d v="2022-05-23T00:00:00"/>
    <x v="0"/>
    <n v="279"/>
  </r>
  <r>
    <n v="142695962"/>
    <x v="76"/>
    <x v="0"/>
    <d v="2022-06-19T00:00:00"/>
    <x v="2"/>
    <n v="84"/>
  </r>
  <r>
    <n v="142695962"/>
    <x v="61"/>
    <x v="0"/>
    <d v="2022-06-19T00:00:00"/>
    <x v="2"/>
    <n v="3"/>
  </r>
  <r>
    <n v="142695962"/>
    <x v="77"/>
    <x v="0"/>
    <d v="2022-06-19T00:00:00"/>
    <x v="2"/>
    <n v="63"/>
  </r>
  <r>
    <n v="142695970"/>
    <x v="49"/>
    <x v="2"/>
    <d v="2022-05-21T00:00:00"/>
    <x v="0"/>
    <n v="140"/>
  </r>
  <r>
    <n v="142695978"/>
    <x v="11"/>
    <x v="1"/>
    <d v="2022-05-29T00:00:00"/>
    <x v="0"/>
    <n v="174"/>
  </r>
  <r>
    <n v="142695978"/>
    <x v="12"/>
    <x v="1"/>
    <d v="2022-05-29T00:00:00"/>
    <x v="0"/>
    <n v="140"/>
  </r>
  <r>
    <n v="142695981"/>
    <x v="50"/>
    <x v="1"/>
    <d v="2022-05-30T00:00:00"/>
    <x v="0"/>
    <n v="130"/>
  </r>
  <r>
    <n v="142695981"/>
    <x v="51"/>
    <x v="1"/>
    <d v="2022-05-30T00:00:00"/>
    <x v="0"/>
    <n v="223"/>
  </r>
  <r>
    <n v="142695981"/>
    <x v="6"/>
    <x v="1"/>
    <d v="2022-05-30T00:00:00"/>
    <x v="0"/>
    <n v="29696"/>
  </r>
  <r>
    <n v="142706009"/>
    <x v="78"/>
    <x v="0"/>
    <d v="2022-08-13T00:00:00"/>
    <x v="1"/>
    <n v="1392"/>
  </r>
  <r>
    <n v="142706012"/>
    <x v="1"/>
    <x v="0"/>
    <d v="2022-06-18T00:00:00"/>
    <x v="2"/>
    <n v="928"/>
  </r>
  <r>
    <n v="142706018"/>
    <x v="45"/>
    <x v="2"/>
    <d v="2022-05-21T00:00:00"/>
    <x v="0"/>
    <n v="2228"/>
  </r>
  <r>
    <n v="142706018"/>
    <x v="26"/>
    <x v="2"/>
    <d v="2022-05-21T00:00:00"/>
    <x v="0"/>
    <n v="7424"/>
  </r>
  <r>
    <n v="142706018"/>
    <x v="28"/>
    <x v="2"/>
    <d v="2022-05-21T00:00:00"/>
    <x v="0"/>
    <n v="2228"/>
  </r>
  <r>
    <n v="142706018"/>
    <x v="40"/>
    <x v="2"/>
    <d v="2022-05-21T00:00:00"/>
    <x v="0"/>
    <n v="1485"/>
  </r>
  <r>
    <n v="142706019"/>
    <x v="62"/>
    <x v="2"/>
    <d v="2022-05-21T00:00:00"/>
    <x v="0"/>
    <n v="209"/>
  </r>
  <r>
    <n v="142706019"/>
    <x v="25"/>
    <x v="2"/>
    <d v="2022-05-21T00:00:00"/>
    <x v="0"/>
    <n v="464"/>
  </r>
  <r>
    <n v="142706024"/>
    <x v="22"/>
    <x v="2"/>
    <d v="2022-05-28T00:00:00"/>
    <x v="0"/>
    <n v="557"/>
  </r>
  <r>
    <n v="142706024"/>
    <x v="10"/>
    <x v="2"/>
    <d v="2022-05-28T00:00:00"/>
    <x v="0"/>
    <n v="557"/>
  </r>
  <r>
    <n v="142706024"/>
    <x v="17"/>
    <x v="2"/>
    <d v="2022-05-28T00:00:00"/>
    <x v="0"/>
    <n v="557"/>
  </r>
  <r>
    <n v="142706040"/>
    <x v="79"/>
    <x v="4"/>
    <d v="2022-05-23T00:00:00"/>
    <x v="0"/>
    <n v="20463"/>
  </r>
  <r>
    <n v="142706041"/>
    <x v="80"/>
    <x v="2"/>
    <d v="2022-05-21T00:00:00"/>
    <x v="0"/>
    <n v="4176"/>
  </r>
  <r>
    <n v="142706048"/>
    <x v="47"/>
    <x v="3"/>
    <d v="2022-05-29T00:00:00"/>
    <x v="0"/>
    <n v="2909"/>
  </r>
  <r>
    <n v="142706053"/>
    <x v="26"/>
    <x v="2"/>
    <d v="2022-05-22T00:00:00"/>
    <x v="0"/>
    <n v="4455"/>
  </r>
  <r>
    <n v="142706056"/>
    <x v="37"/>
    <x v="4"/>
    <d v="2022-05-30T00:00:00"/>
    <x v="0"/>
    <n v="1300"/>
  </r>
  <r>
    <n v="142706056"/>
    <x v="56"/>
    <x v="4"/>
    <d v="2022-05-30T00:00:00"/>
    <x v="0"/>
    <n v="564"/>
  </r>
  <r>
    <n v="142706056"/>
    <x v="57"/>
    <x v="4"/>
    <d v="2022-05-30T00:00:00"/>
    <x v="0"/>
    <n v="2819"/>
  </r>
  <r>
    <n v="142706058"/>
    <x v="44"/>
    <x v="4"/>
    <d v="2022-05-27T00:00:00"/>
    <x v="0"/>
    <n v="5012"/>
  </r>
  <r>
    <n v="142706058"/>
    <x v="29"/>
    <x v="4"/>
    <d v="2022-05-27T00:00:00"/>
    <x v="0"/>
    <n v="7424"/>
  </r>
  <r>
    <n v="142706058"/>
    <x v="30"/>
    <x v="4"/>
    <d v="2022-05-27T00:00:00"/>
    <x v="0"/>
    <n v="8445"/>
  </r>
  <r>
    <n v="142706060"/>
    <x v="20"/>
    <x v="1"/>
    <d v="2022-05-26T00:00:00"/>
    <x v="0"/>
    <n v="2784"/>
  </r>
  <r>
    <n v="142706067"/>
    <x v="39"/>
    <x v="2"/>
    <d v="2022-05-23T00:00:00"/>
    <x v="0"/>
    <n v="557"/>
  </r>
  <r>
    <n v="142706067"/>
    <x v="45"/>
    <x v="2"/>
    <d v="2022-05-23T00:00:00"/>
    <x v="0"/>
    <n v="3712"/>
  </r>
  <r>
    <n v="142706067"/>
    <x v="26"/>
    <x v="2"/>
    <d v="2022-05-23T00:00:00"/>
    <x v="0"/>
    <n v="7424"/>
  </r>
  <r>
    <n v="142706067"/>
    <x v="28"/>
    <x v="2"/>
    <d v="2022-05-23T00:00:00"/>
    <x v="0"/>
    <n v="4455"/>
  </r>
  <r>
    <n v="142706067"/>
    <x v="40"/>
    <x v="2"/>
    <d v="2022-05-23T00:00:00"/>
    <x v="0"/>
    <n v="743"/>
  </r>
  <r>
    <n v="142706068"/>
    <x v="62"/>
    <x v="2"/>
    <d v="2022-05-23T00:00:00"/>
    <x v="0"/>
    <n v="279"/>
  </r>
  <r>
    <n v="142706068"/>
    <x v="24"/>
    <x v="2"/>
    <d v="2022-05-23T00:00:00"/>
    <x v="0"/>
    <n v="1253"/>
  </r>
  <r>
    <n v="142706068"/>
    <x v="25"/>
    <x v="2"/>
    <d v="2022-05-23T00:00:00"/>
    <x v="0"/>
    <n v="464"/>
  </r>
  <r>
    <n v="142706068"/>
    <x v="80"/>
    <x v="2"/>
    <d v="2022-05-23T00:00:00"/>
    <x v="0"/>
    <n v="2088"/>
  </r>
  <r>
    <n v="142706093"/>
    <x v="24"/>
    <x v="2"/>
    <d v="2022-05-26T00:00:00"/>
    <x v="0"/>
    <n v="418"/>
  </r>
  <r>
    <n v="142706093"/>
    <x v="25"/>
    <x v="2"/>
    <d v="2022-05-26T00:00:00"/>
    <x v="0"/>
    <n v="232"/>
  </r>
  <r>
    <n v="142706094"/>
    <x v="39"/>
    <x v="2"/>
    <d v="2022-05-26T00:00:00"/>
    <x v="0"/>
    <n v="557"/>
  </r>
  <r>
    <n v="142706094"/>
    <x v="28"/>
    <x v="2"/>
    <d v="2022-05-26T00:00:00"/>
    <x v="0"/>
    <n v="2228"/>
  </r>
  <r>
    <n v="142706101"/>
    <x v="81"/>
    <x v="4"/>
    <d v="2022-05-27T00:00:00"/>
    <x v="0"/>
    <n v="23490"/>
  </r>
  <r>
    <n v="142706106"/>
    <x v="32"/>
    <x v="4"/>
    <d v="2022-05-29T00:00:00"/>
    <x v="0"/>
    <n v="1128"/>
  </r>
  <r>
    <n v="142706106"/>
    <x v="82"/>
    <x v="4"/>
    <d v="2022-05-29T00:00:00"/>
    <x v="0"/>
    <n v="1044"/>
  </r>
  <r>
    <n v="142706111"/>
    <x v="44"/>
    <x v="4"/>
    <d v="2022-05-30T00:00:00"/>
    <x v="0"/>
    <n v="2506"/>
  </r>
  <r>
    <n v="142706111"/>
    <x v="29"/>
    <x v="4"/>
    <d v="2022-05-30T00:00:00"/>
    <x v="0"/>
    <n v="6496"/>
  </r>
  <r>
    <n v="142706111"/>
    <x v="31"/>
    <x v="4"/>
    <d v="2022-05-30T00:00:00"/>
    <x v="0"/>
    <n v="2088"/>
  </r>
  <r>
    <n v="142716113"/>
    <x v="47"/>
    <x v="3"/>
    <d v="2022-06-13T00:00:00"/>
    <x v="2"/>
    <n v="5769"/>
  </r>
  <r>
    <n v="142716118"/>
    <x v="62"/>
    <x v="2"/>
    <d v="2022-05-27T00:00:00"/>
    <x v="0"/>
    <n v="557"/>
  </r>
  <r>
    <n v="142716118"/>
    <x v="59"/>
    <x v="2"/>
    <d v="2022-05-27T00:00:00"/>
    <x v="0"/>
    <n v="232"/>
  </r>
  <r>
    <n v="142716119"/>
    <x v="40"/>
    <x v="2"/>
    <d v="2022-05-27T00:00:00"/>
    <x v="0"/>
    <n v="743"/>
  </r>
  <r>
    <n v="142716122"/>
    <x v="48"/>
    <x v="2"/>
    <d v="2022-05-27T00:00:00"/>
    <x v="0"/>
    <n v="140"/>
  </r>
  <r>
    <n v="142716122"/>
    <x v="49"/>
    <x v="2"/>
    <d v="2022-05-27T00:00:00"/>
    <x v="0"/>
    <n v="279"/>
  </r>
  <r>
    <n v="142716131"/>
    <x v="35"/>
    <x v="4"/>
    <d v="2022-06-09T00:00:00"/>
    <x v="2"/>
    <n v="3898"/>
  </r>
  <r>
    <n v="142716134"/>
    <x v="7"/>
    <x v="3"/>
    <d v="2022-06-12T00:00:00"/>
    <x v="2"/>
    <n v="2413"/>
  </r>
  <r>
    <n v="142716136"/>
    <x v="43"/>
    <x v="3"/>
    <d v="2022-07-01T00:00:00"/>
    <x v="3"/>
    <n v="8909"/>
  </r>
  <r>
    <n v="142716137"/>
    <x v="75"/>
    <x v="3"/>
    <d v="2022-06-04T00:00:00"/>
    <x v="2"/>
    <n v="11136"/>
  </r>
  <r>
    <n v="142716138"/>
    <x v="57"/>
    <x v="4"/>
    <d v="2022-06-10T00:00:00"/>
    <x v="2"/>
    <n v="8457"/>
  </r>
  <r>
    <n v="142716150"/>
    <x v="24"/>
    <x v="2"/>
    <d v="2022-05-28T00:00:00"/>
    <x v="0"/>
    <n v="1253"/>
  </r>
  <r>
    <n v="142716150"/>
    <x v="80"/>
    <x v="2"/>
    <d v="2022-05-28T00:00:00"/>
    <x v="0"/>
    <n v="3132"/>
  </r>
  <r>
    <n v="142716150"/>
    <x v="60"/>
    <x v="2"/>
    <d v="2022-05-28T00:00:00"/>
    <x v="0"/>
    <n v="4009"/>
  </r>
  <r>
    <n v="142716151"/>
    <x v="45"/>
    <x v="2"/>
    <d v="2022-05-28T00:00:00"/>
    <x v="0"/>
    <n v="2228"/>
  </r>
  <r>
    <n v="142716151"/>
    <x v="26"/>
    <x v="2"/>
    <d v="2022-05-28T00:00:00"/>
    <x v="0"/>
    <n v="7424"/>
  </r>
  <r>
    <n v="142716151"/>
    <x v="40"/>
    <x v="2"/>
    <d v="2022-05-28T00:00:00"/>
    <x v="0"/>
    <n v="1485"/>
  </r>
  <r>
    <n v="142716168"/>
    <x v="3"/>
    <x v="2"/>
    <d v="2022-06-23T00:00:00"/>
    <x v="2"/>
    <n v="372"/>
  </r>
  <r>
    <n v="142716168"/>
    <x v="4"/>
    <x v="2"/>
    <d v="2022-06-23T00:00:00"/>
    <x v="2"/>
    <n v="1411"/>
  </r>
  <r>
    <n v="142716170"/>
    <x v="26"/>
    <x v="2"/>
    <d v="2022-05-29T00:00:00"/>
    <x v="0"/>
    <n v="7424"/>
  </r>
  <r>
    <n v="142716170"/>
    <x v="28"/>
    <x v="2"/>
    <d v="2022-05-29T00:00:00"/>
    <x v="0"/>
    <n v="2228"/>
  </r>
  <r>
    <n v="142716176"/>
    <x v="48"/>
    <x v="2"/>
    <d v="2022-05-30T00:00:00"/>
    <x v="0"/>
    <n v="140"/>
  </r>
  <r>
    <n v="142716182"/>
    <x v="44"/>
    <x v="4"/>
    <d v="2022-06-04T00:00:00"/>
    <x v="2"/>
    <n v="2506"/>
  </r>
  <r>
    <n v="142716182"/>
    <x v="29"/>
    <x v="4"/>
    <d v="2022-06-04T00:00:00"/>
    <x v="2"/>
    <n v="6960"/>
  </r>
  <r>
    <n v="142716182"/>
    <x v="31"/>
    <x v="4"/>
    <d v="2022-06-04T00:00:00"/>
    <x v="2"/>
    <n v="696"/>
  </r>
  <r>
    <n v="142716182"/>
    <x v="79"/>
    <x v="4"/>
    <d v="2022-06-04T00:00:00"/>
    <x v="2"/>
    <n v="8770"/>
  </r>
  <r>
    <n v="142716192"/>
    <x v="5"/>
    <x v="3"/>
    <d v="2022-06-16T00:00:00"/>
    <x v="2"/>
    <n v="6615"/>
  </r>
  <r>
    <n v="142716192"/>
    <x v="74"/>
    <x v="3"/>
    <d v="2022-06-16T00:00:00"/>
    <x v="2"/>
    <n v="10023"/>
  </r>
  <r>
    <n v="142716192"/>
    <x v="46"/>
    <x v="3"/>
    <d v="2022-06-16T00:00:00"/>
    <x v="2"/>
    <n v="1120"/>
  </r>
  <r>
    <n v="142716209"/>
    <x v="28"/>
    <x v="2"/>
    <d v="2022-05-30T00:00:00"/>
    <x v="0"/>
    <n v="2228"/>
  </r>
  <r>
    <n v="142716210"/>
    <x v="80"/>
    <x v="2"/>
    <d v="2022-05-30T00:00:00"/>
    <x v="0"/>
    <n v="1044"/>
  </r>
  <r>
    <n v="142716223"/>
    <x v="24"/>
    <x v="2"/>
    <d v="2022-05-30T00:00:00"/>
    <x v="0"/>
    <n v="836"/>
  </r>
  <r>
    <n v="142716223"/>
    <x v="80"/>
    <x v="2"/>
    <d v="2022-05-30T00:00:00"/>
    <x v="0"/>
    <n v="4176"/>
  </r>
  <r>
    <n v="142716225"/>
    <x v="39"/>
    <x v="2"/>
    <d v="2022-06-02T00:00:00"/>
    <x v="2"/>
    <n v="1114"/>
  </r>
  <r>
    <n v="142716225"/>
    <x v="28"/>
    <x v="2"/>
    <d v="2022-06-02T00:00:00"/>
    <x v="2"/>
    <n v="4455"/>
  </r>
  <r>
    <n v="142716225"/>
    <x v="40"/>
    <x v="2"/>
    <d v="2022-06-02T00:00:00"/>
    <x v="2"/>
    <n v="2228"/>
  </r>
  <r>
    <n v="142716226"/>
    <x v="24"/>
    <x v="2"/>
    <d v="2022-06-02T00:00:00"/>
    <x v="2"/>
    <n v="418"/>
  </r>
  <r>
    <n v="142716226"/>
    <x v="25"/>
    <x v="2"/>
    <d v="2022-06-02T00:00:00"/>
    <x v="2"/>
    <n v="696"/>
  </r>
  <r>
    <n v="142716226"/>
    <x v="80"/>
    <x v="2"/>
    <d v="2022-06-02T00:00:00"/>
    <x v="2"/>
    <n v="2088"/>
  </r>
  <r>
    <n v="142716226"/>
    <x v="59"/>
    <x v="2"/>
    <d v="2022-06-02T00:00:00"/>
    <x v="2"/>
    <n v="232"/>
  </r>
  <r>
    <n v="142716239"/>
    <x v="9"/>
    <x v="2"/>
    <d v="2022-06-05T00:00:00"/>
    <x v="2"/>
    <n v="279"/>
  </r>
  <r>
    <n v="142716239"/>
    <x v="16"/>
    <x v="2"/>
    <d v="2022-06-05T00:00:00"/>
    <x v="2"/>
    <n v="70"/>
  </r>
  <r>
    <n v="142716239"/>
    <x v="22"/>
    <x v="2"/>
    <d v="2022-06-05T00:00:00"/>
    <x v="2"/>
    <n v="836"/>
  </r>
  <r>
    <n v="142716239"/>
    <x v="10"/>
    <x v="2"/>
    <d v="2022-06-05T00:00:00"/>
    <x v="2"/>
    <n v="557"/>
  </r>
  <r>
    <n v="142716242"/>
    <x v="14"/>
    <x v="1"/>
    <d v="2022-06-05T00:00:00"/>
    <x v="2"/>
    <n v="650"/>
  </r>
  <r>
    <n v="142716247"/>
    <x v="13"/>
    <x v="1"/>
    <d v="2022-06-26T00:00:00"/>
    <x v="2"/>
    <n v="1235"/>
  </r>
  <r>
    <n v="142716247"/>
    <x v="14"/>
    <x v="1"/>
    <d v="2022-06-26T00:00:00"/>
    <x v="2"/>
    <n v="260"/>
  </r>
  <r>
    <n v="142716248"/>
    <x v="50"/>
    <x v="1"/>
    <d v="2022-06-12T00:00:00"/>
    <x v="2"/>
    <n v="130"/>
  </r>
  <r>
    <n v="142716248"/>
    <x v="51"/>
    <x v="1"/>
    <d v="2022-06-12T00:00:00"/>
    <x v="2"/>
    <n v="223"/>
  </r>
  <r>
    <n v="142716248"/>
    <x v="6"/>
    <x v="1"/>
    <d v="2022-06-12T00:00:00"/>
    <x v="2"/>
    <n v="26727"/>
  </r>
  <r>
    <n v="142716250"/>
    <x v="20"/>
    <x v="1"/>
    <d v="2022-06-04T00:00:00"/>
    <x v="2"/>
    <n v="3898"/>
  </r>
  <r>
    <n v="142716251"/>
    <x v="20"/>
    <x v="1"/>
    <d v="2022-06-19T00:00:00"/>
    <x v="2"/>
    <n v="3898"/>
  </r>
  <r>
    <n v="142726264"/>
    <x v="39"/>
    <x v="2"/>
    <d v="2022-06-03T00:00:00"/>
    <x v="2"/>
    <n v="1114"/>
  </r>
  <r>
    <n v="142726264"/>
    <x v="45"/>
    <x v="2"/>
    <d v="2022-06-03T00:00:00"/>
    <x v="2"/>
    <n v="2228"/>
  </r>
  <r>
    <n v="142726264"/>
    <x v="26"/>
    <x v="2"/>
    <d v="2022-06-03T00:00:00"/>
    <x v="2"/>
    <n v="4455"/>
  </r>
  <r>
    <n v="142726265"/>
    <x v="41"/>
    <x v="2"/>
    <d v="2022-06-03T00:00:00"/>
    <x v="2"/>
    <n v="24"/>
  </r>
  <r>
    <n v="142726265"/>
    <x v="80"/>
    <x v="2"/>
    <d v="2022-06-03T00:00:00"/>
    <x v="2"/>
    <n v="3132"/>
  </r>
  <r>
    <n v="142726276"/>
    <x v="83"/>
    <x v="4"/>
    <d v="2022-06-17T00:00:00"/>
    <x v="2"/>
    <n v="502"/>
  </r>
  <r>
    <n v="142726276"/>
    <x v="37"/>
    <x v="4"/>
    <d v="2022-06-17T00:00:00"/>
    <x v="2"/>
    <n v="1949"/>
  </r>
  <r>
    <n v="142726276"/>
    <x v="56"/>
    <x v="4"/>
    <d v="2022-06-17T00:00:00"/>
    <x v="2"/>
    <n v="564"/>
  </r>
  <r>
    <n v="142726276"/>
    <x v="57"/>
    <x v="4"/>
    <d v="2022-06-17T00:00:00"/>
    <x v="2"/>
    <n v="1880"/>
  </r>
  <r>
    <n v="142726276"/>
    <x v="84"/>
    <x v="4"/>
    <d v="2022-06-17T00:00:00"/>
    <x v="2"/>
    <n v="2339"/>
  </r>
  <r>
    <n v="142726278"/>
    <x v="35"/>
    <x v="4"/>
    <d v="2022-06-18T00:00:00"/>
    <x v="2"/>
    <n v="3898"/>
  </r>
  <r>
    <n v="142726278"/>
    <x v="36"/>
    <x v="4"/>
    <d v="2022-06-18T00:00:00"/>
    <x v="2"/>
    <n v="223"/>
  </r>
  <r>
    <n v="142726278"/>
    <x v="65"/>
    <x v="4"/>
    <d v="2022-06-18T00:00:00"/>
    <x v="2"/>
    <n v="1114"/>
  </r>
  <r>
    <n v="142726278"/>
    <x v="66"/>
    <x v="4"/>
    <d v="2022-06-18T00:00:00"/>
    <x v="2"/>
    <n v="1114"/>
  </r>
  <r>
    <n v="142726281"/>
    <x v="32"/>
    <x v="4"/>
    <d v="2022-06-11T00:00:00"/>
    <x v="2"/>
    <n v="3007"/>
  </r>
  <r>
    <n v="142726281"/>
    <x v="82"/>
    <x v="4"/>
    <d v="2022-06-11T00:00:00"/>
    <x v="2"/>
    <n v="1044"/>
  </r>
  <r>
    <n v="142726281"/>
    <x v="34"/>
    <x v="4"/>
    <d v="2022-06-11T00:00:00"/>
    <x v="2"/>
    <n v="919"/>
  </r>
  <r>
    <n v="142726281"/>
    <x v="85"/>
    <x v="4"/>
    <d v="2022-06-11T00:00:00"/>
    <x v="2"/>
    <n v="452"/>
  </r>
  <r>
    <n v="142726298"/>
    <x v="24"/>
    <x v="2"/>
    <d v="2022-06-04T00:00:00"/>
    <x v="2"/>
    <n v="418"/>
  </r>
  <r>
    <n v="142726298"/>
    <x v="25"/>
    <x v="2"/>
    <d v="2022-06-04T00:00:00"/>
    <x v="2"/>
    <n v="464"/>
  </r>
  <r>
    <n v="142726299"/>
    <x v="39"/>
    <x v="2"/>
    <d v="2022-06-04T00:00:00"/>
    <x v="2"/>
    <n v="836"/>
  </r>
  <r>
    <n v="142726299"/>
    <x v="45"/>
    <x v="2"/>
    <d v="2022-06-04T00:00:00"/>
    <x v="2"/>
    <n v="2970"/>
  </r>
  <r>
    <n v="142726299"/>
    <x v="26"/>
    <x v="2"/>
    <d v="2022-06-04T00:00:00"/>
    <x v="2"/>
    <n v="7424"/>
  </r>
  <r>
    <n v="142726299"/>
    <x v="28"/>
    <x v="2"/>
    <d v="2022-06-04T00:00:00"/>
    <x v="2"/>
    <n v="4455"/>
  </r>
  <r>
    <n v="142726299"/>
    <x v="40"/>
    <x v="2"/>
    <d v="2022-06-04T00:00:00"/>
    <x v="2"/>
    <n v="743"/>
  </r>
  <r>
    <n v="142726301"/>
    <x v="48"/>
    <x v="2"/>
    <d v="2022-06-05T00:00:00"/>
    <x v="2"/>
    <n v="140"/>
  </r>
  <r>
    <n v="142726301"/>
    <x v="49"/>
    <x v="2"/>
    <d v="2022-06-05T00:00:00"/>
    <x v="2"/>
    <n v="279"/>
  </r>
  <r>
    <n v="142726302"/>
    <x v="9"/>
    <x v="2"/>
    <d v="2022-06-11T00:00:00"/>
    <x v="2"/>
    <n v="557"/>
  </r>
  <r>
    <n v="142726302"/>
    <x v="22"/>
    <x v="2"/>
    <d v="2022-06-11T00:00:00"/>
    <x v="2"/>
    <n v="557"/>
  </r>
  <r>
    <n v="142726302"/>
    <x v="10"/>
    <x v="2"/>
    <d v="2022-06-11T00:00:00"/>
    <x v="2"/>
    <n v="557"/>
  </r>
  <r>
    <n v="142726322"/>
    <x v="24"/>
    <x v="2"/>
    <d v="2022-06-05T00:00:00"/>
    <x v="2"/>
    <n v="1253"/>
  </r>
  <r>
    <n v="142726322"/>
    <x v="59"/>
    <x v="2"/>
    <d v="2022-06-05T00:00:00"/>
    <x v="2"/>
    <n v="232"/>
  </r>
  <r>
    <n v="142726323"/>
    <x v="45"/>
    <x v="2"/>
    <d v="2022-06-05T00:00:00"/>
    <x v="2"/>
    <n v="1485"/>
  </r>
  <r>
    <n v="142726323"/>
    <x v="26"/>
    <x v="2"/>
    <d v="2022-06-05T00:00:00"/>
    <x v="2"/>
    <n v="5940"/>
  </r>
  <r>
    <n v="142726323"/>
    <x v="28"/>
    <x v="2"/>
    <d v="2022-06-05T00:00:00"/>
    <x v="2"/>
    <n v="2228"/>
  </r>
  <r>
    <n v="142726323"/>
    <x v="40"/>
    <x v="2"/>
    <d v="2022-06-05T00:00:00"/>
    <x v="2"/>
    <n v="372"/>
  </r>
  <r>
    <n v="142726329"/>
    <x v="29"/>
    <x v="4"/>
    <d v="2022-06-06T00:00:00"/>
    <x v="2"/>
    <n v="15312"/>
  </r>
  <r>
    <n v="142726330"/>
    <x v="18"/>
    <x v="3"/>
    <d v="2022-06-17T00:00:00"/>
    <x v="2"/>
    <n v="2450"/>
  </r>
  <r>
    <n v="142726330"/>
    <x v="19"/>
    <x v="3"/>
    <d v="2022-06-17T00:00:00"/>
    <x v="2"/>
    <n v="8018"/>
  </r>
  <r>
    <n v="142726334"/>
    <x v="69"/>
    <x v="4"/>
    <d v="2022-06-11T00:00:00"/>
    <x v="2"/>
    <n v="2088"/>
  </r>
  <r>
    <n v="142726344"/>
    <x v="80"/>
    <x v="2"/>
    <d v="2022-06-05T00:00:00"/>
    <x v="2"/>
    <n v="4176"/>
  </r>
  <r>
    <n v="142726346"/>
    <x v="39"/>
    <x v="2"/>
    <d v="2022-06-06T00:00:00"/>
    <x v="2"/>
    <n v="1114"/>
  </r>
  <r>
    <n v="142726346"/>
    <x v="45"/>
    <x v="2"/>
    <d v="2022-06-06T00:00:00"/>
    <x v="2"/>
    <n v="4455"/>
  </r>
  <r>
    <n v="142726346"/>
    <x v="26"/>
    <x v="2"/>
    <d v="2022-06-06T00:00:00"/>
    <x v="2"/>
    <n v="14848"/>
  </r>
  <r>
    <n v="142726346"/>
    <x v="28"/>
    <x v="2"/>
    <d v="2022-06-06T00:00:00"/>
    <x v="2"/>
    <n v="6682"/>
  </r>
  <r>
    <n v="142726346"/>
    <x v="40"/>
    <x v="2"/>
    <d v="2022-06-06T00:00:00"/>
    <x v="2"/>
    <n v="1114"/>
  </r>
  <r>
    <n v="142726347"/>
    <x v="24"/>
    <x v="2"/>
    <d v="2022-06-06T00:00:00"/>
    <x v="2"/>
    <n v="1671"/>
  </r>
  <r>
    <n v="142726347"/>
    <x v="25"/>
    <x v="2"/>
    <d v="2022-06-06T00:00:00"/>
    <x v="2"/>
    <n v="464"/>
  </r>
  <r>
    <n v="142726347"/>
    <x v="80"/>
    <x v="2"/>
    <d v="2022-06-06T00:00:00"/>
    <x v="2"/>
    <n v="4176"/>
  </r>
  <r>
    <n v="142726363"/>
    <x v="74"/>
    <x v="3"/>
    <d v="2022-06-05T00:00:00"/>
    <x v="2"/>
    <n v="2228"/>
  </r>
  <r>
    <n v="142726364"/>
    <x v="9"/>
    <x v="2"/>
    <d v="2022-06-16T00:00:00"/>
    <x v="2"/>
    <n v="84"/>
  </r>
  <r>
    <n v="142726364"/>
    <x v="16"/>
    <x v="2"/>
    <d v="2022-06-16T00:00:00"/>
    <x v="2"/>
    <n v="70"/>
  </r>
  <r>
    <n v="142726364"/>
    <x v="21"/>
    <x v="2"/>
    <d v="2022-06-16T00:00:00"/>
    <x v="2"/>
    <n v="140"/>
  </r>
  <r>
    <n v="142726364"/>
    <x v="22"/>
    <x v="2"/>
    <d v="2022-06-16T00:00:00"/>
    <x v="2"/>
    <n v="279"/>
  </r>
  <r>
    <n v="142726364"/>
    <x v="10"/>
    <x v="2"/>
    <d v="2022-06-16T00:00:00"/>
    <x v="2"/>
    <n v="836"/>
  </r>
  <r>
    <n v="142726368"/>
    <x v="44"/>
    <x v="4"/>
    <d v="2022-06-10T00:00:00"/>
    <x v="2"/>
    <n v="2506"/>
  </r>
  <r>
    <n v="142726368"/>
    <x v="29"/>
    <x v="4"/>
    <d v="2022-06-10T00:00:00"/>
    <x v="2"/>
    <n v="10208"/>
  </r>
  <r>
    <n v="142726368"/>
    <x v="30"/>
    <x v="4"/>
    <d v="2022-06-10T00:00:00"/>
    <x v="2"/>
    <n v="3341"/>
  </r>
  <r>
    <n v="142726370"/>
    <x v="39"/>
    <x v="2"/>
    <d v="2022-06-09T00:00:00"/>
    <x v="2"/>
    <n v="1114"/>
  </r>
  <r>
    <n v="142726370"/>
    <x v="45"/>
    <x v="2"/>
    <d v="2022-06-09T00:00:00"/>
    <x v="2"/>
    <n v="1485"/>
  </r>
  <r>
    <n v="142726370"/>
    <x v="26"/>
    <x v="2"/>
    <d v="2022-06-09T00:00:00"/>
    <x v="2"/>
    <n v="11136"/>
  </r>
  <r>
    <n v="142726370"/>
    <x v="28"/>
    <x v="2"/>
    <d v="2022-06-09T00:00:00"/>
    <x v="2"/>
    <n v="4455"/>
  </r>
  <r>
    <n v="142726370"/>
    <x v="40"/>
    <x v="2"/>
    <d v="2022-06-09T00:00:00"/>
    <x v="2"/>
    <n v="743"/>
  </r>
  <r>
    <n v="142726371"/>
    <x v="41"/>
    <x v="2"/>
    <d v="2022-06-09T00:00:00"/>
    <x v="2"/>
    <n v="47"/>
  </r>
  <r>
    <n v="142726371"/>
    <x v="24"/>
    <x v="2"/>
    <d v="2022-06-09T00:00:00"/>
    <x v="2"/>
    <n v="2506"/>
  </r>
  <r>
    <n v="142726371"/>
    <x v="80"/>
    <x v="2"/>
    <d v="2022-06-09T00:00:00"/>
    <x v="2"/>
    <n v="2088"/>
  </r>
  <r>
    <n v="142736392"/>
    <x v="26"/>
    <x v="2"/>
    <d v="2022-06-10T00:00:00"/>
    <x v="2"/>
    <n v="4455"/>
  </r>
  <r>
    <n v="142736392"/>
    <x v="28"/>
    <x v="2"/>
    <d v="2022-06-10T00:00:00"/>
    <x v="2"/>
    <n v="2228"/>
  </r>
  <r>
    <n v="142736392"/>
    <x v="40"/>
    <x v="2"/>
    <d v="2022-06-10T00:00:00"/>
    <x v="2"/>
    <n v="743"/>
  </r>
  <r>
    <n v="142736394"/>
    <x v="59"/>
    <x v="2"/>
    <d v="2022-06-10T00:00:00"/>
    <x v="2"/>
    <n v="93"/>
  </r>
  <r>
    <n v="142736412"/>
    <x v="11"/>
    <x v="1"/>
    <d v="2022-06-19T00:00:00"/>
    <x v="2"/>
    <n v="140"/>
  </r>
  <r>
    <n v="142736412"/>
    <x v="12"/>
    <x v="1"/>
    <d v="2022-06-19T00:00:00"/>
    <x v="2"/>
    <n v="186"/>
  </r>
  <r>
    <n v="142736414"/>
    <x v="86"/>
    <x v="1"/>
    <d v="2022-06-13T00:00:00"/>
    <x v="2"/>
    <n v="223"/>
  </r>
  <r>
    <n v="142736417"/>
    <x v="29"/>
    <x v="4"/>
    <d v="2022-06-13T00:00:00"/>
    <x v="2"/>
    <n v="6032"/>
  </r>
  <r>
    <n v="142736417"/>
    <x v="30"/>
    <x v="4"/>
    <d v="2022-06-13T00:00:00"/>
    <x v="2"/>
    <n v="9466"/>
  </r>
  <r>
    <n v="142736424"/>
    <x v="45"/>
    <x v="2"/>
    <d v="2022-06-11T00:00:00"/>
    <x v="2"/>
    <n v="2228"/>
  </r>
  <r>
    <n v="142736424"/>
    <x v="26"/>
    <x v="2"/>
    <d v="2022-06-11T00:00:00"/>
    <x v="2"/>
    <n v="3712"/>
  </r>
  <r>
    <n v="142736425"/>
    <x v="24"/>
    <x v="2"/>
    <d v="2022-06-11T00:00:00"/>
    <x v="2"/>
    <n v="1504"/>
  </r>
  <r>
    <n v="142736425"/>
    <x v="80"/>
    <x v="2"/>
    <d v="2022-06-11T00:00:00"/>
    <x v="2"/>
    <n v="2088"/>
  </r>
  <r>
    <n v="142736425"/>
    <x v="60"/>
    <x v="2"/>
    <d v="2022-06-11T00:00:00"/>
    <x v="2"/>
    <n v="4009"/>
  </r>
  <r>
    <n v="142736427"/>
    <x v="48"/>
    <x v="2"/>
    <d v="2022-06-11T00:00:00"/>
    <x v="2"/>
    <n v="70"/>
  </r>
  <r>
    <n v="142736427"/>
    <x v="87"/>
    <x v="2"/>
    <d v="2022-06-11T00:00:00"/>
    <x v="2"/>
    <n v="279"/>
  </r>
  <r>
    <n v="142736435"/>
    <x v="20"/>
    <x v="1"/>
    <d v="2022-06-20T00:00:00"/>
    <x v="2"/>
    <n v="4455"/>
  </r>
  <r>
    <n v="142736449"/>
    <x v="28"/>
    <x v="2"/>
    <d v="2022-06-12T00:00:00"/>
    <x v="2"/>
    <n v="2228"/>
  </r>
  <r>
    <n v="142736456"/>
    <x v="3"/>
    <x v="2"/>
    <d v="2022-07-11T00:00:00"/>
    <x v="3"/>
    <n v="1485"/>
  </r>
  <r>
    <n v="142736456"/>
    <x v="4"/>
    <x v="2"/>
    <d v="2022-07-11T00:00:00"/>
    <x v="3"/>
    <n v="297"/>
  </r>
  <r>
    <n v="142736459"/>
    <x v="8"/>
    <x v="1"/>
    <d v="2022-06-23T00:00:00"/>
    <x v="2"/>
    <n v="279"/>
  </r>
  <r>
    <n v="142736459"/>
    <x v="88"/>
    <x v="1"/>
    <d v="2022-06-23T00:00:00"/>
    <x v="2"/>
    <n v="65"/>
  </r>
  <r>
    <n v="142736462"/>
    <x v="44"/>
    <x v="4"/>
    <d v="2022-06-16T00:00:00"/>
    <x v="2"/>
    <n v="2506"/>
  </r>
  <r>
    <n v="142736462"/>
    <x v="29"/>
    <x v="4"/>
    <d v="2022-06-16T00:00:00"/>
    <x v="2"/>
    <n v="7888"/>
  </r>
  <r>
    <n v="142736462"/>
    <x v="30"/>
    <x v="4"/>
    <d v="2022-06-16T00:00:00"/>
    <x v="2"/>
    <n v="3341"/>
  </r>
  <r>
    <n v="142736462"/>
    <x v="79"/>
    <x v="4"/>
    <d v="2022-06-16T00:00:00"/>
    <x v="2"/>
    <n v="3828"/>
  </r>
  <r>
    <n v="142736463"/>
    <x v="83"/>
    <x v="4"/>
    <d v="2022-07-04T00:00:00"/>
    <x v="3"/>
    <n v="502"/>
  </r>
  <r>
    <n v="142736464"/>
    <x v="47"/>
    <x v="3"/>
    <d v="2022-06-25T00:00:00"/>
    <x v="2"/>
    <n v="2559"/>
  </r>
  <r>
    <n v="142736471"/>
    <x v="26"/>
    <x v="2"/>
    <d v="2022-06-13T00:00:00"/>
    <x v="2"/>
    <n v="7424"/>
  </r>
  <r>
    <n v="142736471"/>
    <x v="28"/>
    <x v="2"/>
    <d v="2022-06-13T00:00:00"/>
    <x v="2"/>
    <n v="3341"/>
  </r>
  <r>
    <n v="142736471"/>
    <x v="40"/>
    <x v="2"/>
    <d v="2022-06-13T00:00:00"/>
    <x v="2"/>
    <n v="2228"/>
  </r>
  <r>
    <n v="142736472"/>
    <x v="24"/>
    <x v="2"/>
    <d v="2022-06-13T00:00:00"/>
    <x v="2"/>
    <n v="836"/>
  </r>
  <r>
    <n v="142736474"/>
    <x v="40"/>
    <x v="2"/>
    <d v="2022-06-12T00:00:00"/>
    <x v="2"/>
    <n v="483"/>
  </r>
  <r>
    <n v="142736489"/>
    <x v="26"/>
    <x v="2"/>
    <d v="2022-06-16T00:00:00"/>
    <x v="2"/>
    <n v="7387"/>
  </r>
  <r>
    <n v="142736489"/>
    <x v="28"/>
    <x v="2"/>
    <d v="2022-06-16T00:00:00"/>
    <x v="2"/>
    <n v="4455"/>
  </r>
  <r>
    <n v="142736490"/>
    <x v="62"/>
    <x v="2"/>
    <d v="2022-06-16T00:00:00"/>
    <x v="2"/>
    <n v="279"/>
  </r>
  <r>
    <n v="142736490"/>
    <x v="25"/>
    <x v="2"/>
    <d v="2022-06-16T00:00:00"/>
    <x v="2"/>
    <n v="464"/>
  </r>
  <r>
    <n v="142736490"/>
    <x v="80"/>
    <x v="2"/>
    <d v="2022-06-16T00:00:00"/>
    <x v="2"/>
    <n v="2088"/>
  </r>
  <r>
    <n v="142736490"/>
    <x v="59"/>
    <x v="2"/>
    <d v="2022-06-16T00:00:00"/>
    <x v="2"/>
    <n v="116"/>
  </r>
  <r>
    <n v="142736493"/>
    <x v="48"/>
    <x v="2"/>
    <d v="2022-06-16T00:00:00"/>
    <x v="2"/>
    <n v="70"/>
  </r>
  <r>
    <n v="142736493"/>
    <x v="49"/>
    <x v="2"/>
    <d v="2022-06-16T00:00:00"/>
    <x v="2"/>
    <n v="279"/>
  </r>
  <r>
    <n v="142736499"/>
    <x v="18"/>
    <x v="3"/>
    <d v="2022-06-24T00:00:00"/>
    <x v="2"/>
    <n v="1634"/>
  </r>
  <r>
    <n v="142736499"/>
    <x v="19"/>
    <x v="3"/>
    <d v="2022-06-24T00:00:00"/>
    <x v="2"/>
    <n v="6237"/>
  </r>
  <r>
    <n v="142736502"/>
    <x v="15"/>
    <x v="1"/>
    <d v="2022-07-01T00:00:00"/>
    <x v="3"/>
    <n v="1420"/>
  </r>
  <r>
    <n v="142746514"/>
    <x v="80"/>
    <x v="2"/>
    <d v="2022-06-17T00:00:00"/>
    <x v="2"/>
    <n v="4176"/>
  </r>
  <r>
    <n v="142746514"/>
    <x v="59"/>
    <x v="2"/>
    <d v="2022-06-17T00:00:00"/>
    <x v="2"/>
    <n v="93"/>
  </r>
  <r>
    <n v="142746515"/>
    <x v="39"/>
    <x v="2"/>
    <d v="2022-06-17T00:00:00"/>
    <x v="2"/>
    <n v="557"/>
  </r>
  <r>
    <n v="142746516"/>
    <x v="44"/>
    <x v="4"/>
    <d v="2022-06-20T00:00:00"/>
    <x v="2"/>
    <n v="2506"/>
  </r>
  <r>
    <n v="142746516"/>
    <x v="29"/>
    <x v="4"/>
    <d v="2022-06-20T00:00:00"/>
    <x v="2"/>
    <n v="6960"/>
  </r>
  <r>
    <n v="142746516"/>
    <x v="30"/>
    <x v="4"/>
    <d v="2022-06-20T00:00:00"/>
    <x v="2"/>
    <n v="7796"/>
  </r>
  <r>
    <n v="142746517"/>
    <x v="31"/>
    <x v="4"/>
    <d v="2022-06-19T00:00:00"/>
    <x v="2"/>
    <n v="12528"/>
  </r>
  <r>
    <n v="142746524"/>
    <x v="5"/>
    <x v="3"/>
    <d v="2022-06-30T00:00:00"/>
    <x v="2"/>
    <n v="3308"/>
  </r>
  <r>
    <n v="142746524"/>
    <x v="74"/>
    <x v="3"/>
    <d v="2022-06-30T00:00:00"/>
    <x v="2"/>
    <n v="1114"/>
  </r>
  <r>
    <n v="142746524"/>
    <x v="46"/>
    <x v="3"/>
    <d v="2022-06-30T00:00:00"/>
    <x v="2"/>
    <n v="2239"/>
  </r>
  <r>
    <n v="142746542"/>
    <x v="43"/>
    <x v="3"/>
    <d v="2022-06-16T00:00:00"/>
    <x v="2"/>
    <n v="2228"/>
  </r>
  <r>
    <n v="142746545"/>
    <x v="39"/>
    <x v="2"/>
    <d v="2022-06-18T00:00:00"/>
    <x v="2"/>
    <n v="557"/>
  </r>
  <r>
    <n v="142746545"/>
    <x v="45"/>
    <x v="2"/>
    <d v="2022-06-18T00:00:00"/>
    <x v="2"/>
    <n v="2970"/>
  </r>
  <r>
    <n v="142746545"/>
    <x v="26"/>
    <x v="2"/>
    <d v="2022-06-18T00:00:00"/>
    <x v="2"/>
    <n v="7424"/>
  </r>
  <r>
    <n v="142746545"/>
    <x v="28"/>
    <x v="2"/>
    <d v="2022-06-18T00:00:00"/>
    <x v="2"/>
    <n v="2228"/>
  </r>
  <r>
    <n v="142746545"/>
    <x v="40"/>
    <x v="2"/>
    <d v="2022-06-18T00:00:00"/>
    <x v="2"/>
    <n v="743"/>
  </r>
  <r>
    <n v="142746546"/>
    <x v="80"/>
    <x v="2"/>
    <d v="2022-06-18T00:00:00"/>
    <x v="2"/>
    <n v="4176"/>
  </r>
  <r>
    <n v="142746569"/>
    <x v="24"/>
    <x v="2"/>
    <d v="2022-06-19T00:00:00"/>
    <x v="2"/>
    <n v="836"/>
  </r>
  <r>
    <n v="142746570"/>
    <x v="26"/>
    <x v="2"/>
    <d v="2022-06-19T00:00:00"/>
    <x v="2"/>
    <n v="7424"/>
  </r>
  <r>
    <n v="142746570"/>
    <x v="28"/>
    <x v="2"/>
    <d v="2022-06-19T00:00:00"/>
    <x v="2"/>
    <n v="2228"/>
  </r>
  <r>
    <n v="142746570"/>
    <x v="40"/>
    <x v="2"/>
    <d v="2022-06-19T00:00:00"/>
    <x v="2"/>
    <n v="743"/>
  </r>
  <r>
    <n v="142746575"/>
    <x v="13"/>
    <x v="1"/>
    <d v="2022-07-02T00:00:00"/>
    <x v="3"/>
    <n v="2998"/>
  </r>
  <r>
    <n v="142746575"/>
    <x v="14"/>
    <x v="1"/>
    <d v="2022-07-02T00:00:00"/>
    <x v="3"/>
    <n v="650"/>
  </r>
  <r>
    <n v="142746588"/>
    <x v="24"/>
    <x v="2"/>
    <d v="2022-06-20T00:00:00"/>
    <x v="2"/>
    <n v="418"/>
  </r>
  <r>
    <n v="142746588"/>
    <x v="25"/>
    <x v="2"/>
    <d v="2022-06-20T00:00:00"/>
    <x v="2"/>
    <n v="232"/>
  </r>
  <r>
    <n v="142746588"/>
    <x v="80"/>
    <x v="2"/>
    <d v="2022-06-20T00:00:00"/>
    <x v="2"/>
    <n v="4176"/>
  </r>
  <r>
    <n v="142746588"/>
    <x v="59"/>
    <x v="2"/>
    <d v="2022-06-20T00:00:00"/>
    <x v="2"/>
    <n v="93"/>
  </r>
  <r>
    <n v="142746590"/>
    <x v="26"/>
    <x v="2"/>
    <d v="2022-06-20T00:00:00"/>
    <x v="2"/>
    <n v="7424"/>
  </r>
  <r>
    <n v="142746590"/>
    <x v="28"/>
    <x v="2"/>
    <d v="2022-06-20T00:00:00"/>
    <x v="2"/>
    <n v="4455"/>
  </r>
  <r>
    <n v="142746590"/>
    <x v="40"/>
    <x v="2"/>
    <d v="2022-06-20T00:00:00"/>
    <x v="2"/>
    <n v="743"/>
  </r>
  <r>
    <n v="142746606"/>
    <x v="24"/>
    <x v="2"/>
    <d v="2022-06-23T00:00:00"/>
    <x v="2"/>
    <n v="418"/>
  </r>
  <r>
    <n v="142746606"/>
    <x v="25"/>
    <x v="2"/>
    <d v="2022-06-23T00:00:00"/>
    <x v="2"/>
    <n v="232"/>
  </r>
  <r>
    <n v="142746608"/>
    <x v="39"/>
    <x v="2"/>
    <d v="2022-06-23T00:00:00"/>
    <x v="2"/>
    <n v="279"/>
  </r>
  <r>
    <n v="142746608"/>
    <x v="45"/>
    <x v="2"/>
    <d v="2022-06-23T00:00:00"/>
    <x v="2"/>
    <n v="1485"/>
  </r>
  <r>
    <n v="142746608"/>
    <x v="26"/>
    <x v="2"/>
    <d v="2022-06-23T00:00:00"/>
    <x v="2"/>
    <n v="7424"/>
  </r>
  <r>
    <n v="142746608"/>
    <x v="28"/>
    <x v="2"/>
    <d v="2022-06-23T00:00:00"/>
    <x v="2"/>
    <n v="2228"/>
  </r>
  <r>
    <n v="142746611"/>
    <x v="48"/>
    <x v="2"/>
    <d v="2022-06-24T00:00:00"/>
    <x v="2"/>
    <n v="140"/>
  </r>
  <r>
    <n v="142746611"/>
    <x v="49"/>
    <x v="2"/>
    <d v="2022-06-24T00:00:00"/>
    <x v="2"/>
    <n v="140"/>
  </r>
  <r>
    <n v="142746612"/>
    <x v="16"/>
    <x v="2"/>
    <d v="2022-06-26T00:00:00"/>
    <x v="2"/>
    <n v="140"/>
  </r>
  <r>
    <n v="142746612"/>
    <x v="10"/>
    <x v="2"/>
    <d v="2022-06-26T00:00:00"/>
    <x v="2"/>
    <n v="279"/>
  </r>
  <r>
    <n v="142756621"/>
    <x v="80"/>
    <x v="2"/>
    <d v="2022-06-24T00:00:00"/>
    <x v="2"/>
    <n v="2088"/>
  </r>
  <r>
    <n v="142756622"/>
    <x v="89"/>
    <x v="0"/>
    <d v="2022-08-13T00:00:00"/>
    <x v="1"/>
    <n v="724"/>
  </r>
  <r>
    <n v="142756623"/>
    <x v="44"/>
    <x v="4"/>
    <d v="2022-06-27T00:00:00"/>
    <x v="2"/>
    <n v="3759"/>
  </r>
  <r>
    <n v="142756623"/>
    <x v="29"/>
    <x v="4"/>
    <d v="2022-06-27T00:00:00"/>
    <x v="2"/>
    <n v="7424"/>
  </r>
  <r>
    <n v="142756623"/>
    <x v="30"/>
    <x v="4"/>
    <d v="2022-06-27T00:00:00"/>
    <x v="2"/>
    <n v="2784"/>
  </r>
  <r>
    <n v="142756623"/>
    <x v="90"/>
    <x v="4"/>
    <d v="2022-06-27T00:00:00"/>
    <x v="2"/>
    <n v="1253"/>
  </r>
  <r>
    <n v="142756623"/>
    <x v="79"/>
    <x v="4"/>
    <d v="2022-06-27T00:00:00"/>
    <x v="2"/>
    <n v="5847"/>
  </r>
  <r>
    <n v="142756629"/>
    <x v="39"/>
    <x v="2"/>
    <d v="2022-06-25T00:00:00"/>
    <x v="2"/>
    <n v="557"/>
  </r>
  <r>
    <n v="142756639"/>
    <x v="39"/>
    <x v="2"/>
    <d v="2022-06-26T00:00:00"/>
    <x v="2"/>
    <n v="557"/>
  </r>
  <r>
    <n v="142756639"/>
    <x v="45"/>
    <x v="2"/>
    <d v="2022-06-26T00:00:00"/>
    <x v="2"/>
    <n v="1448"/>
  </r>
  <r>
    <n v="142756639"/>
    <x v="26"/>
    <x v="2"/>
    <d v="2022-06-26T00:00:00"/>
    <x v="2"/>
    <n v="5568"/>
  </r>
  <r>
    <n v="142756639"/>
    <x v="28"/>
    <x v="2"/>
    <d v="2022-06-26T00:00:00"/>
    <x v="2"/>
    <n v="1114"/>
  </r>
  <r>
    <n v="142756639"/>
    <x v="40"/>
    <x v="2"/>
    <d v="2022-06-26T00:00:00"/>
    <x v="2"/>
    <n v="1485"/>
  </r>
  <r>
    <n v="142756640"/>
    <x v="24"/>
    <x v="2"/>
    <d v="2022-06-26T00:00:00"/>
    <x v="2"/>
    <n v="418"/>
  </r>
  <r>
    <n v="142756640"/>
    <x v="25"/>
    <x v="2"/>
    <d v="2022-06-26T00:00:00"/>
    <x v="2"/>
    <n v="232"/>
  </r>
  <r>
    <n v="142756640"/>
    <x v="80"/>
    <x v="2"/>
    <d v="2022-06-26T00:00:00"/>
    <x v="2"/>
    <n v="2088"/>
  </r>
  <r>
    <n v="142756658"/>
    <x v="39"/>
    <x v="2"/>
    <d v="2022-06-27T00:00:00"/>
    <x v="2"/>
    <n v="1114"/>
  </r>
  <r>
    <n v="142756658"/>
    <x v="45"/>
    <x v="2"/>
    <d v="2022-06-27T00:00:00"/>
    <x v="2"/>
    <n v="2228"/>
  </r>
  <r>
    <n v="142756658"/>
    <x v="26"/>
    <x v="2"/>
    <d v="2022-06-27T00:00:00"/>
    <x v="2"/>
    <n v="11136"/>
  </r>
  <r>
    <n v="142756658"/>
    <x v="28"/>
    <x v="2"/>
    <d v="2022-06-27T00:00:00"/>
    <x v="2"/>
    <n v="5568"/>
  </r>
  <r>
    <n v="142756658"/>
    <x v="40"/>
    <x v="2"/>
    <d v="2022-06-27T00:00:00"/>
    <x v="2"/>
    <n v="743"/>
  </r>
  <r>
    <n v="142756659"/>
    <x v="41"/>
    <x v="2"/>
    <d v="2022-06-27T00:00:00"/>
    <x v="2"/>
    <n v="35"/>
  </r>
  <r>
    <n v="142756659"/>
    <x v="62"/>
    <x v="2"/>
    <d v="2022-06-27T00:00:00"/>
    <x v="2"/>
    <n v="140"/>
  </r>
  <r>
    <n v="142756659"/>
    <x v="24"/>
    <x v="2"/>
    <d v="2022-06-27T00:00:00"/>
    <x v="2"/>
    <n v="836"/>
  </r>
  <r>
    <n v="142756659"/>
    <x v="25"/>
    <x v="2"/>
    <d v="2022-06-27T00:00:00"/>
    <x v="2"/>
    <n v="464"/>
  </r>
  <r>
    <n v="142756659"/>
    <x v="80"/>
    <x v="2"/>
    <d v="2022-06-27T00:00:00"/>
    <x v="2"/>
    <n v="4176"/>
  </r>
  <r>
    <n v="142756659"/>
    <x v="59"/>
    <x v="2"/>
    <d v="2022-06-27T00:00:00"/>
    <x v="2"/>
    <n v="232"/>
  </r>
  <r>
    <n v="142756659"/>
    <x v="60"/>
    <x v="2"/>
    <d v="2022-06-27T00:00:00"/>
    <x v="2"/>
    <n v="2005"/>
  </r>
  <r>
    <n v="142756660"/>
    <x v="16"/>
    <x v="2"/>
    <d v="2022-07-02T00:00:00"/>
    <x v="3"/>
    <n v="70"/>
  </r>
  <r>
    <n v="142756660"/>
    <x v="21"/>
    <x v="2"/>
    <d v="2022-07-02T00:00:00"/>
    <x v="3"/>
    <n v="140"/>
  </r>
  <r>
    <n v="142756660"/>
    <x v="22"/>
    <x v="2"/>
    <d v="2022-07-02T00:00:00"/>
    <x v="3"/>
    <n v="557"/>
  </r>
  <r>
    <n v="142756660"/>
    <x v="10"/>
    <x v="2"/>
    <d v="2022-07-02T00:00:00"/>
    <x v="3"/>
    <n v="836"/>
  </r>
  <r>
    <n v="142756660"/>
    <x v="17"/>
    <x v="2"/>
    <d v="2022-07-02T00:00:00"/>
    <x v="3"/>
    <n v="140"/>
  </r>
  <r>
    <n v="142756672"/>
    <x v="39"/>
    <x v="2"/>
    <d v="2022-06-30T00:00:00"/>
    <x v="2"/>
    <n v="557"/>
  </r>
  <r>
    <n v="142756672"/>
    <x v="45"/>
    <x v="2"/>
    <d v="2022-06-30T00:00:00"/>
    <x v="2"/>
    <n v="2970"/>
  </r>
  <r>
    <n v="142756672"/>
    <x v="26"/>
    <x v="2"/>
    <d v="2022-06-30T00:00:00"/>
    <x v="2"/>
    <n v="7424"/>
  </r>
  <r>
    <n v="142756672"/>
    <x v="28"/>
    <x v="2"/>
    <d v="2022-06-30T00:00:00"/>
    <x v="2"/>
    <n v="6682"/>
  </r>
  <r>
    <n v="142756672"/>
    <x v="40"/>
    <x v="2"/>
    <d v="2022-06-30T00:00:00"/>
    <x v="2"/>
    <n v="1485"/>
  </r>
  <r>
    <n v="142756674"/>
    <x v="24"/>
    <x v="2"/>
    <d v="2022-06-30T00:00:00"/>
    <x v="2"/>
    <n v="836"/>
  </r>
  <r>
    <n v="142756674"/>
    <x v="25"/>
    <x v="2"/>
    <d v="2022-06-30T00:00:00"/>
    <x v="2"/>
    <n v="464"/>
  </r>
  <r>
    <n v="142756674"/>
    <x v="80"/>
    <x v="2"/>
    <d v="2022-06-30T00:00:00"/>
    <x v="2"/>
    <n v="3132"/>
  </r>
  <r>
    <n v="142756677"/>
    <x v="48"/>
    <x v="2"/>
    <d v="2022-07-01T00:00:00"/>
    <x v="3"/>
    <n v="140"/>
  </r>
  <r>
    <n v="142756677"/>
    <x v="49"/>
    <x v="2"/>
    <d v="2022-07-01T00:00:00"/>
    <x v="3"/>
    <n v="140"/>
  </r>
  <r>
    <n v="142756694"/>
    <x v="11"/>
    <x v="1"/>
    <d v="2022-07-04T00:00:00"/>
    <x v="3"/>
    <n v="325"/>
  </r>
  <r>
    <n v="142756694"/>
    <x v="12"/>
    <x v="1"/>
    <d v="2022-07-04T00:00:00"/>
    <x v="3"/>
    <n v="93"/>
  </r>
  <r>
    <n v="142756696"/>
    <x v="65"/>
    <x v="4"/>
    <d v="2022-07-04T00:00:00"/>
    <x v="3"/>
    <n v="1114"/>
  </r>
  <r>
    <n v="142756696"/>
    <x v="68"/>
    <x v="4"/>
    <d v="2022-07-04T00:00:00"/>
    <x v="3"/>
    <n v="1300"/>
  </r>
  <r>
    <n v="142766701"/>
    <x v="62"/>
    <x v="2"/>
    <d v="2022-07-01T00:00:00"/>
    <x v="3"/>
    <n v="140"/>
  </r>
  <r>
    <n v="142766701"/>
    <x v="25"/>
    <x v="2"/>
    <d v="2022-07-01T00:00:00"/>
    <x v="3"/>
    <n v="232"/>
  </r>
  <r>
    <n v="142766701"/>
    <x v="80"/>
    <x v="2"/>
    <d v="2022-07-01T00:00:00"/>
    <x v="3"/>
    <n v="4176"/>
  </r>
  <r>
    <n v="142766701"/>
    <x v="59"/>
    <x v="2"/>
    <d v="2022-07-01T00:00:00"/>
    <x v="3"/>
    <n v="116"/>
  </r>
  <r>
    <n v="142766702"/>
    <x v="26"/>
    <x v="2"/>
    <d v="2022-07-01T00:00:00"/>
    <x v="3"/>
    <n v="4455"/>
  </r>
  <r>
    <n v="142766702"/>
    <x v="28"/>
    <x v="2"/>
    <d v="2022-07-01T00:00:00"/>
    <x v="3"/>
    <n v="4455"/>
  </r>
  <r>
    <n v="142766702"/>
    <x v="40"/>
    <x v="2"/>
    <d v="2022-07-01T00:00:00"/>
    <x v="3"/>
    <n v="743"/>
  </r>
  <r>
    <n v="142766704"/>
    <x v="16"/>
    <x v="2"/>
    <d v="2022-07-04T00:00:00"/>
    <x v="3"/>
    <n v="70"/>
  </r>
  <r>
    <n v="142766704"/>
    <x v="21"/>
    <x v="2"/>
    <d v="2022-07-04T00:00:00"/>
    <x v="3"/>
    <n v="140"/>
  </r>
  <r>
    <n v="142766704"/>
    <x v="22"/>
    <x v="2"/>
    <d v="2022-07-04T00:00:00"/>
    <x v="3"/>
    <n v="279"/>
  </r>
  <r>
    <n v="142766704"/>
    <x v="10"/>
    <x v="2"/>
    <d v="2022-07-04T00:00:00"/>
    <x v="3"/>
    <n v="279"/>
  </r>
  <r>
    <n v="142766704"/>
    <x v="17"/>
    <x v="2"/>
    <d v="2022-07-04T00:00:00"/>
    <x v="3"/>
    <n v="140"/>
  </r>
  <r>
    <n v="142766705"/>
    <x v="29"/>
    <x v="4"/>
    <d v="2022-07-01T00:00:00"/>
    <x v="3"/>
    <n v="3225"/>
  </r>
  <r>
    <n v="142766705"/>
    <x v="30"/>
    <x v="4"/>
    <d v="2022-07-01T00:00:00"/>
    <x v="3"/>
    <n v="4455"/>
  </r>
  <r>
    <n v="142766705"/>
    <x v="90"/>
    <x v="4"/>
    <d v="2022-07-01T00:00:00"/>
    <x v="3"/>
    <n v="1253"/>
  </r>
  <r>
    <n v="142766705"/>
    <x v="91"/>
    <x v="4"/>
    <d v="2022-07-01T00:00:00"/>
    <x v="3"/>
    <n v="5568"/>
  </r>
  <r>
    <n v="142766705"/>
    <x v="79"/>
    <x v="4"/>
    <d v="2022-07-01T00:00:00"/>
    <x v="3"/>
    <n v="5847"/>
  </r>
  <r>
    <n v="142766712"/>
    <x v="55"/>
    <x v="0"/>
    <d v="2022-07-17T00:00:00"/>
    <x v="3"/>
    <n v="223"/>
  </r>
  <r>
    <n v="143246714"/>
    <x v="39"/>
    <x v="2"/>
    <d v="2022-07-02T00:00:00"/>
    <x v="3"/>
    <n v="836"/>
  </r>
  <r>
    <n v="143246714"/>
    <x v="45"/>
    <x v="2"/>
    <d v="2022-07-02T00:00:00"/>
    <x v="3"/>
    <n v="1485"/>
  </r>
  <r>
    <n v="143246714"/>
    <x v="26"/>
    <x v="2"/>
    <d v="2022-07-02T00:00:00"/>
    <x v="3"/>
    <n v="4455"/>
  </r>
  <r>
    <n v="143246714"/>
    <x v="40"/>
    <x v="2"/>
    <d v="2022-07-02T00:00:00"/>
    <x v="3"/>
    <n v="743"/>
  </r>
  <r>
    <n v="143246715"/>
    <x v="24"/>
    <x v="2"/>
    <d v="2022-07-02T00:00:00"/>
    <x v="3"/>
    <n v="836"/>
  </r>
  <r>
    <n v="143246715"/>
    <x v="80"/>
    <x v="2"/>
    <d v="2022-07-02T00:00:00"/>
    <x v="3"/>
    <n v="2088"/>
  </r>
  <r>
    <n v="143246731"/>
    <x v="62"/>
    <x v="2"/>
    <d v="2022-07-03T00:00:00"/>
    <x v="3"/>
    <n v="140"/>
  </r>
  <r>
    <n v="143246731"/>
    <x v="59"/>
    <x v="2"/>
    <d v="2022-07-03T00:00:00"/>
    <x v="3"/>
    <n v="116"/>
  </r>
  <r>
    <n v="143246732"/>
    <x v="39"/>
    <x v="2"/>
    <d v="2022-07-03T00:00:00"/>
    <x v="3"/>
    <n v="279"/>
  </r>
  <r>
    <n v="143246732"/>
    <x v="28"/>
    <x v="2"/>
    <d v="2022-07-03T00:00:00"/>
    <x v="3"/>
    <n v="2228"/>
  </r>
  <r>
    <n v="143246732"/>
    <x v="40"/>
    <x v="2"/>
    <d v="2022-07-03T00:00:00"/>
    <x v="3"/>
    <n v="743"/>
  </r>
  <r>
    <n v="143246741"/>
    <x v="32"/>
    <x v="4"/>
    <d v="2022-07-08T00:00:00"/>
    <x v="3"/>
    <n v="1003"/>
  </r>
  <r>
    <n v="143246741"/>
    <x v="33"/>
    <x v="4"/>
    <d v="2022-07-08T00:00:00"/>
    <x v="3"/>
    <n v="961"/>
  </r>
  <r>
    <n v="143246742"/>
    <x v="13"/>
    <x v="1"/>
    <d v="2022-07-09T00:00:00"/>
    <x v="3"/>
    <n v="3174"/>
  </r>
  <r>
    <n v="143246742"/>
    <x v="14"/>
    <x v="1"/>
    <d v="2022-07-09T00:00:00"/>
    <x v="3"/>
    <n v="520"/>
  </r>
  <r>
    <n v="143246755"/>
    <x v="24"/>
    <x v="2"/>
    <d v="2022-07-04T00:00:00"/>
    <x v="3"/>
    <n v="836"/>
  </r>
  <r>
    <n v="143246755"/>
    <x v="25"/>
    <x v="2"/>
    <d v="2022-07-04T00:00:00"/>
    <x v="3"/>
    <n v="348"/>
  </r>
  <r>
    <n v="143246756"/>
    <x v="39"/>
    <x v="2"/>
    <d v="2022-07-04T00:00:00"/>
    <x v="3"/>
    <n v="836"/>
  </r>
  <r>
    <n v="143246756"/>
    <x v="45"/>
    <x v="2"/>
    <d v="2022-07-04T00:00:00"/>
    <x v="3"/>
    <n v="1485"/>
  </r>
  <r>
    <n v="143246756"/>
    <x v="26"/>
    <x v="2"/>
    <d v="2022-07-04T00:00:00"/>
    <x v="3"/>
    <n v="3712"/>
  </r>
  <r>
    <n v="143246756"/>
    <x v="28"/>
    <x v="2"/>
    <d v="2022-07-04T00:00:00"/>
    <x v="3"/>
    <n v="3341"/>
  </r>
  <r>
    <n v="143246756"/>
    <x v="40"/>
    <x v="2"/>
    <d v="2022-07-04T00:00:00"/>
    <x v="3"/>
    <n v="743"/>
  </r>
  <r>
    <n v="143246759"/>
    <x v="21"/>
    <x v="2"/>
    <d v="2022-07-09T00:00:00"/>
    <x v="3"/>
    <n v="418"/>
  </r>
  <r>
    <n v="143246759"/>
    <x v="22"/>
    <x v="2"/>
    <d v="2022-07-09T00:00:00"/>
    <x v="3"/>
    <n v="557"/>
  </r>
  <r>
    <n v="143246759"/>
    <x v="10"/>
    <x v="2"/>
    <d v="2022-07-09T00:00:00"/>
    <x v="3"/>
    <n v="557"/>
  </r>
  <r>
    <n v="143246763"/>
    <x v="20"/>
    <x v="1"/>
    <d v="2022-07-07T00:00:00"/>
    <x v="3"/>
    <n v="2228"/>
  </r>
  <r>
    <n v="143246764"/>
    <x v="3"/>
    <x v="2"/>
    <d v="2022-07-30T00:00:00"/>
    <x v="3"/>
    <n v="1485"/>
  </r>
  <r>
    <n v="143246764"/>
    <x v="4"/>
    <x v="2"/>
    <d v="2022-07-30T00:00:00"/>
    <x v="3"/>
    <n v="297"/>
  </r>
  <r>
    <n v="143246771"/>
    <x v="5"/>
    <x v="3"/>
    <d v="2022-07-11T00:00:00"/>
    <x v="3"/>
    <n v="2998"/>
  </r>
  <r>
    <n v="143246771"/>
    <x v="74"/>
    <x v="3"/>
    <d v="2022-07-11T00:00:00"/>
    <x v="3"/>
    <n v="3341"/>
  </r>
  <r>
    <n v="143246771"/>
    <x v="46"/>
    <x v="3"/>
    <d v="2022-07-11T00:00:00"/>
    <x v="3"/>
    <n v="1120"/>
  </r>
  <r>
    <n v="143246772"/>
    <x v="43"/>
    <x v="3"/>
    <d v="2022-07-31T00:00:00"/>
    <x v="3"/>
    <n v="6682"/>
  </r>
  <r>
    <n v="143246775"/>
    <x v="29"/>
    <x v="4"/>
    <d v="2022-07-07T00:00:00"/>
    <x v="3"/>
    <n v="3248"/>
  </r>
  <r>
    <n v="143246775"/>
    <x v="30"/>
    <x v="4"/>
    <d v="2022-07-07T00:00:00"/>
    <x v="3"/>
    <n v="5568"/>
  </r>
  <r>
    <n v="143246775"/>
    <x v="91"/>
    <x v="4"/>
    <d v="2022-07-07T00:00:00"/>
    <x v="3"/>
    <n v="11136"/>
  </r>
  <r>
    <n v="143246775"/>
    <x v="79"/>
    <x v="4"/>
    <d v="2022-07-07T00:00:00"/>
    <x v="3"/>
    <n v="2924"/>
  </r>
  <r>
    <n v="143246782"/>
    <x v="86"/>
    <x v="1"/>
    <d v="2022-07-11T00:00:00"/>
    <x v="3"/>
    <n v="335"/>
  </r>
  <r>
    <n v="143246791"/>
    <x v="39"/>
    <x v="2"/>
    <d v="2022-07-07T00:00:00"/>
    <x v="3"/>
    <n v="1114"/>
  </r>
  <r>
    <n v="143246791"/>
    <x v="45"/>
    <x v="2"/>
    <d v="2022-07-07T00:00:00"/>
    <x v="3"/>
    <n v="1485"/>
  </r>
  <r>
    <n v="143246791"/>
    <x v="26"/>
    <x v="2"/>
    <d v="2022-07-07T00:00:00"/>
    <x v="3"/>
    <n v="4455"/>
  </r>
  <r>
    <n v="143246791"/>
    <x v="40"/>
    <x v="2"/>
    <d v="2022-07-07T00:00:00"/>
    <x v="3"/>
    <n v="1448"/>
  </r>
  <r>
    <n v="143246793"/>
    <x v="62"/>
    <x v="2"/>
    <d v="2022-07-07T00:00:00"/>
    <x v="3"/>
    <n v="279"/>
  </r>
  <r>
    <n v="143246793"/>
    <x v="25"/>
    <x v="2"/>
    <d v="2022-07-07T00:00:00"/>
    <x v="3"/>
    <n v="464"/>
  </r>
  <r>
    <n v="143246793"/>
    <x v="59"/>
    <x v="2"/>
    <d v="2022-07-07T00:00:00"/>
    <x v="3"/>
    <n v="116"/>
  </r>
  <r>
    <n v="143246802"/>
    <x v="8"/>
    <x v="1"/>
    <d v="2022-07-07T00:00:00"/>
    <x v="3"/>
    <n v="557"/>
  </r>
  <r>
    <n v="143246803"/>
    <x v="8"/>
    <x v="1"/>
    <d v="2022-07-17T00:00:00"/>
    <x v="3"/>
    <n v="891"/>
  </r>
  <r>
    <n v="143246815"/>
    <x v="39"/>
    <x v="2"/>
    <d v="2022-07-08T00:00:00"/>
    <x v="3"/>
    <n v="557"/>
  </r>
  <r>
    <n v="143246815"/>
    <x v="28"/>
    <x v="2"/>
    <d v="2022-07-08T00:00:00"/>
    <x v="3"/>
    <n v="2228"/>
  </r>
  <r>
    <n v="143246815"/>
    <x v="40"/>
    <x v="2"/>
    <d v="2022-07-08T00:00:00"/>
    <x v="3"/>
    <n v="1485"/>
  </r>
  <r>
    <n v="143246816"/>
    <x v="41"/>
    <x v="2"/>
    <d v="2022-07-08T00:00:00"/>
    <x v="3"/>
    <n v="47"/>
  </r>
  <r>
    <n v="143246816"/>
    <x v="62"/>
    <x v="2"/>
    <d v="2022-07-08T00:00:00"/>
    <x v="3"/>
    <n v="279"/>
  </r>
  <r>
    <n v="143246816"/>
    <x v="24"/>
    <x v="2"/>
    <d v="2022-07-08T00:00:00"/>
    <x v="3"/>
    <n v="1671"/>
  </r>
  <r>
    <n v="143246816"/>
    <x v="25"/>
    <x v="2"/>
    <d v="2022-07-08T00:00:00"/>
    <x v="3"/>
    <n v="464"/>
  </r>
  <r>
    <n v="143246816"/>
    <x v="80"/>
    <x v="2"/>
    <d v="2022-07-08T00:00:00"/>
    <x v="3"/>
    <n v="6264"/>
  </r>
  <r>
    <n v="143246816"/>
    <x v="60"/>
    <x v="2"/>
    <d v="2022-07-08T00:00:00"/>
    <x v="3"/>
    <n v="4009"/>
  </r>
  <r>
    <n v="143246818"/>
    <x v="18"/>
    <x v="3"/>
    <d v="2022-07-16T00:00:00"/>
    <x v="3"/>
    <n v="2450"/>
  </r>
  <r>
    <n v="143246818"/>
    <x v="19"/>
    <x v="3"/>
    <d v="2022-07-16T00:00:00"/>
    <x v="3"/>
    <n v="10691"/>
  </r>
  <r>
    <n v="143246822"/>
    <x v="16"/>
    <x v="2"/>
    <d v="2022-07-11T00:00:00"/>
    <x v="3"/>
    <n v="70"/>
  </r>
  <r>
    <n v="143246822"/>
    <x v="22"/>
    <x v="2"/>
    <d v="2022-07-11T00:00:00"/>
    <x v="3"/>
    <n v="836"/>
  </r>
  <r>
    <n v="143246822"/>
    <x v="10"/>
    <x v="2"/>
    <d v="2022-07-11T00:00:00"/>
    <x v="3"/>
    <n v="557"/>
  </r>
  <r>
    <n v="143246822"/>
    <x v="17"/>
    <x v="2"/>
    <d v="2022-07-11T00:00:00"/>
    <x v="3"/>
    <n v="279"/>
  </r>
  <r>
    <n v="143246823"/>
    <x v="80"/>
    <x v="2"/>
    <d v="2022-07-04T00:00:00"/>
    <x v="3"/>
    <n v="5012"/>
  </r>
  <r>
    <n v="143246827"/>
    <x v="44"/>
    <x v="4"/>
    <d v="2022-07-09T00:00:00"/>
    <x v="3"/>
    <n v="1253"/>
  </r>
  <r>
    <n v="143246827"/>
    <x v="91"/>
    <x v="4"/>
    <d v="2022-07-09T00:00:00"/>
    <x v="3"/>
    <n v="30624"/>
  </r>
  <r>
    <n v="143246827"/>
    <x v="79"/>
    <x v="4"/>
    <d v="2022-07-09T00:00:00"/>
    <x v="3"/>
    <n v="8770"/>
  </r>
  <r>
    <n v="143256847"/>
    <x v="24"/>
    <x v="2"/>
    <d v="2022-07-09T00:00:00"/>
    <x v="3"/>
    <n v="251"/>
  </r>
  <r>
    <n v="143256847"/>
    <x v="59"/>
    <x v="2"/>
    <d v="2022-07-09T00:00:00"/>
    <x v="3"/>
    <n v="116"/>
  </r>
  <r>
    <n v="143256866"/>
    <x v="32"/>
    <x v="4"/>
    <d v="2022-07-15T00:00:00"/>
    <x v="3"/>
    <n v="1692"/>
  </r>
  <r>
    <n v="143256870"/>
    <x v="48"/>
    <x v="2"/>
    <d v="2022-07-11T00:00:00"/>
    <x v="3"/>
    <n v="84"/>
  </r>
  <r>
    <n v="143256876"/>
    <x v="26"/>
    <x v="2"/>
    <d v="2022-07-11T00:00:00"/>
    <x v="3"/>
    <n v="4455"/>
  </r>
  <r>
    <n v="143256876"/>
    <x v="28"/>
    <x v="2"/>
    <d v="2022-07-11T00:00:00"/>
    <x v="3"/>
    <n v="1671"/>
  </r>
  <r>
    <n v="143256876"/>
    <x v="40"/>
    <x v="2"/>
    <d v="2022-07-11T00:00:00"/>
    <x v="3"/>
    <n v="446"/>
  </r>
  <r>
    <n v="143256877"/>
    <x v="24"/>
    <x v="2"/>
    <d v="2022-07-11T00:00:00"/>
    <x v="3"/>
    <n v="1671"/>
  </r>
  <r>
    <n v="143256877"/>
    <x v="80"/>
    <x v="2"/>
    <d v="2022-07-11T00:00:00"/>
    <x v="3"/>
    <n v="3132"/>
  </r>
  <r>
    <n v="143256891"/>
    <x v="89"/>
    <x v="0"/>
    <d v="2022-09-10T00:00:00"/>
    <x v="4"/>
    <n v="1225"/>
  </r>
  <r>
    <n v="143256898"/>
    <x v="28"/>
    <x v="2"/>
    <d v="2022-07-14T00:00:00"/>
    <x v="3"/>
    <n v="1671"/>
  </r>
  <r>
    <n v="143256898"/>
    <x v="40"/>
    <x v="2"/>
    <d v="2022-07-14T00:00:00"/>
    <x v="3"/>
    <n v="743"/>
  </r>
  <r>
    <n v="143256899"/>
    <x v="59"/>
    <x v="2"/>
    <d v="2022-07-14T00:00:00"/>
    <x v="3"/>
    <n v="116"/>
  </r>
  <r>
    <n v="143256901"/>
    <x v="22"/>
    <x v="2"/>
    <d v="2022-07-17T00:00:00"/>
    <x v="3"/>
    <n v="279"/>
  </r>
  <r>
    <n v="143256901"/>
    <x v="17"/>
    <x v="2"/>
    <d v="2022-07-17T00:00:00"/>
    <x v="3"/>
    <n v="140"/>
  </r>
  <r>
    <n v="143256906"/>
    <x v="92"/>
    <x v="2"/>
    <d v="2022-08-05T00:00:00"/>
    <x v="1"/>
    <n v="362"/>
  </r>
  <r>
    <n v="143256927"/>
    <x v="38"/>
    <x v="0"/>
    <d v="2022-08-20T00:00:00"/>
    <x v="1"/>
    <n v="576"/>
  </r>
  <r>
    <n v="143256927"/>
    <x v="55"/>
    <x v="0"/>
    <d v="2022-08-20T00:00:00"/>
    <x v="1"/>
    <n v="274"/>
  </r>
  <r>
    <n v="143256939"/>
    <x v="24"/>
    <x v="2"/>
    <d v="2022-07-15T00:00:00"/>
    <x v="3"/>
    <n v="1671"/>
  </r>
  <r>
    <n v="143256939"/>
    <x v="80"/>
    <x v="2"/>
    <d v="2022-07-15T00:00:00"/>
    <x v="3"/>
    <n v="3132"/>
  </r>
  <r>
    <n v="143256941"/>
    <x v="48"/>
    <x v="2"/>
    <d v="2022-07-16T00:00:00"/>
    <x v="3"/>
    <n v="209"/>
  </r>
  <r>
    <n v="143266956"/>
    <x v="25"/>
    <x v="2"/>
    <d v="2022-07-16T00:00:00"/>
    <x v="3"/>
    <n v="232"/>
  </r>
  <r>
    <n v="143266966"/>
    <x v="11"/>
    <x v="1"/>
    <d v="2022-07-24T00:00:00"/>
    <x v="3"/>
    <n v="140"/>
  </r>
  <r>
    <n v="143266966"/>
    <x v="12"/>
    <x v="1"/>
    <d v="2022-07-24T00:00:00"/>
    <x v="3"/>
    <n v="140"/>
  </r>
  <r>
    <n v="143266966"/>
    <x v="93"/>
    <x v="1"/>
    <d v="2022-07-24T00:00:00"/>
    <x v="3"/>
    <n v="17818"/>
  </r>
  <r>
    <n v="143266968"/>
    <x v="94"/>
    <x v="1"/>
    <d v="2022-07-28T00:00:00"/>
    <x v="3"/>
    <n v="1838"/>
  </r>
  <r>
    <n v="143266973"/>
    <x v="45"/>
    <x v="2"/>
    <d v="2022-07-17T00:00:00"/>
    <x v="3"/>
    <n v="743"/>
  </r>
  <r>
    <n v="143266973"/>
    <x v="26"/>
    <x v="2"/>
    <d v="2022-07-17T00:00:00"/>
    <x v="3"/>
    <n v="2970"/>
  </r>
  <r>
    <n v="143266980"/>
    <x v="35"/>
    <x v="4"/>
    <d v="2022-07-21T00:00:00"/>
    <x v="3"/>
    <n v="1300"/>
  </r>
  <r>
    <n v="143266988"/>
    <x v="24"/>
    <x v="2"/>
    <d v="2022-07-18T00:00:00"/>
    <x v="3"/>
    <n v="1671"/>
  </r>
  <r>
    <n v="143266988"/>
    <x v="80"/>
    <x v="2"/>
    <d v="2022-07-18T00:00:00"/>
    <x v="3"/>
    <n v="1044"/>
  </r>
  <r>
    <n v="143266989"/>
    <x v="45"/>
    <x v="2"/>
    <d v="2022-07-18T00:00:00"/>
    <x v="3"/>
    <n v="743"/>
  </r>
  <r>
    <n v="143266989"/>
    <x v="26"/>
    <x v="2"/>
    <d v="2022-07-18T00:00:00"/>
    <x v="3"/>
    <n v="3712"/>
  </r>
  <r>
    <n v="143267002"/>
    <x v="24"/>
    <x v="2"/>
    <d v="2022-07-21T00:00:00"/>
    <x v="3"/>
    <n v="502"/>
  </r>
  <r>
    <n v="143267002"/>
    <x v="25"/>
    <x v="2"/>
    <d v="2022-07-21T00:00:00"/>
    <x v="3"/>
    <n v="232"/>
  </r>
  <r>
    <n v="143267002"/>
    <x v="59"/>
    <x v="2"/>
    <d v="2022-07-21T00:00:00"/>
    <x v="3"/>
    <n v="93"/>
  </r>
  <r>
    <n v="143267004"/>
    <x v="39"/>
    <x v="2"/>
    <d v="2022-07-21T00:00:00"/>
    <x v="3"/>
    <n v="557"/>
  </r>
  <r>
    <n v="143267004"/>
    <x v="40"/>
    <x v="2"/>
    <d v="2022-07-21T00:00:00"/>
    <x v="3"/>
    <n v="372"/>
  </r>
  <r>
    <n v="143267009"/>
    <x v="20"/>
    <x v="1"/>
    <d v="2022-07-21T00:00:00"/>
    <x v="3"/>
    <n v="2228"/>
  </r>
  <r>
    <n v="143267010"/>
    <x v="13"/>
    <x v="1"/>
    <d v="2022-07-30T00:00:00"/>
    <x v="3"/>
    <n v="1940"/>
  </r>
  <r>
    <n v="143267010"/>
    <x v="14"/>
    <x v="1"/>
    <d v="2022-07-30T00:00:00"/>
    <x v="3"/>
    <n v="1033"/>
  </r>
  <r>
    <n v="143267030"/>
    <x v="39"/>
    <x v="2"/>
    <d v="2022-07-22T00:00:00"/>
    <x v="3"/>
    <n v="279"/>
  </r>
  <r>
    <n v="143267030"/>
    <x v="40"/>
    <x v="2"/>
    <d v="2022-07-22T00:00:00"/>
    <x v="3"/>
    <n v="372"/>
  </r>
  <r>
    <n v="143267031"/>
    <x v="25"/>
    <x v="2"/>
    <d v="2022-07-22T00:00:00"/>
    <x v="3"/>
    <n v="232"/>
  </r>
  <r>
    <n v="143267031"/>
    <x v="80"/>
    <x v="2"/>
    <d v="2022-07-22T00:00:00"/>
    <x v="3"/>
    <n v="2088"/>
  </r>
  <r>
    <n v="143267033"/>
    <x v="21"/>
    <x v="2"/>
    <d v="2022-07-31T00:00:00"/>
    <x v="3"/>
    <n v="209"/>
  </r>
  <r>
    <n v="143267033"/>
    <x v="22"/>
    <x v="2"/>
    <d v="2022-07-31T00:00:00"/>
    <x v="3"/>
    <n v="279"/>
  </r>
  <r>
    <n v="143267039"/>
    <x v="95"/>
    <x v="4"/>
    <d v="2022-07-30T00:00:00"/>
    <x v="3"/>
    <n v="13753"/>
  </r>
  <r>
    <n v="143277052"/>
    <x v="24"/>
    <x v="2"/>
    <d v="2022-07-23T00:00:00"/>
    <x v="3"/>
    <n v="836"/>
  </r>
  <r>
    <n v="143277052"/>
    <x v="25"/>
    <x v="2"/>
    <d v="2022-07-23T00:00:00"/>
    <x v="3"/>
    <n v="464"/>
  </r>
  <r>
    <n v="143277052"/>
    <x v="80"/>
    <x v="2"/>
    <d v="2022-07-23T00:00:00"/>
    <x v="3"/>
    <n v="2088"/>
  </r>
  <r>
    <n v="143277053"/>
    <x v="39"/>
    <x v="2"/>
    <d v="2022-07-23T00:00:00"/>
    <x v="3"/>
    <n v="1114"/>
  </r>
  <r>
    <n v="143277053"/>
    <x v="40"/>
    <x v="2"/>
    <d v="2022-07-23T00:00:00"/>
    <x v="3"/>
    <n v="743"/>
  </r>
  <r>
    <n v="143277067"/>
    <x v="65"/>
    <x v="4"/>
    <d v="2022-08-01T00:00:00"/>
    <x v="1"/>
    <n v="1114"/>
  </r>
  <r>
    <n v="143277074"/>
    <x v="40"/>
    <x v="2"/>
    <d v="2022-07-24T00:00:00"/>
    <x v="3"/>
    <n v="372"/>
  </r>
  <r>
    <n v="143277075"/>
    <x v="49"/>
    <x v="2"/>
    <d v="2022-07-25T00:00:00"/>
    <x v="3"/>
    <n v="418"/>
  </r>
  <r>
    <n v="143277088"/>
    <x v="45"/>
    <x v="2"/>
    <d v="2022-07-25T00:00:00"/>
    <x v="3"/>
    <n v="1114"/>
  </r>
  <r>
    <n v="143277088"/>
    <x v="26"/>
    <x v="2"/>
    <d v="2022-07-25T00:00:00"/>
    <x v="3"/>
    <n v="4455"/>
  </r>
  <r>
    <n v="143277088"/>
    <x v="40"/>
    <x v="2"/>
    <d v="2022-07-25T00:00:00"/>
    <x v="3"/>
    <n v="372"/>
  </r>
  <r>
    <n v="143277089"/>
    <x v="24"/>
    <x v="2"/>
    <d v="2022-07-25T00:00:00"/>
    <x v="3"/>
    <n v="836"/>
  </r>
  <r>
    <n v="143277089"/>
    <x v="25"/>
    <x v="2"/>
    <d v="2022-07-25T00:00:00"/>
    <x v="3"/>
    <n v="232"/>
  </r>
  <r>
    <n v="143277089"/>
    <x v="80"/>
    <x v="2"/>
    <d v="2022-07-25T00:00:00"/>
    <x v="3"/>
    <n v="2088"/>
  </r>
  <r>
    <n v="143277090"/>
    <x v="44"/>
    <x v="4"/>
    <d v="2022-07-29T00:00:00"/>
    <x v="3"/>
    <n v="1253"/>
  </r>
  <r>
    <n v="143277090"/>
    <x v="30"/>
    <x v="4"/>
    <d v="2022-07-29T00:00:00"/>
    <x v="3"/>
    <n v="2228"/>
  </r>
  <r>
    <n v="143277090"/>
    <x v="91"/>
    <x v="4"/>
    <d v="2022-07-29T00:00:00"/>
    <x v="3"/>
    <n v="25056"/>
  </r>
  <r>
    <n v="143277090"/>
    <x v="79"/>
    <x v="4"/>
    <d v="2022-07-29T00:00:00"/>
    <x v="3"/>
    <n v="4385"/>
  </r>
  <r>
    <n v="143277091"/>
    <x v="32"/>
    <x v="4"/>
    <d v="2022-08-04T00:00:00"/>
    <x v="1"/>
    <n v="1128"/>
  </r>
  <r>
    <n v="143277091"/>
    <x v="33"/>
    <x v="4"/>
    <d v="2022-08-04T00:00:00"/>
    <x v="1"/>
    <n v="961"/>
  </r>
  <r>
    <n v="143277091"/>
    <x v="34"/>
    <x v="4"/>
    <d v="2022-08-04T00:00:00"/>
    <x v="1"/>
    <n v="919"/>
  </r>
  <r>
    <n v="143277097"/>
    <x v="50"/>
    <x v="1"/>
    <d v="2022-08-05T00:00:00"/>
    <x v="1"/>
    <n v="130"/>
  </r>
  <r>
    <n v="143277109"/>
    <x v="25"/>
    <x v="2"/>
    <d v="2022-07-28T00:00:00"/>
    <x v="3"/>
    <n v="464"/>
  </r>
  <r>
    <n v="143277109"/>
    <x v="80"/>
    <x v="2"/>
    <d v="2022-07-28T00:00:00"/>
    <x v="3"/>
    <n v="836"/>
  </r>
  <r>
    <n v="143277109"/>
    <x v="59"/>
    <x v="2"/>
    <d v="2022-07-28T00:00:00"/>
    <x v="3"/>
    <n v="232"/>
  </r>
  <r>
    <n v="143277109"/>
    <x v="60"/>
    <x v="2"/>
    <d v="2022-07-28T00:00:00"/>
    <x v="3"/>
    <n v="2005"/>
  </r>
  <r>
    <n v="143277110"/>
    <x v="45"/>
    <x v="2"/>
    <d v="2022-07-28T00:00:00"/>
    <x v="3"/>
    <n v="1485"/>
  </r>
  <r>
    <n v="143277110"/>
    <x v="26"/>
    <x v="2"/>
    <d v="2022-07-28T00:00:00"/>
    <x v="3"/>
    <n v="7424"/>
  </r>
  <r>
    <n v="143277110"/>
    <x v="28"/>
    <x v="2"/>
    <d v="2022-07-28T00:00:00"/>
    <x v="3"/>
    <n v="2228"/>
  </r>
  <r>
    <n v="143277110"/>
    <x v="40"/>
    <x v="2"/>
    <d v="2022-07-28T00:00:00"/>
    <x v="3"/>
    <n v="743"/>
  </r>
  <r>
    <n v="143277123"/>
    <x v="45"/>
    <x v="2"/>
    <d v="2022-07-29T00:00:00"/>
    <x v="3"/>
    <n v="743"/>
  </r>
  <r>
    <n v="143277123"/>
    <x v="26"/>
    <x v="2"/>
    <d v="2022-07-29T00:00:00"/>
    <x v="3"/>
    <n v="1485"/>
  </r>
  <r>
    <n v="143277123"/>
    <x v="40"/>
    <x v="2"/>
    <d v="2022-07-29T00:00:00"/>
    <x v="3"/>
    <n v="557"/>
  </r>
  <r>
    <n v="143277124"/>
    <x v="24"/>
    <x v="2"/>
    <d v="2022-07-29T00:00:00"/>
    <x v="3"/>
    <n v="836"/>
  </r>
  <r>
    <n v="143277124"/>
    <x v="80"/>
    <x v="2"/>
    <d v="2022-07-29T00:00:00"/>
    <x v="3"/>
    <n v="2088"/>
  </r>
  <r>
    <n v="143277124"/>
    <x v="59"/>
    <x v="2"/>
    <d v="2022-07-29T00:00:00"/>
    <x v="3"/>
    <n v="116"/>
  </r>
  <r>
    <n v="143287132"/>
    <x v="24"/>
    <x v="2"/>
    <d v="2022-07-30T00:00:00"/>
    <x v="3"/>
    <n v="836"/>
  </r>
  <r>
    <n v="143287132"/>
    <x v="80"/>
    <x v="2"/>
    <d v="2022-07-30T00:00:00"/>
    <x v="3"/>
    <n v="1044"/>
  </r>
  <r>
    <n v="143287132"/>
    <x v="59"/>
    <x v="2"/>
    <d v="2022-07-30T00:00:00"/>
    <x v="3"/>
    <n v="116"/>
  </r>
  <r>
    <n v="143287133"/>
    <x v="28"/>
    <x v="2"/>
    <d v="2022-07-30T00:00:00"/>
    <x v="3"/>
    <n v="1114"/>
  </r>
  <r>
    <n v="143287136"/>
    <x v="87"/>
    <x v="2"/>
    <d v="2022-08-01T00:00:00"/>
    <x v="1"/>
    <n v="70"/>
  </r>
  <r>
    <n v="143287152"/>
    <x v="9"/>
    <x v="2"/>
    <d v="2022-08-08T00:00:00"/>
    <x v="1"/>
    <n v="418"/>
  </r>
  <r>
    <n v="143287152"/>
    <x v="21"/>
    <x v="2"/>
    <d v="2022-08-08T00:00:00"/>
    <x v="1"/>
    <n v="279"/>
  </r>
  <r>
    <n v="143287152"/>
    <x v="22"/>
    <x v="2"/>
    <d v="2022-08-08T00:00:00"/>
    <x v="1"/>
    <n v="418"/>
  </r>
  <r>
    <n v="143287152"/>
    <x v="10"/>
    <x v="2"/>
    <d v="2022-08-08T00:00:00"/>
    <x v="1"/>
    <n v="418"/>
  </r>
  <r>
    <n v="143287152"/>
    <x v="17"/>
    <x v="2"/>
    <d v="2022-08-08T00:00:00"/>
    <x v="1"/>
    <n v="140"/>
  </r>
  <r>
    <n v="143287159"/>
    <x v="39"/>
    <x v="2"/>
    <d v="2022-07-31T00:00:00"/>
    <x v="3"/>
    <n v="335"/>
  </r>
  <r>
    <n v="143287159"/>
    <x v="45"/>
    <x v="2"/>
    <d v="2022-07-31T00:00:00"/>
    <x v="3"/>
    <n v="743"/>
  </r>
  <r>
    <n v="143287159"/>
    <x v="28"/>
    <x v="2"/>
    <d v="2022-07-31T00:00:00"/>
    <x v="3"/>
    <n v="1671"/>
  </r>
  <r>
    <n v="143287163"/>
    <x v="24"/>
    <x v="2"/>
    <d v="2022-07-31T00:00:00"/>
    <x v="3"/>
    <n v="836"/>
  </r>
  <r>
    <n v="143287163"/>
    <x v="80"/>
    <x v="2"/>
    <d v="2022-07-31T00:00:00"/>
    <x v="3"/>
    <n v="836"/>
  </r>
  <r>
    <n v="143287169"/>
    <x v="83"/>
    <x v="4"/>
    <d v="2022-08-18T00:00:00"/>
    <x v="1"/>
    <n v="502"/>
  </r>
  <r>
    <n v="143287169"/>
    <x v="37"/>
    <x v="4"/>
    <d v="2022-08-18T00:00:00"/>
    <x v="1"/>
    <n v="650"/>
  </r>
  <r>
    <n v="143287172"/>
    <x v="8"/>
    <x v="1"/>
    <d v="2022-08-08T00:00:00"/>
    <x v="1"/>
    <n v="891"/>
  </r>
  <r>
    <n v="143287173"/>
    <x v="94"/>
    <x v="1"/>
    <d v="2022-08-11T00:00:00"/>
    <x v="1"/>
    <n v="669"/>
  </r>
  <r>
    <n v="143287181"/>
    <x v="45"/>
    <x v="2"/>
    <d v="2022-08-01T00:00:00"/>
    <x v="1"/>
    <n v="743"/>
  </r>
  <r>
    <n v="143287181"/>
    <x v="26"/>
    <x v="2"/>
    <d v="2022-08-01T00:00:00"/>
    <x v="1"/>
    <n v="2970"/>
  </r>
  <r>
    <n v="143287181"/>
    <x v="28"/>
    <x v="2"/>
    <d v="2022-08-01T00:00:00"/>
    <x v="1"/>
    <n v="1671"/>
  </r>
  <r>
    <n v="143287181"/>
    <x v="40"/>
    <x v="2"/>
    <d v="2022-08-01T00:00:00"/>
    <x v="1"/>
    <n v="372"/>
  </r>
  <r>
    <n v="143287185"/>
    <x v="62"/>
    <x v="2"/>
    <d v="2022-08-01T00:00:00"/>
    <x v="1"/>
    <n v="279"/>
  </r>
  <r>
    <n v="143287185"/>
    <x v="24"/>
    <x v="2"/>
    <d v="2022-08-01T00:00:00"/>
    <x v="1"/>
    <n v="836"/>
  </r>
  <r>
    <n v="143287185"/>
    <x v="25"/>
    <x v="2"/>
    <d v="2022-08-01T00:00:00"/>
    <x v="1"/>
    <n v="232"/>
  </r>
  <r>
    <n v="143287208"/>
    <x v="39"/>
    <x v="2"/>
    <d v="2022-08-04T00:00:00"/>
    <x v="1"/>
    <n v="1114"/>
  </r>
  <r>
    <n v="143287208"/>
    <x v="45"/>
    <x v="2"/>
    <d v="2022-08-04T00:00:00"/>
    <x v="1"/>
    <n v="1485"/>
  </r>
  <r>
    <n v="143287208"/>
    <x v="26"/>
    <x v="2"/>
    <d v="2022-08-04T00:00:00"/>
    <x v="1"/>
    <n v="3564"/>
  </r>
  <r>
    <n v="143287208"/>
    <x v="28"/>
    <x v="2"/>
    <d v="2022-08-04T00:00:00"/>
    <x v="1"/>
    <n v="3898"/>
  </r>
  <r>
    <n v="143287208"/>
    <x v="40"/>
    <x v="2"/>
    <d v="2022-08-04T00:00:00"/>
    <x v="1"/>
    <n v="743"/>
  </r>
  <r>
    <n v="143287212"/>
    <x v="39"/>
    <x v="2"/>
    <d v="2022-08-01T00:00:00"/>
    <x v="1"/>
    <n v="557"/>
  </r>
  <r>
    <n v="143287212"/>
    <x v="45"/>
    <x v="2"/>
    <d v="2022-08-01T00:00:00"/>
    <x v="1"/>
    <n v="743"/>
  </r>
  <r>
    <n v="143287212"/>
    <x v="26"/>
    <x v="2"/>
    <d v="2022-08-01T00:00:00"/>
    <x v="1"/>
    <n v="2228"/>
  </r>
  <r>
    <n v="143287212"/>
    <x v="28"/>
    <x v="2"/>
    <d v="2022-08-01T00:00:00"/>
    <x v="1"/>
    <n v="2228"/>
  </r>
  <r>
    <n v="143287212"/>
    <x v="40"/>
    <x v="2"/>
    <d v="2022-08-01T00:00:00"/>
    <x v="1"/>
    <n v="186"/>
  </r>
  <r>
    <n v="143287213"/>
    <x v="80"/>
    <x v="2"/>
    <d v="2022-08-01T00:00:00"/>
    <x v="1"/>
    <n v="1253"/>
  </r>
  <r>
    <n v="143287214"/>
    <x v="24"/>
    <x v="2"/>
    <d v="2022-08-04T00:00:00"/>
    <x v="1"/>
    <n v="836"/>
  </r>
  <r>
    <n v="143287214"/>
    <x v="25"/>
    <x v="2"/>
    <d v="2022-08-04T00:00:00"/>
    <x v="1"/>
    <n v="232"/>
  </r>
  <r>
    <n v="143287214"/>
    <x v="80"/>
    <x v="2"/>
    <d v="2022-08-04T00:00:00"/>
    <x v="1"/>
    <n v="2088"/>
  </r>
  <r>
    <n v="143287219"/>
    <x v="16"/>
    <x v="2"/>
    <d v="2022-08-05T00:00:00"/>
    <x v="1"/>
    <n v="70"/>
  </r>
  <r>
    <n v="143287220"/>
    <x v="5"/>
    <x v="3"/>
    <d v="2022-08-06T00:00:00"/>
    <x v="1"/>
    <n v="3871"/>
  </r>
  <r>
    <n v="143287220"/>
    <x v="74"/>
    <x v="3"/>
    <d v="2022-08-06T00:00:00"/>
    <x v="1"/>
    <n v="2228"/>
  </r>
  <r>
    <n v="143287220"/>
    <x v="46"/>
    <x v="3"/>
    <d v="2022-08-06T00:00:00"/>
    <x v="1"/>
    <n v="1120"/>
  </r>
  <r>
    <n v="143287222"/>
    <x v="35"/>
    <x v="4"/>
    <d v="2022-08-12T00:00:00"/>
    <x v="1"/>
    <n v="2599"/>
  </r>
  <r>
    <n v="143287222"/>
    <x v="36"/>
    <x v="4"/>
    <d v="2022-08-12T00:00:00"/>
    <x v="1"/>
    <n v="223"/>
  </r>
  <r>
    <n v="143287222"/>
    <x v="65"/>
    <x v="4"/>
    <d v="2022-08-12T00:00:00"/>
    <x v="1"/>
    <n v="1114"/>
  </r>
  <r>
    <n v="143287222"/>
    <x v="66"/>
    <x v="4"/>
    <d v="2022-08-12T00:00:00"/>
    <x v="1"/>
    <n v="1114"/>
  </r>
  <r>
    <n v="143287223"/>
    <x v="3"/>
    <x v="2"/>
    <d v="2022-08-28T00:00:00"/>
    <x v="1"/>
    <n v="1485"/>
  </r>
  <r>
    <n v="143287223"/>
    <x v="4"/>
    <x v="2"/>
    <d v="2022-08-28T00:00:00"/>
    <x v="1"/>
    <n v="297"/>
  </r>
  <r>
    <n v="143287228"/>
    <x v="20"/>
    <x v="1"/>
    <d v="2022-08-04T00:00:00"/>
    <x v="1"/>
    <n v="2228"/>
  </r>
  <r>
    <n v="143287229"/>
    <x v="13"/>
    <x v="1"/>
    <d v="2022-08-07T00:00:00"/>
    <x v="1"/>
    <n v="3880"/>
  </r>
  <r>
    <n v="143287248"/>
    <x v="24"/>
    <x v="2"/>
    <d v="2022-08-05T00:00:00"/>
    <x v="1"/>
    <n v="836"/>
  </r>
  <r>
    <n v="143287248"/>
    <x v="80"/>
    <x v="2"/>
    <d v="2022-08-05T00:00:00"/>
    <x v="1"/>
    <n v="2088"/>
  </r>
  <r>
    <n v="143287249"/>
    <x v="48"/>
    <x v="2"/>
    <d v="2022-08-07T00:00:00"/>
    <x v="1"/>
    <n v="195"/>
  </r>
  <r>
    <n v="143287252"/>
    <x v="95"/>
    <x v="4"/>
    <d v="2022-08-08T00:00:00"/>
    <x v="1"/>
    <n v="9169"/>
  </r>
  <r>
    <n v="143287255"/>
    <x v="44"/>
    <x v="4"/>
    <d v="2022-08-06T00:00:00"/>
    <x v="1"/>
    <n v="5012"/>
  </r>
  <r>
    <n v="143287255"/>
    <x v="30"/>
    <x v="4"/>
    <d v="2022-08-06T00:00:00"/>
    <x v="1"/>
    <n v="4455"/>
  </r>
  <r>
    <n v="143287255"/>
    <x v="91"/>
    <x v="4"/>
    <d v="2022-08-06T00:00:00"/>
    <x v="1"/>
    <n v="16704"/>
  </r>
  <r>
    <n v="143287262"/>
    <x v="45"/>
    <x v="2"/>
    <d v="2022-08-06T00:00:00"/>
    <x v="1"/>
    <n v="743"/>
  </r>
  <r>
    <n v="143297271"/>
    <x v="26"/>
    <x v="2"/>
    <d v="2022-08-06T00:00:00"/>
    <x v="1"/>
    <n v="4455"/>
  </r>
  <r>
    <n v="143297271"/>
    <x v="40"/>
    <x v="2"/>
    <d v="2022-08-06T00:00:00"/>
    <x v="1"/>
    <n v="743"/>
  </r>
  <r>
    <n v="143297272"/>
    <x v="25"/>
    <x v="2"/>
    <d v="2022-08-06T00:00:00"/>
    <x v="1"/>
    <n v="232"/>
  </r>
  <r>
    <n v="143297272"/>
    <x v="80"/>
    <x v="2"/>
    <d v="2022-08-06T00:00:00"/>
    <x v="1"/>
    <n v="2088"/>
  </r>
  <r>
    <n v="143297272"/>
    <x v="60"/>
    <x v="2"/>
    <d v="2022-08-06T00:00:00"/>
    <x v="1"/>
    <n v="2005"/>
  </r>
  <r>
    <n v="143297273"/>
    <x v="16"/>
    <x v="2"/>
    <d v="2022-08-11T00:00:00"/>
    <x v="1"/>
    <n v="70"/>
  </r>
  <r>
    <n v="143297273"/>
    <x v="21"/>
    <x v="2"/>
    <d v="2022-08-11T00:00:00"/>
    <x v="1"/>
    <n v="279"/>
  </r>
  <r>
    <n v="143297273"/>
    <x v="22"/>
    <x v="2"/>
    <d v="2022-08-11T00:00:00"/>
    <x v="1"/>
    <n v="557"/>
  </r>
  <r>
    <n v="143297273"/>
    <x v="10"/>
    <x v="2"/>
    <d v="2022-08-11T00:00:00"/>
    <x v="1"/>
    <n v="557"/>
  </r>
  <r>
    <n v="143297273"/>
    <x v="17"/>
    <x v="2"/>
    <d v="2022-08-11T00:00:00"/>
    <x v="1"/>
    <n v="279"/>
  </r>
  <r>
    <n v="143297289"/>
    <x v="45"/>
    <x v="2"/>
    <d v="2022-08-07T00:00:00"/>
    <x v="1"/>
    <n v="1411"/>
  </r>
  <r>
    <n v="143297289"/>
    <x v="26"/>
    <x v="2"/>
    <d v="2022-08-07T00:00:00"/>
    <x v="1"/>
    <n v="7424"/>
  </r>
  <r>
    <n v="143297289"/>
    <x v="28"/>
    <x v="2"/>
    <d v="2022-08-07T00:00:00"/>
    <x v="1"/>
    <n v="2228"/>
  </r>
  <r>
    <n v="143297289"/>
    <x v="40"/>
    <x v="2"/>
    <d v="2022-08-07T00:00:00"/>
    <x v="1"/>
    <n v="1485"/>
  </r>
  <r>
    <n v="143297291"/>
    <x v="41"/>
    <x v="2"/>
    <d v="2022-08-07T00:00:00"/>
    <x v="1"/>
    <n v="35"/>
  </r>
  <r>
    <n v="143297291"/>
    <x v="25"/>
    <x v="2"/>
    <d v="2022-08-07T00:00:00"/>
    <x v="1"/>
    <n v="464"/>
  </r>
  <r>
    <n v="143297291"/>
    <x v="80"/>
    <x v="2"/>
    <d v="2022-08-07T00:00:00"/>
    <x v="1"/>
    <n v="3132"/>
  </r>
  <r>
    <n v="143297303"/>
    <x v="32"/>
    <x v="4"/>
    <d v="2022-08-12T00:00:00"/>
    <x v="1"/>
    <n v="1128"/>
  </r>
  <r>
    <n v="143297303"/>
    <x v="96"/>
    <x v="4"/>
    <d v="2022-08-12T00:00:00"/>
    <x v="1"/>
    <n v="2172"/>
  </r>
  <r>
    <n v="143297306"/>
    <x v="86"/>
    <x v="1"/>
    <d v="2022-08-11T00:00:00"/>
    <x v="1"/>
    <n v="335"/>
  </r>
  <r>
    <n v="143297322"/>
    <x v="62"/>
    <x v="2"/>
    <d v="2022-08-08T00:00:00"/>
    <x v="1"/>
    <n v="279"/>
  </r>
  <r>
    <n v="143297322"/>
    <x v="24"/>
    <x v="2"/>
    <d v="2022-08-08T00:00:00"/>
    <x v="1"/>
    <n v="2506"/>
  </r>
  <r>
    <n v="143297322"/>
    <x v="80"/>
    <x v="2"/>
    <d v="2022-08-08T00:00:00"/>
    <x v="1"/>
    <n v="3132"/>
  </r>
  <r>
    <n v="143297322"/>
    <x v="59"/>
    <x v="2"/>
    <d v="2022-08-08T00:00:00"/>
    <x v="1"/>
    <n v="232"/>
  </r>
  <r>
    <n v="143297322"/>
    <x v="60"/>
    <x v="2"/>
    <d v="2022-08-08T00:00:00"/>
    <x v="1"/>
    <n v="2005"/>
  </r>
  <r>
    <n v="143297326"/>
    <x v="39"/>
    <x v="2"/>
    <d v="2022-08-08T00:00:00"/>
    <x v="1"/>
    <n v="1114"/>
  </r>
  <r>
    <n v="143297326"/>
    <x v="26"/>
    <x v="2"/>
    <d v="2022-08-08T00:00:00"/>
    <x v="1"/>
    <n v="11136"/>
  </r>
  <r>
    <n v="143297326"/>
    <x v="28"/>
    <x v="2"/>
    <d v="2022-08-08T00:00:00"/>
    <x v="1"/>
    <n v="3341"/>
  </r>
  <r>
    <n v="143297326"/>
    <x v="40"/>
    <x v="2"/>
    <d v="2022-08-08T00:00:00"/>
    <x v="1"/>
    <n v="1448"/>
  </r>
  <r>
    <n v="143297348"/>
    <x v="45"/>
    <x v="2"/>
    <d v="2022-08-11T00:00:00"/>
    <x v="1"/>
    <n v="1485"/>
  </r>
  <r>
    <n v="143297348"/>
    <x v="26"/>
    <x v="2"/>
    <d v="2022-08-11T00:00:00"/>
    <x v="1"/>
    <n v="7424"/>
  </r>
  <r>
    <n v="143297348"/>
    <x v="28"/>
    <x v="2"/>
    <d v="2022-08-11T00:00:00"/>
    <x v="1"/>
    <n v="4455"/>
  </r>
  <r>
    <n v="143297348"/>
    <x v="40"/>
    <x v="2"/>
    <d v="2022-08-11T00:00:00"/>
    <x v="1"/>
    <n v="743"/>
  </r>
  <r>
    <n v="143297349"/>
    <x v="24"/>
    <x v="2"/>
    <d v="2022-08-11T00:00:00"/>
    <x v="1"/>
    <n v="836"/>
  </r>
  <r>
    <n v="143297349"/>
    <x v="25"/>
    <x v="2"/>
    <d v="2022-08-11T00:00:00"/>
    <x v="1"/>
    <n v="696"/>
  </r>
  <r>
    <n v="143297349"/>
    <x v="80"/>
    <x v="2"/>
    <d v="2022-08-11T00:00:00"/>
    <x v="1"/>
    <n v="3132"/>
  </r>
  <r>
    <n v="143297349"/>
    <x v="59"/>
    <x v="2"/>
    <d v="2022-08-11T00:00:00"/>
    <x v="1"/>
    <n v="232"/>
  </r>
  <r>
    <n v="143297351"/>
    <x v="9"/>
    <x v="2"/>
    <d v="2022-08-14T00:00:00"/>
    <x v="1"/>
    <n v="418"/>
  </r>
  <r>
    <n v="143297351"/>
    <x v="22"/>
    <x v="2"/>
    <d v="2022-08-14T00:00:00"/>
    <x v="1"/>
    <n v="279"/>
  </r>
  <r>
    <n v="143297351"/>
    <x v="10"/>
    <x v="2"/>
    <d v="2022-08-14T00:00:00"/>
    <x v="1"/>
    <n v="279"/>
  </r>
  <r>
    <n v="143297351"/>
    <x v="17"/>
    <x v="2"/>
    <d v="2022-08-14T00:00:00"/>
    <x v="1"/>
    <n v="418"/>
  </r>
  <r>
    <n v="143297353"/>
    <x v="48"/>
    <x v="2"/>
    <d v="2022-08-13T00:00:00"/>
    <x v="1"/>
    <n v="140"/>
  </r>
  <r>
    <n v="143297353"/>
    <x v="87"/>
    <x v="2"/>
    <d v="2022-08-13T00:00:00"/>
    <x v="1"/>
    <n v="140"/>
  </r>
  <r>
    <n v="143297362"/>
    <x v="95"/>
    <x v="4"/>
    <d v="2022-08-15T00:00:00"/>
    <x v="1"/>
    <n v="4585"/>
  </r>
  <r>
    <n v="143297375"/>
    <x v="41"/>
    <x v="2"/>
    <d v="2022-08-12T00:00:00"/>
    <x v="1"/>
    <n v="24"/>
  </r>
  <r>
    <n v="143297375"/>
    <x v="24"/>
    <x v="2"/>
    <d v="2022-08-12T00:00:00"/>
    <x v="1"/>
    <n v="836"/>
  </r>
  <r>
    <n v="143297375"/>
    <x v="25"/>
    <x v="2"/>
    <d v="2022-08-12T00:00:00"/>
    <x v="1"/>
    <n v="232"/>
  </r>
  <r>
    <n v="143297375"/>
    <x v="80"/>
    <x v="2"/>
    <d v="2022-08-12T00:00:00"/>
    <x v="1"/>
    <n v="2088"/>
  </r>
  <r>
    <n v="143297376"/>
    <x v="39"/>
    <x v="2"/>
    <d v="2022-08-12T00:00:00"/>
    <x v="1"/>
    <n v="1114"/>
  </r>
  <r>
    <n v="143297376"/>
    <x v="26"/>
    <x v="2"/>
    <d v="2022-08-12T00:00:00"/>
    <x v="1"/>
    <n v="4455"/>
  </r>
  <r>
    <n v="143297376"/>
    <x v="40"/>
    <x v="2"/>
    <d v="2022-08-12T00:00:00"/>
    <x v="1"/>
    <n v="743"/>
  </r>
  <r>
    <n v="143297384"/>
    <x v="74"/>
    <x v="3"/>
    <d v="2022-08-20T00:00:00"/>
    <x v="1"/>
    <n v="5568"/>
  </r>
  <r>
    <n v="143297384"/>
    <x v="46"/>
    <x v="3"/>
    <d v="2022-08-20T00:00:00"/>
    <x v="1"/>
    <n v="2239"/>
  </r>
  <r>
    <n v="143297385"/>
    <x v="44"/>
    <x v="4"/>
    <d v="2022-08-14T00:00:00"/>
    <x v="1"/>
    <n v="1253"/>
  </r>
  <r>
    <n v="143297385"/>
    <x v="30"/>
    <x v="4"/>
    <d v="2022-08-14T00:00:00"/>
    <x v="1"/>
    <n v="3341"/>
  </r>
  <r>
    <n v="143297385"/>
    <x v="91"/>
    <x v="4"/>
    <d v="2022-08-14T00:00:00"/>
    <x v="1"/>
    <n v="27840"/>
  </r>
  <r>
    <n v="143297387"/>
    <x v="97"/>
    <x v="4"/>
    <d v="2022-09-05T00:00:00"/>
    <x v="4"/>
    <n v="2631"/>
  </r>
  <r>
    <n v="143297394"/>
    <x v="94"/>
    <x v="1"/>
    <d v="2022-08-18T00:00:00"/>
    <x v="1"/>
    <n v="836"/>
  </r>
  <r>
    <n v="143297395"/>
    <x v="15"/>
    <x v="1"/>
    <d v="2022-08-27T00:00:00"/>
    <x v="1"/>
    <n v="1337"/>
  </r>
  <r>
    <n v="143297398"/>
    <x v="93"/>
    <x v="1"/>
    <d v="2022-08-25T00:00:00"/>
    <x v="1"/>
    <n v="17818"/>
  </r>
  <r>
    <n v="143297399"/>
    <x v="51"/>
    <x v="1"/>
    <d v="2022-08-27T00:00:00"/>
    <x v="1"/>
    <n v="149"/>
  </r>
  <r>
    <n v="143307413"/>
    <x v="25"/>
    <x v="2"/>
    <d v="2022-08-13T00:00:00"/>
    <x v="1"/>
    <n v="232"/>
  </r>
  <r>
    <n v="143307413"/>
    <x v="80"/>
    <x v="2"/>
    <d v="2022-08-13T00:00:00"/>
    <x v="1"/>
    <n v="3132"/>
  </r>
  <r>
    <n v="143307414"/>
    <x v="39"/>
    <x v="2"/>
    <d v="2022-08-13T00:00:00"/>
    <x v="1"/>
    <n v="557"/>
  </r>
  <r>
    <n v="143307424"/>
    <x v="1"/>
    <x v="0"/>
    <d v="2022-10-03T00:00:00"/>
    <x v="5"/>
    <n v="1170"/>
  </r>
  <r>
    <n v="143307424"/>
    <x v="98"/>
    <x v="0"/>
    <d v="2022-10-03T00:00:00"/>
    <x v="5"/>
    <n v="376"/>
  </r>
  <r>
    <n v="143307424"/>
    <x v="78"/>
    <x v="0"/>
    <d v="2022-10-03T00:00:00"/>
    <x v="5"/>
    <n v="627"/>
  </r>
  <r>
    <n v="143307434"/>
    <x v="26"/>
    <x v="2"/>
    <d v="2022-08-14T00:00:00"/>
    <x v="1"/>
    <n v="4455"/>
  </r>
  <r>
    <n v="143307435"/>
    <x v="24"/>
    <x v="2"/>
    <d v="2022-08-14T00:00:00"/>
    <x v="1"/>
    <n v="836"/>
  </r>
  <r>
    <n v="143307435"/>
    <x v="80"/>
    <x v="2"/>
    <d v="2022-08-14T00:00:00"/>
    <x v="1"/>
    <n v="2088"/>
  </r>
  <r>
    <n v="143307435"/>
    <x v="60"/>
    <x v="2"/>
    <d v="2022-08-14T00:00:00"/>
    <x v="1"/>
    <n v="2005"/>
  </r>
  <r>
    <n v="143307439"/>
    <x v="7"/>
    <x v="3"/>
    <d v="2022-08-21T00:00:00"/>
    <x v="1"/>
    <n v="1207"/>
  </r>
  <r>
    <n v="143307440"/>
    <x v="75"/>
    <x v="3"/>
    <d v="2022-09-18T00:00:00"/>
    <x v="4"/>
    <n v="14141"/>
  </r>
  <r>
    <n v="143307441"/>
    <x v="44"/>
    <x v="4"/>
    <d v="2022-08-20T00:00:00"/>
    <x v="1"/>
    <n v="2506"/>
  </r>
  <r>
    <n v="143307441"/>
    <x v="30"/>
    <x v="4"/>
    <d v="2022-08-20T00:00:00"/>
    <x v="1"/>
    <n v="4455"/>
  </r>
  <r>
    <n v="143307441"/>
    <x v="91"/>
    <x v="4"/>
    <d v="2022-08-20T00:00:00"/>
    <x v="1"/>
    <n v="23664"/>
  </r>
  <r>
    <n v="143307442"/>
    <x v="94"/>
    <x v="1"/>
    <d v="2022-08-26T00:00:00"/>
    <x v="1"/>
    <n v="836"/>
  </r>
  <r>
    <n v="143307449"/>
    <x v="39"/>
    <x v="2"/>
    <d v="2022-08-15T00:00:00"/>
    <x v="1"/>
    <n v="836"/>
  </r>
  <r>
    <n v="143307449"/>
    <x v="26"/>
    <x v="2"/>
    <d v="2022-08-15T00:00:00"/>
    <x v="1"/>
    <n v="4455"/>
  </r>
  <r>
    <n v="143307449"/>
    <x v="40"/>
    <x v="2"/>
    <d v="2022-08-15T00:00:00"/>
    <x v="1"/>
    <n v="1485"/>
  </r>
  <r>
    <n v="143307451"/>
    <x v="62"/>
    <x v="2"/>
    <d v="2022-08-15T00:00:00"/>
    <x v="1"/>
    <n v="140"/>
  </r>
  <r>
    <n v="143307451"/>
    <x v="24"/>
    <x v="2"/>
    <d v="2022-08-15T00:00:00"/>
    <x v="1"/>
    <n v="1671"/>
  </r>
  <r>
    <n v="143307451"/>
    <x v="25"/>
    <x v="2"/>
    <d v="2022-08-15T00:00:00"/>
    <x v="1"/>
    <n v="232"/>
  </r>
  <r>
    <n v="143307451"/>
    <x v="80"/>
    <x v="2"/>
    <d v="2022-08-15T00:00:00"/>
    <x v="1"/>
    <n v="2088"/>
  </r>
  <r>
    <n v="143307461"/>
    <x v="8"/>
    <x v="1"/>
    <d v="2022-08-28T00:00:00"/>
    <x v="1"/>
    <n v="891"/>
  </r>
  <r>
    <n v="143307474"/>
    <x v="2"/>
    <x v="1"/>
    <d v="2022-09-03T00:00:00"/>
    <x v="4"/>
    <n v="439"/>
  </r>
  <r>
    <n v="143307475"/>
    <x v="35"/>
    <x v="4"/>
    <d v="2022-08-29T00:00:00"/>
    <x v="1"/>
    <n v="2599"/>
  </r>
  <r>
    <n v="143307475"/>
    <x v="65"/>
    <x v="4"/>
    <d v="2022-08-29T00:00:00"/>
    <x v="1"/>
    <n v="1114"/>
  </r>
  <r>
    <n v="143307475"/>
    <x v="68"/>
    <x v="4"/>
    <d v="2022-08-29T00:00:00"/>
    <x v="1"/>
    <n v="1300"/>
  </r>
  <r>
    <n v="143307480"/>
    <x v="5"/>
    <x v="3"/>
    <d v="2022-08-28T00:00:00"/>
    <x v="1"/>
    <n v="5513"/>
  </r>
  <r>
    <n v="143307480"/>
    <x v="74"/>
    <x v="3"/>
    <d v="2022-08-28T00:00:00"/>
    <x v="1"/>
    <n v="5568"/>
  </r>
  <r>
    <n v="143307480"/>
    <x v="46"/>
    <x v="3"/>
    <d v="2022-08-28T00:00:00"/>
    <x v="1"/>
    <n v="1120"/>
  </r>
  <r>
    <n v="143307481"/>
    <x v="13"/>
    <x v="1"/>
    <d v="2022-08-29T00:00:00"/>
    <x v="1"/>
    <n v="3351"/>
  </r>
  <r>
    <n v="143307486"/>
    <x v="39"/>
    <x v="2"/>
    <d v="2022-08-18T00:00:00"/>
    <x v="1"/>
    <n v="836"/>
  </r>
  <r>
    <n v="143307487"/>
    <x v="62"/>
    <x v="2"/>
    <d v="2022-08-18T00:00:00"/>
    <x v="1"/>
    <n v="140"/>
  </r>
  <r>
    <n v="143307487"/>
    <x v="24"/>
    <x v="2"/>
    <d v="2022-08-18T00:00:00"/>
    <x v="1"/>
    <n v="836"/>
  </r>
  <r>
    <n v="143307487"/>
    <x v="25"/>
    <x v="2"/>
    <d v="2022-08-18T00:00:00"/>
    <x v="1"/>
    <n v="232"/>
  </r>
  <r>
    <n v="143307487"/>
    <x v="80"/>
    <x v="2"/>
    <d v="2022-08-18T00:00:00"/>
    <x v="1"/>
    <n v="2088"/>
  </r>
  <r>
    <n v="143307487"/>
    <x v="59"/>
    <x v="2"/>
    <d v="2022-08-18T00:00:00"/>
    <x v="1"/>
    <n v="116"/>
  </r>
  <r>
    <n v="143307489"/>
    <x v="16"/>
    <x v="2"/>
    <d v="2022-08-21T00:00:00"/>
    <x v="1"/>
    <n v="140"/>
  </r>
  <r>
    <n v="143307490"/>
    <x v="48"/>
    <x v="2"/>
    <d v="2022-08-20T00:00:00"/>
    <x v="1"/>
    <n v="140"/>
  </r>
  <r>
    <n v="143307490"/>
    <x v="49"/>
    <x v="2"/>
    <d v="2022-08-20T00:00:00"/>
    <x v="1"/>
    <n v="140"/>
  </r>
  <r>
    <n v="143307494"/>
    <x v="95"/>
    <x v="4"/>
    <d v="2022-08-21T00:00:00"/>
    <x v="1"/>
    <n v="4585"/>
  </r>
  <r>
    <n v="143307502"/>
    <x v="28"/>
    <x v="2"/>
    <d v="2022-08-18T00:00:00"/>
    <x v="1"/>
    <n v="3341"/>
  </r>
  <r>
    <n v="143307513"/>
    <x v="28"/>
    <x v="2"/>
    <d v="2022-08-19T00:00:00"/>
    <x v="1"/>
    <n v="1114"/>
  </r>
  <r>
    <n v="143307514"/>
    <x v="24"/>
    <x v="2"/>
    <d v="2022-08-19T00:00:00"/>
    <x v="1"/>
    <n v="836"/>
  </r>
  <r>
    <n v="143307514"/>
    <x v="80"/>
    <x v="2"/>
    <d v="2022-08-19T00:00:00"/>
    <x v="1"/>
    <n v="1044"/>
  </r>
  <r>
    <n v="143307514"/>
    <x v="59"/>
    <x v="2"/>
    <d v="2022-08-19T00:00:00"/>
    <x v="1"/>
    <n v="70"/>
  </r>
  <r>
    <n v="143307519"/>
    <x v="99"/>
    <x v="4"/>
    <d v="2022-08-22T00:00:00"/>
    <x v="1"/>
    <n v="5012"/>
  </r>
  <r>
    <n v="143307521"/>
    <x v="32"/>
    <x v="4"/>
    <d v="2022-08-26T00:00:00"/>
    <x v="1"/>
    <n v="2256"/>
  </r>
  <r>
    <n v="143307521"/>
    <x v="34"/>
    <x v="4"/>
    <d v="2022-08-26T00:00:00"/>
    <x v="1"/>
    <n v="919"/>
  </r>
  <r>
    <n v="143307521"/>
    <x v="70"/>
    <x v="4"/>
    <d v="2022-08-26T00:00:00"/>
    <x v="1"/>
    <n v="543"/>
  </r>
  <r>
    <n v="143307522"/>
    <x v="44"/>
    <x v="4"/>
    <d v="2022-08-25T00:00:00"/>
    <x v="1"/>
    <n v="2506"/>
  </r>
  <r>
    <n v="143307522"/>
    <x v="30"/>
    <x v="4"/>
    <d v="2022-08-25T00:00:00"/>
    <x v="1"/>
    <n v="2228"/>
  </r>
  <r>
    <n v="143307522"/>
    <x v="91"/>
    <x v="4"/>
    <d v="2022-08-25T00:00:00"/>
    <x v="1"/>
    <n v="27840"/>
  </r>
  <r>
    <n v="143307525"/>
    <x v="94"/>
    <x v="1"/>
    <d v="2022-08-29T00:00:00"/>
    <x v="1"/>
    <n v="1003"/>
  </r>
  <r>
    <n v="143307527"/>
    <x v="18"/>
    <x v="3"/>
    <d v="2022-08-28T00:00:00"/>
    <x v="1"/>
    <n v="1634"/>
  </r>
  <r>
    <n v="143307527"/>
    <x v="19"/>
    <x v="3"/>
    <d v="2022-08-28T00:00:00"/>
    <x v="1"/>
    <n v="3564"/>
  </r>
  <r>
    <n v="143307530"/>
    <x v="12"/>
    <x v="1"/>
    <d v="2022-08-25T00:00:00"/>
    <x v="1"/>
    <n v="140"/>
  </r>
  <r>
    <n v="143317554"/>
    <x v="45"/>
    <x v="2"/>
    <d v="2022-08-20T00:00:00"/>
    <x v="1"/>
    <n v="2970"/>
  </r>
  <r>
    <n v="143317554"/>
    <x v="26"/>
    <x v="2"/>
    <d v="2022-08-20T00:00:00"/>
    <x v="1"/>
    <n v="7424"/>
  </r>
  <r>
    <n v="143317554"/>
    <x v="28"/>
    <x v="2"/>
    <d v="2022-08-20T00:00:00"/>
    <x v="1"/>
    <n v="4455"/>
  </r>
  <r>
    <n v="143317554"/>
    <x v="40"/>
    <x v="2"/>
    <d v="2022-08-20T00:00:00"/>
    <x v="1"/>
    <n v="1485"/>
  </r>
  <r>
    <n v="143317555"/>
    <x v="24"/>
    <x v="2"/>
    <d v="2022-08-20T00:00:00"/>
    <x v="1"/>
    <n v="836"/>
  </r>
  <r>
    <n v="143317555"/>
    <x v="25"/>
    <x v="2"/>
    <d v="2022-08-20T00:00:00"/>
    <x v="1"/>
    <n v="232"/>
  </r>
  <r>
    <n v="143317555"/>
    <x v="80"/>
    <x v="2"/>
    <d v="2022-08-20T00:00:00"/>
    <x v="1"/>
    <n v="2088"/>
  </r>
  <r>
    <n v="143317561"/>
    <x v="9"/>
    <x v="2"/>
    <d v="2022-08-26T00:00:00"/>
    <x v="1"/>
    <n v="279"/>
  </r>
  <r>
    <n v="143317561"/>
    <x v="22"/>
    <x v="2"/>
    <d v="2022-08-26T00:00:00"/>
    <x v="1"/>
    <n v="696"/>
  </r>
  <r>
    <n v="143317561"/>
    <x v="10"/>
    <x v="2"/>
    <d v="2022-08-26T00:00:00"/>
    <x v="1"/>
    <n v="557"/>
  </r>
  <r>
    <n v="143317576"/>
    <x v="39"/>
    <x v="2"/>
    <d v="2022-08-21T00:00:00"/>
    <x v="1"/>
    <n v="557"/>
  </r>
  <r>
    <n v="143317576"/>
    <x v="45"/>
    <x v="2"/>
    <d v="2022-08-21T00:00:00"/>
    <x v="1"/>
    <n v="1485"/>
  </r>
  <r>
    <n v="143317576"/>
    <x v="26"/>
    <x v="2"/>
    <d v="2022-08-21T00:00:00"/>
    <x v="1"/>
    <n v="5568"/>
  </r>
  <r>
    <n v="143317576"/>
    <x v="40"/>
    <x v="2"/>
    <d v="2022-08-21T00:00:00"/>
    <x v="1"/>
    <n v="743"/>
  </r>
  <r>
    <n v="143317577"/>
    <x v="41"/>
    <x v="2"/>
    <d v="2022-08-21T00:00:00"/>
    <x v="1"/>
    <n v="24"/>
  </r>
  <r>
    <n v="143317577"/>
    <x v="62"/>
    <x v="2"/>
    <d v="2022-08-21T00:00:00"/>
    <x v="1"/>
    <n v="279"/>
  </r>
  <r>
    <n v="143317577"/>
    <x v="24"/>
    <x v="2"/>
    <d v="2022-08-21T00:00:00"/>
    <x v="1"/>
    <n v="836"/>
  </r>
  <r>
    <n v="143317577"/>
    <x v="25"/>
    <x v="2"/>
    <d v="2022-08-21T00:00:00"/>
    <x v="1"/>
    <n v="232"/>
  </r>
  <r>
    <n v="143317577"/>
    <x v="80"/>
    <x v="2"/>
    <d v="2022-08-21T00:00:00"/>
    <x v="1"/>
    <n v="1880"/>
  </r>
  <r>
    <n v="143317587"/>
    <x v="39"/>
    <x v="2"/>
    <d v="2022-08-22T00:00:00"/>
    <x v="1"/>
    <n v="557"/>
  </r>
  <r>
    <n v="143317587"/>
    <x v="40"/>
    <x v="2"/>
    <d v="2022-08-22T00:00:00"/>
    <x v="1"/>
    <n v="743"/>
  </r>
  <r>
    <n v="143317588"/>
    <x v="24"/>
    <x v="2"/>
    <d v="2022-08-22T00:00:00"/>
    <x v="1"/>
    <n v="836"/>
  </r>
  <r>
    <n v="143317588"/>
    <x v="25"/>
    <x v="2"/>
    <d v="2022-08-22T00:00:00"/>
    <x v="1"/>
    <n v="232"/>
  </r>
  <r>
    <n v="143317588"/>
    <x v="80"/>
    <x v="2"/>
    <d v="2022-08-22T00:00:00"/>
    <x v="1"/>
    <n v="3132"/>
  </r>
  <r>
    <n v="143317588"/>
    <x v="59"/>
    <x v="2"/>
    <d v="2022-08-22T00:00:00"/>
    <x v="1"/>
    <n v="163"/>
  </r>
  <r>
    <n v="143317598"/>
    <x v="9"/>
    <x v="2"/>
    <d v="2022-08-22T00:00:00"/>
    <x v="1"/>
    <n v="140"/>
  </r>
  <r>
    <n v="143317609"/>
    <x v="28"/>
    <x v="2"/>
    <d v="2022-08-25T00:00:00"/>
    <x v="1"/>
    <n v="2228"/>
  </r>
  <r>
    <n v="143317609"/>
    <x v="40"/>
    <x v="2"/>
    <d v="2022-08-25T00:00:00"/>
    <x v="1"/>
    <n v="1485"/>
  </r>
  <r>
    <n v="143317610"/>
    <x v="25"/>
    <x v="2"/>
    <d v="2022-08-25T00:00:00"/>
    <x v="1"/>
    <n v="232"/>
  </r>
  <r>
    <n v="143317610"/>
    <x v="59"/>
    <x v="2"/>
    <d v="2022-08-25T00:00:00"/>
    <x v="1"/>
    <n v="93"/>
  </r>
  <r>
    <n v="143317615"/>
    <x v="48"/>
    <x v="2"/>
    <d v="2022-08-28T00:00:00"/>
    <x v="1"/>
    <n v="70"/>
  </r>
  <r>
    <n v="143317615"/>
    <x v="49"/>
    <x v="2"/>
    <d v="2022-08-28T00:00:00"/>
    <x v="1"/>
    <n v="140"/>
  </r>
  <r>
    <n v="143317631"/>
    <x v="100"/>
    <x v="0"/>
    <d v="2022-11-11T00:00:00"/>
    <x v="6"/>
    <n v="163"/>
  </r>
  <r>
    <n v="143317631"/>
    <x v="1"/>
    <x v="0"/>
    <d v="2022-11-11T00:00:00"/>
    <x v="6"/>
    <n v="464"/>
  </r>
  <r>
    <n v="143317631"/>
    <x v="98"/>
    <x v="0"/>
    <d v="2022-11-11T00:00:00"/>
    <x v="6"/>
    <n v="205"/>
  </r>
  <r>
    <n v="143317638"/>
    <x v="41"/>
    <x v="2"/>
    <d v="2022-08-26T00:00:00"/>
    <x v="1"/>
    <n v="47"/>
  </r>
  <r>
    <n v="143317638"/>
    <x v="62"/>
    <x v="2"/>
    <d v="2022-08-26T00:00:00"/>
    <x v="1"/>
    <n v="279"/>
  </r>
  <r>
    <n v="143317638"/>
    <x v="80"/>
    <x v="2"/>
    <d v="2022-08-26T00:00:00"/>
    <x v="1"/>
    <n v="4176"/>
  </r>
  <r>
    <n v="143317638"/>
    <x v="59"/>
    <x v="2"/>
    <d v="2022-08-26T00:00:00"/>
    <x v="1"/>
    <n v="70"/>
  </r>
  <r>
    <n v="143317638"/>
    <x v="60"/>
    <x v="2"/>
    <d v="2022-08-26T00:00:00"/>
    <x v="1"/>
    <n v="4009"/>
  </r>
  <r>
    <n v="143317639"/>
    <x v="28"/>
    <x v="2"/>
    <d v="2022-08-26T00:00:00"/>
    <x v="1"/>
    <n v="1114"/>
  </r>
  <r>
    <n v="143317642"/>
    <x v="9"/>
    <x v="2"/>
    <d v="2022-08-29T00:00:00"/>
    <x v="1"/>
    <n v="279"/>
  </r>
  <r>
    <n v="143317642"/>
    <x v="21"/>
    <x v="2"/>
    <d v="2022-08-29T00:00:00"/>
    <x v="1"/>
    <n v="279"/>
  </r>
  <r>
    <n v="143317642"/>
    <x v="22"/>
    <x v="2"/>
    <d v="2022-08-29T00:00:00"/>
    <x v="1"/>
    <n v="557"/>
  </r>
  <r>
    <n v="143317642"/>
    <x v="10"/>
    <x v="2"/>
    <d v="2022-08-29T00:00:00"/>
    <x v="1"/>
    <n v="557"/>
  </r>
  <r>
    <n v="143317642"/>
    <x v="17"/>
    <x v="2"/>
    <d v="2022-08-29T00:00:00"/>
    <x v="1"/>
    <n v="279"/>
  </r>
  <r>
    <n v="143327658"/>
    <x v="24"/>
    <x v="2"/>
    <d v="2022-08-27T00:00:00"/>
    <x v="1"/>
    <n v="836"/>
  </r>
  <r>
    <n v="143327658"/>
    <x v="25"/>
    <x v="2"/>
    <d v="2022-08-27T00:00:00"/>
    <x v="1"/>
    <n v="232"/>
  </r>
  <r>
    <n v="143327658"/>
    <x v="80"/>
    <x v="2"/>
    <d v="2022-08-27T00:00:00"/>
    <x v="1"/>
    <n v="6264"/>
  </r>
  <r>
    <n v="143327660"/>
    <x v="26"/>
    <x v="2"/>
    <d v="2022-08-27T00:00:00"/>
    <x v="1"/>
    <n v="4455"/>
  </r>
  <r>
    <n v="143327660"/>
    <x v="40"/>
    <x v="2"/>
    <d v="2022-08-27T00:00:00"/>
    <x v="1"/>
    <n v="1485"/>
  </r>
  <r>
    <n v="143327661"/>
    <x v="94"/>
    <x v="1"/>
    <d v="2022-08-25T00:00:00"/>
    <x v="1"/>
    <n v="335"/>
  </r>
  <r>
    <n v="143327671"/>
    <x v="94"/>
    <x v="1"/>
    <d v="2022-09-03T00:00:00"/>
    <x v="4"/>
    <n v="1337"/>
  </r>
  <r>
    <n v="143327673"/>
    <x v="50"/>
    <x v="1"/>
    <d v="2022-09-05T00:00:00"/>
    <x v="4"/>
    <n v="130"/>
  </r>
  <r>
    <n v="143327673"/>
    <x v="51"/>
    <x v="1"/>
    <d v="2022-09-05T00:00:00"/>
    <x v="4"/>
    <n v="75"/>
  </r>
  <r>
    <n v="143327674"/>
    <x v="44"/>
    <x v="4"/>
    <d v="2022-09-02T00:00:00"/>
    <x v="4"/>
    <n v="3759"/>
  </r>
  <r>
    <n v="143327674"/>
    <x v="30"/>
    <x v="4"/>
    <d v="2022-09-02T00:00:00"/>
    <x v="4"/>
    <n v="6125"/>
  </r>
  <r>
    <n v="143327674"/>
    <x v="91"/>
    <x v="4"/>
    <d v="2022-09-02T00:00:00"/>
    <x v="4"/>
    <n v="26448"/>
  </r>
  <r>
    <n v="143327687"/>
    <x v="83"/>
    <x v="4"/>
    <d v="2022-09-01T00:00:00"/>
    <x v="4"/>
    <n v="502"/>
  </r>
  <r>
    <n v="143327691"/>
    <x v="26"/>
    <x v="2"/>
    <d v="2022-08-28T00:00:00"/>
    <x v="1"/>
    <n v="7424"/>
  </r>
  <r>
    <n v="143327691"/>
    <x v="28"/>
    <x v="2"/>
    <d v="2022-08-28T00:00:00"/>
    <x v="1"/>
    <n v="3341"/>
  </r>
  <r>
    <n v="143327691"/>
    <x v="40"/>
    <x v="2"/>
    <d v="2022-08-28T00:00:00"/>
    <x v="1"/>
    <n v="1485"/>
  </r>
  <r>
    <n v="143327693"/>
    <x v="25"/>
    <x v="2"/>
    <d v="2022-08-28T00:00:00"/>
    <x v="1"/>
    <n v="232"/>
  </r>
  <r>
    <n v="143327698"/>
    <x v="101"/>
    <x v="4"/>
    <d v="2022-08-28T00:00:00"/>
    <x v="1"/>
    <n v="743"/>
  </r>
  <r>
    <n v="143327698"/>
    <x v="102"/>
    <x v="4"/>
    <d v="2022-08-28T00:00:00"/>
    <x v="1"/>
    <n v="743"/>
  </r>
  <r>
    <n v="143327702"/>
    <x v="5"/>
    <x v="3"/>
    <d v="2022-09-09T00:00:00"/>
    <x v="4"/>
    <n v="2205"/>
  </r>
  <r>
    <n v="143327702"/>
    <x v="74"/>
    <x v="3"/>
    <d v="2022-09-09T00:00:00"/>
    <x v="4"/>
    <n v="5568"/>
  </r>
  <r>
    <n v="143327702"/>
    <x v="46"/>
    <x v="3"/>
    <d v="2022-09-09T00:00:00"/>
    <x v="4"/>
    <n v="1120"/>
  </r>
  <r>
    <n v="143327703"/>
    <x v="18"/>
    <x v="3"/>
    <d v="2022-09-08T00:00:00"/>
    <x v="4"/>
    <n v="1634"/>
  </r>
  <r>
    <n v="143327703"/>
    <x v="19"/>
    <x v="3"/>
    <d v="2022-09-08T00:00:00"/>
    <x v="4"/>
    <n v="5346"/>
  </r>
  <r>
    <n v="143327712"/>
    <x v="103"/>
    <x v="1"/>
    <d v="2022-08-29T00:00:00"/>
    <x v="1"/>
    <n v="335"/>
  </r>
  <r>
    <n v="143327718"/>
    <x v="45"/>
    <x v="2"/>
    <d v="2022-08-29T00:00:00"/>
    <x v="1"/>
    <n v="1485"/>
  </r>
  <r>
    <n v="143327718"/>
    <x v="26"/>
    <x v="2"/>
    <d v="2022-08-29T00:00:00"/>
    <x v="1"/>
    <n v="7424"/>
  </r>
  <r>
    <n v="143327718"/>
    <x v="28"/>
    <x v="2"/>
    <d v="2022-08-29T00:00:00"/>
    <x v="1"/>
    <n v="4455"/>
  </r>
  <r>
    <n v="143327718"/>
    <x v="40"/>
    <x v="2"/>
    <d v="2022-08-29T00:00:00"/>
    <x v="1"/>
    <n v="1485"/>
  </r>
  <r>
    <n v="143327720"/>
    <x v="62"/>
    <x v="2"/>
    <d v="2022-08-29T00:00:00"/>
    <x v="1"/>
    <n v="279"/>
  </r>
  <r>
    <n v="143327720"/>
    <x v="24"/>
    <x v="2"/>
    <d v="2022-08-29T00:00:00"/>
    <x v="1"/>
    <n v="1671"/>
  </r>
  <r>
    <n v="143327720"/>
    <x v="25"/>
    <x v="2"/>
    <d v="2022-08-29T00:00:00"/>
    <x v="1"/>
    <n v="464"/>
  </r>
  <r>
    <n v="143327720"/>
    <x v="80"/>
    <x v="2"/>
    <d v="2022-08-29T00:00:00"/>
    <x v="1"/>
    <n v="8352"/>
  </r>
  <r>
    <n v="143327720"/>
    <x v="60"/>
    <x v="2"/>
    <d v="2022-08-29T00:00:00"/>
    <x v="1"/>
    <n v="4009"/>
  </r>
  <r>
    <n v="143327723"/>
    <x v="16"/>
    <x v="2"/>
    <d v="2022-09-02T00:00:00"/>
    <x v="4"/>
    <n v="70"/>
  </r>
  <r>
    <n v="143327723"/>
    <x v="21"/>
    <x v="2"/>
    <d v="2022-09-02T00:00:00"/>
    <x v="4"/>
    <n v="418"/>
  </r>
  <r>
    <n v="143327723"/>
    <x v="22"/>
    <x v="2"/>
    <d v="2022-09-02T00:00:00"/>
    <x v="4"/>
    <n v="836"/>
  </r>
  <r>
    <n v="143327723"/>
    <x v="10"/>
    <x v="2"/>
    <d v="2022-09-02T00:00:00"/>
    <x v="4"/>
    <n v="836"/>
  </r>
  <r>
    <n v="143327727"/>
    <x v="94"/>
    <x v="1"/>
    <d v="2022-08-28T00:00:00"/>
    <x v="1"/>
    <n v="335"/>
  </r>
  <r>
    <n v="143327728"/>
    <x v="13"/>
    <x v="1"/>
    <d v="2022-09-03T00:00:00"/>
    <x v="4"/>
    <n v="504"/>
  </r>
  <r>
    <n v="143327728"/>
    <x v="14"/>
    <x v="1"/>
    <d v="2022-09-03T00:00:00"/>
    <x v="4"/>
    <n v="1170"/>
  </r>
  <r>
    <n v="143327736"/>
    <x v="11"/>
    <x v="1"/>
    <d v="2022-09-05T00:00:00"/>
    <x v="4"/>
    <n v="93"/>
  </r>
  <r>
    <n v="143327736"/>
    <x v="12"/>
    <x v="1"/>
    <d v="2022-09-05T00:00:00"/>
    <x v="4"/>
    <n v="93"/>
  </r>
  <r>
    <n v="143327747"/>
    <x v="40"/>
    <x v="2"/>
    <d v="2022-09-01T00:00:00"/>
    <x v="4"/>
    <n v="2228"/>
  </r>
  <r>
    <n v="143327748"/>
    <x v="25"/>
    <x v="2"/>
    <d v="2022-09-01T00:00:00"/>
    <x v="4"/>
    <n v="360"/>
  </r>
  <r>
    <n v="143327748"/>
    <x v="80"/>
    <x v="2"/>
    <d v="2022-09-01T00:00:00"/>
    <x v="4"/>
    <n v="6264"/>
  </r>
  <r>
    <n v="143327748"/>
    <x v="59"/>
    <x v="2"/>
    <d v="2022-09-01T00:00:00"/>
    <x v="4"/>
    <n v="93"/>
  </r>
  <r>
    <n v="143327751"/>
    <x v="94"/>
    <x v="1"/>
    <d v="2022-09-01T00:00:00"/>
    <x v="4"/>
    <n v="502"/>
  </r>
  <r>
    <n v="143327755"/>
    <x v="94"/>
    <x v="1"/>
    <d v="2022-09-05T00:00:00"/>
    <x v="4"/>
    <n v="1420"/>
  </r>
  <r>
    <n v="143327755"/>
    <x v="103"/>
    <x v="1"/>
    <d v="2022-09-05T00:00:00"/>
    <x v="4"/>
    <n v="335"/>
  </r>
  <r>
    <n v="143327756"/>
    <x v="44"/>
    <x v="4"/>
    <d v="2022-09-04T00:00:00"/>
    <x v="4"/>
    <n v="3759"/>
  </r>
  <r>
    <n v="143327756"/>
    <x v="30"/>
    <x v="4"/>
    <d v="2022-09-04T00:00:00"/>
    <x v="4"/>
    <n v="4455"/>
  </r>
  <r>
    <n v="143327756"/>
    <x v="91"/>
    <x v="4"/>
    <d v="2022-09-04T00:00:00"/>
    <x v="4"/>
    <n v="15312"/>
  </r>
  <r>
    <n v="143327757"/>
    <x v="32"/>
    <x v="4"/>
    <d v="2022-09-05T00:00:00"/>
    <x v="4"/>
    <n v="1692"/>
  </r>
  <r>
    <n v="143327757"/>
    <x v="33"/>
    <x v="4"/>
    <d v="2022-09-05T00:00:00"/>
    <x v="4"/>
    <n v="961"/>
  </r>
  <r>
    <n v="143327757"/>
    <x v="69"/>
    <x v="4"/>
    <d v="2022-09-05T00:00:00"/>
    <x v="4"/>
    <n v="1044"/>
  </r>
  <r>
    <n v="143327757"/>
    <x v="85"/>
    <x v="4"/>
    <d v="2022-09-05T00:00:00"/>
    <x v="4"/>
    <n v="602"/>
  </r>
  <r>
    <n v="143327759"/>
    <x v="35"/>
    <x v="4"/>
    <d v="2022-09-04T00:00:00"/>
    <x v="4"/>
    <n v="5197"/>
  </r>
  <r>
    <n v="143327759"/>
    <x v="36"/>
    <x v="4"/>
    <d v="2022-09-04T00:00:00"/>
    <x v="4"/>
    <n v="223"/>
  </r>
  <r>
    <n v="143327759"/>
    <x v="65"/>
    <x v="4"/>
    <d v="2022-09-04T00:00:00"/>
    <x v="4"/>
    <n v="1114"/>
  </r>
  <r>
    <n v="143327759"/>
    <x v="66"/>
    <x v="4"/>
    <d v="2022-09-04T00:00:00"/>
    <x v="4"/>
    <n v="1114"/>
  </r>
  <r>
    <n v="143327763"/>
    <x v="18"/>
    <x v="3"/>
    <d v="2022-08-29T00:00:00"/>
    <x v="1"/>
    <n v="817"/>
  </r>
  <r>
    <n v="143327779"/>
    <x v="39"/>
    <x v="2"/>
    <d v="2022-09-02T00:00:00"/>
    <x v="4"/>
    <n v="557"/>
  </r>
  <r>
    <n v="143327779"/>
    <x v="28"/>
    <x v="2"/>
    <d v="2022-09-02T00:00:00"/>
    <x v="4"/>
    <n v="1114"/>
  </r>
  <r>
    <n v="143327780"/>
    <x v="25"/>
    <x v="2"/>
    <d v="2022-09-02T00:00:00"/>
    <x v="4"/>
    <n v="464"/>
  </r>
  <r>
    <n v="143327780"/>
    <x v="80"/>
    <x v="2"/>
    <d v="2022-09-02T00:00:00"/>
    <x v="4"/>
    <n v="6264"/>
  </r>
  <r>
    <n v="143327782"/>
    <x v="21"/>
    <x v="2"/>
    <d v="2022-09-05T00:00:00"/>
    <x v="4"/>
    <n v="557"/>
  </r>
  <r>
    <n v="143327782"/>
    <x v="22"/>
    <x v="2"/>
    <d v="2022-09-05T00:00:00"/>
    <x v="4"/>
    <n v="836"/>
  </r>
  <r>
    <n v="143327782"/>
    <x v="10"/>
    <x v="2"/>
    <d v="2022-09-05T00:00:00"/>
    <x v="4"/>
    <n v="836"/>
  </r>
  <r>
    <n v="143327784"/>
    <x v="48"/>
    <x v="2"/>
    <d v="2022-09-04T00:00:00"/>
    <x v="4"/>
    <n v="140"/>
  </r>
  <r>
    <n v="143327784"/>
    <x v="87"/>
    <x v="2"/>
    <d v="2022-09-04T00:00:00"/>
    <x v="4"/>
    <n v="140"/>
  </r>
  <r>
    <n v="143327784"/>
    <x v="49"/>
    <x v="2"/>
    <d v="2022-09-04T00:00:00"/>
    <x v="4"/>
    <n v="140"/>
  </r>
  <r>
    <n v="143327798"/>
    <x v="102"/>
    <x v="4"/>
    <d v="2022-09-10T00:00:00"/>
    <x v="4"/>
    <n v="720"/>
  </r>
  <r>
    <n v="143327801"/>
    <x v="86"/>
    <x v="1"/>
    <d v="2022-09-08T00:00:00"/>
    <x v="4"/>
    <n v="335"/>
  </r>
  <r>
    <n v="143327802"/>
    <x v="8"/>
    <x v="1"/>
    <d v="2022-09-09T00:00:00"/>
    <x v="4"/>
    <n v="891"/>
  </r>
  <r>
    <n v="143327823"/>
    <x v="101"/>
    <x v="4"/>
    <d v="2022-09-15T00:00:00"/>
    <x v="4"/>
    <n v="418"/>
  </r>
  <r>
    <n v="143337830"/>
    <x v="41"/>
    <x v="2"/>
    <d v="2022-09-03T00:00:00"/>
    <x v="4"/>
    <n v="24"/>
  </r>
  <r>
    <n v="143337830"/>
    <x v="24"/>
    <x v="2"/>
    <d v="2022-09-03T00:00:00"/>
    <x v="4"/>
    <n v="2506"/>
  </r>
  <r>
    <n v="143337830"/>
    <x v="59"/>
    <x v="2"/>
    <d v="2022-09-03T00:00:00"/>
    <x v="4"/>
    <n v="232"/>
  </r>
  <r>
    <n v="143337831"/>
    <x v="28"/>
    <x v="2"/>
    <d v="2022-09-03T00:00:00"/>
    <x v="4"/>
    <n v="1671"/>
  </r>
  <r>
    <n v="143337831"/>
    <x v="40"/>
    <x v="2"/>
    <d v="2022-09-03T00:00:00"/>
    <x v="4"/>
    <n v="743"/>
  </r>
  <r>
    <n v="143337850"/>
    <x v="93"/>
    <x v="1"/>
    <d v="2022-09-05T00:00:00"/>
    <x v="4"/>
    <n v="17818"/>
  </r>
  <r>
    <n v="143337851"/>
    <x v="11"/>
    <x v="1"/>
    <d v="2022-09-05T00:00:00"/>
    <x v="4"/>
    <n v="93"/>
  </r>
  <r>
    <n v="143337851"/>
    <x v="12"/>
    <x v="1"/>
    <d v="2022-09-05T00:00:00"/>
    <x v="4"/>
    <n v="279"/>
  </r>
  <r>
    <n v="143337851"/>
    <x v="93"/>
    <x v="1"/>
    <d v="2022-09-05T00:00:00"/>
    <x v="4"/>
    <n v="17818"/>
  </r>
  <r>
    <n v="143337856"/>
    <x v="13"/>
    <x v="1"/>
    <d v="2022-09-15T00:00:00"/>
    <x v="4"/>
    <n v="3174"/>
  </r>
  <r>
    <n v="143337856"/>
    <x v="14"/>
    <x v="1"/>
    <d v="2022-09-15T00:00:00"/>
    <x v="4"/>
    <n v="520"/>
  </r>
  <r>
    <n v="143337872"/>
    <x v="94"/>
    <x v="1"/>
    <d v="2022-09-08T00:00:00"/>
    <x v="4"/>
    <n v="492"/>
  </r>
  <r>
    <n v="143337873"/>
    <x v="44"/>
    <x v="4"/>
    <d v="2022-09-08T00:00:00"/>
    <x v="4"/>
    <n v="3759"/>
  </r>
  <r>
    <n v="143337873"/>
    <x v="30"/>
    <x v="4"/>
    <d v="2022-09-08T00:00:00"/>
    <x v="4"/>
    <n v="3898"/>
  </r>
  <r>
    <n v="143337873"/>
    <x v="91"/>
    <x v="4"/>
    <d v="2022-09-08T00:00:00"/>
    <x v="4"/>
    <n v="11136"/>
  </r>
  <r>
    <n v="143337886"/>
    <x v="39"/>
    <x v="2"/>
    <d v="2022-09-04T00:00:00"/>
    <x v="4"/>
    <n v="836"/>
  </r>
  <r>
    <n v="143337886"/>
    <x v="28"/>
    <x v="2"/>
    <d v="2022-09-04T00:00:00"/>
    <x v="4"/>
    <n v="1671"/>
  </r>
  <r>
    <n v="143337886"/>
    <x v="40"/>
    <x v="2"/>
    <d v="2022-09-04T00:00:00"/>
    <x v="4"/>
    <n v="1485"/>
  </r>
  <r>
    <n v="143337915"/>
    <x v="2"/>
    <x v="1"/>
    <d v="2022-09-17T00:00:00"/>
    <x v="4"/>
    <n v="877"/>
  </r>
  <r>
    <n v="143337920"/>
    <x v="94"/>
    <x v="1"/>
    <d v="2022-09-12T00:00:00"/>
    <x v="4"/>
    <n v="1504"/>
  </r>
  <r>
    <n v="143337920"/>
    <x v="103"/>
    <x v="1"/>
    <d v="2022-09-12T00:00:00"/>
    <x v="4"/>
    <n v="42"/>
  </r>
  <r>
    <n v="143337926"/>
    <x v="5"/>
    <x v="3"/>
    <d v="2022-09-16T00:00:00"/>
    <x v="4"/>
    <n v="804"/>
  </r>
  <r>
    <n v="143337926"/>
    <x v="74"/>
    <x v="3"/>
    <d v="2022-09-16T00:00:00"/>
    <x v="4"/>
    <n v="6844"/>
  </r>
  <r>
    <n v="143337926"/>
    <x v="46"/>
    <x v="3"/>
    <d v="2022-09-16T00:00:00"/>
    <x v="4"/>
    <n v="374"/>
  </r>
  <r>
    <n v="143337929"/>
    <x v="24"/>
    <x v="2"/>
    <d v="2022-09-05T00:00:00"/>
    <x v="4"/>
    <n v="836"/>
  </r>
  <r>
    <n v="143337929"/>
    <x v="80"/>
    <x v="2"/>
    <d v="2022-09-05T00:00:00"/>
    <x v="4"/>
    <n v="2088"/>
  </r>
  <r>
    <n v="143337929"/>
    <x v="59"/>
    <x v="2"/>
    <d v="2022-09-05T00:00:00"/>
    <x v="4"/>
    <n v="279"/>
  </r>
  <r>
    <n v="143337931"/>
    <x v="26"/>
    <x v="2"/>
    <d v="2022-09-05T00:00:00"/>
    <x v="4"/>
    <n v="5940"/>
  </r>
  <r>
    <n v="143337954"/>
    <x v="80"/>
    <x v="2"/>
    <d v="2022-09-08T00:00:00"/>
    <x v="4"/>
    <n v="2088"/>
  </r>
  <r>
    <n v="143337954"/>
    <x v="59"/>
    <x v="2"/>
    <d v="2022-09-08T00:00:00"/>
    <x v="4"/>
    <n v="232"/>
  </r>
  <r>
    <n v="143337955"/>
    <x v="39"/>
    <x v="2"/>
    <d v="2022-09-08T00:00:00"/>
    <x v="4"/>
    <n v="557"/>
  </r>
  <r>
    <n v="143337955"/>
    <x v="26"/>
    <x v="2"/>
    <d v="2022-09-08T00:00:00"/>
    <x v="4"/>
    <n v="4455"/>
  </r>
  <r>
    <n v="143337955"/>
    <x v="28"/>
    <x v="2"/>
    <d v="2022-09-08T00:00:00"/>
    <x v="4"/>
    <n v="4455"/>
  </r>
  <r>
    <n v="143337959"/>
    <x v="7"/>
    <x v="3"/>
    <d v="2022-09-17T00:00:00"/>
    <x v="4"/>
    <n v="1207"/>
  </r>
  <r>
    <n v="143337964"/>
    <x v="12"/>
    <x v="1"/>
    <d v="2022-09-17T00:00:00"/>
    <x v="4"/>
    <n v="47"/>
  </r>
  <r>
    <n v="143337964"/>
    <x v="93"/>
    <x v="1"/>
    <d v="2022-09-17T00:00:00"/>
    <x v="4"/>
    <n v="28509"/>
  </r>
  <r>
    <n v="143337991"/>
    <x v="39"/>
    <x v="2"/>
    <d v="2022-09-09T00:00:00"/>
    <x v="4"/>
    <n v="557"/>
  </r>
  <r>
    <n v="143337995"/>
    <x v="32"/>
    <x v="4"/>
    <d v="2022-09-09T00:00:00"/>
    <x v="4"/>
    <n v="1128"/>
  </r>
  <r>
    <n v="143337996"/>
    <x v="48"/>
    <x v="2"/>
    <d v="2022-09-10T00:00:00"/>
    <x v="4"/>
    <n v="168"/>
  </r>
  <r>
    <n v="143337996"/>
    <x v="49"/>
    <x v="2"/>
    <d v="2022-09-10T00:00:00"/>
    <x v="4"/>
    <n v="140"/>
  </r>
  <r>
    <n v="143337997"/>
    <x v="16"/>
    <x v="2"/>
    <d v="2022-09-12T00:00:00"/>
    <x v="4"/>
    <n v="70"/>
  </r>
  <r>
    <n v="143337997"/>
    <x v="22"/>
    <x v="2"/>
    <d v="2022-09-12T00:00:00"/>
    <x v="4"/>
    <n v="418"/>
  </r>
  <r>
    <n v="143338003"/>
    <x v="18"/>
    <x v="3"/>
    <d v="2022-09-16T00:00:00"/>
    <x v="4"/>
    <n v="817"/>
  </r>
  <r>
    <n v="143338003"/>
    <x v="19"/>
    <x v="3"/>
    <d v="2022-09-16T00:00:00"/>
    <x v="4"/>
    <n v="3564"/>
  </r>
  <r>
    <n v="143348010"/>
    <x v="39"/>
    <x v="2"/>
    <d v="2022-09-10T00:00:00"/>
    <x v="4"/>
    <n v="1114"/>
  </r>
  <r>
    <n v="143348010"/>
    <x v="45"/>
    <x v="2"/>
    <d v="2022-09-10T00:00:00"/>
    <x v="4"/>
    <n v="38"/>
  </r>
  <r>
    <n v="143348010"/>
    <x v="26"/>
    <x v="2"/>
    <d v="2022-09-10T00:00:00"/>
    <x v="4"/>
    <n v="7424"/>
  </r>
  <r>
    <n v="143348010"/>
    <x v="28"/>
    <x v="2"/>
    <d v="2022-09-10T00:00:00"/>
    <x v="4"/>
    <n v="2228"/>
  </r>
  <r>
    <n v="143348010"/>
    <x v="40"/>
    <x v="2"/>
    <d v="2022-09-10T00:00:00"/>
    <x v="4"/>
    <n v="1485"/>
  </r>
  <r>
    <n v="143348014"/>
    <x v="15"/>
    <x v="1"/>
    <d v="2022-09-25T00:00:00"/>
    <x v="4"/>
    <n v="1420"/>
  </r>
  <r>
    <n v="143348022"/>
    <x v="94"/>
    <x v="1"/>
    <d v="2022-09-16T00:00:00"/>
    <x v="4"/>
    <n v="2172"/>
  </r>
  <r>
    <n v="143348023"/>
    <x v="50"/>
    <x v="1"/>
    <d v="2022-09-17T00:00:00"/>
    <x v="4"/>
    <n v="130"/>
  </r>
  <r>
    <n v="143348023"/>
    <x v="51"/>
    <x v="1"/>
    <d v="2022-09-17T00:00:00"/>
    <x v="4"/>
    <n v="149"/>
  </r>
  <r>
    <n v="143348031"/>
    <x v="44"/>
    <x v="4"/>
    <d v="2022-09-15T00:00:00"/>
    <x v="4"/>
    <n v="2274"/>
  </r>
  <r>
    <n v="143348031"/>
    <x v="30"/>
    <x v="4"/>
    <d v="2022-09-15T00:00:00"/>
    <x v="4"/>
    <n v="5568"/>
  </r>
  <r>
    <n v="143348031"/>
    <x v="91"/>
    <x v="4"/>
    <d v="2022-09-15T00:00:00"/>
    <x v="4"/>
    <n v="26448"/>
  </r>
  <r>
    <n v="143348032"/>
    <x v="83"/>
    <x v="4"/>
    <d v="2022-09-18T00:00:00"/>
    <x v="4"/>
    <n v="502"/>
  </r>
  <r>
    <n v="143348037"/>
    <x v="13"/>
    <x v="1"/>
    <d v="2022-09-17T00:00:00"/>
    <x v="4"/>
    <n v="2822"/>
  </r>
  <r>
    <n v="143348037"/>
    <x v="14"/>
    <x v="1"/>
    <d v="2022-09-17T00:00:00"/>
    <x v="4"/>
    <n v="780"/>
  </r>
  <r>
    <n v="143348038"/>
    <x v="86"/>
    <x v="1"/>
    <d v="2022-09-17T00:00:00"/>
    <x v="4"/>
    <n v="335"/>
  </r>
  <r>
    <n v="143348039"/>
    <x v="8"/>
    <x v="1"/>
    <d v="2022-09-23T00:00:00"/>
    <x v="4"/>
    <n v="891"/>
  </r>
  <r>
    <n v="143348065"/>
    <x v="24"/>
    <x v="2"/>
    <d v="2022-09-11T00:00:00"/>
    <x v="4"/>
    <n v="1671"/>
  </r>
  <r>
    <n v="143348065"/>
    <x v="80"/>
    <x v="2"/>
    <d v="2022-09-11T00:00:00"/>
    <x v="4"/>
    <n v="4176"/>
  </r>
  <r>
    <n v="143348065"/>
    <x v="59"/>
    <x v="2"/>
    <d v="2022-09-11T00:00:00"/>
    <x v="4"/>
    <n v="232"/>
  </r>
  <r>
    <n v="143348067"/>
    <x v="39"/>
    <x v="2"/>
    <d v="2022-09-11T00:00:00"/>
    <x v="4"/>
    <n v="1114"/>
  </r>
  <r>
    <n v="143348067"/>
    <x v="26"/>
    <x v="2"/>
    <d v="2022-09-11T00:00:00"/>
    <x v="4"/>
    <n v="5309"/>
  </r>
  <r>
    <n v="143348067"/>
    <x v="28"/>
    <x v="2"/>
    <d v="2022-09-11T00:00:00"/>
    <x v="4"/>
    <n v="2228"/>
  </r>
  <r>
    <n v="143348080"/>
    <x v="104"/>
    <x v="2"/>
    <d v="2022-09-11T00:00:00"/>
    <x v="4"/>
    <n v="404"/>
  </r>
  <r>
    <n v="143348104"/>
    <x v="39"/>
    <x v="2"/>
    <d v="2022-09-12T00:00:00"/>
    <x v="4"/>
    <n v="836"/>
  </r>
  <r>
    <n v="143348104"/>
    <x v="26"/>
    <x v="2"/>
    <d v="2022-09-12T00:00:00"/>
    <x v="4"/>
    <n v="11136"/>
  </r>
  <r>
    <n v="143348104"/>
    <x v="28"/>
    <x v="2"/>
    <d v="2022-09-12T00:00:00"/>
    <x v="4"/>
    <n v="4455"/>
  </r>
  <r>
    <n v="143348104"/>
    <x v="40"/>
    <x v="2"/>
    <d v="2022-09-12T00:00:00"/>
    <x v="4"/>
    <n v="1485"/>
  </r>
  <r>
    <n v="143348105"/>
    <x v="41"/>
    <x v="2"/>
    <d v="2022-09-12T00:00:00"/>
    <x v="4"/>
    <n v="47"/>
  </r>
  <r>
    <n v="143348105"/>
    <x v="62"/>
    <x v="2"/>
    <d v="2022-09-12T00:00:00"/>
    <x v="4"/>
    <n v="279"/>
  </r>
  <r>
    <n v="143348105"/>
    <x v="24"/>
    <x v="2"/>
    <d v="2022-09-12T00:00:00"/>
    <x v="4"/>
    <n v="1504"/>
  </r>
  <r>
    <n v="143348105"/>
    <x v="25"/>
    <x v="2"/>
    <d v="2022-09-12T00:00:00"/>
    <x v="4"/>
    <n v="464"/>
  </r>
  <r>
    <n v="143348107"/>
    <x v="16"/>
    <x v="2"/>
    <d v="2022-09-17T00:00:00"/>
    <x v="4"/>
    <n v="140"/>
  </r>
  <r>
    <n v="143348107"/>
    <x v="22"/>
    <x v="2"/>
    <d v="2022-09-17T00:00:00"/>
    <x v="4"/>
    <n v="418"/>
  </r>
  <r>
    <n v="143348107"/>
    <x v="10"/>
    <x v="2"/>
    <d v="2022-09-17T00:00:00"/>
    <x v="4"/>
    <n v="279"/>
  </r>
  <r>
    <n v="143348107"/>
    <x v="17"/>
    <x v="2"/>
    <d v="2022-09-17T00:00:00"/>
    <x v="4"/>
    <n v="279"/>
  </r>
  <r>
    <n v="143348110"/>
    <x v="45"/>
    <x v="2"/>
    <d v="2022-09-11T00:00:00"/>
    <x v="4"/>
    <n v="1485"/>
  </r>
  <r>
    <n v="143348122"/>
    <x v="39"/>
    <x v="2"/>
    <d v="2022-09-15T00:00:00"/>
    <x v="4"/>
    <n v="557"/>
  </r>
  <r>
    <n v="143348122"/>
    <x v="28"/>
    <x v="2"/>
    <d v="2022-09-15T00:00:00"/>
    <x v="4"/>
    <n v="1671"/>
  </r>
  <r>
    <n v="143348122"/>
    <x v="40"/>
    <x v="2"/>
    <d v="2022-09-15T00:00:00"/>
    <x v="4"/>
    <n v="1485"/>
  </r>
  <r>
    <n v="143348124"/>
    <x v="80"/>
    <x v="2"/>
    <d v="2022-09-15T00:00:00"/>
    <x v="4"/>
    <n v="2088"/>
  </r>
  <r>
    <n v="143348124"/>
    <x v="60"/>
    <x v="2"/>
    <d v="2022-09-15T00:00:00"/>
    <x v="4"/>
    <n v="4009"/>
  </r>
  <r>
    <n v="143348129"/>
    <x v="48"/>
    <x v="2"/>
    <d v="2022-09-17T00:00:00"/>
    <x v="4"/>
    <n v="140"/>
  </r>
  <r>
    <n v="143348129"/>
    <x v="49"/>
    <x v="2"/>
    <d v="2022-09-17T00:00:00"/>
    <x v="4"/>
    <n v="140"/>
  </r>
  <r>
    <n v="143348133"/>
    <x v="18"/>
    <x v="3"/>
    <d v="2022-09-23T00:00:00"/>
    <x v="4"/>
    <n v="1634"/>
  </r>
  <r>
    <n v="143348133"/>
    <x v="19"/>
    <x v="3"/>
    <d v="2022-09-23T00:00:00"/>
    <x v="4"/>
    <n v="7128"/>
  </r>
  <r>
    <n v="143348138"/>
    <x v="94"/>
    <x v="1"/>
    <d v="2022-09-22T00:00:00"/>
    <x v="4"/>
    <n v="1114"/>
  </r>
  <r>
    <n v="143348138"/>
    <x v="103"/>
    <x v="1"/>
    <d v="2022-09-22T00:00:00"/>
    <x v="4"/>
    <n v="84"/>
  </r>
  <r>
    <n v="143348139"/>
    <x v="44"/>
    <x v="4"/>
    <d v="2022-09-19T00:00:00"/>
    <x v="4"/>
    <n v="5012"/>
  </r>
  <r>
    <n v="143348139"/>
    <x v="30"/>
    <x v="4"/>
    <d v="2022-09-19T00:00:00"/>
    <x v="4"/>
    <n v="4455"/>
  </r>
  <r>
    <n v="143348139"/>
    <x v="91"/>
    <x v="4"/>
    <d v="2022-09-19T00:00:00"/>
    <x v="4"/>
    <n v="19488"/>
  </r>
  <r>
    <n v="143348147"/>
    <x v="101"/>
    <x v="4"/>
    <d v="2022-09-15T00:00:00"/>
    <x v="4"/>
    <n v="395"/>
  </r>
  <r>
    <n v="143348149"/>
    <x v="80"/>
    <x v="2"/>
    <d v="2022-09-16T00:00:00"/>
    <x v="4"/>
    <n v="2088"/>
  </r>
  <r>
    <n v="143348170"/>
    <x v="105"/>
    <x v="2"/>
    <d v="2022-09-17T00:00:00"/>
    <x v="4"/>
    <n v="1504"/>
  </r>
  <r>
    <n v="143358173"/>
    <x v="45"/>
    <x v="2"/>
    <d v="2022-09-17T00:00:00"/>
    <x v="4"/>
    <n v="372"/>
  </r>
  <r>
    <n v="143358173"/>
    <x v="26"/>
    <x v="2"/>
    <d v="2022-09-17T00:00:00"/>
    <x v="4"/>
    <n v="4455"/>
  </r>
  <r>
    <n v="143358173"/>
    <x v="28"/>
    <x v="2"/>
    <d v="2022-09-17T00:00:00"/>
    <x v="4"/>
    <n v="2228"/>
  </r>
  <r>
    <n v="143358173"/>
    <x v="40"/>
    <x v="2"/>
    <d v="2022-09-17T00:00:00"/>
    <x v="4"/>
    <n v="743"/>
  </r>
  <r>
    <n v="143358174"/>
    <x v="41"/>
    <x v="2"/>
    <d v="2022-09-17T00:00:00"/>
    <x v="4"/>
    <n v="47"/>
  </r>
  <r>
    <n v="143358174"/>
    <x v="62"/>
    <x v="2"/>
    <d v="2022-09-17T00:00:00"/>
    <x v="4"/>
    <n v="279"/>
  </r>
  <r>
    <n v="143358174"/>
    <x v="24"/>
    <x v="2"/>
    <d v="2022-09-17T00:00:00"/>
    <x v="4"/>
    <n v="836"/>
  </r>
  <r>
    <n v="143358174"/>
    <x v="80"/>
    <x v="2"/>
    <d v="2022-09-17T00:00:00"/>
    <x v="4"/>
    <n v="836"/>
  </r>
  <r>
    <n v="143358180"/>
    <x v="106"/>
    <x v="1"/>
    <d v="2022-09-18T00:00:00"/>
    <x v="4"/>
    <n v="52"/>
  </r>
  <r>
    <n v="143358185"/>
    <x v="42"/>
    <x v="2"/>
    <d v="2022-09-18T00:00:00"/>
    <x v="4"/>
    <n v="1601"/>
  </r>
  <r>
    <n v="143358189"/>
    <x v="32"/>
    <x v="4"/>
    <d v="2022-09-24T00:00:00"/>
    <x v="4"/>
    <n v="2256"/>
  </r>
  <r>
    <n v="143358189"/>
    <x v="34"/>
    <x v="4"/>
    <d v="2022-09-24T00:00:00"/>
    <x v="4"/>
    <n v="919"/>
  </r>
  <r>
    <n v="143358189"/>
    <x v="69"/>
    <x v="4"/>
    <d v="2022-09-24T00:00:00"/>
    <x v="4"/>
    <n v="928"/>
  </r>
  <r>
    <n v="143358193"/>
    <x v="66"/>
    <x v="4"/>
    <d v="2022-10-01T00:00:00"/>
    <x v="5"/>
    <n v="1856"/>
  </r>
  <r>
    <n v="143358193"/>
    <x v="67"/>
    <x v="4"/>
    <d v="2022-10-01T00:00:00"/>
    <x v="5"/>
    <n v="743"/>
  </r>
  <r>
    <n v="143358194"/>
    <x v="11"/>
    <x v="1"/>
    <d v="2022-09-30T00:00:00"/>
    <x v="4"/>
    <n v="279"/>
  </r>
  <r>
    <n v="143358194"/>
    <x v="12"/>
    <x v="1"/>
    <d v="2022-09-30T00:00:00"/>
    <x v="4"/>
    <n v="47"/>
  </r>
  <r>
    <n v="143358203"/>
    <x v="25"/>
    <x v="2"/>
    <d v="2022-09-18T00:00:00"/>
    <x v="4"/>
    <n v="348"/>
  </r>
  <r>
    <n v="143358203"/>
    <x v="80"/>
    <x v="2"/>
    <d v="2022-09-18T00:00:00"/>
    <x v="4"/>
    <n v="4176"/>
  </r>
  <r>
    <n v="143358204"/>
    <x v="45"/>
    <x v="2"/>
    <d v="2022-09-18T00:00:00"/>
    <x v="4"/>
    <n v="1485"/>
  </r>
  <r>
    <n v="143358204"/>
    <x v="26"/>
    <x v="2"/>
    <d v="2022-09-18T00:00:00"/>
    <x v="4"/>
    <n v="9652"/>
  </r>
  <r>
    <n v="143358204"/>
    <x v="28"/>
    <x v="2"/>
    <d v="2022-09-18T00:00:00"/>
    <x v="4"/>
    <n v="4455"/>
  </r>
  <r>
    <n v="143358204"/>
    <x v="40"/>
    <x v="2"/>
    <d v="2022-09-18T00:00:00"/>
    <x v="4"/>
    <n v="743"/>
  </r>
  <r>
    <n v="143358212"/>
    <x v="8"/>
    <x v="1"/>
    <d v="2022-10-03T00:00:00"/>
    <x v="5"/>
    <n v="891"/>
  </r>
  <r>
    <n v="143358214"/>
    <x v="94"/>
    <x v="1"/>
    <d v="2022-09-30T00:00:00"/>
    <x v="4"/>
    <n v="1170"/>
  </r>
  <r>
    <n v="143358214"/>
    <x v="103"/>
    <x v="1"/>
    <d v="2022-09-30T00:00:00"/>
    <x v="4"/>
    <n v="168"/>
  </r>
  <r>
    <n v="143358220"/>
    <x v="43"/>
    <x v="3"/>
    <d v="2022-10-06T00:00:00"/>
    <x v="5"/>
    <n v="6682"/>
  </r>
  <r>
    <n v="143358223"/>
    <x v="5"/>
    <x v="3"/>
    <d v="2022-09-26T00:00:00"/>
    <x v="4"/>
    <n v="5513"/>
  </r>
  <r>
    <n v="143358224"/>
    <x v="7"/>
    <x v="3"/>
    <d v="2022-09-29T00:00:00"/>
    <x v="4"/>
    <n v="4826"/>
  </r>
  <r>
    <n v="143358235"/>
    <x v="107"/>
    <x v="0"/>
    <d v="2022-09-26T00:00:00"/>
    <x v="4"/>
    <n v="54"/>
  </r>
  <r>
    <n v="143358240"/>
    <x v="25"/>
    <x v="2"/>
    <d v="2022-09-19T00:00:00"/>
    <x v="4"/>
    <n v="232"/>
  </r>
  <r>
    <n v="143358240"/>
    <x v="80"/>
    <x v="2"/>
    <d v="2022-09-19T00:00:00"/>
    <x v="4"/>
    <n v="6264"/>
  </r>
  <r>
    <n v="143358241"/>
    <x v="39"/>
    <x v="2"/>
    <d v="2022-09-19T00:00:00"/>
    <x v="4"/>
    <n v="1392"/>
  </r>
  <r>
    <n v="143358241"/>
    <x v="45"/>
    <x v="2"/>
    <d v="2022-09-19T00:00:00"/>
    <x v="4"/>
    <n v="743"/>
  </r>
  <r>
    <n v="143358241"/>
    <x v="26"/>
    <x v="2"/>
    <d v="2022-09-19T00:00:00"/>
    <x v="4"/>
    <n v="4455"/>
  </r>
  <r>
    <n v="143358241"/>
    <x v="28"/>
    <x v="2"/>
    <d v="2022-09-19T00:00:00"/>
    <x v="4"/>
    <n v="2228"/>
  </r>
  <r>
    <n v="143358241"/>
    <x v="40"/>
    <x v="2"/>
    <d v="2022-09-19T00:00:00"/>
    <x v="4"/>
    <n v="1485"/>
  </r>
  <r>
    <n v="143358248"/>
    <x v="94"/>
    <x v="1"/>
    <d v="2022-09-29T00:00:00"/>
    <x v="4"/>
    <n v="1253"/>
  </r>
  <r>
    <n v="143358248"/>
    <x v="103"/>
    <x v="1"/>
    <d v="2022-09-29T00:00:00"/>
    <x v="4"/>
    <n v="84"/>
  </r>
  <r>
    <n v="143358249"/>
    <x v="13"/>
    <x v="1"/>
    <d v="2022-09-25T00:00:00"/>
    <x v="4"/>
    <n v="1940"/>
  </r>
  <r>
    <n v="143358249"/>
    <x v="14"/>
    <x v="1"/>
    <d v="2022-09-25T00:00:00"/>
    <x v="4"/>
    <n v="520"/>
  </r>
  <r>
    <n v="143358260"/>
    <x v="16"/>
    <x v="2"/>
    <d v="2022-09-25T00:00:00"/>
    <x v="4"/>
    <n v="70"/>
  </r>
  <r>
    <n v="143358260"/>
    <x v="22"/>
    <x v="2"/>
    <d v="2022-09-25T00:00:00"/>
    <x v="4"/>
    <n v="418"/>
  </r>
  <r>
    <n v="143358260"/>
    <x v="10"/>
    <x v="2"/>
    <d v="2022-09-25T00:00:00"/>
    <x v="4"/>
    <n v="557"/>
  </r>
  <r>
    <n v="143358260"/>
    <x v="17"/>
    <x v="2"/>
    <d v="2022-09-25T00:00:00"/>
    <x v="4"/>
    <n v="140"/>
  </r>
  <r>
    <n v="143358270"/>
    <x v="102"/>
    <x v="4"/>
    <d v="2022-09-22T00:00:00"/>
    <x v="4"/>
    <n v="743"/>
  </r>
  <r>
    <n v="143358271"/>
    <x v="101"/>
    <x v="4"/>
    <d v="2022-09-26T00:00:00"/>
    <x v="4"/>
    <n v="743"/>
  </r>
  <r>
    <n v="143358274"/>
    <x v="108"/>
    <x v="0"/>
    <d v="2022-09-24T00:00:00"/>
    <x v="4"/>
    <n v="404"/>
  </r>
  <r>
    <n v="143358278"/>
    <x v="41"/>
    <x v="2"/>
    <d v="2022-09-22T00:00:00"/>
    <x v="4"/>
    <n v="47"/>
  </r>
  <r>
    <n v="143358278"/>
    <x v="62"/>
    <x v="2"/>
    <d v="2022-09-22T00:00:00"/>
    <x v="4"/>
    <n v="279"/>
  </r>
  <r>
    <n v="143358278"/>
    <x v="24"/>
    <x v="2"/>
    <d v="2022-09-22T00:00:00"/>
    <x v="4"/>
    <n v="2506"/>
  </r>
  <r>
    <n v="143358278"/>
    <x v="25"/>
    <x v="2"/>
    <d v="2022-09-22T00:00:00"/>
    <x v="4"/>
    <n v="464"/>
  </r>
  <r>
    <n v="143358278"/>
    <x v="80"/>
    <x v="2"/>
    <d v="2022-09-22T00:00:00"/>
    <x v="4"/>
    <n v="10440"/>
  </r>
  <r>
    <n v="143358278"/>
    <x v="59"/>
    <x v="2"/>
    <d v="2022-09-22T00:00:00"/>
    <x v="4"/>
    <n v="116"/>
  </r>
  <r>
    <n v="143358278"/>
    <x v="60"/>
    <x v="2"/>
    <d v="2022-09-22T00:00:00"/>
    <x v="4"/>
    <n v="4009"/>
  </r>
  <r>
    <n v="143358280"/>
    <x v="45"/>
    <x v="2"/>
    <d v="2022-09-22T00:00:00"/>
    <x v="4"/>
    <n v="1485"/>
  </r>
  <r>
    <n v="143358280"/>
    <x v="26"/>
    <x v="2"/>
    <d v="2022-09-22T00:00:00"/>
    <x v="4"/>
    <n v="4455"/>
  </r>
  <r>
    <n v="143358280"/>
    <x v="28"/>
    <x v="2"/>
    <d v="2022-09-22T00:00:00"/>
    <x v="4"/>
    <n v="6682"/>
  </r>
  <r>
    <n v="143358280"/>
    <x v="40"/>
    <x v="2"/>
    <d v="2022-09-22T00:00:00"/>
    <x v="4"/>
    <n v="1485"/>
  </r>
  <r>
    <n v="143358291"/>
    <x v="44"/>
    <x v="4"/>
    <d v="2022-09-23T00:00:00"/>
    <x v="4"/>
    <n v="5012"/>
  </r>
  <r>
    <n v="143358291"/>
    <x v="30"/>
    <x v="4"/>
    <d v="2022-09-23T00:00:00"/>
    <x v="4"/>
    <n v="5012"/>
  </r>
  <r>
    <n v="143358291"/>
    <x v="91"/>
    <x v="4"/>
    <d v="2022-09-23T00:00:00"/>
    <x v="4"/>
    <n v="15312"/>
  </r>
  <r>
    <n v="143358291"/>
    <x v="79"/>
    <x v="4"/>
    <d v="2022-09-23T00:00:00"/>
    <x v="4"/>
    <n v="4385"/>
  </r>
  <r>
    <n v="143358293"/>
    <x v="30"/>
    <x v="4"/>
    <d v="2022-09-26T00:00:00"/>
    <x v="4"/>
    <n v="4455"/>
  </r>
  <r>
    <n v="143358293"/>
    <x v="91"/>
    <x v="4"/>
    <d v="2022-09-26T00:00:00"/>
    <x v="4"/>
    <n v="30624"/>
  </r>
  <r>
    <n v="143358293"/>
    <x v="79"/>
    <x v="4"/>
    <d v="2022-09-26T00:00:00"/>
    <x v="4"/>
    <n v="2088"/>
  </r>
  <r>
    <n v="143358304"/>
    <x v="45"/>
    <x v="2"/>
    <d v="2022-09-23T00:00:00"/>
    <x v="4"/>
    <n v="743"/>
  </r>
  <r>
    <n v="143358304"/>
    <x v="26"/>
    <x v="2"/>
    <d v="2022-09-23T00:00:00"/>
    <x v="4"/>
    <n v="4455"/>
  </r>
  <r>
    <n v="143358305"/>
    <x v="62"/>
    <x v="2"/>
    <d v="2022-09-23T00:00:00"/>
    <x v="4"/>
    <n v="279"/>
  </r>
  <r>
    <n v="143358305"/>
    <x v="25"/>
    <x v="2"/>
    <d v="2022-09-23T00:00:00"/>
    <x v="4"/>
    <n v="464"/>
  </r>
  <r>
    <n v="143358305"/>
    <x v="59"/>
    <x v="2"/>
    <d v="2022-09-23T00:00:00"/>
    <x v="4"/>
    <n v="232"/>
  </r>
  <r>
    <n v="143358306"/>
    <x v="48"/>
    <x v="2"/>
    <d v="2022-09-25T00:00:00"/>
    <x v="4"/>
    <n v="140"/>
  </r>
  <r>
    <n v="143358306"/>
    <x v="87"/>
    <x v="2"/>
    <d v="2022-09-25T00:00:00"/>
    <x v="4"/>
    <n v="168"/>
  </r>
  <r>
    <n v="143358306"/>
    <x v="49"/>
    <x v="2"/>
    <d v="2022-09-25T00:00:00"/>
    <x v="4"/>
    <n v="279"/>
  </r>
  <r>
    <n v="143358315"/>
    <x v="89"/>
    <x v="0"/>
    <d v="2022-10-31T00:00:00"/>
    <x v="5"/>
    <n v="98"/>
  </r>
  <r>
    <n v="143368339"/>
    <x v="45"/>
    <x v="2"/>
    <d v="2022-09-24T00:00:00"/>
    <x v="4"/>
    <n v="706"/>
  </r>
  <r>
    <n v="143368339"/>
    <x v="40"/>
    <x v="2"/>
    <d v="2022-09-24T00:00:00"/>
    <x v="4"/>
    <n v="743"/>
  </r>
  <r>
    <n v="143368342"/>
    <x v="24"/>
    <x v="2"/>
    <d v="2022-09-24T00:00:00"/>
    <x v="4"/>
    <n v="836"/>
  </r>
  <r>
    <n v="143368355"/>
    <x v="11"/>
    <x v="1"/>
    <d v="2022-10-06T00:00:00"/>
    <x v="5"/>
    <n v="140"/>
  </r>
  <r>
    <n v="143368355"/>
    <x v="93"/>
    <x v="1"/>
    <d v="2022-10-06T00:00:00"/>
    <x v="5"/>
    <n v="21382"/>
  </r>
  <r>
    <n v="143368361"/>
    <x v="94"/>
    <x v="1"/>
    <d v="2022-10-03T00:00:00"/>
    <x v="5"/>
    <n v="1170"/>
  </r>
  <r>
    <n v="143368362"/>
    <x v="32"/>
    <x v="4"/>
    <d v="2022-10-02T00:00:00"/>
    <x v="5"/>
    <n v="1692"/>
  </r>
  <r>
    <n v="143368362"/>
    <x v="82"/>
    <x v="4"/>
    <d v="2022-10-02T00:00:00"/>
    <x v="5"/>
    <n v="1044"/>
  </r>
  <r>
    <n v="143368362"/>
    <x v="33"/>
    <x v="4"/>
    <d v="2022-10-02T00:00:00"/>
    <x v="5"/>
    <n v="669"/>
  </r>
  <r>
    <n v="143368362"/>
    <x v="70"/>
    <x v="4"/>
    <d v="2022-10-02T00:00:00"/>
    <x v="5"/>
    <n v="543"/>
  </r>
  <r>
    <n v="143368366"/>
    <x v="39"/>
    <x v="2"/>
    <d v="2022-09-25T00:00:00"/>
    <x v="4"/>
    <n v="557"/>
  </r>
  <r>
    <n v="143368366"/>
    <x v="45"/>
    <x v="2"/>
    <d v="2022-09-25T00:00:00"/>
    <x v="4"/>
    <n v="743"/>
  </r>
  <r>
    <n v="143368366"/>
    <x v="26"/>
    <x v="2"/>
    <d v="2022-09-25T00:00:00"/>
    <x v="4"/>
    <n v="4455"/>
  </r>
  <r>
    <n v="143368366"/>
    <x v="28"/>
    <x v="2"/>
    <d v="2022-09-25T00:00:00"/>
    <x v="4"/>
    <n v="6682"/>
  </r>
  <r>
    <n v="143368366"/>
    <x v="40"/>
    <x v="2"/>
    <d v="2022-09-25T00:00:00"/>
    <x v="4"/>
    <n v="743"/>
  </r>
  <r>
    <n v="143368370"/>
    <x v="80"/>
    <x v="2"/>
    <d v="2022-09-25T00:00:00"/>
    <x v="4"/>
    <n v="4176"/>
  </r>
  <r>
    <n v="143368373"/>
    <x v="39"/>
    <x v="2"/>
    <d v="2022-09-25T00:00:00"/>
    <x v="4"/>
    <n v="2228"/>
  </r>
  <r>
    <n v="143368381"/>
    <x v="92"/>
    <x v="2"/>
    <d v="2022-11-04T00:00:00"/>
    <x v="6"/>
    <n v="650"/>
  </r>
  <r>
    <n v="143368382"/>
    <x v="35"/>
    <x v="4"/>
    <d v="2022-10-07T00:00:00"/>
    <x v="5"/>
    <n v="5197"/>
  </r>
  <r>
    <n v="143368382"/>
    <x v="36"/>
    <x v="4"/>
    <d v="2022-10-07T00:00:00"/>
    <x v="5"/>
    <n v="223"/>
  </r>
  <r>
    <n v="143368382"/>
    <x v="65"/>
    <x v="4"/>
    <d v="2022-10-07T00:00:00"/>
    <x v="5"/>
    <n v="2228"/>
  </r>
  <r>
    <n v="143368382"/>
    <x v="66"/>
    <x v="4"/>
    <d v="2022-10-07T00:00:00"/>
    <x v="5"/>
    <n v="928"/>
  </r>
  <r>
    <n v="143368382"/>
    <x v="68"/>
    <x v="4"/>
    <d v="2022-10-07T00:00:00"/>
    <x v="5"/>
    <n v="1300"/>
  </r>
  <r>
    <n v="143368383"/>
    <x v="5"/>
    <x v="3"/>
    <d v="2022-10-02T00:00:00"/>
    <x v="5"/>
    <n v="2205"/>
  </r>
  <r>
    <n v="143368383"/>
    <x v="46"/>
    <x v="3"/>
    <d v="2022-10-02T00:00:00"/>
    <x v="5"/>
    <n v="6098"/>
  </r>
  <r>
    <n v="143368384"/>
    <x v="44"/>
    <x v="4"/>
    <d v="2022-09-29T00:00:00"/>
    <x v="4"/>
    <n v="3341"/>
  </r>
  <r>
    <n v="143368384"/>
    <x v="30"/>
    <x v="4"/>
    <d v="2022-09-29T00:00:00"/>
    <x v="4"/>
    <n v="3341"/>
  </r>
  <r>
    <n v="143368384"/>
    <x v="91"/>
    <x v="4"/>
    <d v="2022-09-29T00:00:00"/>
    <x v="4"/>
    <n v="20880"/>
  </r>
  <r>
    <n v="143368384"/>
    <x v="79"/>
    <x v="4"/>
    <d v="2022-09-29T00:00:00"/>
    <x v="4"/>
    <n v="5847"/>
  </r>
  <r>
    <n v="143368385"/>
    <x v="13"/>
    <x v="1"/>
    <d v="2022-10-02T00:00:00"/>
    <x v="5"/>
    <n v="3174"/>
  </r>
  <r>
    <n v="143368385"/>
    <x v="14"/>
    <x v="1"/>
    <d v="2022-10-02T00:00:00"/>
    <x v="5"/>
    <n v="485"/>
  </r>
  <r>
    <n v="143368411"/>
    <x v="24"/>
    <x v="2"/>
    <d v="2022-09-26T00:00:00"/>
    <x v="4"/>
    <n v="2506"/>
  </r>
  <r>
    <n v="143368411"/>
    <x v="25"/>
    <x v="2"/>
    <d v="2022-09-26T00:00:00"/>
    <x v="4"/>
    <n v="464"/>
  </r>
  <r>
    <n v="143368411"/>
    <x v="59"/>
    <x v="2"/>
    <d v="2022-09-26T00:00:00"/>
    <x v="4"/>
    <n v="140"/>
  </r>
  <r>
    <n v="143368413"/>
    <x v="45"/>
    <x v="2"/>
    <d v="2022-09-26T00:00:00"/>
    <x v="4"/>
    <n v="743"/>
  </r>
  <r>
    <n v="143368413"/>
    <x v="26"/>
    <x v="2"/>
    <d v="2022-09-26T00:00:00"/>
    <x v="4"/>
    <n v="5457"/>
  </r>
  <r>
    <n v="143368413"/>
    <x v="28"/>
    <x v="2"/>
    <d v="2022-09-26T00:00:00"/>
    <x v="4"/>
    <n v="3341"/>
  </r>
  <r>
    <n v="143368413"/>
    <x v="40"/>
    <x v="2"/>
    <d v="2022-09-26T00:00:00"/>
    <x v="4"/>
    <n v="743"/>
  </r>
  <r>
    <n v="143368426"/>
    <x v="18"/>
    <x v="3"/>
    <d v="2022-10-03T00:00:00"/>
    <x v="5"/>
    <n v="817"/>
  </r>
  <r>
    <n v="143368426"/>
    <x v="19"/>
    <x v="3"/>
    <d v="2022-10-03T00:00:00"/>
    <x v="5"/>
    <n v="9800"/>
  </r>
  <r>
    <n v="143368427"/>
    <x v="43"/>
    <x v="3"/>
    <d v="2022-10-24T00:00:00"/>
    <x v="5"/>
    <n v="4455"/>
  </r>
  <r>
    <n v="143368430"/>
    <x v="86"/>
    <x v="1"/>
    <d v="2022-10-23T00:00:00"/>
    <x v="5"/>
    <n v="335"/>
  </r>
  <r>
    <n v="143368436"/>
    <x v="58"/>
    <x v="0"/>
    <d v="2022-10-23T00:00:00"/>
    <x v="5"/>
    <n v="237"/>
  </r>
  <r>
    <n v="143368449"/>
    <x v="39"/>
    <x v="2"/>
    <d v="2022-09-29T00:00:00"/>
    <x v="4"/>
    <n v="1671"/>
  </r>
  <r>
    <n v="143368449"/>
    <x v="45"/>
    <x v="2"/>
    <d v="2022-09-29T00:00:00"/>
    <x v="4"/>
    <n v="297"/>
  </r>
  <r>
    <n v="143368449"/>
    <x v="26"/>
    <x v="2"/>
    <d v="2022-09-29T00:00:00"/>
    <x v="4"/>
    <n v="2228"/>
  </r>
  <r>
    <n v="143368449"/>
    <x v="40"/>
    <x v="2"/>
    <d v="2022-09-29T00:00:00"/>
    <x v="4"/>
    <n v="1485"/>
  </r>
  <r>
    <n v="143368454"/>
    <x v="24"/>
    <x v="2"/>
    <d v="2022-09-29T00:00:00"/>
    <x v="4"/>
    <n v="3341"/>
  </r>
  <r>
    <n v="143368454"/>
    <x v="80"/>
    <x v="2"/>
    <d v="2022-09-29T00:00:00"/>
    <x v="4"/>
    <n v="8352"/>
  </r>
  <r>
    <n v="143368458"/>
    <x v="9"/>
    <x v="2"/>
    <d v="2022-10-01T00:00:00"/>
    <x v="5"/>
    <n v="140"/>
  </r>
  <r>
    <n v="143368458"/>
    <x v="16"/>
    <x v="2"/>
    <d v="2022-10-01T00:00:00"/>
    <x v="5"/>
    <n v="70"/>
  </r>
  <r>
    <n v="143368458"/>
    <x v="21"/>
    <x v="2"/>
    <d v="2022-10-01T00:00:00"/>
    <x v="5"/>
    <n v="140"/>
  </r>
  <r>
    <n v="143368458"/>
    <x v="22"/>
    <x v="2"/>
    <d v="2022-10-01T00:00:00"/>
    <x v="5"/>
    <n v="279"/>
  </r>
  <r>
    <n v="143368458"/>
    <x v="10"/>
    <x v="2"/>
    <d v="2022-10-01T00:00:00"/>
    <x v="5"/>
    <n v="279"/>
  </r>
  <r>
    <n v="143368458"/>
    <x v="17"/>
    <x v="2"/>
    <d v="2022-10-01T00:00:00"/>
    <x v="5"/>
    <n v="140"/>
  </r>
  <r>
    <n v="143368464"/>
    <x v="30"/>
    <x v="4"/>
    <d v="2022-10-01T00:00:00"/>
    <x v="5"/>
    <n v="5568"/>
  </r>
  <r>
    <n v="143368464"/>
    <x v="91"/>
    <x v="4"/>
    <d v="2022-10-01T00:00:00"/>
    <x v="5"/>
    <n v="26448"/>
  </r>
  <r>
    <n v="143368464"/>
    <x v="79"/>
    <x v="4"/>
    <d v="2022-10-01T00:00:00"/>
    <x v="5"/>
    <n v="5847"/>
  </r>
  <r>
    <n v="143368465"/>
    <x v="83"/>
    <x v="4"/>
    <d v="2022-10-08T00:00:00"/>
    <x v="5"/>
    <n v="502"/>
  </r>
  <r>
    <n v="143368465"/>
    <x v="97"/>
    <x v="4"/>
    <d v="2022-10-08T00:00:00"/>
    <x v="5"/>
    <n v="1316"/>
  </r>
  <r>
    <n v="143368473"/>
    <x v="13"/>
    <x v="1"/>
    <d v="2022-10-08T00:00:00"/>
    <x v="5"/>
    <n v="2822"/>
  </r>
  <r>
    <n v="143368473"/>
    <x v="14"/>
    <x v="1"/>
    <d v="2022-10-08T00:00:00"/>
    <x v="5"/>
    <n v="780"/>
  </r>
  <r>
    <n v="143368475"/>
    <x v="11"/>
    <x v="1"/>
    <d v="2022-10-09T00:00:00"/>
    <x v="5"/>
    <n v="325"/>
  </r>
  <r>
    <n v="143368475"/>
    <x v="12"/>
    <x v="1"/>
    <d v="2022-10-09T00:00:00"/>
    <x v="5"/>
    <n v="186"/>
  </r>
  <r>
    <n v="143368475"/>
    <x v="93"/>
    <x v="1"/>
    <d v="2022-10-09T00:00:00"/>
    <x v="5"/>
    <n v="26727"/>
  </r>
  <r>
    <n v="143368476"/>
    <x v="94"/>
    <x v="1"/>
    <d v="2022-10-07T00:00:00"/>
    <x v="5"/>
    <n v="696"/>
  </r>
  <r>
    <n v="143368476"/>
    <x v="103"/>
    <x v="1"/>
    <d v="2022-10-07T00:00:00"/>
    <x v="5"/>
    <n v="335"/>
  </r>
  <r>
    <n v="143368487"/>
    <x v="28"/>
    <x v="2"/>
    <d v="2022-09-30T00:00:00"/>
    <x v="4"/>
    <n v="1671"/>
  </r>
  <r>
    <n v="143368487"/>
    <x v="40"/>
    <x v="2"/>
    <d v="2022-09-30T00:00:00"/>
    <x v="4"/>
    <n v="372"/>
  </r>
  <r>
    <n v="143368492"/>
    <x v="48"/>
    <x v="2"/>
    <d v="2022-09-30T00:00:00"/>
    <x v="4"/>
    <n v="56"/>
  </r>
  <r>
    <n v="143368492"/>
    <x v="87"/>
    <x v="2"/>
    <d v="2022-09-30T00:00:00"/>
    <x v="4"/>
    <n v="70"/>
  </r>
  <r>
    <n v="143368492"/>
    <x v="49"/>
    <x v="2"/>
    <d v="2022-09-30T00:00:00"/>
    <x v="4"/>
    <n v="98"/>
  </r>
  <r>
    <n v="143368503"/>
    <x v="94"/>
    <x v="1"/>
    <d v="2022-10-10T00:00:00"/>
    <x v="5"/>
    <n v="1253"/>
  </r>
  <r>
    <n v="143368503"/>
    <x v="103"/>
    <x v="1"/>
    <d v="2022-10-10T00:00:00"/>
    <x v="5"/>
    <n v="251"/>
  </r>
  <r>
    <n v="143378508"/>
    <x v="26"/>
    <x v="2"/>
    <d v="2022-10-01T00:00:00"/>
    <x v="5"/>
    <n v="2970"/>
  </r>
  <r>
    <n v="143378508"/>
    <x v="40"/>
    <x v="2"/>
    <d v="2022-10-01T00:00:00"/>
    <x v="5"/>
    <n v="743"/>
  </r>
  <r>
    <n v="143378509"/>
    <x v="80"/>
    <x v="2"/>
    <d v="2022-10-01T00:00:00"/>
    <x v="5"/>
    <n v="4176"/>
  </r>
  <r>
    <n v="143378513"/>
    <x v="22"/>
    <x v="2"/>
    <d v="2022-10-03T00:00:00"/>
    <x v="5"/>
    <n v="557"/>
  </r>
  <r>
    <n v="143378513"/>
    <x v="10"/>
    <x v="2"/>
    <d v="2022-10-03T00:00:00"/>
    <x v="5"/>
    <n v="557"/>
  </r>
  <r>
    <n v="143378514"/>
    <x v="102"/>
    <x v="4"/>
    <d v="2022-10-06T00:00:00"/>
    <x v="5"/>
    <n v="488"/>
  </r>
  <r>
    <n v="143378515"/>
    <x v="101"/>
    <x v="4"/>
    <d v="2022-10-10T00:00:00"/>
    <x v="5"/>
    <n v="743"/>
  </r>
  <r>
    <n v="143378516"/>
    <x v="87"/>
    <x v="2"/>
    <d v="2022-10-03T00:00:00"/>
    <x v="5"/>
    <n v="140"/>
  </r>
  <r>
    <n v="143378516"/>
    <x v="49"/>
    <x v="2"/>
    <d v="2022-10-03T00:00:00"/>
    <x v="5"/>
    <n v="140"/>
  </r>
  <r>
    <n v="143378519"/>
    <x v="30"/>
    <x v="4"/>
    <d v="2022-10-07T00:00:00"/>
    <x v="5"/>
    <n v="4455"/>
  </r>
  <r>
    <n v="143378519"/>
    <x v="91"/>
    <x v="4"/>
    <d v="2022-10-07T00:00:00"/>
    <x v="5"/>
    <n v="29232"/>
  </r>
  <r>
    <n v="143378519"/>
    <x v="79"/>
    <x v="4"/>
    <d v="2022-10-07T00:00:00"/>
    <x v="5"/>
    <n v="5847"/>
  </r>
  <r>
    <n v="143378523"/>
    <x v="83"/>
    <x v="4"/>
    <d v="2022-10-15T00:00:00"/>
    <x v="5"/>
    <n v="502"/>
  </r>
  <r>
    <n v="143378523"/>
    <x v="37"/>
    <x v="4"/>
    <d v="2022-10-15T00:00:00"/>
    <x v="5"/>
    <n v="650"/>
  </r>
  <r>
    <n v="143378523"/>
    <x v="97"/>
    <x v="4"/>
    <d v="2022-10-15T00:00:00"/>
    <x v="5"/>
    <n v="2631"/>
  </r>
  <r>
    <n v="143378524"/>
    <x v="32"/>
    <x v="4"/>
    <d v="2022-10-09T00:00:00"/>
    <x v="5"/>
    <n v="2005"/>
  </r>
  <r>
    <n v="143378524"/>
    <x v="69"/>
    <x v="4"/>
    <d v="2022-10-09T00:00:00"/>
    <x v="5"/>
    <n v="928"/>
  </r>
  <r>
    <n v="143378525"/>
    <x v="42"/>
    <x v="2"/>
    <d v="2022-10-02T00:00:00"/>
    <x v="5"/>
    <n v="1601"/>
  </r>
  <r>
    <n v="143378531"/>
    <x v="45"/>
    <x v="2"/>
    <d v="2022-10-02T00:00:00"/>
    <x v="5"/>
    <n v="1485"/>
  </r>
  <r>
    <n v="143378531"/>
    <x v="26"/>
    <x v="2"/>
    <d v="2022-10-02T00:00:00"/>
    <x v="5"/>
    <n v="4455"/>
  </r>
  <r>
    <n v="143378531"/>
    <x v="40"/>
    <x v="2"/>
    <d v="2022-10-02T00:00:00"/>
    <x v="5"/>
    <n v="1485"/>
  </r>
  <r>
    <n v="143378533"/>
    <x v="62"/>
    <x v="2"/>
    <d v="2022-10-02T00:00:00"/>
    <x v="5"/>
    <n v="279"/>
  </r>
  <r>
    <n v="143378561"/>
    <x v="50"/>
    <x v="1"/>
    <d v="2022-10-10T00:00:00"/>
    <x v="5"/>
    <n v="82"/>
  </r>
  <r>
    <n v="143378571"/>
    <x v="26"/>
    <x v="2"/>
    <d v="2022-10-03T00:00:00"/>
    <x v="5"/>
    <n v="7424"/>
  </r>
  <r>
    <n v="143378571"/>
    <x v="40"/>
    <x v="2"/>
    <d v="2022-10-03T00:00:00"/>
    <x v="5"/>
    <n v="743"/>
  </r>
  <r>
    <n v="143378572"/>
    <x v="25"/>
    <x v="2"/>
    <d v="2022-10-03T00:00:00"/>
    <x v="5"/>
    <n v="232"/>
  </r>
  <r>
    <n v="143378572"/>
    <x v="80"/>
    <x v="2"/>
    <d v="2022-10-03T00:00:00"/>
    <x v="5"/>
    <n v="2088"/>
  </r>
  <r>
    <n v="143378572"/>
    <x v="59"/>
    <x v="2"/>
    <d v="2022-10-03T00:00:00"/>
    <x v="5"/>
    <n v="116"/>
  </r>
  <r>
    <n v="143378574"/>
    <x v="9"/>
    <x v="2"/>
    <d v="2022-10-08T00:00:00"/>
    <x v="5"/>
    <n v="209"/>
  </r>
  <r>
    <n v="143378574"/>
    <x v="16"/>
    <x v="2"/>
    <d v="2022-10-08T00:00:00"/>
    <x v="5"/>
    <n v="70"/>
  </r>
  <r>
    <n v="143378574"/>
    <x v="22"/>
    <x v="2"/>
    <d v="2022-10-08T00:00:00"/>
    <x v="5"/>
    <n v="836"/>
  </r>
  <r>
    <n v="143378574"/>
    <x v="10"/>
    <x v="2"/>
    <d v="2022-10-08T00:00:00"/>
    <x v="5"/>
    <n v="836"/>
  </r>
  <r>
    <n v="143378574"/>
    <x v="17"/>
    <x v="2"/>
    <d v="2022-10-08T00:00:00"/>
    <x v="5"/>
    <n v="140"/>
  </r>
  <r>
    <n v="143378614"/>
    <x v="26"/>
    <x v="2"/>
    <d v="2022-10-06T00:00:00"/>
    <x v="5"/>
    <n v="6162"/>
  </r>
  <r>
    <n v="143378614"/>
    <x v="28"/>
    <x v="2"/>
    <d v="2022-10-06T00:00:00"/>
    <x v="5"/>
    <n v="4455"/>
  </r>
  <r>
    <n v="143378614"/>
    <x v="40"/>
    <x v="2"/>
    <d v="2022-10-06T00:00:00"/>
    <x v="5"/>
    <n v="1485"/>
  </r>
  <r>
    <n v="143378616"/>
    <x v="41"/>
    <x v="2"/>
    <d v="2022-10-06T00:00:00"/>
    <x v="5"/>
    <n v="47"/>
  </r>
  <r>
    <n v="143378616"/>
    <x v="25"/>
    <x v="2"/>
    <d v="2022-10-06T00:00:00"/>
    <x v="5"/>
    <n v="464"/>
  </r>
  <r>
    <n v="143378616"/>
    <x v="80"/>
    <x v="2"/>
    <d v="2022-10-06T00:00:00"/>
    <x v="5"/>
    <n v="8352"/>
  </r>
  <r>
    <n v="143378616"/>
    <x v="59"/>
    <x v="2"/>
    <d v="2022-10-06T00:00:00"/>
    <x v="5"/>
    <n v="348"/>
  </r>
  <r>
    <n v="143378616"/>
    <x v="60"/>
    <x v="2"/>
    <d v="2022-10-06T00:00:00"/>
    <x v="5"/>
    <n v="4009"/>
  </r>
  <r>
    <n v="143378617"/>
    <x v="105"/>
    <x v="2"/>
    <d v="2022-10-08T00:00:00"/>
    <x v="5"/>
    <n v="1504"/>
  </r>
  <r>
    <n v="143378617"/>
    <x v="42"/>
    <x v="2"/>
    <d v="2022-10-08T00:00:00"/>
    <x v="5"/>
    <n v="1601"/>
  </r>
  <r>
    <n v="143378621"/>
    <x v="49"/>
    <x v="2"/>
    <d v="2022-10-07T00:00:00"/>
    <x v="5"/>
    <n v="418"/>
  </r>
  <r>
    <n v="143378622"/>
    <x v="9"/>
    <x v="2"/>
    <d v="2022-10-10T00:00:00"/>
    <x v="5"/>
    <n v="209"/>
  </r>
  <r>
    <n v="143378622"/>
    <x v="16"/>
    <x v="2"/>
    <d v="2022-10-10T00:00:00"/>
    <x v="5"/>
    <n v="70"/>
  </r>
  <r>
    <n v="143378622"/>
    <x v="21"/>
    <x v="2"/>
    <d v="2022-10-10T00:00:00"/>
    <x v="5"/>
    <n v="279"/>
  </r>
  <r>
    <n v="143378622"/>
    <x v="22"/>
    <x v="2"/>
    <d v="2022-10-10T00:00:00"/>
    <x v="5"/>
    <n v="836"/>
  </r>
  <r>
    <n v="143378622"/>
    <x v="10"/>
    <x v="2"/>
    <d v="2022-10-10T00:00:00"/>
    <x v="5"/>
    <n v="836"/>
  </r>
  <r>
    <n v="143378622"/>
    <x v="17"/>
    <x v="2"/>
    <d v="2022-10-10T00:00:00"/>
    <x v="5"/>
    <n v="279"/>
  </r>
  <r>
    <n v="143378653"/>
    <x v="45"/>
    <x v="2"/>
    <d v="2022-10-07T00:00:00"/>
    <x v="5"/>
    <n v="743"/>
  </r>
  <r>
    <n v="143378653"/>
    <x v="26"/>
    <x v="2"/>
    <d v="2022-10-07T00:00:00"/>
    <x v="5"/>
    <n v="4009"/>
  </r>
  <r>
    <n v="143378653"/>
    <x v="28"/>
    <x v="2"/>
    <d v="2022-10-07T00:00:00"/>
    <x v="5"/>
    <n v="4455"/>
  </r>
  <r>
    <n v="143378653"/>
    <x v="40"/>
    <x v="2"/>
    <d v="2022-10-07T00:00:00"/>
    <x v="5"/>
    <n v="1337"/>
  </r>
  <r>
    <n v="143378669"/>
    <x v="109"/>
    <x v="0"/>
    <d v="2022-10-06T00:00:00"/>
    <x v="5"/>
    <n v="232"/>
  </r>
  <r>
    <n v="143388679"/>
    <x v="24"/>
    <x v="2"/>
    <d v="2022-10-08T00:00:00"/>
    <x v="5"/>
    <n v="2506"/>
  </r>
  <r>
    <n v="143388679"/>
    <x v="80"/>
    <x v="2"/>
    <d v="2022-10-08T00:00:00"/>
    <x v="5"/>
    <n v="8352"/>
  </r>
  <r>
    <n v="143388680"/>
    <x v="39"/>
    <x v="2"/>
    <d v="2022-10-08T00:00:00"/>
    <x v="5"/>
    <n v="557"/>
  </r>
  <r>
    <n v="143388680"/>
    <x v="45"/>
    <x v="2"/>
    <d v="2022-10-08T00:00:00"/>
    <x v="5"/>
    <n v="743"/>
  </r>
  <r>
    <n v="143388680"/>
    <x v="26"/>
    <x v="2"/>
    <d v="2022-10-08T00:00:00"/>
    <x v="5"/>
    <n v="4455"/>
  </r>
  <r>
    <n v="143388680"/>
    <x v="40"/>
    <x v="2"/>
    <d v="2022-10-08T00:00:00"/>
    <x v="5"/>
    <n v="1485"/>
  </r>
  <r>
    <n v="143388681"/>
    <x v="42"/>
    <x v="2"/>
    <d v="2022-10-10T00:00:00"/>
    <x v="5"/>
    <n v="1601"/>
  </r>
  <r>
    <n v="143388689"/>
    <x v="94"/>
    <x v="1"/>
    <d v="2022-10-15T00:00:00"/>
    <x v="5"/>
    <n v="1086"/>
  </r>
  <r>
    <n v="143388694"/>
    <x v="30"/>
    <x v="4"/>
    <d v="2022-10-17T00:00:00"/>
    <x v="5"/>
    <n v="2228"/>
  </r>
  <r>
    <n v="143388694"/>
    <x v="91"/>
    <x v="4"/>
    <d v="2022-10-17T00:00:00"/>
    <x v="5"/>
    <n v="36192"/>
  </r>
  <r>
    <n v="143388694"/>
    <x v="79"/>
    <x v="4"/>
    <d v="2022-10-17T00:00:00"/>
    <x v="5"/>
    <n v="4385"/>
  </r>
  <r>
    <n v="143388701"/>
    <x v="87"/>
    <x v="2"/>
    <d v="2022-10-10T00:00:00"/>
    <x v="5"/>
    <n v="140"/>
  </r>
  <r>
    <n v="143388709"/>
    <x v="39"/>
    <x v="2"/>
    <d v="2022-10-09T00:00:00"/>
    <x v="5"/>
    <n v="1114"/>
  </r>
  <r>
    <n v="143388709"/>
    <x v="45"/>
    <x v="2"/>
    <d v="2022-10-09T00:00:00"/>
    <x v="5"/>
    <n v="1485"/>
  </r>
  <r>
    <n v="143388709"/>
    <x v="26"/>
    <x v="2"/>
    <d v="2022-10-09T00:00:00"/>
    <x v="5"/>
    <n v="7424"/>
  </r>
  <r>
    <n v="143388709"/>
    <x v="28"/>
    <x v="2"/>
    <d v="2022-10-09T00:00:00"/>
    <x v="5"/>
    <n v="4455"/>
  </r>
  <r>
    <n v="143388710"/>
    <x v="62"/>
    <x v="2"/>
    <d v="2022-10-09T00:00:00"/>
    <x v="5"/>
    <n v="140"/>
  </r>
  <r>
    <n v="143388710"/>
    <x v="25"/>
    <x v="2"/>
    <d v="2022-10-09T00:00:00"/>
    <x v="5"/>
    <n v="348"/>
  </r>
  <r>
    <n v="143388712"/>
    <x v="105"/>
    <x v="2"/>
    <d v="2022-10-10T00:00:00"/>
    <x v="5"/>
    <n v="1504"/>
  </r>
  <r>
    <n v="143388713"/>
    <x v="22"/>
    <x v="2"/>
    <d v="2022-10-15T00:00:00"/>
    <x v="5"/>
    <n v="836"/>
  </r>
  <r>
    <n v="143388713"/>
    <x v="10"/>
    <x v="2"/>
    <d v="2022-10-15T00:00:00"/>
    <x v="5"/>
    <n v="836"/>
  </r>
  <r>
    <n v="143388723"/>
    <x v="32"/>
    <x v="4"/>
    <d v="2022-10-15T00:00:00"/>
    <x v="5"/>
    <n v="1003"/>
  </r>
  <r>
    <n v="143388723"/>
    <x v="33"/>
    <x v="4"/>
    <d v="2022-10-15T00:00:00"/>
    <x v="5"/>
    <n v="961"/>
  </r>
  <r>
    <n v="143388723"/>
    <x v="34"/>
    <x v="4"/>
    <d v="2022-10-15T00:00:00"/>
    <x v="5"/>
    <n v="919"/>
  </r>
  <r>
    <n v="143388723"/>
    <x v="85"/>
    <x v="4"/>
    <d v="2022-10-15T00:00:00"/>
    <x v="5"/>
    <n v="1212"/>
  </r>
  <r>
    <n v="143388726"/>
    <x v="8"/>
    <x v="1"/>
    <d v="2022-10-20T00:00:00"/>
    <x v="5"/>
    <n v="1225"/>
  </r>
  <r>
    <n v="143388727"/>
    <x v="15"/>
    <x v="1"/>
    <d v="2022-10-22T00:00:00"/>
    <x v="5"/>
    <n v="1253"/>
  </r>
  <r>
    <n v="143388728"/>
    <x v="51"/>
    <x v="1"/>
    <d v="2022-10-16T00:00:00"/>
    <x v="5"/>
    <n v="297"/>
  </r>
  <r>
    <n v="143388739"/>
    <x v="85"/>
    <x v="4"/>
    <d v="2022-10-11T00:00:00"/>
    <x v="5"/>
    <n v="669"/>
  </r>
  <r>
    <n v="143388744"/>
    <x v="94"/>
    <x v="1"/>
    <d v="2022-10-17T00:00:00"/>
    <x v="5"/>
    <n v="1170"/>
  </r>
  <r>
    <n v="143388744"/>
    <x v="103"/>
    <x v="1"/>
    <d v="2022-10-17T00:00:00"/>
    <x v="5"/>
    <n v="168"/>
  </r>
  <r>
    <n v="143388748"/>
    <x v="18"/>
    <x v="3"/>
    <d v="2022-10-17T00:00:00"/>
    <x v="5"/>
    <n v="3267"/>
  </r>
  <r>
    <n v="143388748"/>
    <x v="19"/>
    <x v="3"/>
    <d v="2022-10-17T00:00:00"/>
    <x v="5"/>
    <n v="9800"/>
  </r>
  <r>
    <n v="143388753"/>
    <x v="7"/>
    <x v="3"/>
    <d v="2022-10-22T00:00:00"/>
    <x v="5"/>
    <n v="1810"/>
  </r>
  <r>
    <n v="143388760"/>
    <x v="39"/>
    <x v="2"/>
    <d v="2022-10-10T00:00:00"/>
    <x v="5"/>
    <n v="1114"/>
  </r>
  <r>
    <n v="143388760"/>
    <x v="45"/>
    <x v="2"/>
    <d v="2022-10-10T00:00:00"/>
    <x v="5"/>
    <n v="2970"/>
  </r>
  <r>
    <n v="143388760"/>
    <x v="26"/>
    <x v="2"/>
    <d v="2022-10-10T00:00:00"/>
    <x v="5"/>
    <n v="8761"/>
  </r>
  <r>
    <n v="143388760"/>
    <x v="28"/>
    <x v="2"/>
    <d v="2022-10-10T00:00:00"/>
    <x v="5"/>
    <n v="8909"/>
  </r>
  <r>
    <n v="143388760"/>
    <x v="40"/>
    <x v="2"/>
    <d v="2022-10-10T00:00:00"/>
    <x v="5"/>
    <n v="2228"/>
  </r>
  <r>
    <n v="143388762"/>
    <x v="24"/>
    <x v="2"/>
    <d v="2022-10-10T00:00:00"/>
    <x v="5"/>
    <n v="2506"/>
  </r>
  <r>
    <n v="143388762"/>
    <x v="25"/>
    <x v="2"/>
    <d v="2022-10-10T00:00:00"/>
    <x v="5"/>
    <n v="232"/>
  </r>
  <r>
    <n v="143388762"/>
    <x v="80"/>
    <x v="2"/>
    <d v="2022-10-10T00:00:00"/>
    <x v="5"/>
    <n v="4176"/>
  </r>
  <r>
    <n v="143388762"/>
    <x v="59"/>
    <x v="2"/>
    <d v="2022-10-10T00:00:00"/>
    <x v="5"/>
    <n v="464"/>
  </r>
  <r>
    <n v="143388762"/>
    <x v="60"/>
    <x v="2"/>
    <d v="2022-10-10T00:00:00"/>
    <x v="5"/>
    <n v="4009"/>
  </r>
  <r>
    <n v="143388800"/>
    <x v="13"/>
    <x v="1"/>
    <d v="2022-10-23T00:00:00"/>
    <x v="5"/>
    <n v="2822"/>
  </r>
  <r>
    <n v="143388800"/>
    <x v="14"/>
    <x v="1"/>
    <d v="2022-10-23T00:00:00"/>
    <x v="5"/>
    <n v="780"/>
  </r>
  <r>
    <n v="143388802"/>
    <x v="39"/>
    <x v="2"/>
    <d v="2022-10-14T00:00:00"/>
    <x v="5"/>
    <n v="1114"/>
  </r>
  <r>
    <n v="143388802"/>
    <x v="28"/>
    <x v="2"/>
    <d v="2022-10-14T00:00:00"/>
    <x v="5"/>
    <n v="6682"/>
  </r>
  <r>
    <n v="143388802"/>
    <x v="40"/>
    <x v="2"/>
    <d v="2022-10-14T00:00:00"/>
    <x v="5"/>
    <n v="743"/>
  </r>
  <r>
    <n v="143388803"/>
    <x v="62"/>
    <x v="2"/>
    <d v="2022-10-14T00:00:00"/>
    <x v="5"/>
    <n v="418"/>
  </r>
  <r>
    <n v="143388803"/>
    <x v="24"/>
    <x v="2"/>
    <d v="2022-10-14T00:00:00"/>
    <x v="5"/>
    <n v="1671"/>
  </r>
  <r>
    <n v="143388803"/>
    <x v="25"/>
    <x v="2"/>
    <d v="2022-10-14T00:00:00"/>
    <x v="5"/>
    <n v="232"/>
  </r>
  <r>
    <n v="143388803"/>
    <x v="80"/>
    <x v="2"/>
    <d v="2022-10-14T00:00:00"/>
    <x v="5"/>
    <n v="8352"/>
  </r>
  <r>
    <n v="143388803"/>
    <x v="60"/>
    <x v="2"/>
    <d v="2022-10-14T00:00:00"/>
    <x v="5"/>
    <n v="2005"/>
  </r>
  <r>
    <n v="143388806"/>
    <x v="9"/>
    <x v="2"/>
    <d v="2022-10-20T00:00:00"/>
    <x v="5"/>
    <n v="418"/>
  </r>
  <r>
    <n v="143388806"/>
    <x v="16"/>
    <x v="2"/>
    <d v="2022-10-20T00:00:00"/>
    <x v="5"/>
    <n v="140"/>
  </r>
  <r>
    <n v="143388806"/>
    <x v="21"/>
    <x v="2"/>
    <d v="2022-10-20T00:00:00"/>
    <x v="5"/>
    <n v="279"/>
  </r>
  <r>
    <n v="143388806"/>
    <x v="22"/>
    <x v="2"/>
    <d v="2022-10-20T00:00:00"/>
    <x v="5"/>
    <n v="1114"/>
  </r>
  <r>
    <n v="143388806"/>
    <x v="10"/>
    <x v="2"/>
    <d v="2022-10-20T00:00:00"/>
    <x v="5"/>
    <n v="836"/>
  </r>
  <r>
    <n v="143388806"/>
    <x v="17"/>
    <x v="2"/>
    <d v="2022-10-20T00:00:00"/>
    <x v="5"/>
    <n v="279"/>
  </r>
  <r>
    <n v="143388818"/>
    <x v="110"/>
    <x v="2"/>
    <d v="2022-10-20T00:00:00"/>
    <x v="5"/>
    <n v="232"/>
  </r>
  <r>
    <n v="143388818"/>
    <x v="111"/>
    <x v="2"/>
    <d v="2022-10-20T00:00:00"/>
    <x v="5"/>
    <n v="928"/>
  </r>
  <r>
    <n v="143388819"/>
    <x v="110"/>
    <x v="2"/>
    <d v="2022-11-05T00:00:00"/>
    <x v="6"/>
    <n v="1184"/>
  </r>
  <r>
    <n v="143388819"/>
    <x v="111"/>
    <x v="2"/>
    <d v="2022-11-05T00:00:00"/>
    <x v="6"/>
    <n v="464"/>
  </r>
  <r>
    <n v="143388821"/>
    <x v="5"/>
    <x v="3"/>
    <d v="2022-10-16T00:00:00"/>
    <x v="5"/>
    <n v="4410"/>
  </r>
  <r>
    <n v="143388821"/>
    <x v="74"/>
    <x v="3"/>
    <d v="2022-10-16T00:00:00"/>
    <x v="5"/>
    <n v="6682"/>
  </r>
  <r>
    <n v="143388821"/>
    <x v="46"/>
    <x v="3"/>
    <d v="2022-10-16T00:00:00"/>
    <x v="5"/>
    <n v="2239"/>
  </r>
  <r>
    <n v="143388822"/>
    <x v="86"/>
    <x v="1"/>
    <d v="2022-11-05T00:00:00"/>
    <x v="6"/>
    <n v="335"/>
  </r>
  <r>
    <n v="143388827"/>
    <x v="30"/>
    <x v="4"/>
    <d v="2022-10-17T00:00:00"/>
    <x v="5"/>
    <n v="6682"/>
  </r>
  <r>
    <n v="143388827"/>
    <x v="91"/>
    <x v="4"/>
    <d v="2022-10-17T00:00:00"/>
    <x v="5"/>
    <n v="13920"/>
  </r>
  <r>
    <n v="143388827"/>
    <x v="79"/>
    <x v="4"/>
    <d v="2022-10-17T00:00:00"/>
    <x v="5"/>
    <n v="4385"/>
  </r>
  <r>
    <n v="143388828"/>
    <x v="94"/>
    <x v="1"/>
    <d v="2022-10-21T00:00:00"/>
    <x v="5"/>
    <n v="1337"/>
  </r>
  <r>
    <n v="143388837"/>
    <x v="35"/>
    <x v="4"/>
    <d v="2022-10-24T00:00:00"/>
    <x v="5"/>
    <n v="2599"/>
  </r>
  <r>
    <n v="143388837"/>
    <x v="36"/>
    <x v="4"/>
    <d v="2022-10-24T00:00:00"/>
    <x v="5"/>
    <n v="223"/>
  </r>
  <r>
    <n v="143388837"/>
    <x v="65"/>
    <x v="4"/>
    <d v="2022-10-24T00:00:00"/>
    <x v="5"/>
    <n v="2228"/>
  </r>
  <r>
    <n v="143388837"/>
    <x v="66"/>
    <x v="4"/>
    <d v="2022-10-24T00:00:00"/>
    <x v="5"/>
    <n v="1114"/>
  </r>
  <r>
    <n v="143388837"/>
    <x v="68"/>
    <x v="4"/>
    <d v="2022-10-24T00:00:00"/>
    <x v="5"/>
    <n v="2599"/>
  </r>
  <r>
    <n v="143388848"/>
    <x v="24"/>
    <x v="2"/>
    <d v="2022-10-15T00:00:00"/>
    <x v="5"/>
    <n v="1671"/>
  </r>
  <r>
    <n v="143388848"/>
    <x v="25"/>
    <x v="2"/>
    <d v="2022-10-15T00:00:00"/>
    <x v="5"/>
    <n v="232"/>
  </r>
  <r>
    <n v="143388850"/>
    <x v="39"/>
    <x v="2"/>
    <d v="2022-10-15T00:00:00"/>
    <x v="5"/>
    <n v="1114"/>
  </r>
  <r>
    <n v="143388850"/>
    <x v="28"/>
    <x v="2"/>
    <d v="2022-10-15T00:00:00"/>
    <x v="5"/>
    <n v="4455"/>
  </r>
  <r>
    <n v="143388857"/>
    <x v="94"/>
    <x v="1"/>
    <d v="2022-10-14T00:00:00"/>
    <x v="5"/>
    <n v="502"/>
  </r>
  <r>
    <n v="143388865"/>
    <x v="94"/>
    <x v="1"/>
    <d v="2022-10-10T00:00:00"/>
    <x v="5"/>
    <n v="168"/>
  </r>
  <r>
    <n v="143388867"/>
    <x v="69"/>
    <x v="4"/>
    <d v="2022-11-06T00:00:00"/>
    <x v="6"/>
    <n v="2784"/>
  </r>
  <r>
    <n v="143388869"/>
    <x v="44"/>
    <x v="4"/>
    <d v="2022-10-21T00:00:00"/>
    <x v="5"/>
    <n v="10023"/>
  </r>
  <r>
    <n v="143388869"/>
    <x v="30"/>
    <x v="4"/>
    <d v="2022-10-21T00:00:00"/>
    <x v="5"/>
    <n v="10023"/>
  </r>
  <r>
    <n v="143388870"/>
    <x v="91"/>
    <x v="4"/>
    <d v="2022-10-22T00:00:00"/>
    <x v="5"/>
    <n v="45936"/>
  </r>
  <r>
    <n v="143398885"/>
    <x v="41"/>
    <x v="2"/>
    <d v="2022-10-16T00:00:00"/>
    <x v="5"/>
    <n v="70"/>
  </r>
  <r>
    <n v="143398885"/>
    <x v="24"/>
    <x v="2"/>
    <d v="2022-10-16T00:00:00"/>
    <x v="5"/>
    <n v="1671"/>
  </r>
  <r>
    <n v="143398885"/>
    <x v="25"/>
    <x v="2"/>
    <d v="2022-10-16T00:00:00"/>
    <x v="5"/>
    <n v="464"/>
  </r>
  <r>
    <n v="143398885"/>
    <x v="80"/>
    <x v="2"/>
    <d v="2022-10-16T00:00:00"/>
    <x v="5"/>
    <n v="8352"/>
  </r>
  <r>
    <n v="143398886"/>
    <x v="42"/>
    <x v="2"/>
    <d v="2022-10-17T00:00:00"/>
    <x v="5"/>
    <n v="1601"/>
  </r>
  <r>
    <n v="143398888"/>
    <x v="26"/>
    <x v="2"/>
    <d v="2022-10-16T00:00:00"/>
    <x v="5"/>
    <n v="4455"/>
  </r>
  <r>
    <n v="143398888"/>
    <x v="28"/>
    <x v="2"/>
    <d v="2022-10-16T00:00:00"/>
    <x v="5"/>
    <n v="2228"/>
  </r>
  <r>
    <n v="143398888"/>
    <x v="40"/>
    <x v="2"/>
    <d v="2022-10-16T00:00:00"/>
    <x v="5"/>
    <n v="1485"/>
  </r>
  <r>
    <n v="143398898"/>
    <x v="26"/>
    <x v="2"/>
    <d v="2022-10-15T00:00:00"/>
    <x v="5"/>
    <n v="11136"/>
  </r>
  <r>
    <n v="143398901"/>
    <x v="18"/>
    <x v="3"/>
    <d v="2022-10-20T00:00:00"/>
    <x v="5"/>
    <n v="5309"/>
  </r>
  <r>
    <n v="143398901"/>
    <x v="19"/>
    <x v="3"/>
    <d v="2022-10-20T00:00:00"/>
    <x v="5"/>
    <n v="9800"/>
  </r>
  <r>
    <n v="143398902"/>
    <x v="102"/>
    <x v="4"/>
    <d v="2022-10-17T00:00:00"/>
    <x v="5"/>
    <n v="743"/>
  </r>
  <r>
    <n v="143398914"/>
    <x v="45"/>
    <x v="2"/>
    <d v="2022-10-17T00:00:00"/>
    <x v="5"/>
    <n v="1485"/>
  </r>
  <r>
    <n v="143398914"/>
    <x v="26"/>
    <x v="2"/>
    <d v="2022-10-17T00:00:00"/>
    <x v="5"/>
    <n v="4455"/>
  </r>
  <r>
    <n v="143398914"/>
    <x v="28"/>
    <x v="2"/>
    <d v="2022-10-17T00:00:00"/>
    <x v="5"/>
    <n v="3341"/>
  </r>
  <r>
    <n v="143398914"/>
    <x v="40"/>
    <x v="2"/>
    <d v="2022-10-17T00:00:00"/>
    <x v="5"/>
    <n v="743"/>
  </r>
  <r>
    <n v="143398915"/>
    <x v="62"/>
    <x v="2"/>
    <d v="2022-10-17T00:00:00"/>
    <x v="5"/>
    <n v="140"/>
  </r>
  <r>
    <n v="143398937"/>
    <x v="94"/>
    <x v="1"/>
    <d v="2022-10-24T00:00:00"/>
    <x v="5"/>
    <n v="1504"/>
  </r>
  <r>
    <n v="143398938"/>
    <x v="11"/>
    <x v="1"/>
    <d v="2022-10-22T00:00:00"/>
    <x v="5"/>
    <n v="232"/>
  </r>
  <r>
    <n v="143398938"/>
    <x v="12"/>
    <x v="1"/>
    <d v="2022-10-22T00:00:00"/>
    <x v="5"/>
    <n v="372"/>
  </r>
  <r>
    <n v="143398938"/>
    <x v="93"/>
    <x v="1"/>
    <d v="2022-10-22T00:00:00"/>
    <x v="5"/>
    <n v="24277"/>
  </r>
  <r>
    <n v="143398953"/>
    <x v="13"/>
    <x v="1"/>
    <d v="2022-10-30T00:00:00"/>
    <x v="5"/>
    <n v="2822"/>
  </r>
  <r>
    <n v="143398953"/>
    <x v="14"/>
    <x v="1"/>
    <d v="2022-10-30T00:00:00"/>
    <x v="5"/>
    <n v="780"/>
  </r>
  <r>
    <n v="143398960"/>
    <x v="37"/>
    <x v="4"/>
    <d v="2022-10-24T00:00:00"/>
    <x v="5"/>
    <n v="650"/>
  </r>
  <r>
    <n v="143398960"/>
    <x v="57"/>
    <x v="4"/>
    <d v="2022-10-24T00:00:00"/>
    <x v="5"/>
    <n v="940"/>
  </r>
  <r>
    <n v="143398960"/>
    <x v="97"/>
    <x v="4"/>
    <d v="2022-10-24T00:00:00"/>
    <x v="5"/>
    <n v="1316"/>
  </r>
  <r>
    <n v="143398980"/>
    <x v="28"/>
    <x v="2"/>
    <d v="2022-10-20T00:00:00"/>
    <x v="5"/>
    <n v="2228"/>
  </r>
  <r>
    <n v="143398980"/>
    <x v="40"/>
    <x v="2"/>
    <d v="2022-10-20T00:00:00"/>
    <x v="5"/>
    <n v="1485"/>
  </r>
  <r>
    <n v="143398981"/>
    <x v="59"/>
    <x v="2"/>
    <d v="2022-10-20T00:00:00"/>
    <x v="5"/>
    <n v="186"/>
  </r>
  <r>
    <n v="143398989"/>
    <x v="112"/>
    <x v="2"/>
    <d v="2022-11-13T00:00:00"/>
    <x v="6"/>
    <n v="845"/>
  </r>
  <r>
    <n v="143399001"/>
    <x v="94"/>
    <x v="1"/>
    <d v="2022-10-27T00:00:00"/>
    <x v="5"/>
    <n v="669"/>
  </r>
  <r>
    <n v="143399001"/>
    <x v="103"/>
    <x v="1"/>
    <d v="2022-10-27T00:00:00"/>
    <x v="5"/>
    <n v="418"/>
  </r>
  <r>
    <n v="143399002"/>
    <x v="94"/>
    <x v="1"/>
    <d v="2022-10-29T00:00:00"/>
    <x v="5"/>
    <n v="1942"/>
  </r>
  <r>
    <n v="143399003"/>
    <x v="94"/>
    <x v="1"/>
    <d v="2022-10-31T00:00:00"/>
    <x v="5"/>
    <n v="585"/>
  </r>
  <r>
    <n v="143399003"/>
    <x v="103"/>
    <x v="1"/>
    <d v="2022-10-31T00:00:00"/>
    <x v="5"/>
    <n v="242"/>
  </r>
  <r>
    <n v="143399013"/>
    <x v="62"/>
    <x v="2"/>
    <d v="2022-10-21T00:00:00"/>
    <x v="5"/>
    <n v="140"/>
  </r>
  <r>
    <n v="143399013"/>
    <x v="25"/>
    <x v="2"/>
    <d v="2022-10-21T00:00:00"/>
    <x v="5"/>
    <n v="464"/>
  </r>
  <r>
    <n v="143399013"/>
    <x v="80"/>
    <x v="2"/>
    <d v="2022-10-21T00:00:00"/>
    <x v="5"/>
    <n v="8352"/>
  </r>
  <r>
    <n v="143399013"/>
    <x v="59"/>
    <x v="2"/>
    <d v="2022-10-21T00:00:00"/>
    <x v="5"/>
    <n v="232"/>
  </r>
  <r>
    <n v="143399014"/>
    <x v="26"/>
    <x v="2"/>
    <d v="2022-10-21T00:00:00"/>
    <x v="5"/>
    <n v="7424"/>
  </r>
  <r>
    <n v="143399014"/>
    <x v="28"/>
    <x v="2"/>
    <d v="2022-10-21T00:00:00"/>
    <x v="5"/>
    <n v="1114"/>
  </r>
  <r>
    <n v="143399014"/>
    <x v="40"/>
    <x v="2"/>
    <d v="2022-10-21T00:00:00"/>
    <x v="5"/>
    <n v="1485"/>
  </r>
  <r>
    <n v="143399018"/>
    <x v="48"/>
    <x v="2"/>
    <d v="2022-10-22T00:00:00"/>
    <x v="5"/>
    <n v="140"/>
  </r>
  <r>
    <n v="143399018"/>
    <x v="87"/>
    <x v="2"/>
    <d v="2022-10-22T00:00:00"/>
    <x v="5"/>
    <n v="140"/>
  </r>
  <r>
    <n v="143399033"/>
    <x v="113"/>
    <x v="4"/>
    <d v="2022-11-21T00:00:00"/>
    <x v="6"/>
    <n v="7517"/>
  </r>
  <r>
    <n v="143399042"/>
    <x v="5"/>
    <x v="3"/>
    <d v="2022-10-22T00:00:00"/>
    <x v="5"/>
    <n v="3308"/>
  </r>
  <r>
    <n v="143399042"/>
    <x v="74"/>
    <x v="3"/>
    <d v="2022-10-22T00:00:00"/>
    <x v="5"/>
    <n v="5789"/>
  </r>
  <r>
    <n v="143399042"/>
    <x v="46"/>
    <x v="3"/>
    <d v="2022-10-22T00:00:00"/>
    <x v="5"/>
    <n v="1120"/>
  </r>
  <r>
    <n v="143399043"/>
    <x v="44"/>
    <x v="4"/>
    <d v="2022-10-28T00:00:00"/>
    <x v="5"/>
    <n v="3341"/>
  </r>
  <r>
    <n v="143399043"/>
    <x v="30"/>
    <x v="4"/>
    <d v="2022-10-28T00:00:00"/>
    <x v="5"/>
    <n v="5568"/>
  </r>
  <r>
    <n v="143399043"/>
    <x v="91"/>
    <x v="4"/>
    <d v="2022-10-28T00:00:00"/>
    <x v="5"/>
    <n v="29232"/>
  </r>
  <r>
    <n v="143399044"/>
    <x v="18"/>
    <x v="3"/>
    <d v="2022-10-29T00:00:00"/>
    <x v="5"/>
    <n v="5717"/>
  </r>
  <r>
    <n v="143399044"/>
    <x v="19"/>
    <x v="3"/>
    <d v="2022-10-29T00:00:00"/>
    <x v="5"/>
    <n v="10691"/>
  </r>
  <r>
    <n v="143399048"/>
    <x v="105"/>
    <x v="2"/>
    <d v="2022-10-22T00:00:00"/>
    <x v="5"/>
    <n v="1504"/>
  </r>
  <r>
    <n v="143399049"/>
    <x v="21"/>
    <x v="2"/>
    <d v="2022-10-24T00:00:00"/>
    <x v="5"/>
    <n v="279"/>
  </r>
  <r>
    <n v="143409059"/>
    <x v="25"/>
    <x v="2"/>
    <d v="2022-10-22T00:00:00"/>
    <x v="5"/>
    <n v="464"/>
  </r>
  <r>
    <n v="143409059"/>
    <x v="80"/>
    <x v="2"/>
    <d v="2022-10-22T00:00:00"/>
    <x v="5"/>
    <n v="4176"/>
  </r>
  <r>
    <n v="143409061"/>
    <x v="40"/>
    <x v="2"/>
    <d v="2022-10-22T00:00:00"/>
    <x v="5"/>
    <n v="1485"/>
  </r>
  <r>
    <n v="143409062"/>
    <x v="108"/>
    <x v="0"/>
    <d v="2022-11-04T00:00:00"/>
    <x v="6"/>
    <n v="446"/>
  </r>
  <r>
    <n v="143409072"/>
    <x v="114"/>
    <x v="3"/>
    <d v="2022-10-24T00:00:00"/>
    <x v="5"/>
    <n v="9188"/>
  </r>
  <r>
    <n v="143409082"/>
    <x v="30"/>
    <x v="4"/>
    <d v="2022-10-30T00:00:00"/>
    <x v="5"/>
    <n v="7239"/>
  </r>
  <r>
    <n v="143409082"/>
    <x v="91"/>
    <x v="4"/>
    <d v="2022-10-30T00:00:00"/>
    <x v="5"/>
    <n v="11136"/>
  </r>
  <r>
    <n v="143409082"/>
    <x v="79"/>
    <x v="4"/>
    <d v="2022-10-30T00:00:00"/>
    <x v="5"/>
    <n v="11693"/>
  </r>
  <r>
    <n v="143409095"/>
    <x v="115"/>
    <x v="1"/>
    <d v="2022-10-24T00:00:00"/>
    <x v="5"/>
    <n v="328"/>
  </r>
  <r>
    <n v="143409121"/>
    <x v="42"/>
    <x v="2"/>
    <d v="2022-10-24T00:00:00"/>
    <x v="5"/>
    <n v="1601"/>
  </r>
  <r>
    <n v="143409134"/>
    <x v="32"/>
    <x v="4"/>
    <d v="2022-11-05T00:00:00"/>
    <x v="6"/>
    <n v="4511"/>
  </r>
  <r>
    <n v="143409134"/>
    <x v="34"/>
    <x v="4"/>
    <d v="2022-11-05T00:00:00"/>
    <x v="6"/>
    <n v="919"/>
  </r>
  <r>
    <n v="143409134"/>
    <x v="85"/>
    <x v="4"/>
    <d v="2022-11-05T00:00:00"/>
    <x v="6"/>
    <n v="669"/>
  </r>
  <r>
    <n v="143409136"/>
    <x v="91"/>
    <x v="4"/>
    <d v="2022-11-05T00:00:00"/>
    <x v="6"/>
    <n v="45936"/>
  </r>
  <r>
    <n v="143409137"/>
    <x v="44"/>
    <x v="4"/>
    <d v="2022-11-05T00:00:00"/>
    <x v="6"/>
    <n v="3341"/>
  </r>
  <r>
    <n v="143409137"/>
    <x v="30"/>
    <x v="4"/>
    <d v="2022-11-05T00:00:00"/>
    <x v="6"/>
    <n v="11693"/>
  </r>
  <r>
    <n v="143409137"/>
    <x v="79"/>
    <x v="4"/>
    <d v="2022-11-05T00:00:00"/>
    <x v="6"/>
    <n v="2924"/>
  </r>
  <r>
    <n v="143409140"/>
    <x v="35"/>
    <x v="4"/>
    <d v="2022-11-04T00:00:00"/>
    <x v="6"/>
    <n v="5197"/>
  </r>
  <r>
    <n v="143409140"/>
    <x v="36"/>
    <x v="4"/>
    <d v="2022-11-04T00:00:00"/>
    <x v="6"/>
    <n v="446"/>
  </r>
  <r>
    <n v="143409140"/>
    <x v="65"/>
    <x v="4"/>
    <d v="2022-11-04T00:00:00"/>
    <x v="6"/>
    <n v="2228"/>
  </r>
  <r>
    <n v="143409140"/>
    <x v="66"/>
    <x v="4"/>
    <d v="2022-11-04T00:00:00"/>
    <x v="6"/>
    <n v="1114"/>
  </r>
  <r>
    <n v="143409140"/>
    <x v="67"/>
    <x v="4"/>
    <d v="2022-11-04T00:00:00"/>
    <x v="6"/>
    <n v="743"/>
  </r>
  <r>
    <n v="143409142"/>
    <x v="37"/>
    <x v="4"/>
    <d v="2022-11-06T00:00:00"/>
    <x v="6"/>
    <n v="1949"/>
  </r>
  <r>
    <n v="143409154"/>
    <x v="8"/>
    <x v="1"/>
    <d v="2022-10-31T00:00:00"/>
    <x v="5"/>
    <n v="1114"/>
  </r>
  <r>
    <n v="143409155"/>
    <x v="11"/>
    <x v="1"/>
    <d v="2022-11-11T00:00:00"/>
    <x v="6"/>
    <n v="232"/>
  </r>
  <r>
    <n v="143409155"/>
    <x v="93"/>
    <x v="1"/>
    <d v="2022-11-11T00:00:00"/>
    <x v="6"/>
    <n v="42095"/>
  </r>
  <r>
    <n v="143409164"/>
    <x v="86"/>
    <x v="1"/>
    <d v="2022-11-10T00:00:00"/>
    <x v="6"/>
    <n v="780"/>
  </r>
  <r>
    <n v="143409166"/>
    <x v="26"/>
    <x v="2"/>
    <d v="2022-10-24T00:00:00"/>
    <x v="5"/>
    <n v="6645"/>
  </r>
  <r>
    <n v="143409166"/>
    <x v="28"/>
    <x v="2"/>
    <d v="2022-10-24T00:00:00"/>
    <x v="5"/>
    <n v="6682"/>
  </r>
  <r>
    <n v="143409166"/>
    <x v="40"/>
    <x v="2"/>
    <d v="2022-10-24T00:00:00"/>
    <x v="5"/>
    <n v="1485"/>
  </r>
  <r>
    <n v="143409167"/>
    <x v="80"/>
    <x v="2"/>
    <d v="2022-10-24T00:00:00"/>
    <x v="5"/>
    <n v="4176"/>
  </r>
  <r>
    <n v="143409167"/>
    <x v="60"/>
    <x v="2"/>
    <d v="2022-10-24T00:00:00"/>
    <x v="5"/>
    <n v="2005"/>
  </r>
  <r>
    <n v="143409168"/>
    <x v="49"/>
    <x v="2"/>
    <d v="2022-10-29T00:00:00"/>
    <x v="5"/>
    <n v="140"/>
  </r>
  <r>
    <n v="143409176"/>
    <x v="94"/>
    <x v="1"/>
    <d v="2022-11-04T00:00:00"/>
    <x v="6"/>
    <n v="1253"/>
  </r>
  <r>
    <n v="143409176"/>
    <x v="103"/>
    <x v="1"/>
    <d v="2022-11-04T00:00:00"/>
    <x v="6"/>
    <n v="161"/>
  </r>
  <r>
    <n v="143409176"/>
    <x v="115"/>
    <x v="1"/>
    <d v="2022-11-04T00:00:00"/>
    <x v="6"/>
    <n v="251"/>
  </r>
  <r>
    <n v="143409186"/>
    <x v="13"/>
    <x v="1"/>
    <d v="2022-11-05T00:00:00"/>
    <x v="6"/>
    <n v="2822"/>
  </r>
  <r>
    <n v="143409186"/>
    <x v="14"/>
    <x v="1"/>
    <d v="2022-11-05T00:00:00"/>
    <x v="6"/>
    <n v="780"/>
  </r>
  <r>
    <n v="143409188"/>
    <x v="5"/>
    <x v="3"/>
    <d v="2022-10-28T00:00:00"/>
    <x v="5"/>
    <n v="3446"/>
  </r>
  <r>
    <n v="143409188"/>
    <x v="46"/>
    <x v="3"/>
    <d v="2022-10-28T00:00:00"/>
    <x v="5"/>
    <n v="1120"/>
  </r>
  <r>
    <n v="143409204"/>
    <x v="1"/>
    <x v="0"/>
    <d v="2022-11-06T00:00:00"/>
    <x v="6"/>
    <n v="2135"/>
  </r>
  <r>
    <n v="143409204"/>
    <x v="78"/>
    <x v="0"/>
    <d v="2022-11-06T00:00:00"/>
    <x v="6"/>
    <n v="1230"/>
  </r>
  <r>
    <n v="143409205"/>
    <x v="116"/>
    <x v="3"/>
    <d v="2023-01-05T00:00:00"/>
    <x v="7"/>
    <n v="3620"/>
  </r>
  <r>
    <n v="143409209"/>
    <x v="24"/>
    <x v="2"/>
    <d v="2022-10-27T00:00:00"/>
    <x v="5"/>
    <n v="2506"/>
  </r>
  <r>
    <n v="143409209"/>
    <x v="25"/>
    <x v="2"/>
    <d v="2022-10-27T00:00:00"/>
    <x v="5"/>
    <n v="232"/>
  </r>
  <r>
    <n v="143409209"/>
    <x v="80"/>
    <x v="2"/>
    <d v="2022-10-27T00:00:00"/>
    <x v="5"/>
    <n v="4176"/>
  </r>
  <r>
    <n v="143409211"/>
    <x v="26"/>
    <x v="2"/>
    <d v="2022-10-27T00:00:00"/>
    <x v="5"/>
    <n v="2599"/>
  </r>
  <r>
    <n v="143409211"/>
    <x v="28"/>
    <x v="2"/>
    <d v="2022-10-27T00:00:00"/>
    <x v="5"/>
    <n v="4455"/>
  </r>
  <r>
    <n v="143409216"/>
    <x v="22"/>
    <x v="2"/>
    <d v="2022-10-31T00:00:00"/>
    <x v="5"/>
    <n v="557"/>
  </r>
  <r>
    <n v="143409216"/>
    <x v="17"/>
    <x v="2"/>
    <d v="2022-10-31T00:00:00"/>
    <x v="5"/>
    <n v="418"/>
  </r>
  <r>
    <n v="143409224"/>
    <x v="116"/>
    <x v="3"/>
    <d v="2022-10-30T00:00:00"/>
    <x v="5"/>
    <n v="4826"/>
  </r>
  <r>
    <n v="143409235"/>
    <x v="74"/>
    <x v="3"/>
    <d v="2022-11-05T00:00:00"/>
    <x v="6"/>
    <n v="11136"/>
  </r>
  <r>
    <n v="143409237"/>
    <x v="117"/>
    <x v="1"/>
    <d v="2022-11-13T00:00:00"/>
    <x v="6"/>
    <n v="891"/>
  </r>
  <r>
    <n v="143409250"/>
    <x v="80"/>
    <x v="2"/>
    <d v="2022-10-28T00:00:00"/>
    <x v="5"/>
    <n v="4176"/>
  </r>
  <r>
    <n v="143409251"/>
    <x v="39"/>
    <x v="2"/>
    <d v="2022-10-28T00:00:00"/>
    <x v="5"/>
    <n v="2228"/>
  </r>
  <r>
    <n v="143409251"/>
    <x v="45"/>
    <x v="2"/>
    <d v="2022-10-28T00:00:00"/>
    <x v="5"/>
    <n v="1485"/>
  </r>
  <r>
    <n v="143409251"/>
    <x v="28"/>
    <x v="2"/>
    <d v="2022-10-28T00:00:00"/>
    <x v="5"/>
    <n v="2228"/>
  </r>
  <r>
    <n v="143409269"/>
    <x v="116"/>
    <x v="3"/>
    <d v="2022-10-24T00:00:00"/>
    <x v="5"/>
    <n v="3620"/>
  </r>
  <r>
    <n v="143419283"/>
    <x v="59"/>
    <x v="2"/>
    <d v="2022-10-29T00:00:00"/>
    <x v="5"/>
    <n v="232"/>
  </r>
  <r>
    <n v="143419284"/>
    <x v="39"/>
    <x v="2"/>
    <d v="2022-10-29T00:00:00"/>
    <x v="5"/>
    <n v="1114"/>
  </r>
  <r>
    <n v="143419284"/>
    <x v="26"/>
    <x v="2"/>
    <d v="2022-10-29T00:00:00"/>
    <x v="5"/>
    <n v="7424"/>
  </r>
  <r>
    <n v="143419284"/>
    <x v="40"/>
    <x v="2"/>
    <d v="2022-10-29T00:00:00"/>
    <x v="5"/>
    <n v="1485"/>
  </r>
  <r>
    <n v="143419285"/>
    <x v="105"/>
    <x v="2"/>
    <d v="2022-10-30T00:00:00"/>
    <x v="5"/>
    <n v="1504"/>
  </r>
  <r>
    <n v="143419300"/>
    <x v="43"/>
    <x v="3"/>
    <d v="2022-11-12T00:00:00"/>
    <x v="6"/>
    <n v="11136"/>
  </r>
  <r>
    <n v="143419301"/>
    <x v="75"/>
    <x v="3"/>
    <d v="2022-11-10T00:00:00"/>
    <x v="6"/>
    <n v="16774"/>
  </r>
  <r>
    <n v="143419307"/>
    <x v="39"/>
    <x v="2"/>
    <d v="2022-10-30T00:00:00"/>
    <x v="5"/>
    <n v="1671"/>
  </r>
  <r>
    <n v="143419307"/>
    <x v="26"/>
    <x v="2"/>
    <d v="2022-10-30T00:00:00"/>
    <x v="5"/>
    <n v="5940"/>
  </r>
  <r>
    <n v="143419307"/>
    <x v="28"/>
    <x v="2"/>
    <d v="2022-10-30T00:00:00"/>
    <x v="5"/>
    <n v="3341"/>
  </r>
  <r>
    <n v="143419307"/>
    <x v="40"/>
    <x v="2"/>
    <d v="2022-10-30T00:00:00"/>
    <x v="5"/>
    <n v="1485"/>
  </r>
  <r>
    <n v="143419308"/>
    <x v="62"/>
    <x v="2"/>
    <d v="2022-10-30T00:00:00"/>
    <x v="5"/>
    <n v="140"/>
  </r>
  <r>
    <n v="143419308"/>
    <x v="24"/>
    <x v="2"/>
    <d v="2022-10-30T00:00:00"/>
    <x v="5"/>
    <n v="1671"/>
  </r>
  <r>
    <n v="143419310"/>
    <x v="9"/>
    <x v="2"/>
    <d v="2022-11-04T00:00:00"/>
    <x v="6"/>
    <n v="279"/>
  </r>
  <r>
    <n v="143419310"/>
    <x v="21"/>
    <x v="2"/>
    <d v="2022-11-04T00:00:00"/>
    <x v="6"/>
    <n v="279"/>
  </r>
  <r>
    <n v="143419310"/>
    <x v="22"/>
    <x v="2"/>
    <d v="2022-11-04T00:00:00"/>
    <x v="6"/>
    <n v="836"/>
  </r>
  <r>
    <n v="143419310"/>
    <x v="10"/>
    <x v="2"/>
    <d v="2022-11-04T00:00:00"/>
    <x v="6"/>
    <n v="557"/>
  </r>
  <r>
    <n v="143419332"/>
    <x v="39"/>
    <x v="2"/>
    <d v="2022-10-31T00:00:00"/>
    <x v="5"/>
    <n v="1114"/>
  </r>
  <r>
    <n v="143419332"/>
    <x v="26"/>
    <x v="2"/>
    <d v="2022-10-31T00:00:00"/>
    <x v="5"/>
    <n v="4603"/>
  </r>
  <r>
    <n v="143419332"/>
    <x v="28"/>
    <x v="2"/>
    <d v="2022-10-31T00:00:00"/>
    <x v="5"/>
    <n v="4455"/>
  </r>
  <r>
    <n v="143419332"/>
    <x v="40"/>
    <x v="2"/>
    <d v="2022-10-31T00:00:00"/>
    <x v="5"/>
    <n v="1485"/>
  </r>
  <r>
    <n v="143419333"/>
    <x v="24"/>
    <x v="2"/>
    <d v="2022-10-31T00:00:00"/>
    <x v="5"/>
    <n v="418"/>
  </r>
  <r>
    <n v="143419333"/>
    <x v="25"/>
    <x v="2"/>
    <d v="2022-10-31T00:00:00"/>
    <x v="5"/>
    <n v="464"/>
  </r>
  <r>
    <n v="143419333"/>
    <x v="80"/>
    <x v="2"/>
    <d v="2022-10-31T00:00:00"/>
    <x v="5"/>
    <n v="4176"/>
  </r>
  <r>
    <n v="143419333"/>
    <x v="59"/>
    <x v="2"/>
    <d v="2022-10-31T00:00:00"/>
    <x v="5"/>
    <n v="232"/>
  </r>
  <r>
    <n v="143419343"/>
    <x v="16"/>
    <x v="2"/>
    <d v="2022-11-07T00:00:00"/>
    <x v="6"/>
    <n v="140"/>
  </r>
  <r>
    <n v="143419343"/>
    <x v="21"/>
    <x v="2"/>
    <d v="2022-11-07T00:00:00"/>
    <x v="6"/>
    <n v="279"/>
  </r>
  <r>
    <n v="143419343"/>
    <x v="22"/>
    <x v="2"/>
    <d v="2022-11-07T00:00:00"/>
    <x v="6"/>
    <n v="1114"/>
  </r>
  <r>
    <n v="143419343"/>
    <x v="10"/>
    <x v="2"/>
    <d v="2022-11-07T00:00:00"/>
    <x v="6"/>
    <n v="418"/>
  </r>
  <r>
    <n v="143419356"/>
    <x v="39"/>
    <x v="2"/>
    <d v="2022-11-03T00:00:00"/>
    <x v="6"/>
    <n v="1671"/>
  </r>
  <r>
    <n v="143419356"/>
    <x v="26"/>
    <x v="2"/>
    <d v="2022-11-03T00:00:00"/>
    <x v="6"/>
    <n v="5940"/>
  </r>
  <r>
    <n v="143419356"/>
    <x v="28"/>
    <x v="2"/>
    <d v="2022-11-03T00:00:00"/>
    <x v="6"/>
    <n v="4455"/>
  </r>
  <r>
    <n v="143419356"/>
    <x v="40"/>
    <x v="2"/>
    <d v="2022-11-03T00:00:00"/>
    <x v="6"/>
    <n v="2970"/>
  </r>
  <r>
    <n v="143419360"/>
    <x v="25"/>
    <x v="2"/>
    <d v="2022-11-03T00:00:00"/>
    <x v="6"/>
    <n v="464"/>
  </r>
  <r>
    <n v="143419360"/>
    <x v="80"/>
    <x v="2"/>
    <d v="2022-11-03T00:00:00"/>
    <x v="6"/>
    <n v="8352"/>
  </r>
  <r>
    <n v="143419360"/>
    <x v="60"/>
    <x v="2"/>
    <d v="2022-11-03T00:00:00"/>
    <x v="6"/>
    <n v="2005"/>
  </r>
  <r>
    <n v="143419365"/>
    <x v="49"/>
    <x v="2"/>
    <d v="2022-11-04T00:00:00"/>
    <x v="6"/>
    <n v="140"/>
  </r>
  <r>
    <n v="143419376"/>
    <x v="118"/>
    <x v="0"/>
    <d v="2022-11-06T00:00:00"/>
    <x v="6"/>
    <n v="780"/>
  </r>
  <r>
    <n v="143419407"/>
    <x v="62"/>
    <x v="2"/>
    <d v="2022-11-04T00:00:00"/>
    <x v="6"/>
    <n v="279"/>
  </r>
  <r>
    <n v="143419407"/>
    <x v="25"/>
    <x v="2"/>
    <d v="2022-11-04T00:00:00"/>
    <x v="6"/>
    <n v="464"/>
  </r>
  <r>
    <n v="143419409"/>
    <x v="45"/>
    <x v="2"/>
    <d v="2022-11-04T00:00:00"/>
    <x v="6"/>
    <n v="1114"/>
  </r>
  <r>
    <n v="143419409"/>
    <x v="26"/>
    <x v="2"/>
    <d v="2022-11-04T00:00:00"/>
    <x v="6"/>
    <n v="4752"/>
  </r>
  <r>
    <n v="143419418"/>
    <x v="101"/>
    <x v="4"/>
    <d v="2022-11-18T00:00:00"/>
    <x v="6"/>
    <n v="743"/>
  </r>
  <r>
    <n v="143419418"/>
    <x v="102"/>
    <x v="4"/>
    <d v="2022-11-18T00:00:00"/>
    <x v="6"/>
    <n v="743"/>
  </r>
  <r>
    <n v="143419428"/>
    <x v="108"/>
    <x v="0"/>
    <d v="2022-11-26T00:00:00"/>
    <x v="6"/>
    <n v="446"/>
  </r>
  <r>
    <n v="143429435"/>
    <x v="24"/>
    <x v="2"/>
    <d v="2022-11-05T00:00:00"/>
    <x v="6"/>
    <n v="1671"/>
  </r>
  <r>
    <n v="143429435"/>
    <x v="80"/>
    <x v="2"/>
    <d v="2022-11-05T00:00:00"/>
    <x v="6"/>
    <n v="8352"/>
  </r>
  <r>
    <n v="143429435"/>
    <x v="59"/>
    <x v="2"/>
    <d v="2022-11-05T00:00:00"/>
    <x v="6"/>
    <n v="232"/>
  </r>
  <r>
    <n v="143429436"/>
    <x v="39"/>
    <x v="2"/>
    <d v="2022-11-05T00:00:00"/>
    <x v="6"/>
    <n v="557"/>
  </r>
  <r>
    <n v="143429442"/>
    <x v="19"/>
    <x v="3"/>
    <d v="2022-11-13T00:00:00"/>
    <x v="6"/>
    <n v="14255"/>
  </r>
  <r>
    <n v="143429450"/>
    <x v="110"/>
    <x v="2"/>
    <d v="2022-11-10T00:00:00"/>
    <x v="6"/>
    <n v="859"/>
  </r>
  <r>
    <n v="143429456"/>
    <x v="44"/>
    <x v="4"/>
    <d v="2022-11-10T00:00:00"/>
    <x v="6"/>
    <n v="3341"/>
  </r>
  <r>
    <n v="143429456"/>
    <x v="30"/>
    <x v="4"/>
    <d v="2022-11-10T00:00:00"/>
    <x v="6"/>
    <n v="7239"/>
  </r>
  <r>
    <n v="143429456"/>
    <x v="79"/>
    <x v="4"/>
    <d v="2022-11-10T00:00:00"/>
    <x v="6"/>
    <n v="17540"/>
  </r>
  <r>
    <n v="143429464"/>
    <x v="41"/>
    <x v="2"/>
    <d v="2022-11-06T00:00:00"/>
    <x v="6"/>
    <n v="47"/>
  </r>
  <r>
    <n v="143429465"/>
    <x v="45"/>
    <x v="2"/>
    <d v="2022-11-06T00:00:00"/>
    <x v="6"/>
    <n v="1114"/>
  </r>
  <r>
    <n v="143429465"/>
    <x v="26"/>
    <x v="2"/>
    <d v="2022-11-06T00:00:00"/>
    <x v="6"/>
    <n v="4455"/>
  </r>
  <r>
    <n v="143429465"/>
    <x v="28"/>
    <x v="2"/>
    <d v="2022-11-06T00:00:00"/>
    <x v="6"/>
    <n v="2228"/>
  </r>
  <r>
    <n v="143429471"/>
    <x v="43"/>
    <x v="3"/>
    <d v="2022-12-04T00:00:00"/>
    <x v="8"/>
    <n v="11136"/>
  </r>
  <r>
    <n v="143429472"/>
    <x v="43"/>
    <x v="3"/>
    <d v="2022-12-04T00:00:00"/>
    <x v="8"/>
    <n v="11136"/>
  </r>
  <r>
    <n v="143429475"/>
    <x v="94"/>
    <x v="1"/>
    <d v="2022-11-11T00:00:00"/>
    <x v="6"/>
    <n v="836"/>
  </r>
  <r>
    <n v="143429475"/>
    <x v="115"/>
    <x v="1"/>
    <d v="2022-11-11T00:00:00"/>
    <x v="6"/>
    <n v="335"/>
  </r>
  <r>
    <n v="143429476"/>
    <x v="94"/>
    <x v="1"/>
    <d v="2022-11-14T00:00:00"/>
    <x v="6"/>
    <n v="919"/>
  </r>
  <r>
    <n v="143429476"/>
    <x v="115"/>
    <x v="1"/>
    <d v="2022-11-14T00:00:00"/>
    <x v="6"/>
    <n v="335"/>
  </r>
  <r>
    <n v="143429477"/>
    <x v="42"/>
    <x v="2"/>
    <d v="2022-11-07T00:00:00"/>
    <x v="6"/>
    <n v="1601"/>
  </r>
  <r>
    <n v="143429478"/>
    <x v="13"/>
    <x v="1"/>
    <d v="2022-11-12T00:00:00"/>
    <x v="6"/>
    <n v="2998"/>
  </r>
  <r>
    <n v="143429478"/>
    <x v="14"/>
    <x v="1"/>
    <d v="2022-11-12T00:00:00"/>
    <x v="6"/>
    <n v="650"/>
  </r>
  <r>
    <n v="143429479"/>
    <x v="13"/>
    <x v="1"/>
    <d v="2022-11-19T00:00:00"/>
    <x v="6"/>
    <n v="3174"/>
  </r>
  <r>
    <n v="143429479"/>
    <x v="14"/>
    <x v="1"/>
    <d v="2022-11-19T00:00:00"/>
    <x v="6"/>
    <n v="520"/>
  </r>
  <r>
    <n v="143429480"/>
    <x v="9"/>
    <x v="2"/>
    <d v="2022-11-11T00:00:00"/>
    <x v="6"/>
    <n v="279"/>
  </r>
  <r>
    <n v="143429480"/>
    <x v="22"/>
    <x v="2"/>
    <d v="2022-11-11T00:00:00"/>
    <x v="6"/>
    <n v="836"/>
  </r>
  <r>
    <n v="143429480"/>
    <x v="10"/>
    <x v="2"/>
    <d v="2022-11-11T00:00:00"/>
    <x v="6"/>
    <n v="836"/>
  </r>
  <r>
    <n v="143429483"/>
    <x v="113"/>
    <x v="4"/>
    <d v="2022-12-08T00:00:00"/>
    <x v="8"/>
    <n v="7517"/>
  </r>
  <r>
    <n v="143429490"/>
    <x v="30"/>
    <x v="4"/>
    <d v="2022-11-13T00:00:00"/>
    <x v="6"/>
    <n v="3898"/>
  </r>
  <r>
    <n v="143429490"/>
    <x v="91"/>
    <x v="4"/>
    <d v="2022-11-13T00:00:00"/>
    <x v="6"/>
    <n v="22272"/>
  </r>
  <r>
    <n v="143429490"/>
    <x v="79"/>
    <x v="4"/>
    <d v="2022-11-13T00:00:00"/>
    <x v="6"/>
    <n v="4385"/>
  </r>
  <r>
    <n v="143429508"/>
    <x v="45"/>
    <x v="2"/>
    <d v="2022-11-07T00:00:00"/>
    <x v="6"/>
    <n v="1114"/>
  </r>
  <r>
    <n v="143429508"/>
    <x v="26"/>
    <x v="2"/>
    <d v="2022-11-07T00:00:00"/>
    <x v="6"/>
    <n v="7424"/>
  </r>
  <r>
    <n v="143429508"/>
    <x v="28"/>
    <x v="2"/>
    <d v="2022-11-07T00:00:00"/>
    <x v="6"/>
    <n v="4455"/>
  </r>
  <r>
    <n v="143429509"/>
    <x v="24"/>
    <x v="2"/>
    <d v="2022-11-07T00:00:00"/>
    <x v="6"/>
    <n v="1671"/>
  </r>
  <r>
    <n v="143429509"/>
    <x v="59"/>
    <x v="2"/>
    <d v="2022-11-07T00:00:00"/>
    <x v="6"/>
    <n v="232"/>
  </r>
  <r>
    <n v="143429538"/>
    <x v="24"/>
    <x v="2"/>
    <d v="2022-11-10T00:00:00"/>
    <x v="6"/>
    <n v="836"/>
  </r>
  <r>
    <n v="143429538"/>
    <x v="80"/>
    <x v="2"/>
    <d v="2022-11-10T00:00:00"/>
    <x v="6"/>
    <n v="4176"/>
  </r>
  <r>
    <n v="143429538"/>
    <x v="60"/>
    <x v="2"/>
    <d v="2022-11-10T00:00:00"/>
    <x v="6"/>
    <n v="4009"/>
  </r>
  <r>
    <n v="143429539"/>
    <x v="28"/>
    <x v="2"/>
    <d v="2022-11-10T00:00:00"/>
    <x v="6"/>
    <n v="6682"/>
  </r>
  <r>
    <n v="143429539"/>
    <x v="40"/>
    <x v="2"/>
    <d v="2022-11-10T00:00:00"/>
    <x v="6"/>
    <n v="2970"/>
  </r>
  <r>
    <n v="143429553"/>
    <x v="48"/>
    <x v="2"/>
    <d v="2022-11-11T00:00:00"/>
    <x v="6"/>
    <n v="279"/>
  </r>
  <r>
    <n v="143429584"/>
    <x v="41"/>
    <x v="2"/>
    <d v="2022-11-11T00:00:00"/>
    <x v="6"/>
    <n v="24"/>
  </r>
  <r>
    <n v="143429584"/>
    <x v="62"/>
    <x v="2"/>
    <d v="2022-11-11T00:00:00"/>
    <x v="6"/>
    <n v="140"/>
  </r>
  <r>
    <n v="143429584"/>
    <x v="24"/>
    <x v="2"/>
    <d v="2022-11-11T00:00:00"/>
    <x v="6"/>
    <n v="836"/>
  </r>
  <r>
    <n v="143429584"/>
    <x v="25"/>
    <x v="2"/>
    <d v="2022-11-11T00:00:00"/>
    <x v="6"/>
    <n v="696"/>
  </r>
  <r>
    <n v="143429584"/>
    <x v="80"/>
    <x v="2"/>
    <d v="2022-11-11T00:00:00"/>
    <x v="6"/>
    <n v="8352"/>
  </r>
  <r>
    <n v="143429585"/>
    <x v="45"/>
    <x v="2"/>
    <d v="2022-11-11T00:00:00"/>
    <x v="6"/>
    <n v="1485"/>
  </r>
  <r>
    <n v="143429585"/>
    <x v="26"/>
    <x v="2"/>
    <d v="2022-11-11T00:00:00"/>
    <x v="6"/>
    <n v="4455"/>
  </r>
  <r>
    <n v="143429585"/>
    <x v="28"/>
    <x v="2"/>
    <d v="2022-11-11T00:00:00"/>
    <x v="6"/>
    <n v="4455"/>
  </r>
  <r>
    <n v="143429586"/>
    <x v="48"/>
    <x v="2"/>
    <d v="2022-11-13T00:00:00"/>
    <x v="6"/>
    <n v="140"/>
  </r>
  <r>
    <n v="143429586"/>
    <x v="87"/>
    <x v="2"/>
    <d v="2022-11-13T00:00:00"/>
    <x v="6"/>
    <n v="209"/>
  </r>
  <r>
    <n v="143429586"/>
    <x v="49"/>
    <x v="2"/>
    <d v="2022-11-13T00:00:00"/>
    <x v="6"/>
    <n v="279"/>
  </r>
  <r>
    <n v="143429592"/>
    <x v="5"/>
    <x v="3"/>
    <d v="2022-11-18T00:00:00"/>
    <x v="6"/>
    <n v="6615"/>
  </r>
  <r>
    <n v="143429592"/>
    <x v="74"/>
    <x v="3"/>
    <d v="2022-11-18T00:00:00"/>
    <x v="6"/>
    <n v="13364"/>
  </r>
  <r>
    <n v="143429592"/>
    <x v="46"/>
    <x v="3"/>
    <d v="2022-11-18T00:00:00"/>
    <x v="6"/>
    <n v="3358"/>
  </r>
  <r>
    <n v="143429593"/>
    <x v="83"/>
    <x v="4"/>
    <d v="2022-11-25T00:00:00"/>
    <x v="6"/>
    <n v="1003"/>
  </r>
  <r>
    <n v="143429593"/>
    <x v="37"/>
    <x v="4"/>
    <d v="2022-11-25T00:00:00"/>
    <x v="6"/>
    <n v="1300"/>
  </r>
  <r>
    <n v="143429599"/>
    <x v="15"/>
    <x v="1"/>
    <d v="2022-11-24T00:00:00"/>
    <x v="6"/>
    <n v="1420"/>
  </r>
  <r>
    <n v="143429600"/>
    <x v="8"/>
    <x v="1"/>
    <d v="2022-11-27T00:00:00"/>
    <x v="6"/>
    <n v="1671"/>
  </r>
  <r>
    <n v="143429604"/>
    <x v="11"/>
    <x v="1"/>
    <d v="2022-11-21T00:00:00"/>
    <x v="6"/>
    <n v="232"/>
  </r>
  <r>
    <n v="143429604"/>
    <x v="12"/>
    <x v="1"/>
    <d v="2022-11-21T00:00:00"/>
    <x v="6"/>
    <n v="464"/>
  </r>
  <r>
    <n v="143429604"/>
    <x v="93"/>
    <x v="1"/>
    <d v="2022-11-21T00:00:00"/>
    <x v="6"/>
    <n v="17818"/>
  </r>
  <r>
    <n v="143429614"/>
    <x v="32"/>
    <x v="4"/>
    <d v="2022-11-27T00:00:00"/>
    <x v="6"/>
    <n v="3383"/>
  </r>
  <r>
    <n v="143429614"/>
    <x v="82"/>
    <x v="4"/>
    <d v="2022-11-27T00:00:00"/>
    <x v="6"/>
    <n v="1044"/>
  </r>
  <r>
    <n v="143429614"/>
    <x v="70"/>
    <x v="4"/>
    <d v="2022-11-27T00:00:00"/>
    <x v="6"/>
    <n v="543"/>
  </r>
  <r>
    <n v="143429615"/>
    <x v="110"/>
    <x v="2"/>
    <d v="2022-12-08T00:00:00"/>
    <x v="8"/>
    <n v="928"/>
  </r>
  <r>
    <n v="143429615"/>
    <x v="111"/>
    <x v="2"/>
    <d v="2022-12-08T00:00:00"/>
    <x v="8"/>
    <n v="928"/>
  </r>
  <r>
    <n v="143429616"/>
    <x v="35"/>
    <x v="4"/>
    <d v="2022-11-18T00:00:00"/>
    <x v="6"/>
    <n v="5197"/>
  </r>
  <r>
    <n v="143429616"/>
    <x v="65"/>
    <x v="4"/>
    <d v="2022-11-18T00:00:00"/>
    <x v="6"/>
    <n v="2228"/>
  </r>
  <r>
    <n v="143429618"/>
    <x v="2"/>
    <x v="1"/>
    <d v="2022-11-27T00:00:00"/>
    <x v="6"/>
    <n v="877"/>
  </r>
  <r>
    <n v="143429651"/>
    <x v="109"/>
    <x v="0"/>
    <d v="2022-12-05T00:00:00"/>
    <x v="8"/>
    <n v="232"/>
  </r>
  <r>
    <n v="143439653"/>
    <x v="41"/>
    <x v="2"/>
    <d v="2022-11-12T00:00:00"/>
    <x v="6"/>
    <n v="24"/>
  </r>
  <r>
    <n v="143439653"/>
    <x v="62"/>
    <x v="2"/>
    <d v="2022-11-12T00:00:00"/>
    <x v="6"/>
    <n v="140"/>
  </r>
  <r>
    <n v="143439655"/>
    <x v="45"/>
    <x v="2"/>
    <d v="2022-11-12T00:00:00"/>
    <x v="6"/>
    <n v="1485"/>
  </r>
  <r>
    <n v="143439655"/>
    <x v="26"/>
    <x v="2"/>
    <d v="2022-11-12T00:00:00"/>
    <x v="6"/>
    <n v="4455"/>
  </r>
  <r>
    <n v="143439655"/>
    <x v="28"/>
    <x v="2"/>
    <d v="2022-11-12T00:00:00"/>
    <x v="6"/>
    <n v="2228"/>
  </r>
  <r>
    <n v="143439655"/>
    <x v="40"/>
    <x v="2"/>
    <d v="2022-11-12T00:00:00"/>
    <x v="6"/>
    <n v="2228"/>
  </r>
  <r>
    <n v="143439659"/>
    <x v="9"/>
    <x v="2"/>
    <d v="2022-11-14T00:00:00"/>
    <x v="6"/>
    <n v="279"/>
  </r>
  <r>
    <n v="143439659"/>
    <x v="22"/>
    <x v="2"/>
    <d v="2022-11-14T00:00:00"/>
    <x v="6"/>
    <n v="836"/>
  </r>
  <r>
    <n v="143439659"/>
    <x v="10"/>
    <x v="2"/>
    <d v="2022-11-14T00:00:00"/>
    <x v="6"/>
    <n v="836"/>
  </r>
  <r>
    <n v="143439679"/>
    <x v="44"/>
    <x v="4"/>
    <d v="2022-11-18T00:00:00"/>
    <x v="6"/>
    <n v="6682"/>
  </r>
  <r>
    <n v="143439679"/>
    <x v="30"/>
    <x v="4"/>
    <d v="2022-11-18T00:00:00"/>
    <x v="6"/>
    <n v="8318"/>
  </r>
  <r>
    <n v="143439682"/>
    <x v="80"/>
    <x v="2"/>
    <d v="2022-11-13T00:00:00"/>
    <x v="6"/>
    <n v="8352"/>
  </r>
  <r>
    <n v="143439683"/>
    <x v="26"/>
    <x v="2"/>
    <d v="2022-11-13T00:00:00"/>
    <x v="6"/>
    <n v="4455"/>
  </r>
  <r>
    <n v="143439690"/>
    <x v="42"/>
    <x v="2"/>
    <d v="2022-11-17T00:00:00"/>
    <x v="6"/>
    <n v="1601"/>
  </r>
  <r>
    <n v="143439691"/>
    <x v="110"/>
    <x v="2"/>
    <d v="2022-12-17T00:00:00"/>
    <x v="8"/>
    <n v="928"/>
  </r>
  <r>
    <n v="143439691"/>
    <x v="111"/>
    <x v="2"/>
    <d v="2022-12-17T00:00:00"/>
    <x v="8"/>
    <n v="928"/>
  </r>
  <r>
    <n v="143439720"/>
    <x v="62"/>
    <x v="2"/>
    <d v="2022-11-14T00:00:00"/>
    <x v="6"/>
    <n v="140"/>
  </r>
  <r>
    <n v="143439720"/>
    <x v="24"/>
    <x v="2"/>
    <d v="2022-11-14T00:00:00"/>
    <x v="6"/>
    <n v="1253"/>
  </r>
  <r>
    <n v="143439720"/>
    <x v="25"/>
    <x v="2"/>
    <d v="2022-11-14T00:00:00"/>
    <x v="6"/>
    <n v="232"/>
  </r>
  <r>
    <n v="143439720"/>
    <x v="59"/>
    <x v="2"/>
    <d v="2022-11-14T00:00:00"/>
    <x v="6"/>
    <n v="232"/>
  </r>
  <r>
    <n v="143439723"/>
    <x v="39"/>
    <x v="2"/>
    <d v="2022-11-14T00:00:00"/>
    <x v="6"/>
    <n v="1671"/>
  </r>
  <r>
    <n v="143439723"/>
    <x v="45"/>
    <x v="2"/>
    <d v="2022-11-14T00:00:00"/>
    <x v="6"/>
    <n v="743"/>
  </r>
  <r>
    <n v="143439723"/>
    <x v="26"/>
    <x v="2"/>
    <d v="2022-11-14T00:00:00"/>
    <x v="6"/>
    <n v="7424"/>
  </r>
  <r>
    <n v="143439723"/>
    <x v="28"/>
    <x v="2"/>
    <d v="2022-11-14T00:00:00"/>
    <x v="6"/>
    <n v="4455"/>
  </r>
  <r>
    <n v="143439723"/>
    <x v="40"/>
    <x v="2"/>
    <d v="2022-11-14T00:00:00"/>
    <x v="6"/>
    <n v="1485"/>
  </r>
  <r>
    <n v="143439726"/>
    <x v="94"/>
    <x v="1"/>
    <d v="2022-11-19T00:00:00"/>
    <x v="6"/>
    <n v="1003"/>
  </r>
  <r>
    <n v="143439726"/>
    <x v="115"/>
    <x v="1"/>
    <d v="2022-11-19T00:00:00"/>
    <x v="6"/>
    <n v="251"/>
  </r>
  <r>
    <n v="143439731"/>
    <x v="94"/>
    <x v="1"/>
    <d v="2022-11-21T00:00:00"/>
    <x v="6"/>
    <n v="1170"/>
  </r>
  <r>
    <n v="143439747"/>
    <x v="13"/>
    <x v="1"/>
    <d v="2022-12-03T00:00:00"/>
    <x v="8"/>
    <n v="3174"/>
  </r>
  <r>
    <n v="143439747"/>
    <x v="14"/>
    <x v="1"/>
    <d v="2022-12-03T00:00:00"/>
    <x v="8"/>
    <n v="520"/>
  </r>
  <r>
    <n v="143439748"/>
    <x v="13"/>
    <x v="1"/>
    <d v="2022-12-11T00:00:00"/>
    <x v="8"/>
    <n v="3174"/>
  </r>
  <r>
    <n v="143439748"/>
    <x v="14"/>
    <x v="1"/>
    <d v="2022-12-11T00:00:00"/>
    <x v="8"/>
    <n v="520"/>
  </r>
  <r>
    <n v="143439749"/>
    <x v="13"/>
    <x v="1"/>
    <d v="2022-12-17T00:00:00"/>
    <x v="8"/>
    <n v="3112"/>
  </r>
  <r>
    <n v="143439749"/>
    <x v="14"/>
    <x v="1"/>
    <d v="2022-12-17T00:00:00"/>
    <x v="8"/>
    <n v="520"/>
  </r>
  <r>
    <n v="143439771"/>
    <x v="62"/>
    <x v="2"/>
    <d v="2022-11-17T00:00:00"/>
    <x v="6"/>
    <n v="140"/>
  </r>
  <r>
    <n v="143439771"/>
    <x v="105"/>
    <x v="2"/>
    <d v="2022-11-17T00:00:00"/>
    <x v="6"/>
    <n v="1504"/>
  </r>
  <r>
    <n v="143439773"/>
    <x v="39"/>
    <x v="2"/>
    <d v="2022-11-17T00:00:00"/>
    <x v="6"/>
    <n v="1114"/>
  </r>
  <r>
    <n v="143439773"/>
    <x v="26"/>
    <x v="2"/>
    <d v="2022-11-17T00:00:00"/>
    <x v="6"/>
    <n v="8909"/>
  </r>
  <r>
    <n v="143439773"/>
    <x v="28"/>
    <x v="2"/>
    <d v="2022-11-17T00:00:00"/>
    <x v="6"/>
    <n v="4455"/>
  </r>
  <r>
    <n v="143439780"/>
    <x v="30"/>
    <x v="4"/>
    <d v="2022-11-17T00:00:00"/>
    <x v="6"/>
    <n v="499"/>
  </r>
  <r>
    <n v="143439780"/>
    <x v="91"/>
    <x v="4"/>
    <d v="2022-11-17T00:00:00"/>
    <x v="6"/>
    <n v="22272"/>
  </r>
  <r>
    <n v="143439787"/>
    <x v="16"/>
    <x v="2"/>
    <d v="2022-11-19T00:00:00"/>
    <x v="6"/>
    <n v="140"/>
  </r>
  <r>
    <n v="143439787"/>
    <x v="22"/>
    <x v="2"/>
    <d v="2022-11-19T00:00:00"/>
    <x v="6"/>
    <n v="557"/>
  </r>
  <r>
    <n v="143439787"/>
    <x v="10"/>
    <x v="2"/>
    <d v="2022-11-19T00:00:00"/>
    <x v="6"/>
    <n v="557"/>
  </r>
  <r>
    <n v="143439789"/>
    <x v="87"/>
    <x v="2"/>
    <d v="2022-11-19T00:00:00"/>
    <x v="6"/>
    <n v="70"/>
  </r>
  <r>
    <n v="143439803"/>
    <x v="80"/>
    <x v="2"/>
    <d v="2022-11-18T00:00:00"/>
    <x v="6"/>
    <n v="8352"/>
  </r>
  <r>
    <n v="143439803"/>
    <x v="60"/>
    <x v="2"/>
    <d v="2022-11-18T00:00:00"/>
    <x v="6"/>
    <n v="2005"/>
  </r>
  <r>
    <n v="143439805"/>
    <x v="39"/>
    <x v="2"/>
    <d v="2022-11-18T00:00:00"/>
    <x v="6"/>
    <n v="1114"/>
  </r>
  <r>
    <n v="143439805"/>
    <x v="45"/>
    <x v="2"/>
    <d v="2022-11-18T00:00:00"/>
    <x v="6"/>
    <n v="1485"/>
  </r>
  <r>
    <n v="143439805"/>
    <x v="26"/>
    <x v="2"/>
    <d v="2022-11-18T00:00:00"/>
    <x v="6"/>
    <n v="8909"/>
  </r>
  <r>
    <n v="143439805"/>
    <x v="28"/>
    <x v="2"/>
    <d v="2022-11-18T00:00:00"/>
    <x v="6"/>
    <n v="3341"/>
  </r>
  <r>
    <n v="143439806"/>
    <x v="42"/>
    <x v="2"/>
    <d v="2022-11-19T00:00:00"/>
    <x v="6"/>
    <n v="1476"/>
  </r>
  <r>
    <n v="143439825"/>
    <x v="94"/>
    <x v="1"/>
    <d v="2022-11-18T00:00:00"/>
    <x v="6"/>
    <n v="251"/>
  </r>
  <r>
    <n v="143439825"/>
    <x v="103"/>
    <x v="1"/>
    <d v="2022-11-18T00:00:00"/>
    <x v="6"/>
    <n v="58"/>
  </r>
  <r>
    <n v="143439825"/>
    <x v="115"/>
    <x v="1"/>
    <d v="2022-11-18T00:00:00"/>
    <x v="6"/>
    <n v="58"/>
  </r>
  <r>
    <n v="143439827"/>
    <x v="94"/>
    <x v="1"/>
    <d v="2022-11-25T00:00:00"/>
    <x v="6"/>
    <n v="919"/>
  </r>
  <r>
    <n v="143439827"/>
    <x v="115"/>
    <x v="1"/>
    <d v="2022-11-25T00:00:00"/>
    <x v="6"/>
    <n v="251"/>
  </r>
  <r>
    <n v="143439828"/>
    <x v="94"/>
    <x v="1"/>
    <d v="2022-11-27T00:00:00"/>
    <x v="6"/>
    <n v="1003"/>
  </r>
  <r>
    <n v="143449857"/>
    <x v="24"/>
    <x v="2"/>
    <d v="2022-11-19T00:00:00"/>
    <x v="6"/>
    <n v="836"/>
  </r>
  <r>
    <n v="143449860"/>
    <x v="45"/>
    <x v="2"/>
    <d v="2022-11-19T00:00:00"/>
    <x v="6"/>
    <n v="743"/>
  </r>
  <r>
    <n v="143449860"/>
    <x v="26"/>
    <x v="2"/>
    <d v="2022-11-19T00:00:00"/>
    <x v="6"/>
    <n v="4455"/>
  </r>
  <r>
    <n v="143449860"/>
    <x v="40"/>
    <x v="2"/>
    <d v="2022-11-19T00:00:00"/>
    <x v="6"/>
    <n v="1485"/>
  </r>
  <r>
    <n v="143449862"/>
    <x v="24"/>
    <x v="2"/>
    <d v="2022-11-18T00:00:00"/>
    <x v="6"/>
    <n v="3341"/>
  </r>
  <r>
    <n v="143449875"/>
    <x v="13"/>
    <x v="1"/>
    <d v="2022-12-25T00:00:00"/>
    <x v="8"/>
    <n v="3174"/>
  </r>
  <r>
    <n v="143449875"/>
    <x v="14"/>
    <x v="1"/>
    <d v="2022-12-25T00:00:00"/>
    <x v="8"/>
    <n v="520"/>
  </r>
  <r>
    <n v="143449876"/>
    <x v="13"/>
    <x v="1"/>
    <d v="2022-12-31T00:00:00"/>
    <x v="8"/>
    <n v="3112"/>
  </r>
  <r>
    <n v="143449876"/>
    <x v="14"/>
    <x v="1"/>
    <d v="2022-12-31T00:00:00"/>
    <x v="8"/>
    <n v="520"/>
  </r>
  <r>
    <n v="143449877"/>
    <x v="13"/>
    <x v="1"/>
    <d v="2023-01-09T00:00:00"/>
    <x v="7"/>
    <n v="3174"/>
  </r>
  <r>
    <n v="143449877"/>
    <x v="14"/>
    <x v="1"/>
    <d v="2023-01-09T00:00:00"/>
    <x v="7"/>
    <n v="390"/>
  </r>
  <r>
    <n v="143449891"/>
    <x v="19"/>
    <x v="3"/>
    <d v="2022-11-24T00:00:00"/>
    <x v="6"/>
    <n v="10691"/>
  </r>
  <r>
    <n v="143449917"/>
    <x v="32"/>
    <x v="4"/>
    <d v="2022-12-02T00:00:00"/>
    <x v="8"/>
    <n v="1692"/>
  </r>
  <r>
    <n v="143449917"/>
    <x v="33"/>
    <x v="4"/>
    <d v="2022-12-02T00:00:00"/>
    <x v="8"/>
    <n v="961"/>
  </r>
  <r>
    <n v="143449919"/>
    <x v="41"/>
    <x v="2"/>
    <d v="2022-11-21T00:00:00"/>
    <x v="6"/>
    <n v="24"/>
  </r>
  <r>
    <n v="143449919"/>
    <x v="62"/>
    <x v="2"/>
    <d v="2022-11-21T00:00:00"/>
    <x v="6"/>
    <n v="140"/>
  </r>
  <r>
    <n v="143449919"/>
    <x v="24"/>
    <x v="2"/>
    <d v="2022-11-21T00:00:00"/>
    <x v="6"/>
    <n v="752"/>
  </r>
  <r>
    <n v="143449919"/>
    <x v="25"/>
    <x v="2"/>
    <d v="2022-11-21T00:00:00"/>
    <x v="6"/>
    <n v="696"/>
  </r>
  <r>
    <n v="143449919"/>
    <x v="80"/>
    <x v="2"/>
    <d v="2022-11-21T00:00:00"/>
    <x v="6"/>
    <n v="2924"/>
  </r>
  <r>
    <n v="143449919"/>
    <x v="59"/>
    <x v="2"/>
    <d v="2022-11-21T00:00:00"/>
    <x v="6"/>
    <n v="116"/>
  </r>
  <r>
    <n v="143449919"/>
    <x v="105"/>
    <x v="2"/>
    <d v="2022-11-21T00:00:00"/>
    <x v="6"/>
    <n v="1476"/>
  </r>
  <r>
    <n v="143449919"/>
    <x v="42"/>
    <x v="2"/>
    <d v="2022-11-21T00:00:00"/>
    <x v="6"/>
    <n v="1601"/>
  </r>
  <r>
    <n v="143449922"/>
    <x v="45"/>
    <x v="2"/>
    <d v="2022-11-21T00:00:00"/>
    <x v="6"/>
    <n v="743"/>
  </r>
  <r>
    <n v="143449922"/>
    <x v="28"/>
    <x v="2"/>
    <d v="2022-11-21T00:00:00"/>
    <x v="6"/>
    <n v="2228"/>
  </r>
  <r>
    <n v="143449922"/>
    <x v="40"/>
    <x v="2"/>
    <d v="2022-11-21T00:00:00"/>
    <x v="6"/>
    <n v="1485"/>
  </r>
  <r>
    <n v="143449928"/>
    <x v="16"/>
    <x v="2"/>
    <d v="2022-11-26T00:00:00"/>
    <x v="6"/>
    <n v="70"/>
  </r>
  <r>
    <n v="143449928"/>
    <x v="22"/>
    <x v="2"/>
    <d v="2022-11-26T00:00:00"/>
    <x v="6"/>
    <n v="557"/>
  </r>
  <r>
    <n v="143449928"/>
    <x v="10"/>
    <x v="2"/>
    <d v="2022-11-26T00:00:00"/>
    <x v="6"/>
    <n v="418"/>
  </r>
  <r>
    <n v="143449928"/>
    <x v="17"/>
    <x v="2"/>
    <d v="2022-11-26T00:00:00"/>
    <x v="6"/>
    <n v="279"/>
  </r>
  <r>
    <n v="143449929"/>
    <x v="118"/>
    <x v="0"/>
    <d v="2022-12-17T00:00:00"/>
    <x v="8"/>
    <n v="975"/>
  </r>
  <r>
    <n v="143449946"/>
    <x v="48"/>
    <x v="2"/>
    <d v="2022-11-27T00:00:00"/>
    <x v="6"/>
    <n v="140"/>
  </r>
  <r>
    <n v="143449946"/>
    <x v="87"/>
    <x v="2"/>
    <d v="2022-11-27T00:00:00"/>
    <x v="6"/>
    <n v="168"/>
  </r>
  <r>
    <n v="143449946"/>
    <x v="49"/>
    <x v="2"/>
    <d v="2022-11-27T00:00:00"/>
    <x v="6"/>
    <n v="140"/>
  </r>
  <r>
    <n v="143449947"/>
    <x v="94"/>
    <x v="1"/>
    <d v="2022-12-02T00:00:00"/>
    <x v="8"/>
    <n v="919"/>
  </r>
  <r>
    <n v="143449947"/>
    <x v="103"/>
    <x v="1"/>
    <d v="2022-12-02T00:00:00"/>
    <x v="8"/>
    <n v="251"/>
  </r>
  <r>
    <n v="143449947"/>
    <x v="115"/>
    <x v="1"/>
    <d v="2022-12-02T00:00:00"/>
    <x v="8"/>
    <n v="168"/>
  </r>
  <r>
    <n v="143449948"/>
    <x v="94"/>
    <x v="1"/>
    <d v="2022-12-05T00:00:00"/>
    <x v="8"/>
    <n v="2256"/>
  </r>
  <r>
    <n v="143449949"/>
    <x v="94"/>
    <x v="1"/>
    <d v="2022-12-09T00:00:00"/>
    <x v="8"/>
    <n v="1337"/>
  </r>
  <r>
    <n v="143449951"/>
    <x v="94"/>
    <x v="1"/>
    <d v="2022-12-12T00:00:00"/>
    <x v="8"/>
    <n v="1365"/>
  </r>
  <r>
    <n v="143449952"/>
    <x v="94"/>
    <x v="1"/>
    <d v="2022-12-16T00:00:00"/>
    <x v="8"/>
    <n v="585"/>
  </r>
  <r>
    <n v="143449953"/>
    <x v="94"/>
    <x v="1"/>
    <d v="2022-12-25T00:00:00"/>
    <x v="8"/>
    <n v="1086"/>
  </r>
  <r>
    <n v="143449961"/>
    <x v="43"/>
    <x v="3"/>
    <d v="2023-01-01T00:00:00"/>
    <x v="7"/>
    <n v="3248"/>
  </r>
  <r>
    <n v="143449962"/>
    <x v="43"/>
    <x v="3"/>
    <d v="2023-01-23T00:00:00"/>
    <x v="7"/>
    <n v="11136"/>
  </r>
  <r>
    <n v="143449966"/>
    <x v="24"/>
    <x v="2"/>
    <d v="2022-11-24T00:00:00"/>
    <x v="6"/>
    <n v="1671"/>
  </r>
  <r>
    <n v="143449966"/>
    <x v="80"/>
    <x v="2"/>
    <d v="2022-11-24T00:00:00"/>
    <x v="6"/>
    <n v="4176"/>
  </r>
  <r>
    <n v="143449966"/>
    <x v="59"/>
    <x v="2"/>
    <d v="2022-11-24T00:00:00"/>
    <x v="6"/>
    <n v="116"/>
  </r>
  <r>
    <n v="143449967"/>
    <x v="28"/>
    <x v="2"/>
    <d v="2022-11-24T00:00:00"/>
    <x v="6"/>
    <n v="2228"/>
  </r>
  <r>
    <n v="143449967"/>
    <x v="40"/>
    <x v="2"/>
    <d v="2022-11-24T00:00:00"/>
    <x v="6"/>
    <n v="1485"/>
  </r>
  <r>
    <n v="143449971"/>
    <x v="44"/>
    <x v="4"/>
    <d v="2022-11-28T00:00:00"/>
    <x v="6"/>
    <n v="8352"/>
  </r>
  <r>
    <n v="143449971"/>
    <x v="79"/>
    <x v="4"/>
    <d v="2022-11-28T00:00:00"/>
    <x v="6"/>
    <n v="26309"/>
  </r>
  <r>
    <n v="143449974"/>
    <x v="91"/>
    <x v="4"/>
    <d v="2022-11-26T00:00:00"/>
    <x v="6"/>
    <n v="45936"/>
  </r>
  <r>
    <n v="143449975"/>
    <x v="91"/>
    <x v="4"/>
    <d v="2022-12-03T00:00:00"/>
    <x v="8"/>
    <n v="45936"/>
  </r>
  <r>
    <n v="143449977"/>
    <x v="110"/>
    <x v="2"/>
    <d v="2022-12-25T00:00:00"/>
    <x v="8"/>
    <n v="928"/>
  </r>
  <r>
    <n v="143449977"/>
    <x v="111"/>
    <x v="2"/>
    <d v="2022-12-25T00:00:00"/>
    <x v="8"/>
    <n v="928"/>
  </r>
  <r>
    <n v="143449978"/>
    <x v="110"/>
    <x v="2"/>
    <d v="2022-12-31T00:00:00"/>
    <x v="8"/>
    <n v="928"/>
  </r>
  <r>
    <n v="143449978"/>
    <x v="111"/>
    <x v="2"/>
    <d v="2022-12-31T00:00:00"/>
    <x v="8"/>
    <n v="928"/>
  </r>
  <r>
    <n v="143449981"/>
    <x v="51"/>
    <x v="1"/>
    <d v="2022-12-04T00:00:00"/>
    <x v="8"/>
    <n v="223"/>
  </r>
  <r>
    <n v="143449996"/>
    <x v="39"/>
    <x v="2"/>
    <d v="2022-11-25T00:00:00"/>
    <x v="6"/>
    <n v="669"/>
  </r>
  <r>
    <n v="143449996"/>
    <x v="26"/>
    <x v="2"/>
    <d v="2022-11-25T00:00:00"/>
    <x v="6"/>
    <n v="2228"/>
  </r>
  <r>
    <n v="143449996"/>
    <x v="28"/>
    <x v="2"/>
    <d v="2022-11-25T00:00:00"/>
    <x v="6"/>
    <n v="3341"/>
  </r>
  <r>
    <n v="143450004"/>
    <x v="11"/>
    <x v="1"/>
    <d v="2022-12-04T00:00:00"/>
    <x v="8"/>
    <n v="372"/>
  </r>
  <r>
    <n v="143450004"/>
    <x v="93"/>
    <x v="1"/>
    <d v="2022-12-04T00:00:00"/>
    <x v="8"/>
    <n v="12473"/>
  </r>
  <r>
    <n v="143460020"/>
    <x v="75"/>
    <x v="3"/>
    <d v="2022-11-26T00:00:00"/>
    <x v="6"/>
    <n v="22272"/>
  </r>
  <r>
    <n v="143460029"/>
    <x v="41"/>
    <x v="2"/>
    <d v="2022-11-26T00:00:00"/>
    <x v="6"/>
    <n v="24"/>
  </r>
  <r>
    <n v="143460029"/>
    <x v="62"/>
    <x v="2"/>
    <d v="2022-11-26T00:00:00"/>
    <x v="6"/>
    <n v="279"/>
  </r>
  <r>
    <n v="143460029"/>
    <x v="24"/>
    <x v="2"/>
    <d v="2022-11-26T00:00:00"/>
    <x v="6"/>
    <n v="1671"/>
  </r>
  <r>
    <n v="143460029"/>
    <x v="25"/>
    <x v="2"/>
    <d v="2022-11-26T00:00:00"/>
    <x v="6"/>
    <n v="232"/>
  </r>
  <r>
    <n v="143460029"/>
    <x v="80"/>
    <x v="2"/>
    <d v="2022-11-26T00:00:00"/>
    <x v="6"/>
    <n v="4176"/>
  </r>
  <r>
    <n v="143460030"/>
    <x v="39"/>
    <x v="2"/>
    <d v="2022-11-26T00:00:00"/>
    <x v="6"/>
    <n v="557"/>
  </r>
  <r>
    <n v="143460030"/>
    <x v="26"/>
    <x v="2"/>
    <d v="2022-11-26T00:00:00"/>
    <x v="6"/>
    <n v="8909"/>
  </r>
  <r>
    <n v="143460030"/>
    <x v="28"/>
    <x v="2"/>
    <d v="2022-11-26T00:00:00"/>
    <x v="6"/>
    <n v="1671"/>
  </r>
  <r>
    <n v="143460035"/>
    <x v="5"/>
    <x v="3"/>
    <d v="2022-12-10T00:00:00"/>
    <x v="8"/>
    <n v="1964"/>
  </r>
  <r>
    <n v="143460035"/>
    <x v="46"/>
    <x v="3"/>
    <d v="2022-12-10T00:00:00"/>
    <x v="8"/>
    <n v="2239"/>
  </r>
  <r>
    <n v="143460037"/>
    <x v="32"/>
    <x v="4"/>
    <d v="2022-12-11T00:00:00"/>
    <x v="8"/>
    <n v="2256"/>
  </r>
  <r>
    <n v="143460037"/>
    <x v="34"/>
    <x v="4"/>
    <d v="2022-12-11T00:00:00"/>
    <x v="8"/>
    <n v="919"/>
  </r>
  <r>
    <n v="143460044"/>
    <x v="16"/>
    <x v="2"/>
    <d v="2022-12-03T00:00:00"/>
    <x v="8"/>
    <n v="140"/>
  </r>
  <r>
    <n v="143460044"/>
    <x v="21"/>
    <x v="2"/>
    <d v="2022-12-03T00:00:00"/>
    <x v="8"/>
    <n v="279"/>
  </r>
  <r>
    <n v="143460044"/>
    <x v="22"/>
    <x v="2"/>
    <d v="2022-12-03T00:00:00"/>
    <x v="8"/>
    <n v="557"/>
  </r>
  <r>
    <n v="143460044"/>
    <x v="17"/>
    <x v="2"/>
    <d v="2022-12-03T00:00:00"/>
    <x v="8"/>
    <n v="279"/>
  </r>
  <r>
    <n v="143460045"/>
    <x v="83"/>
    <x v="4"/>
    <d v="2022-12-04T00:00:00"/>
    <x v="8"/>
    <n v="502"/>
  </r>
  <r>
    <n v="143460045"/>
    <x v="37"/>
    <x v="4"/>
    <d v="2022-12-04T00:00:00"/>
    <x v="8"/>
    <n v="650"/>
  </r>
  <r>
    <n v="143460045"/>
    <x v="57"/>
    <x v="4"/>
    <d v="2022-12-04T00:00:00"/>
    <x v="8"/>
    <n v="1880"/>
  </r>
  <r>
    <n v="143460047"/>
    <x v="35"/>
    <x v="4"/>
    <d v="2022-12-09T00:00:00"/>
    <x v="8"/>
    <n v="2784"/>
  </r>
  <r>
    <n v="143460047"/>
    <x v="65"/>
    <x v="4"/>
    <d v="2022-12-09T00:00:00"/>
    <x v="8"/>
    <n v="2228"/>
  </r>
  <r>
    <n v="143460047"/>
    <x v="66"/>
    <x v="4"/>
    <d v="2022-12-09T00:00:00"/>
    <x v="8"/>
    <n v="1114"/>
  </r>
  <r>
    <n v="143460047"/>
    <x v="67"/>
    <x v="4"/>
    <d v="2022-12-09T00:00:00"/>
    <x v="8"/>
    <n v="743"/>
  </r>
  <r>
    <n v="143460047"/>
    <x v="68"/>
    <x v="4"/>
    <d v="2022-12-09T00:00:00"/>
    <x v="8"/>
    <n v="1300"/>
  </r>
  <r>
    <n v="143460048"/>
    <x v="1"/>
    <x v="0"/>
    <d v="2022-12-05T00:00:00"/>
    <x v="8"/>
    <n v="1318"/>
  </r>
  <r>
    <n v="143460051"/>
    <x v="30"/>
    <x v="4"/>
    <d v="2022-12-11T00:00:00"/>
    <x v="8"/>
    <n v="18375"/>
  </r>
  <r>
    <n v="143460052"/>
    <x v="91"/>
    <x v="4"/>
    <d v="2022-12-11T00:00:00"/>
    <x v="8"/>
    <n v="45936"/>
  </r>
  <r>
    <n v="143460054"/>
    <x v="94"/>
    <x v="1"/>
    <d v="2022-12-24T00:00:00"/>
    <x v="8"/>
    <n v="1056"/>
  </r>
  <r>
    <n v="143460056"/>
    <x v="48"/>
    <x v="2"/>
    <d v="2022-12-03T00:00:00"/>
    <x v="8"/>
    <n v="70"/>
  </r>
  <r>
    <n v="143460070"/>
    <x v="25"/>
    <x v="2"/>
    <d v="2022-11-27T00:00:00"/>
    <x v="6"/>
    <n v="464"/>
  </r>
  <r>
    <n v="143460070"/>
    <x v="80"/>
    <x v="2"/>
    <d v="2022-11-27T00:00:00"/>
    <x v="6"/>
    <n v="3968"/>
  </r>
  <r>
    <n v="143460070"/>
    <x v="59"/>
    <x v="2"/>
    <d v="2022-11-27T00:00:00"/>
    <x v="6"/>
    <n v="464"/>
  </r>
  <r>
    <n v="143460070"/>
    <x v="60"/>
    <x v="2"/>
    <d v="2022-11-27T00:00:00"/>
    <x v="6"/>
    <n v="2005"/>
  </r>
  <r>
    <n v="143460073"/>
    <x v="39"/>
    <x v="2"/>
    <d v="2022-11-27T00:00:00"/>
    <x v="6"/>
    <n v="1114"/>
  </r>
  <r>
    <n v="143460073"/>
    <x v="45"/>
    <x v="2"/>
    <d v="2022-11-27T00:00:00"/>
    <x v="6"/>
    <n v="743"/>
  </r>
  <r>
    <n v="143460073"/>
    <x v="28"/>
    <x v="2"/>
    <d v="2022-11-27T00:00:00"/>
    <x v="6"/>
    <n v="3341"/>
  </r>
  <r>
    <n v="143460073"/>
    <x v="40"/>
    <x v="2"/>
    <d v="2022-11-27T00:00:00"/>
    <x v="6"/>
    <n v="1485"/>
  </r>
  <r>
    <n v="143460075"/>
    <x v="94"/>
    <x v="1"/>
    <d v="2022-12-15T00:00:00"/>
    <x v="8"/>
    <n v="293"/>
  </r>
  <r>
    <n v="143460075"/>
    <x v="103"/>
    <x v="1"/>
    <d v="2022-12-15T00:00:00"/>
    <x v="8"/>
    <n v="121"/>
  </r>
  <r>
    <n v="143460075"/>
    <x v="115"/>
    <x v="1"/>
    <d v="2022-12-15T00:00:00"/>
    <x v="8"/>
    <n v="84"/>
  </r>
  <r>
    <n v="143460091"/>
    <x v="62"/>
    <x v="2"/>
    <d v="2022-11-28T00:00:00"/>
    <x v="6"/>
    <n v="195"/>
  </r>
  <r>
    <n v="143460091"/>
    <x v="25"/>
    <x v="2"/>
    <d v="2022-11-28T00:00:00"/>
    <x v="6"/>
    <n v="232"/>
  </r>
  <r>
    <n v="143460091"/>
    <x v="80"/>
    <x v="2"/>
    <d v="2022-11-28T00:00:00"/>
    <x v="6"/>
    <n v="8352"/>
  </r>
  <r>
    <n v="143460091"/>
    <x v="60"/>
    <x v="2"/>
    <d v="2022-11-28T00:00:00"/>
    <x v="6"/>
    <n v="2005"/>
  </r>
  <r>
    <n v="143460092"/>
    <x v="39"/>
    <x v="2"/>
    <d v="2022-11-28T00:00:00"/>
    <x v="6"/>
    <n v="1114"/>
  </r>
  <r>
    <n v="143460092"/>
    <x v="26"/>
    <x v="2"/>
    <d v="2022-11-28T00:00:00"/>
    <x v="6"/>
    <n v="5940"/>
  </r>
  <r>
    <n v="143460092"/>
    <x v="28"/>
    <x v="2"/>
    <d v="2022-11-28T00:00:00"/>
    <x v="6"/>
    <n v="4455"/>
  </r>
  <r>
    <n v="143460092"/>
    <x v="40"/>
    <x v="2"/>
    <d v="2022-11-28T00:00:00"/>
    <x v="6"/>
    <n v="706"/>
  </r>
  <r>
    <n v="143460095"/>
    <x v="22"/>
    <x v="2"/>
    <d v="2022-12-05T00:00:00"/>
    <x v="8"/>
    <n v="836"/>
  </r>
  <r>
    <n v="143460096"/>
    <x v="91"/>
    <x v="4"/>
    <d v="2022-12-18T00:00:00"/>
    <x v="8"/>
    <n v="45936"/>
  </r>
  <r>
    <n v="143460107"/>
    <x v="119"/>
    <x v="1"/>
    <d v="2022-12-04T00:00:00"/>
    <x v="8"/>
    <n v="1782"/>
  </r>
  <r>
    <n v="143460135"/>
    <x v="74"/>
    <x v="3"/>
    <d v="2022-12-10T00:00:00"/>
    <x v="8"/>
    <n v="8909"/>
  </r>
  <r>
    <n v="143460152"/>
    <x v="39"/>
    <x v="2"/>
    <d v="2022-12-02T00:00:00"/>
    <x v="8"/>
    <n v="2116"/>
  </r>
  <r>
    <n v="143460152"/>
    <x v="45"/>
    <x v="2"/>
    <d v="2022-12-02T00:00:00"/>
    <x v="8"/>
    <n v="743"/>
  </r>
  <r>
    <n v="143460152"/>
    <x v="26"/>
    <x v="2"/>
    <d v="2022-12-02T00:00:00"/>
    <x v="8"/>
    <n v="4455"/>
  </r>
  <r>
    <n v="143460152"/>
    <x v="28"/>
    <x v="2"/>
    <d v="2022-12-02T00:00:00"/>
    <x v="8"/>
    <n v="6682"/>
  </r>
  <r>
    <n v="143460152"/>
    <x v="40"/>
    <x v="2"/>
    <d v="2022-12-02T00:00:00"/>
    <x v="8"/>
    <n v="1485"/>
  </r>
  <r>
    <n v="143460153"/>
    <x v="41"/>
    <x v="2"/>
    <d v="2022-12-02T00:00:00"/>
    <x v="8"/>
    <n v="47"/>
  </r>
  <r>
    <n v="143460153"/>
    <x v="62"/>
    <x v="2"/>
    <d v="2022-12-02T00:00:00"/>
    <x v="8"/>
    <n v="279"/>
  </r>
  <r>
    <n v="143460153"/>
    <x v="24"/>
    <x v="2"/>
    <d v="2022-12-02T00:00:00"/>
    <x v="8"/>
    <n v="1671"/>
  </r>
  <r>
    <n v="143460153"/>
    <x v="25"/>
    <x v="2"/>
    <d v="2022-12-02T00:00:00"/>
    <x v="8"/>
    <n v="232"/>
  </r>
  <r>
    <n v="143460153"/>
    <x v="80"/>
    <x v="2"/>
    <d v="2022-12-02T00:00:00"/>
    <x v="8"/>
    <n v="4176"/>
  </r>
  <r>
    <n v="143460157"/>
    <x v="87"/>
    <x v="2"/>
    <d v="2022-12-05T00:00:00"/>
    <x v="8"/>
    <n v="140"/>
  </r>
  <r>
    <n v="143460157"/>
    <x v="49"/>
    <x v="2"/>
    <d v="2022-12-05T00:00:00"/>
    <x v="8"/>
    <n v="279"/>
  </r>
  <r>
    <n v="143460158"/>
    <x v="21"/>
    <x v="2"/>
    <d v="2022-12-05T00:00:00"/>
    <x v="8"/>
    <n v="279"/>
  </r>
  <r>
    <n v="143460199"/>
    <x v="45"/>
    <x v="2"/>
    <d v="2022-12-03T00:00:00"/>
    <x v="8"/>
    <n v="2228"/>
  </r>
  <r>
    <n v="143460199"/>
    <x v="26"/>
    <x v="2"/>
    <d v="2022-12-03T00:00:00"/>
    <x v="8"/>
    <n v="4084"/>
  </r>
  <r>
    <n v="143460199"/>
    <x v="28"/>
    <x v="2"/>
    <d v="2022-12-03T00:00:00"/>
    <x v="8"/>
    <n v="4455"/>
  </r>
  <r>
    <n v="143460199"/>
    <x v="40"/>
    <x v="2"/>
    <d v="2022-12-03T00:00:00"/>
    <x v="8"/>
    <n v="743"/>
  </r>
  <r>
    <n v="143460200"/>
    <x v="24"/>
    <x v="2"/>
    <d v="2022-12-03T00:00:00"/>
    <x v="8"/>
    <n v="1671"/>
  </r>
  <r>
    <n v="143460200"/>
    <x v="80"/>
    <x v="2"/>
    <d v="2022-12-03T00:00:00"/>
    <x v="8"/>
    <n v="8352"/>
  </r>
  <r>
    <n v="143470228"/>
    <x v="62"/>
    <x v="2"/>
    <d v="2022-12-04T00:00:00"/>
    <x v="8"/>
    <n v="279"/>
  </r>
  <r>
    <n v="143470228"/>
    <x v="80"/>
    <x v="2"/>
    <d v="2022-12-04T00:00:00"/>
    <x v="8"/>
    <n v="3341"/>
  </r>
  <r>
    <n v="143470229"/>
    <x v="26"/>
    <x v="2"/>
    <d v="2022-12-04T00:00:00"/>
    <x v="8"/>
    <n v="7424"/>
  </r>
  <r>
    <n v="143470229"/>
    <x v="28"/>
    <x v="2"/>
    <d v="2022-12-04T00:00:00"/>
    <x v="8"/>
    <n v="4455"/>
  </r>
  <r>
    <n v="143470229"/>
    <x v="40"/>
    <x v="2"/>
    <d v="2022-12-04T00:00:00"/>
    <x v="8"/>
    <n v="1114"/>
  </r>
  <r>
    <n v="143470230"/>
    <x v="22"/>
    <x v="2"/>
    <d v="2022-12-10T00:00:00"/>
    <x v="8"/>
    <n v="1114"/>
  </r>
  <r>
    <n v="143470230"/>
    <x v="10"/>
    <x v="2"/>
    <d v="2022-12-10T00:00:00"/>
    <x v="8"/>
    <n v="1114"/>
  </r>
  <r>
    <n v="143470230"/>
    <x v="17"/>
    <x v="2"/>
    <d v="2022-12-10T00:00:00"/>
    <x v="8"/>
    <n v="279"/>
  </r>
  <r>
    <n v="143470246"/>
    <x v="11"/>
    <x v="1"/>
    <d v="2022-12-12T00:00:00"/>
    <x v="8"/>
    <n v="140"/>
  </r>
  <r>
    <n v="143470246"/>
    <x v="12"/>
    <x v="1"/>
    <d v="2022-12-12T00:00:00"/>
    <x v="8"/>
    <n v="186"/>
  </r>
  <r>
    <n v="143470246"/>
    <x v="93"/>
    <x v="1"/>
    <d v="2022-12-12T00:00:00"/>
    <x v="8"/>
    <n v="12473"/>
  </r>
  <r>
    <n v="143470255"/>
    <x v="44"/>
    <x v="4"/>
    <d v="2022-12-22T00:00:00"/>
    <x v="8"/>
    <n v="3341"/>
  </r>
  <r>
    <n v="143470255"/>
    <x v="30"/>
    <x v="4"/>
    <d v="2022-12-22T00:00:00"/>
    <x v="8"/>
    <n v="10023"/>
  </r>
  <r>
    <n v="143470255"/>
    <x v="91"/>
    <x v="4"/>
    <d v="2022-12-22T00:00:00"/>
    <x v="8"/>
    <n v="6960"/>
  </r>
  <r>
    <n v="143470255"/>
    <x v="79"/>
    <x v="4"/>
    <d v="2022-12-22T00:00:00"/>
    <x v="8"/>
    <n v="5847"/>
  </r>
  <r>
    <n v="143470275"/>
    <x v="45"/>
    <x v="2"/>
    <d v="2022-12-05T00:00:00"/>
    <x v="8"/>
    <n v="1485"/>
  </r>
  <r>
    <n v="143470275"/>
    <x v="26"/>
    <x v="2"/>
    <d v="2022-12-05T00:00:00"/>
    <x v="8"/>
    <n v="7424"/>
  </r>
  <r>
    <n v="143470275"/>
    <x v="28"/>
    <x v="2"/>
    <d v="2022-12-05T00:00:00"/>
    <x v="8"/>
    <n v="4455"/>
  </r>
  <r>
    <n v="143470276"/>
    <x v="25"/>
    <x v="2"/>
    <d v="2022-12-05T00:00:00"/>
    <x v="8"/>
    <n v="232"/>
  </r>
  <r>
    <n v="143470276"/>
    <x v="80"/>
    <x v="2"/>
    <d v="2022-12-05T00:00:00"/>
    <x v="8"/>
    <n v="8352"/>
  </r>
  <r>
    <n v="143470276"/>
    <x v="60"/>
    <x v="2"/>
    <d v="2022-12-05T00:00:00"/>
    <x v="8"/>
    <n v="4009"/>
  </r>
  <r>
    <n v="143470313"/>
    <x v="94"/>
    <x v="1"/>
    <d v="2022-12-31T00:00:00"/>
    <x v="8"/>
    <n v="919"/>
  </r>
  <r>
    <n v="143470317"/>
    <x v="93"/>
    <x v="1"/>
    <d v="2022-12-19T00:00:00"/>
    <x v="8"/>
    <n v="58743"/>
  </r>
  <r>
    <n v="143470330"/>
    <x v="25"/>
    <x v="2"/>
    <d v="2022-12-08T00:00:00"/>
    <x v="8"/>
    <n v="464"/>
  </r>
  <r>
    <n v="143470332"/>
    <x v="26"/>
    <x v="2"/>
    <d v="2022-12-08T00:00:00"/>
    <x v="8"/>
    <n v="4455"/>
  </r>
  <r>
    <n v="143470332"/>
    <x v="28"/>
    <x v="2"/>
    <d v="2022-12-08T00:00:00"/>
    <x v="8"/>
    <n v="6682"/>
  </r>
  <r>
    <n v="143470334"/>
    <x v="30"/>
    <x v="4"/>
    <d v="2022-12-26T00:00:00"/>
    <x v="8"/>
    <n v="9466"/>
  </r>
  <r>
    <n v="143470334"/>
    <x v="91"/>
    <x v="4"/>
    <d v="2022-12-26T00:00:00"/>
    <x v="8"/>
    <n v="15312"/>
  </r>
  <r>
    <n v="143470335"/>
    <x v="2"/>
    <x v="1"/>
    <d v="2022-12-22T00:00:00"/>
    <x v="8"/>
    <n v="877"/>
  </r>
  <r>
    <n v="143470339"/>
    <x v="49"/>
    <x v="2"/>
    <d v="2022-12-10T00:00:00"/>
    <x v="8"/>
    <n v="418"/>
  </r>
  <r>
    <n v="143470340"/>
    <x v="9"/>
    <x v="2"/>
    <d v="2022-12-12T00:00:00"/>
    <x v="8"/>
    <n v="279"/>
  </r>
  <r>
    <n v="143470340"/>
    <x v="16"/>
    <x v="2"/>
    <d v="2022-12-12T00:00:00"/>
    <x v="8"/>
    <n v="70"/>
  </r>
  <r>
    <n v="143470340"/>
    <x v="21"/>
    <x v="2"/>
    <d v="2022-12-12T00:00:00"/>
    <x v="8"/>
    <n v="418"/>
  </r>
  <r>
    <n v="143470340"/>
    <x v="22"/>
    <x v="2"/>
    <d v="2022-12-12T00:00:00"/>
    <x v="8"/>
    <n v="557"/>
  </r>
  <r>
    <n v="143470340"/>
    <x v="10"/>
    <x v="2"/>
    <d v="2022-12-12T00:00:00"/>
    <x v="8"/>
    <n v="557"/>
  </r>
  <r>
    <n v="143470356"/>
    <x v="63"/>
    <x v="4"/>
    <d v="2022-12-22T00:00:00"/>
    <x v="8"/>
    <n v="891"/>
  </r>
  <r>
    <n v="143470356"/>
    <x v="35"/>
    <x v="4"/>
    <d v="2022-12-15T00:00:00"/>
    <x v="8"/>
    <n v="2599"/>
  </r>
  <r>
    <n v="143470356"/>
    <x v="36"/>
    <x v="4"/>
    <d v="2022-12-22T00:00:00"/>
    <x v="8"/>
    <n v="446"/>
  </r>
  <r>
    <n v="143470356"/>
    <x v="65"/>
    <x v="4"/>
    <d v="2022-12-15T00:00:00"/>
    <x v="8"/>
    <n v="2228"/>
  </r>
  <r>
    <n v="143470356"/>
    <x v="66"/>
    <x v="4"/>
    <d v="2022-12-15T00:00:00"/>
    <x v="8"/>
    <n v="1114"/>
  </r>
  <r>
    <n v="143470356"/>
    <x v="67"/>
    <x v="4"/>
    <d v="2022-12-15T00:00:00"/>
    <x v="8"/>
    <n v="1485"/>
  </r>
  <r>
    <n v="143470356"/>
    <x v="68"/>
    <x v="4"/>
    <d v="2022-12-15T00:00:00"/>
    <x v="8"/>
    <n v="1300"/>
  </r>
  <r>
    <n v="143470363"/>
    <x v="18"/>
    <x v="3"/>
    <d v="2022-12-17T00:00:00"/>
    <x v="8"/>
    <n v="3267"/>
  </r>
  <r>
    <n v="143470363"/>
    <x v="19"/>
    <x v="3"/>
    <d v="2022-12-17T00:00:00"/>
    <x v="8"/>
    <n v="7128"/>
  </r>
  <r>
    <n v="143470382"/>
    <x v="24"/>
    <x v="2"/>
    <d v="2022-12-09T00:00:00"/>
    <x v="8"/>
    <n v="836"/>
  </r>
  <r>
    <n v="143470382"/>
    <x v="59"/>
    <x v="2"/>
    <d v="2022-12-09T00:00:00"/>
    <x v="8"/>
    <n v="186"/>
  </r>
  <r>
    <n v="143480432"/>
    <x v="41"/>
    <x v="2"/>
    <d v="2022-12-10T00:00:00"/>
    <x v="8"/>
    <n v="47"/>
  </r>
  <r>
    <n v="143480432"/>
    <x v="24"/>
    <x v="2"/>
    <d v="2022-12-10T00:00:00"/>
    <x v="8"/>
    <n v="1671"/>
  </r>
  <r>
    <n v="143480432"/>
    <x v="25"/>
    <x v="2"/>
    <d v="2022-12-10T00:00:00"/>
    <x v="8"/>
    <n v="464"/>
  </r>
  <r>
    <n v="143480432"/>
    <x v="80"/>
    <x v="2"/>
    <d v="2022-12-10T00:00:00"/>
    <x v="8"/>
    <n v="6264"/>
  </r>
  <r>
    <n v="143480433"/>
    <x v="26"/>
    <x v="2"/>
    <d v="2022-12-10T00:00:00"/>
    <x v="8"/>
    <n v="7424"/>
  </r>
  <r>
    <n v="143480480"/>
    <x v="28"/>
    <x v="2"/>
    <d v="2022-12-11T00:00:00"/>
    <x v="8"/>
    <n v="2228"/>
  </r>
  <r>
    <n v="143480481"/>
    <x v="62"/>
    <x v="2"/>
    <d v="2022-12-11T00:00:00"/>
    <x v="8"/>
    <n v="279"/>
  </r>
  <r>
    <n v="143480481"/>
    <x v="24"/>
    <x v="2"/>
    <d v="2022-12-11T00:00:00"/>
    <x v="8"/>
    <n v="836"/>
  </r>
  <r>
    <n v="143480481"/>
    <x v="25"/>
    <x v="2"/>
    <d v="2022-12-11T00:00:00"/>
    <x v="8"/>
    <n v="232"/>
  </r>
  <r>
    <n v="143480481"/>
    <x v="60"/>
    <x v="2"/>
    <d v="2022-12-11T00:00:00"/>
    <x v="8"/>
    <n v="4009"/>
  </r>
  <r>
    <n v="143480485"/>
    <x v="49"/>
    <x v="2"/>
    <d v="2022-12-12T00:00:00"/>
    <x v="8"/>
    <n v="140"/>
  </r>
  <r>
    <n v="143480489"/>
    <x v="9"/>
    <x v="2"/>
    <d v="2022-12-16T00:00:00"/>
    <x v="8"/>
    <n v="279"/>
  </r>
  <r>
    <n v="143480489"/>
    <x v="21"/>
    <x v="2"/>
    <d v="2022-12-16T00:00:00"/>
    <x v="8"/>
    <n v="209"/>
  </r>
  <r>
    <n v="143480489"/>
    <x v="22"/>
    <x v="2"/>
    <d v="2022-12-16T00:00:00"/>
    <x v="8"/>
    <n v="557"/>
  </r>
  <r>
    <n v="143480489"/>
    <x v="10"/>
    <x v="2"/>
    <d v="2022-12-16T00:00:00"/>
    <x v="8"/>
    <n v="557"/>
  </r>
  <r>
    <n v="143480505"/>
    <x v="60"/>
    <x v="2"/>
    <d v="2022-12-10T00:00:00"/>
    <x v="8"/>
    <n v="6014"/>
  </r>
  <r>
    <n v="143480513"/>
    <x v="39"/>
    <x v="2"/>
    <d v="2022-12-12T00:00:00"/>
    <x v="8"/>
    <n v="2228"/>
  </r>
  <r>
    <n v="143480513"/>
    <x v="45"/>
    <x v="2"/>
    <d v="2022-12-12T00:00:00"/>
    <x v="8"/>
    <n v="1485"/>
  </r>
  <r>
    <n v="143480513"/>
    <x v="26"/>
    <x v="2"/>
    <d v="2022-12-12T00:00:00"/>
    <x v="8"/>
    <n v="7424"/>
  </r>
  <r>
    <n v="143480513"/>
    <x v="28"/>
    <x v="2"/>
    <d v="2022-12-12T00:00:00"/>
    <x v="8"/>
    <n v="3341"/>
  </r>
  <r>
    <n v="143480514"/>
    <x v="41"/>
    <x v="2"/>
    <d v="2022-12-12T00:00:00"/>
    <x v="8"/>
    <n v="47"/>
  </r>
  <r>
    <n v="143480514"/>
    <x v="62"/>
    <x v="2"/>
    <d v="2022-12-12T00:00:00"/>
    <x v="8"/>
    <n v="279"/>
  </r>
  <r>
    <n v="143480514"/>
    <x v="24"/>
    <x v="2"/>
    <d v="2022-12-12T00:00:00"/>
    <x v="8"/>
    <n v="1671"/>
  </r>
  <r>
    <n v="143480514"/>
    <x v="25"/>
    <x v="2"/>
    <d v="2022-12-12T00:00:00"/>
    <x v="8"/>
    <n v="232"/>
  </r>
  <r>
    <n v="143480514"/>
    <x v="80"/>
    <x v="2"/>
    <d v="2022-12-12T00:00:00"/>
    <x v="8"/>
    <n v="6264"/>
  </r>
  <r>
    <n v="143480521"/>
    <x v="91"/>
    <x v="4"/>
    <d v="2023-01-01T00:00:00"/>
    <x v="7"/>
    <n v="45936"/>
  </r>
  <r>
    <n v="143480525"/>
    <x v="48"/>
    <x v="2"/>
    <d v="2022-12-15T00:00:00"/>
    <x v="8"/>
    <n v="140"/>
  </r>
  <r>
    <n v="143480525"/>
    <x v="87"/>
    <x v="2"/>
    <d v="2022-12-15T00:00:00"/>
    <x v="8"/>
    <n v="140"/>
  </r>
  <r>
    <n v="143480537"/>
    <x v="5"/>
    <x v="3"/>
    <d v="2022-12-31T00:00:00"/>
    <x v="8"/>
    <n v="6615"/>
  </r>
  <r>
    <n v="143480537"/>
    <x v="46"/>
    <x v="3"/>
    <d v="2022-12-31T00:00:00"/>
    <x v="8"/>
    <n v="4477"/>
  </r>
  <r>
    <n v="143480539"/>
    <x v="32"/>
    <x v="4"/>
    <d v="2022-12-22T00:00:00"/>
    <x v="8"/>
    <n v="2819"/>
  </r>
  <r>
    <n v="143480539"/>
    <x v="33"/>
    <x v="4"/>
    <d v="2022-12-22T00:00:00"/>
    <x v="8"/>
    <n v="961"/>
  </r>
  <r>
    <n v="143480539"/>
    <x v="69"/>
    <x v="4"/>
    <d v="2022-12-22T00:00:00"/>
    <x v="8"/>
    <n v="1694"/>
  </r>
  <r>
    <n v="143480539"/>
    <x v="70"/>
    <x v="4"/>
    <d v="2022-12-22T00:00:00"/>
    <x v="8"/>
    <n v="543"/>
  </r>
  <r>
    <n v="143480539"/>
    <x v="85"/>
    <x v="4"/>
    <d v="2022-12-22T00:00:00"/>
    <x v="8"/>
    <n v="1203"/>
  </r>
  <r>
    <n v="143480547"/>
    <x v="86"/>
    <x v="1"/>
    <d v="2023-01-07T00:00:00"/>
    <x v="7"/>
    <n v="557"/>
  </r>
  <r>
    <n v="143480552"/>
    <x v="94"/>
    <x v="1"/>
    <d v="2022-12-29T00:00:00"/>
    <x v="8"/>
    <n v="502"/>
  </r>
  <r>
    <n v="143480558"/>
    <x v="44"/>
    <x v="4"/>
    <d v="2022-12-29T00:00:00"/>
    <x v="8"/>
    <n v="8770"/>
  </r>
  <r>
    <n v="143480558"/>
    <x v="30"/>
    <x v="4"/>
    <d v="2022-12-29T00:00:00"/>
    <x v="8"/>
    <n v="8909"/>
  </r>
  <r>
    <n v="143480558"/>
    <x v="79"/>
    <x v="4"/>
    <d v="2022-12-29T00:00:00"/>
    <x v="8"/>
    <n v="4176"/>
  </r>
  <r>
    <n v="143480563"/>
    <x v="8"/>
    <x v="1"/>
    <d v="2022-12-30T00:00:00"/>
    <x v="8"/>
    <n v="1838"/>
  </r>
  <r>
    <n v="143480574"/>
    <x v="39"/>
    <x v="2"/>
    <d v="2022-12-15T00:00:00"/>
    <x v="8"/>
    <n v="2228"/>
  </r>
  <r>
    <n v="143480574"/>
    <x v="26"/>
    <x v="2"/>
    <d v="2022-12-15T00:00:00"/>
    <x v="8"/>
    <n v="7424"/>
  </r>
  <r>
    <n v="143480574"/>
    <x v="28"/>
    <x v="2"/>
    <d v="2022-12-15T00:00:00"/>
    <x v="8"/>
    <n v="2228"/>
  </r>
  <r>
    <n v="143480575"/>
    <x v="24"/>
    <x v="2"/>
    <d v="2022-12-15T00:00:00"/>
    <x v="8"/>
    <n v="836"/>
  </r>
  <r>
    <n v="143480575"/>
    <x v="25"/>
    <x v="2"/>
    <d v="2022-12-15T00:00:00"/>
    <x v="8"/>
    <n v="348"/>
  </r>
  <r>
    <n v="143480575"/>
    <x v="80"/>
    <x v="2"/>
    <d v="2022-12-15T00:00:00"/>
    <x v="8"/>
    <n v="6264"/>
  </r>
  <r>
    <n v="143480575"/>
    <x v="59"/>
    <x v="2"/>
    <d v="2022-12-15T00:00:00"/>
    <x v="8"/>
    <n v="464"/>
  </r>
  <r>
    <n v="143480577"/>
    <x v="42"/>
    <x v="2"/>
    <d v="2022-12-16T00:00:00"/>
    <x v="8"/>
    <n v="1601"/>
  </r>
  <r>
    <n v="143480581"/>
    <x v="40"/>
    <x v="2"/>
    <d v="2022-12-12T00:00:00"/>
    <x v="8"/>
    <n v="483"/>
  </r>
  <r>
    <n v="143480592"/>
    <x v="9"/>
    <x v="2"/>
    <d v="2022-12-19T00:00:00"/>
    <x v="8"/>
    <n v="279"/>
  </r>
  <r>
    <n v="143480592"/>
    <x v="16"/>
    <x v="2"/>
    <d v="2022-12-19T00:00:00"/>
    <x v="8"/>
    <n v="70"/>
  </r>
  <r>
    <n v="143480592"/>
    <x v="21"/>
    <x v="2"/>
    <d v="2022-12-19T00:00:00"/>
    <x v="8"/>
    <n v="279"/>
  </r>
  <r>
    <n v="143480592"/>
    <x v="22"/>
    <x v="2"/>
    <d v="2022-12-19T00:00:00"/>
    <x v="8"/>
    <n v="557"/>
  </r>
  <r>
    <n v="143480592"/>
    <x v="10"/>
    <x v="2"/>
    <d v="2022-12-19T00:00:00"/>
    <x v="8"/>
    <n v="557"/>
  </r>
  <r>
    <n v="143480608"/>
    <x v="45"/>
    <x v="2"/>
    <d v="2022-12-16T00:00:00"/>
    <x v="8"/>
    <n v="1485"/>
  </r>
  <r>
    <n v="143480608"/>
    <x v="26"/>
    <x v="2"/>
    <d v="2022-12-16T00:00:00"/>
    <x v="8"/>
    <n v="7424"/>
  </r>
  <r>
    <n v="143480608"/>
    <x v="28"/>
    <x v="2"/>
    <d v="2022-12-16T00:00:00"/>
    <x v="8"/>
    <n v="4455"/>
  </r>
  <r>
    <n v="143480609"/>
    <x v="80"/>
    <x v="2"/>
    <d v="2022-12-16T00:00:00"/>
    <x v="8"/>
    <n v="6264"/>
  </r>
  <r>
    <n v="143480616"/>
    <x v="75"/>
    <x v="3"/>
    <d v="2023-01-21T00:00:00"/>
    <x v="7"/>
    <n v="24500"/>
  </r>
  <r>
    <n v="143480620"/>
    <x v="40"/>
    <x v="2"/>
    <d v="2022-12-12T00:00:00"/>
    <x v="8"/>
    <n v="10654"/>
  </r>
  <r>
    <n v="143480621"/>
    <x v="94"/>
    <x v="1"/>
    <d v="2022-12-25T00:00:00"/>
    <x v="8"/>
    <n v="613"/>
  </r>
  <r>
    <n v="143480621"/>
    <x v="103"/>
    <x v="1"/>
    <d v="2022-12-25T00:00:00"/>
    <x v="8"/>
    <n v="251"/>
  </r>
  <r>
    <n v="143480645"/>
    <x v="11"/>
    <x v="1"/>
    <d v="2022-12-26T00:00:00"/>
    <x v="8"/>
    <n v="325"/>
  </r>
  <r>
    <n v="143480645"/>
    <x v="12"/>
    <x v="1"/>
    <d v="2022-12-26T00:00:00"/>
    <x v="8"/>
    <n v="186"/>
  </r>
  <r>
    <n v="143480649"/>
    <x v="35"/>
    <x v="4"/>
    <d v="2022-12-25T00:00:00"/>
    <x v="8"/>
    <n v="1300"/>
  </r>
  <r>
    <n v="143480649"/>
    <x v="67"/>
    <x v="4"/>
    <d v="2022-12-25T00:00:00"/>
    <x v="8"/>
    <n v="2970"/>
  </r>
  <r>
    <n v="143480651"/>
    <x v="37"/>
    <x v="4"/>
    <d v="2022-12-30T00:00:00"/>
    <x v="8"/>
    <n v="1300"/>
  </r>
  <r>
    <n v="143480651"/>
    <x v="97"/>
    <x v="4"/>
    <d v="2022-12-30T00:00:00"/>
    <x v="8"/>
    <n v="1316"/>
  </r>
  <r>
    <n v="143480653"/>
    <x v="101"/>
    <x v="4"/>
    <d v="2022-12-31T00:00:00"/>
    <x v="8"/>
    <n v="743"/>
  </r>
  <r>
    <n v="143480655"/>
    <x v="108"/>
    <x v="0"/>
    <d v="2022-12-30T00:00:00"/>
    <x v="8"/>
    <n v="168"/>
  </r>
  <r>
    <n v="143490660"/>
    <x v="24"/>
    <x v="2"/>
    <d v="2022-12-17T00:00:00"/>
    <x v="8"/>
    <n v="1671"/>
  </r>
  <r>
    <n v="143490660"/>
    <x v="25"/>
    <x v="2"/>
    <d v="2022-12-17T00:00:00"/>
    <x v="8"/>
    <n v="348"/>
  </r>
  <r>
    <n v="143490660"/>
    <x v="59"/>
    <x v="2"/>
    <d v="2022-12-17T00:00:00"/>
    <x v="8"/>
    <n v="232"/>
  </r>
  <r>
    <n v="143490662"/>
    <x v="39"/>
    <x v="2"/>
    <d v="2022-12-17T00:00:00"/>
    <x v="8"/>
    <n v="1671"/>
  </r>
  <r>
    <n v="143490682"/>
    <x v="36"/>
    <x v="4"/>
    <d v="2022-12-22T00:00:00"/>
    <x v="8"/>
    <n v="669"/>
  </r>
  <r>
    <n v="143490683"/>
    <x v="13"/>
    <x v="1"/>
    <d v="2023-01-21T00:00:00"/>
    <x v="7"/>
    <n v="3174"/>
  </r>
  <r>
    <n v="143490683"/>
    <x v="14"/>
    <x v="1"/>
    <d v="2023-01-21T00:00:00"/>
    <x v="7"/>
    <n v="520"/>
  </r>
  <r>
    <n v="143490693"/>
    <x v="94"/>
    <x v="1"/>
    <d v="2023-01-02T00:00:00"/>
    <x v="7"/>
    <n v="826"/>
  </r>
  <r>
    <n v="143490694"/>
    <x v="103"/>
    <x v="1"/>
    <d v="2023-01-06T00:00:00"/>
    <x v="7"/>
    <n v="502"/>
  </r>
  <r>
    <n v="143490694"/>
    <x v="115"/>
    <x v="1"/>
    <d v="2023-01-06T00:00:00"/>
    <x v="7"/>
    <n v="335"/>
  </r>
  <r>
    <n v="143490711"/>
    <x v="16"/>
    <x v="2"/>
    <d v="2022-12-24T00:00:00"/>
    <x v="8"/>
    <n v="70"/>
  </r>
  <r>
    <n v="143490711"/>
    <x v="22"/>
    <x v="2"/>
    <d v="2022-12-24T00:00:00"/>
    <x v="8"/>
    <n v="696"/>
  </r>
  <r>
    <n v="143490711"/>
    <x v="10"/>
    <x v="2"/>
    <d v="2022-12-24T00:00:00"/>
    <x v="8"/>
    <n v="279"/>
  </r>
  <r>
    <n v="143490732"/>
    <x v="118"/>
    <x v="0"/>
    <d v="2023-01-16T00:00:00"/>
    <x v="7"/>
    <n v="975"/>
  </r>
  <r>
    <n v="143490736"/>
    <x v="41"/>
    <x v="2"/>
    <d v="2022-12-19T00:00:00"/>
    <x v="8"/>
    <n v="24"/>
  </r>
  <r>
    <n v="143490736"/>
    <x v="62"/>
    <x v="2"/>
    <d v="2022-12-19T00:00:00"/>
    <x v="8"/>
    <n v="279"/>
  </r>
  <r>
    <n v="143490736"/>
    <x v="24"/>
    <x v="2"/>
    <d v="2022-12-19T00:00:00"/>
    <x v="8"/>
    <n v="1671"/>
  </r>
  <r>
    <n v="143490736"/>
    <x v="25"/>
    <x v="2"/>
    <d v="2022-12-19T00:00:00"/>
    <x v="8"/>
    <n v="232"/>
  </r>
  <r>
    <n v="143490736"/>
    <x v="80"/>
    <x v="2"/>
    <d v="2022-12-19T00:00:00"/>
    <x v="8"/>
    <n v="6264"/>
  </r>
  <r>
    <n v="143490737"/>
    <x v="39"/>
    <x v="2"/>
    <d v="2022-12-19T00:00:00"/>
    <x v="8"/>
    <n v="1114"/>
  </r>
  <r>
    <n v="143490737"/>
    <x v="45"/>
    <x v="2"/>
    <d v="2022-12-19T00:00:00"/>
    <x v="8"/>
    <n v="1485"/>
  </r>
  <r>
    <n v="143490737"/>
    <x v="26"/>
    <x v="2"/>
    <d v="2022-12-19T00:00:00"/>
    <x v="8"/>
    <n v="6682"/>
  </r>
  <r>
    <n v="143490737"/>
    <x v="28"/>
    <x v="2"/>
    <d v="2022-12-19T00:00:00"/>
    <x v="8"/>
    <n v="3341"/>
  </r>
  <r>
    <n v="143490747"/>
    <x v="59"/>
    <x v="2"/>
    <d v="2022-12-23T00:00:00"/>
    <x v="8"/>
    <n v="836"/>
  </r>
  <r>
    <n v="143490761"/>
    <x v="120"/>
    <x v="2"/>
    <d v="2023-01-22T00:00:00"/>
    <x v="7"/>
    <n v="418"/>
  </r>
  <r>
    <n v="143490763"/>
    <x v="112"/>
    <x v="2"/>
    <d v="2023-01-22T00:00:00"/>
    <x v="7"/>
    <n v="423"/>
  </r>
  <r>
    <n v="143490765"/>
    <x v="30"/>
    <x v="4"/>
    <d v="2023-01-05T00:00:00"/>
    <x v="7"/>
    <n v="6125"/>
  </r>
  <r>
    <n v="143490765"/>
    <x v="91"/>
    <x v="4"/>
    <d v="2023-01-05T00:00:00"/>
    <x v="7"/>
    <n v="13920"/>
  </r>
  <r>
    <n v="143490765"/>
    <x v="79"/>
    <x v="4"/>
    <d v="2023-01-05T00:00:00"/>
    <x v="7"/>
    <n v="9396"/>
  </r>
  <r>
    <n v="143490767"/>
    <x v="15"/>
    <x v="1"/>
    <d v="2023-01-06T00:00:00"/>
    <x v="7"/>
    <n v="1253"/>
  </r>
  <r>
    <n v="143490772"/>
    <x v="13"/>
    <x v="1"/>
    <d v="2023-01-21T00:00:00"/>
    <x v="7"/>
    <n v="2116"/>
  </r>
  <r>
    <n v="143490772"/>
    <x v="14"/>
    <x v="1"/>
    <d v="2023-01-21T00:00:00"/>
    <x v="7"/>
    <n v="1040"/>
  </r>
  <r>
    <n v="143490786"/>
    <x v="26"/>
    <x v="2"/>
    <d v="2022-12-22T00:00:00"/>
    <x v="8"/>
    <n v="6125"/>
  </r>
  <r>
    <n v="143490786"/>
    <x v="28"/>
    <x v="2"/>
    <d v="2022-12-22T00:00:00"/>
    <x v="8"/>
    <n v="4455"/>
  </r>
  <r>
    <n v="143490787"/>
    <x v="24"/>
    <x v="2"/>
    <d v="2022-12-22T00:00:00"/>
    <x v="8"/>
    <n v="836"/>
  </r>
  <r>
    <n v="143490787"/>
    <x v="80"/>
    <x v="2"/>
    <d v="2022-12-22T00:00:00"/>
    <x v="8"/>
    <n v="6264"/>
  </r>
  <r>
    <n v="143490787"/>
    <x v="59"/>
    <x v="2"/>
    <d v="2022-12-22T00:00:00"/>
    <x v="8"/>
    <n v="232"/>
  </r>
  <r>
    <n v="143490790"/>
    <x v="42"/>
    <x v="2"/>
    <d v="2022-12-24T00:00:00"/>
    <x v="8"/>
    <n v="1601"/>
  </r>
  <r>
    <n v="143490803"/>
    <x v="87"/>
    <x v="2"/>
    <d v="2022-12-24T00:00:00"/>
    <x v="8"/>
    <n v="279"/>
  </r>
  <r>
    <n v="143490804"/>
    <x v="16"/>
    <x v="2"/>
    <d v="2022-12-26T00:00:00"/>
    <x v="8"/>
    <n v="70"/>
  </r>
  <r>
    <n v="143490804"/>
    <x v="21"/>
    <x v="2"/>
    <d v="2022-12-26T00:00:00"/>
    <x v="8"/>
    <n v="279"/>
  </r>
  <r>
    <n v="143490804"/>
    <x v="22"/>
    <x v="2"/>
    <d v="2022-12-26T00:00:00"/>
    <x v="8"/>
    <n v="836"/>
  </r>
  <r>
    <n v="143490804"/>
    <x v="17"/>
    <x v="2"/>
    <d v="2022-12-26T00:00:00"/>
    <x v="8"/>
    <n v="557"/>
  </r>
  <r>
    <n v="143490806"/>
    <x v="94"/>
    <x v="1"/>
    <d v="2023-01-06T00:00:00"/>
    <x v="7"/>
    <n v="729"/>
  </r>
  <r>
    <n v="143490806"/>
    <x v="103"/>
    <x v="1"/>
    <d v="2023-01-06T00:00:00"/>
    <x v="7"/>
    <n v="151"/>
  </r>
  <r>
    <n v="143490806"/>
    <x v="115"/>
    <x v="1"/>
    <d v="2023-01-06T00:00:00"/>
    <x v="7"/>
    <n v="84"/>
  </r>
  <r>
    <n v="143490807"/>
    <x v="30"/>
    <x v="4"/>
    <d v="2023-01-12T00:00:00"/>
    <x v="7"/>
    <n v="5568"/>
  </r>
  <r>
    <n v="143490807"/>
    <x v="91"/>
    <x v="4"/>
    <d v="2023-01-12T00:00:00"/>
    <x v="7"/>
    <n v="23664"/>
  </r>
  <r>
    <n v="143490807"/>
    <x v="79"/>
    <x v="4"/>
    <d v="2023-01-12T00:00:00"/>
    <x v="7"/>
    <n v="3132"/>
  </r>
  <r>
    <n v="143490813"/>
    <x v="114"/>
    <x v="3"/>
    <d v="2023-01-02T00:00:00"/>
    <x v="7"/>
    <n v="8967"/>
  </r>
  <r>
    <n v="143490814"/>
    <x v="115"/>
    <x v="1"/>
    <d v="2022-12-19T00:00:00"/>
    <x v="8"/>
    <n v="335"/>
  </r>
  <r>
    <n v="143490821"/>
    <x v="5"/>
    <x v="3"/>
    <d v="2023-01-01T00:00:00"/>
    <x v="7"/>
    <n v="2849"/>
  </r>
  <r>
    <n v="143490821"/>
    <x v="46"/>
    <x v="3"/>
    <d v="2023-01-01T00:00:00"/>
    <x v="7"/>
    <n v="3358"/>
  </r>
  <r>
    <n v="143490829"/>
    <x v="80"/>
    <x v="2"/>
    <d v="2022-12-23T00:00:00"/>
    <x v="8"/>
    <n v="6264"/>
  </r>
  <r>
    <n v="143490830"/>
    <x v="26"/>
    <x v="2"/>
    <d v="2022-12-23T00:00:00"/>
    <x v="8"/>
    <n v="7424"/>
  </r>
  <r>
    <n v="143490830"/>
    <x v="28"/>
    <x v="2"/>
    <d v="2022-12-23T00:00:00"/>
    <x v="8"/>
    <n v="3341"/>
  </r>
  <r>
    <n v="143490837"/>
    <x v="94"/>
    <x v="1"/>
    <d v="2023-01-09T00:00:00"/>
    <x v="7"/>
    <n v="1381"/>
  </r>
  <r>
    <n v="143500850"/>
    <x v="25"/>
    <x v="2"/>
    <d v="2022-12-24T00:00:00"/>
    <x v="8"/>
    <n v="696"/>
  </r>
  <r>
    <n v="143500851"/>
    <x v="28"/>
    <x v="2"/>
    <d v="2022-12-24T00:00:00"/>
    <x v="8"/>
    <n v="2228"/>
  </r>
  <r>
    <n v="143500860"/>
    <x v="9"/>
    <x v="2"/>
    <d v="2022-12-30T00:00:00"/>
    <x v="8"/>
    <n v="279"/>
  </r>
  <r>
    <n v="143500860"/>
    <x v="22"/>
    <x v="2"/>
    <d v="2022-12-30T00:00:00"/>
    <x v="8"/>
    <n v="557"/>
  </r>
  <r>
    <n v="143500860"/>
    <x v="10"/>
    <x v="2"/>
    <d v="2022-12-30T00:00:00"/>
    <x v="8"/>
    <n v="1114"/>
  </r>
  <r>
    <n v="143500865"/>
    <x v="94"/>
    <x v="1"/>
    <d v="2023-01-13T00:00:00"/>
    <x v="7"/>
    <n v="669"/>
  </r>
  <r>
    <n v="143500865"/>
    <x v="103"/>
    <x v="1"/>
    <d v="2023-01-13T00:00:00"/>
    <x v="7"/>
    <n v="168"/>
  </r>
  <r>
    <n v="143500866"/>
    <x v="11"/>
    <x v="1"/>
    <d v="2023-01-15T00:00:00"/>
    <x v="7"/>
    <n v="372"/>
  </r>
  <r>
    <n v="143500866"/>
    <x v="93"/>
    <x v="1"/>
    <d v="2023-01-15T00:00:00"/>
    <x v="7"/>
    <n v="14255"/>
  </r>
  <r>
    <n v="143500873"/>
    <x v="18"/>
    <x v="3"/>
    <d v="2023-01-06T00:00:00"/>
    <x v="7"/>
    <n v="4900"/>
  </r>
  <r>
    <n v="143500873"/>
    <x v="19"/>
    <x v="3"/>
    <d v="2023-01-06T00:00:00"/>
    <x v="7"/>
    <n v="10691"/>
  </r>
  <r>
    <n v="143500874"/>
    <x v="32"/>
    <x v="4"/>
    <d v="2023-01-14T00:00:00"/>
    <x v="7"/>
    <n v="1128"/>
  </r>
  <r>
    <n v="143500874"/>
    <x v="82"/>
    <x v="4"/>
    <d v="2023-01-14T00:00:00"/>
    <x v="7"/>
    <n v="1044"/>
  </r>
  <r>
    <n v="143500874"/>
    <x v="34"/>
    <x v="4"/>
    <d v="2023-01-14T00:00:00"/>
    <x v="7"/>
    <n v="919"/>
  </r>
  <r>
    <n v="143500876"/>
    <x v="83"/>
    <x v="4"/>
    <d v="2023-01-15T00:00:00"/>
    <x v="7"/>
    <n v="502"/>
  </r>
  <r>
    <n v="143500876"/>
    <x v="37"/>
    <x v="4"/>
    <d v="2023-01-15T00:00:00"/>
    <x v="7"/>
    <n v="1300"/>
  </r>
  <r>
    <n v="143500876"/>
    <x v="57"/>
    <x v="4"/>
    <d v="2023-01-15T00:00:00"/>
    <x v="7"/>
    <n v="940"/>
  </r>
  <r>
    <n v="143500892"/>
    <x v="59"/>
    <x v="2"/>
    <d v="2022-12-25T00:00:00"/>
    <x v="8"/>
    <n v="348"/>
  </r>
  <r>
    <n v="143500892"/>
    <x v="60"/>
    <x v="2"/>
    <d v="2022-12-25T00:00:00"/>
    <x v="8"/>
    <n v="4009"/>
  </r>
  <r>
    <n v="143500931"/>
    <x v="39"/>
    <x v="2"/>
    <d v="2022-12-26T00:00:00"/>
    <x v="8"/>
    <n v="1671"/>
  </r>
  <r>
    <n v="143500931"/>
    <x v="45"/>
    <x v="2"/>
    <d v="2022-12-26T00:00:00"/>
    <x v="8"/>
    <n v="1114"/>
  </r>
  <r>
    <n v="143500931"/>
    <x v="26"/>
    <x v="2"/>
    <d v="2022-12-26T00:00:00"/>
    <x v="8"/>
    <n v="3712"/>
  </r>
  <r>
    <n v="143500931"/>
    <x v="28"/>
    <x v="2"/>
    <d v="2022-12-26T00:00:00"/>
    <x v="8"/>
    <n v="2228"/>
  </r>
  <r>
    <n v="143500936"/>
    <x v="48"/>
    <x v="2"/>
    <d v="2022-12-29T00:00:00"/>
    <x v="8"/>
    <n v="140"/>
  </r>
  <r>
    <n v="143500942"/>
    <x v="42"/>
    <x v="2"/>
    <d v="2022-12-29T00:00:00"/>
    <x v="8"/>
    <n v="42"/>
  </r>
  <r>
    <n v="143500943"/>
    <x v="105"/>
    <x v="2"/>
    <d v="2022-12-29T00:00:00"/>
    <x v="8"/>
    <n v="1392"/>
  </r>
  <r>
    <n v="143500947"/>
    <x v="51"/>
    <x v="1"/>
    <d v="2023-01-12T00:00:00"/>
    <x v="7"/>
    <n v="149"/>
  </r>
  <r>
    <n v="143500947"/>
    <x v="119"/>
    <x v="1"/>
    <d v="2023-01-12T00:00:00"/>
    <x v="7"/>
    <n v="594"/>
  </r>
  <r>
    <n v="143500967"/>
    <x v="24"/>
    <x v="2"/>
    <d v="2022-12-29T00:00:00"/>
    <x v="8"/>
    <n v="1671"/>
  </r>
  <r>
    <n v="143500967"/>
    <x v="80"/>
    <x v="2"/>
    <d v="2022-12-29T00:00:00"/>
    <x v="8"/>
    <n v="12528"/>
  </r>
  <r>
    <n v="143500969"/>
    <x v="39"/>
    <x v="2"/>
    <d v="2022-12-29T00:00:00"/>
    <x v="8"/>
    <n v="1671"/>
  </r>
  <r>
    <n v="143500969"/>
    <x v="28"/>
    <x v="2"/>
    <d v="2022-12-29T00:00:00"/>
    <x v="8"/>
    <n v="5568"/>
  </r>
  <r>
    <n v="143500969"/>
    <x v="40"/>
    <x v="2"/>
    <d v="2022-12-29T00:00:00"/>
    <x v="8"/>
    <n v="2228"/>
  </r>
  <r>
    <n v="143500973"/>
    <x v="46"/>
    <x v="3"/>
    <d v="2022-12-26T00:00:00"/>
    <x v="8"/>
    <n v="1120"/>
  </r>
  <r>
    <n v="143500984"/>
    <x v="94"/>
    <x v="1"/>
    <d v="2023-01-15T00:00:00"/>
    <x v="7"/>
    <n v="502"/>
  </r>
  <r>
    <n v="143500987"/>
    <x v="91"/>
    <x v="4"/>
    <d v="2023-01-12T00:00:00"/>
    <x v="7"/>
    <n v="45936"/>
  </r>
  <r>
    <n v="143500988"/>
    <x v="44"/>
    <x v="4"/>
    <d v="2023-01-15T00:00:00"/>
    <x v="7"/>
    <n v="7308"/>
  </r>
  <r>
    <n v="143500988"/>
    <x v="30"/>
    <x v="4"/>
    <d v="2023-01-15T00:00:00"/>
    <x v="7"/>
    <n v="8352"/>
  </r>
  <r>
    <n v="143500988"/>
    <x v="79"/>
    <x v="4"/>
    <d v="2023-01-15T00:00:00"/>
    <x v="7"/>
    <n v="5220"/>
  </r>
  <r>
    <n v="143501007"/>
    <x v="41"/>
    <x v="2"/>
    <d v="2022-12-30T00:00:00"/>
    <x v="8"/>
    <n v="47"/>
  </r>
  <r>
    <n v="143501007"/>
    <x v="62"/>
    <x v="2"/>
    <d v="2022-12-30T00:00:00"/>
    <x v="8"/>
    <n v="251"/>
  </r>
  <r>
    <n v="143501007"/>
    <x v="24"/>
    <x v="2"/>
    <d v="2022-12-30T00:00:00"/>
    <x v="8"/>
    <n v="1671"/>
  </r>
  <r>
    <n v="143501008"/>
    <x v="42"/>
    <x v="2"/>
    <d v="2022-12-30T00:00:00"/>
    <x v="8"/>
    <n v="1601"/>
  </r>
  <r>
    <n v="143501009"/>
    <x v="39"/>
    <x v="2"/>
    <d v="2022-12-30T00:00:00"/>
    <x v="8"/>
    <n v="1671"/>
  </r>
  <r>
    <n v="143501009"/>
    <x v="45"/>
    <x v="2"/>
    <d v="2022-12-30T00:00:00"/>
    <x v="8"/>
    <n v="2228"/>
  </r>
  <r>
    <n v="143501009"/>
    <x v="26"/>
    <x v="2"/>
    <d v="2022-12-30T00:00:00"/>
    <x v="8"/>
    <n v="4455"/>
  </r>
  <r>
    <n v="143501009"/>
    <x v="28"/>
    <x v="2"/>
    <d v="2022-12-30T00:00:00"/>
    <x v="8"/>
    <n v="4455"/>
  </r>
  <r>
    <n v="143501009"/>
    <x v="40"/>
    <x v="2"/>
    <d v="2022-12-30T00:00:00"/>
    <x v="8"/>
    <n v="1485"/>
  </r>
  <r>
    <n v="143501014"/>
    <x v="49"/>
    <x v="2"/>
    <d v="2023-01-01T00:00:00"/>
    <x v="7"/>
    <n v="140"/>
  </r>
  <r>
    <n v="143501015"/>
    <x v="59"/>
    <x v="2"/>
    <d v="2022-12-30T00:00:00"/>
    <x v="8"/>
    <n v="348"/>
  </r>
  <r>
    <n v="143501016"/>
    <x v="121"/>
    <x v="4"/>
    <d v="2022-12-31T00:00:00"/>
    <x v="8"/>
    <n v="669"/>
  </r>
  <r>
    <n v="143501018"/>
    <x v="9"/>
    <x v="2"/>
    <d v="2023-01-02T00:00:00"/>
    <x v="7"/>
    <n v="279"/>
  </r>
  <r>
    <n v="143501018"/>
    <x v="16"/>
    <x v="2"/>
    <d v="2023-01-02T00:00:00"/>
    <x v="7"/>
    <n v="279"/>
  </r>
  <r>
    <n v="143501018"/>
    <x v="22"/>
    <x v="2"/>
    <d v="2023-01-02T00:00:00"/>
    <x v="7"/>
    <n v="836"/>
  </r>
  <r>
    <n v="143501018"/>
    <x v="10"/>
    <x v="2"/>
    <d v="2023-01-02T00:00:00"/>
    <x v="7"/>
    <n v="557"/>
  </r>
  <r>
    <n v="143511044"/>
    <x v="25"/>
    <x v="2"/>
    <d v="2022-12-31T00:00:00"/>
    <x v="8"/>
    <n v="464"/>
  </r>
  <r>
    <n v="143511045"/>
    <x v="26"/>
    <x v="2"/>
    <d v="2022-12-31T00:00:00"/>
    <x v="8"/>
    <n v="7424"/>
  </r>
  <r>
    <n v="143511045"/>
    <x v="40"/>
    <x v="2"/>
    <d v="2022-12-31T00:00:00"/>
    <x v="8"/>
    <n v="2228"/>
  </r>
  <r>
    <n v="143511052"/>
    <x v="22"/>
    <x v="2"/>
    <d v="2023-01-06T00:00:00"/>
    <x v="7"/>
    <n v="1114"/>
  </r>
  <r>
    <n v="143511052"/>
    <x v="10"/>
    <x v="2"/>
    <d v="2023-01-06T00:00:00"/>
    <x v="7"/>
    <n v="557"/>
  </r>
  <r>
    <n v="143511064"/>
    <x v="94"/>
    <x v="1"/>
    <d v="2023-01-19T00:00:00"/>
    <x v="7"/>
    <n v="539"/>
  </r>
  <r>
    <n v="143511068"/>
    <x v="65"/>
    <x v="4"/>
    <d v="2023-01-14T00:00:00"/>
    <x v="7"/>
    <n v="1114"/>
  </r>
  <r>
    <n v="143511068"/>
    <x v="67"/>
    <x v="4"/>
    <d v="2023-01-14T00:00:00"/>
    <x v="7"/>
    <n v="743"/>
  </r>
  <r>
    <n v="143511068"/>
    <x v="68"/>
    <x v="4"/>
    <d v="2023-01-14T00:00:00"/>
    <x v="7"/>
    <n v="1300"/>
  </r>
  <r>
    <n v="143511070"/>
    <x v="86"/>
    <x v="1"/>
    <d v="2023-01-19T00:00:00"/>
    <x v="7"/>
    <n v="669"/>
  </r>
  <r>
    <n v="143511082"/>
    <x v="62"/>
    <x v="2"/>
    <d v="2023-01-01T00:00:00"/>
    <x v="7"/>
    <n v="279"/>
  </r>
  <r>
    <n v="143511082"/>
    <x v="25"/>
    <x v="2"/>
    <d v="2023-01-01T00:00:00"/>
    <x v="7"/>
    <n v="464"/>
  </r>
  <r>
    <n v="143511082"/>
    <x v="80"/>
    <x v="2"/>
    <d v="2023-01-01T00:00:00"/>
    <x v="7"/>
    <n v="8352"/>
  </r>
  <r>
    <n v="143511082"/>
    <x v="60"/>
    <x v="2"/>
    <d v="2023-01-01T00:00:00"/>
    <x v="7"/>
    <n v="2005"/>
  </r>
  <r>
    <n v="143511083"/>
    <x v="26"/>
    <x v="2"/>
    <d v="2023-01-01T00:00:00"/>
    <x v="7"/>
    <n v="7424"/>
  </r>
  <r>
    <n v="143511083"/>
    <x v="28"/>
    <x v="2"/>
    <d v="2023-01-01T00:00:00"/>
    <x v="7"/>
    <n v="2228"/>
  </r>
  <r>
    <n v="143511097"/>
    <x v="32"/>
    <x v="4"/>
    <d v="2023-01-22T00:00:00"/>
    <x v="7"/>
    <n v="1692"/>
  </r>
  <r>
    <n v="143511097"/>
    <x v="33"/>
    <x v="4"/>
    <d v="2023-01-22T00:00:00"/>
    <x v="7"/>
    <n v="961"/>
  </r>
  <r>
    <n v="143511097"/>
    <x v="34"/>
    <x v="4"/>
    <d v="2023-01-22T00:00:00"/>
    <x v="7"/>
    <n v="919"/>
  </r>
  <r>
    <n v="143511097"/>
    <x v="69"/>
    <x v="4"/>
    <d v="2023-01-22T00:00:00"/>
    <x v="7"/>
    <n v="928"/>
  </r>
  <r>
    <n v="143511097"/>
    <x v="96"/>
    <x v="4"/>
    <d v="2023-01-22T00:00:00"/>
    <x v="7"/>
    <n v="2172"/>
  </r>
  <r>
    <n v="143511097"/>
    <x v="85"/>
    <x v="4"/>
    <d v="2023-01-22T00:00:00"/>
    <x v="7"/>
    <n v="669"/>
  </r>
  <r>
    <n v="143511101"/>
    <x v="8"/>
    <x v="1"/>
    <d v="2023-01-23T00:00:00"/>
    <x v="7"/>
    <n v="1782"/>
  </r>
  <r>
    <n v="143511101"/>
    <x v="88"/>
    <x v="1"/>
    <d v="2023-01-23T00:00:00"/>
    <x v="7"/>
    <n v="65"/>
  </r>
  <r>
    <n v="143511102"/>
    <x v="51"/>
    <x v="1"/>
    <d v="2023-01-20T00:00:00"/>
    <x v="7"/>
    <n v="297"/>
  </r>
  <r>
    <n v="143511102"/>
    <x v="119"/>
    <x v="1"/>
    <d v="2023-01-20T00:00:00"/>
    <x v="7"/>
    <n v="1188"/>
  </r>
  <r>
    <n v="143511120"/>
    <x v="24"/>
    <x v="2"/>
    <d v="2023-01-02T00:00:00"/>
    <x v="7"/>
    <n v="2506"/>
  </r>
  <r>
    <n v="143511120"/>
    <x v="25"/>
    <x v="2"/>
    <d v="2023-01-02T00:00:00"/>
    <x v="7"/>
    <n v="348"/>
  </r>
  <r>
    <n v="143511120"/>
    <x v="80"/>
    <x v="2"/>
    <d v="2023-01-02T00:00:00"/>
    <x v="7"/>
    <n v="4176"/>
  </r>
  <r>
    <n v="143511120"/>
    <x v="59"/>
    <x v="2"/>
    <d v="2023-01-02T00:00:00"/>
    <x v="7"/>
    <n v="696"/>
  </r>
  <r>
    <n v="143511121"/>
    <x v="45"/>
    <x v="2"/>
    <d v="2023-01-02T00:00:00"/>
    <x v="7"/>
    <n v="743"/>
  </r>
  <r>
    <n v="143511121"/>
    <x v="26"/>
    <x v="2"/>
    <d v="2023-01-02T00:00:00"/>
    <x v="7"/>
    <n v="4455"/>
  </r>
  <r>
    <n v="143511121"/>
    <x v="40"/>
    <x v="2"/>
    <d v="2023-01-02T00:00:00"/>
    <x v="7"/>
    <n v="1485"/>
  </r>
  <r>
    <n v="143511127"/>
    <x v="42"/>
    <x v="2"/>
    <d v="2023-01-06T00:00:00"/>
    <x v="7"/>
    <n v="1601"/>
  </r>
  <r>
    <n v="143511129"/>
    <x v="102"/>
    <x v="4"/>
    <d v="2023-01-20T00:00:00"/>
    <x v="7"/>
    <n v="743"/>
  </r>
  <r>
    <n v="143511148"/>
    <x v="25"/>
    <x v="2"/>
    <d v="2023-01-05T00:00:00"/>
    <x v="7"/>
    <n v="232"/>
  </r>
  <r>
    <n v="143511148"/>
    <x v="80"/>
    <x v="2"/>
    <d v="2023-01-05T00:00:00"/>
    <x v="7"/>
    <n v="8352"/>
  </r>
  <r>
    <n v="143511149"/>
    <x v="45"/>
    <x v="2"/>
    <d v="2023-01-05T00:00:00"/>
    <x v="7"/>
    <n v="1485"/>
  </r>
  <r>
    <n v="143511149"/>
    <x v="28"/>
    <x v="2"/>
    <d v="2023-01-05T00:00:00"/>
    <x v="7"/>
    <n v="2784"/>
  </r>
  <r>
    <n v="143511152"/>
    <x v="22"/>
    <x v="2"/>
    <d v="2023-01-09T00:00:00"/>
    <x v="7"/>
    <n v="836"/>
  </r>
  <r>
    <n v="143511168"/>
    <x v="83"/>
    <x v="4"/>
    <d v="2023-01-22T00:00:00"/>
    <x v="7"/>
    <n v="502"/>
  </r>
  <r>
    <n v="143511168"/>
    <x v="37"/>
    <x v="4"/>
    <d v="2023-01-22T00:00:00"/>
    <x v="7"/>
    <n v="1300"/>
  </r>
  <r>
    <n v="143511168"/>
    <x v="57"/>
    <x v="4"/>
    <d v="2023-01-22T00:00:00"/>
    <x v="7"/>
    <n v="940"/>
  </r>
  <r>
    <n v="143511168"/>
    <x v="97"/>
    <x v="4"/>
    <d v="2023-01-22T00:00:00"/>
    <x v="7"/>
    <n v="1316"/>
  </r>
  <r>
    <n v="143511173"/>
    <x v="91"/>
    <x v="4"/>
    <d v="2023-01-20T00:00:00"/>
    <x v="7"/>
    <n v="45936"/>
  </r>
  <r>
    <n v="143511174"/>
    <x v="91"/>
    <x v="4"/>
    <d v="2023-01-23T00:00:00"/>
    <x v="7"/>
    <n v="45936"/>
  </r>
  <r>
    <n v="143511175"/>
    <x v="44"/>
    <x v="4"/>
    <d v="2023-01-21T00:00:00"/>
    <x v="7"/>
    <n v="5847"/>
  </r>
  <r>
    <n v="143511175"/>
    <x v="30"/>
    <x v="4"/>
    <d v="2023-01-21T00:00:00"/>
    <x v="7"/>
    <n v="8352"/>
  </r>
  <r>
    <n v="143511175"/>
    <x v="79"/>
    <x v="4"/>
    <d v="2023-01-21T00:00:00"/>
    <x v="7"/>
    <n v="4176"/>
  </r>
  <r>
    <n v="143511188"/>
    <x v="25"/>
    <x v="2"/>
    <d v="2023-01-06T00:00:00"/>
    <x v="7"/>
    <n v="232"/>
  </r>
  <r>
    <n v="143511188"/>
    <x v="59"/>
    <x v="2"/>
    <d v="2023-01-06T00:00:00"/>
    <x v="7"/>
    <n v="464"/>
  </r>
  <r>
    <n v="143511189"/>
    <x v="45"/>
    <x v="2"/>
    <d v="2023-01-06T00:00:00"/>
    <x v="7"/>
    <n v="2228"/>
  </r>
  <r>
    <n v="143511189"/>
    <x v="28"/>
    <x v="2"/>
    <d v="2023-01-06T00:00:00"/>
    <x v="7"/>
    <n v="4455"/>
  </r>
  <r>
    <n v="143511189"/>
    <x v="40"/>
    <x v="2"/>
    <d v="2023-01-06T00:00:00"/>
    <x v="7"/>
    <n v="743"/>
  </r>
  <r>
    <n v="143511194"/>
    <x v="48"/>
    <x v="2"/>
    <d v="2023-01-09T00:00:00"/>
    <x v="7"/>
    <n v="140"/>
  </r>
  <r>
    <n v="143511194"/>
    <x v="87"/>
    <x v="2"/>
    <d v="2023-01-09T00:00:00"/>
    <x v="7"/>
    <n v="140"/>
  </r>
  <r>
    <n v="143511201"/>
    <x v="18"/>
    <x v="3"/>
    <d v="2023-01-16T00:00:00"/>
    <x v="7"/>
    <n v="3267"/>
  </r>
  <r>
    <n v="143511201"/>
    <x v="19"/>
    <x v="3"/>
    <d v="2023-01-16T00:00:00"/>
    <x v="7"/>
    <n v="10691"/>
  </r>
  <r>
    <n v="143511209"/>
    <x v="94"/>
    <x v="1"/>
    <d v="2023-01-22T00:00:00"/>
    <x v="7"/>
    <n v="713"/>
  </r>
  <r>
    <n v="143521222"/>
    <x v="41"/>
    <x v="2"/>
    <d v="2023-01-07T00:00:00"/>
    <x v="7"/>
    <n v="47"/>
  </r>
  <r>
    <n v="143521222"/>
    <x v="62"/>
    <x v="2"/>
    <d v="2023-01-07T00:00:00"/>
    <x v="7"/>
    <n v="279"/>
  </r>
  <r>
    <n v="143521222"/>
    <x v="24"/>
    <x v="2"/>
    <d v="2023-01-07T00:00:00"/>
    <x v="7"/>
    <n v="1671"/>
  </r>
  <r>
    <n v="143521222"/>
    <x v="25"/>
    <x v="2"/>
    <d v="2023-01-07T00:00:00"/>
    <x v="7"/>
    <n v="348"/>
  </r>
  <r>
    <n v="143521222"/>
    <x v="80"/>
    <x v="2"/>
    <d v="2023-01-07T00:00:00"/>
    <x v="7"/>
    <n v="8352"/>
  </r>
  <r>
    <n v="143521224"/>
    <x v="45"/>
    <x v="2"/>
    <d v="2023-01-07T00:00:00"/>
    <x v="7"/>
    <n v="1485"/>
  </r>
  <r>
    <n v="143521224"/>
    <x v="26"/>
    <x v="2"/>
    <d v="2023-01-07T00:00:00"/>
    <x v="7"/>
    <n v="14848"/>
  </r>
  <r>
    <n v="143521224"/>
    <x v="28"/>
    <x v="2"/>
    <d v="2023-01-07T00:00:00"/>
    <x v="7"/>
    <n v="6682"/>
  </r>
  <r>
    <n v="143521224"/>
    <x v="40"/>
    <x v="2"/>
    <d v="2023-01-07T00:00:00"/>
    <x v="7"/>
    <n v="2228"/>
  </r>
  <r>
    <n v="143521231"/>
    <x v="42"/>
    <x v="2"/>
    <d v="2023-01-09T00:00:00"/>
    <x v="7"/>
    <n v="1601"/>
  </r>
  <r>
    <n v="143521245"/>
    <x v="21"/>
    <x v="2"/>
    <d v="2023-01-13T00:00:00"/>
    <x v="7"/>
    <n v="418"/>
  </r>
  <r>
    <n v="143521245"/>
    <x v="22"/>
    <x v="2"/>
    <d v="2023-01-13T00:00:00"/>
    <x v="7"/>
    <n v="1114"/>
  </r>
  <r>
    <n v="143521245"/>
    <x v="10"/>
    <x v="2"/>
    <d v="2023-01-13T00:00:00"/>
    <x v="7"/>
    <n v="1114"/>
  </r>
  <r>
    <n v="143521272"/>
    <x v="80"/>
    <x v="2"/>
    <d v="2023-01-09T00:00:00"/>
    <x v="7"/>
    <n v="6264"/>
  </r>
  <r>
    <n v="143521272"/>
    <x v="59"/>
    <x v="2"/>
    <d v="2023-01-09T00:00:00"/>
    <x v="7"/>
    <n v="580"/>
  </r>
  <r>
    <n v="143521274"/>
    <x v="26"/>
    <x v="2"/>
    <d v="2023-01-09T00:00:00"/>
    <x v="7"/>
    <n v="7424"/>
  </r>
  <r>
    <n v="143521274"/>
    <x v="28"/>
    <x v="2"/>
    <d v="2023-01-09T00:00:00"/>
    <x v="7"/>
    <n v="4455"/>
  </r>
  <r>
    <n v="143521285"/>
    <x v="94"/>
    <x v="1"/>
    <d v="2023-01-16T00:00:00"/>
    <x v="7"/>
    <n v="418"/>
  </r>
  <r>
    <n v="143521289"/>
    <x v="103"/>
    <x v="1"/>
    <d v="2023-01-14T00:00:00"/>
    <x v="7"/>
    <n v="84"/>
  </r>
  <r>
    <n v="143521300"/>
    <x v="80"/>
    <x v="2"/>
    <d v="2023-01-12T00:00:00"/>
    <x v="7"/>
    <n v="4176"/>
  </r>
  <r>
    <n v="143521300"/>
    <x v="60"/>
    <x v="2"/>
    <d v="2023-01-12T00:00:00"/>
    <x v="7"/>
    <n v="4009"/>
  </r>
  <r>
    <n v="143521302"/>
    <x v="28"/>
    <x v="2"/>
    <d v="2023-01-12T00:00:00"/>
    <x v="7"/>
    <n v="3341"/>
  </r>
  <r>
    <n v="143521324"/>
    <x v="24"/>
    <x v="2"/>
    <d v="2023-01-13T00:00:00"/>
    <x v="7"/>
    <n v="836"/>
  </r>
  <r>
    <n v="143521324"/>
    <x v="25"/>
    <x v="2"/>
    <d v="2023-01-13T00:00:00"/>
    <x v="7"/>
    <n v="464"/>
  </r>
  <r>
    <n v="143521324"/>
    <x v="80"/>
    <x v="2"/>
    <d v="2023-01-13T00:00:00"/>
    <x v="7"/>
    <n v="4176"/>
  </r>
  <r>
    <n v="143521324"/>
    <x v="59"/>
    <x v="2"/>
    <d v="2023-01-13T00:00:00"/>
    <x v="7"/>
    <n v="464"/>
  </r>
  <r>
    <n v="143521325"/>
    <x v="39"/>
    <x v="2"/>
    <d v="2023-01-13T00:00:00"/>
    <x v="7"/>
    <n v="1671"/>
  </r>
  <r>
    <n v="143521325"/>
    <x v="40"/>
    <x v="2"/>
    <d v="2023-01-13T00:00:00"/>
    <x v="7"/>
    <n v="743"/>
  </r>
  <r>
    <n v="143521342"/>
    <x v="48"/>
    <x v="2"/>
    <d v="2023-01-14T00:00:00"/>
    <x v="7"/>
    <n v="140"/>
  </r>
  <r>
    <n v="143521342"/>
    <x v="87"/>
    <x v="2"/>
    <d v="2023-01-14T00:00:00"/>
    <x v="7"/>
    <n v="279"/>
  </r>
  <r>
    <n v="143521342"/>
    <x v="49"/>
    <x v="2"/>
    <d v="2023-01-14T00:00:00"/>
    <x v="7"/>
    <n v="279"/>
  </r>
  <r>
    <n v="143531365"/>
    <x v="25"/>
    <x v="2"/>
    <d v="2023-01-14T00:00:00"/>
    <x v="7"/>
    <n v="464"/>
  </r>
  <r>
    <n v="143531365"/>
    <x v="59"/>
    <x v="2"/>
    <d v="2023-01-14T00:00:00"/>
    <x v="7"/>
    <n v="464"/>
  </r>
  <r>
    <n v="143531366"/>
    <x v="45"/>
    <x v="2"/>
    <d v="2023-01-14T00:00:00"/>
    <x v="7"/>
    <n v="1114"/>
  </r>
  <r>
    <n v="143531366"/>
    <x v="26"/>
    <x v="2"/>
    <d v="2023-01-14T00:00:00"/>
    <x v="7"/>
    <n v="4381"/>
  </r>
  <r>
    <n v="143531382"/>
    <x v="39"/>
    <x v="2"/>
    <d v="2023-01-15T00:00:00"/>
    <x v="7"/>
    <n v="446"/>
  </r>
  <r>
    <n v="143531393"/>
    <x v="94"/>
    <x v="1"/>
    <d v="2023-01-14T00:00:00"/>
    <x v="7"/>
    <n v="251"/>
  </r>
  <r>
    <n v="143531423"/>
    <x v="59"/>
    <x v="2"/>
    <d v="2023-01-19T00:00:00"/>
    <x v="7"/>
    <n v="464"/>
  </r>
  <r>
    <n v="143531425"/>
    <x v="39"/>
    <x v="2"/>
    <d v="2023-01-19T00:00:00"/>
    <x v="7"/>
    <n v="1114"/>
  </r>
  <r>
    <n v="143531425"/>
    <x v="45"/>
    <x v="2"/>
    <d v="2023-01-19T00:00:00"/>
    <x v="7"/>
    <n v="743"/>
  </r>
  <r>
    <n v="143531425"/>
    <x v="26"/>
    <x v="2"/>
    <d v="2023-01-19T00:00:00"/>
    <x v="7"/>
    <n v="7424"/>
  </r>
  <r>
    <n v="143531425"/>
    <x v="28"/>
    <x v="2"/>
    <d v="2023-01-19T00:00:00"/>
    <x v="7"/>
    <n v="4455"/>
  </r>
  <r>
    <n v="143531430"/>
    <x v="94"/>
    <x v="1"/>
    <d v="2023-01-21T00:00:00"/>
    <x v="7"/>
    <n v="1253"/>
  </r>
  <r>
    <n v="143531432"/>
    <x v="59"/>
    <x v="2"/>
    <d v="2023-01-16T00:00:00"/>
    <x v="7"/>
    <n v="464"/>
  </r>
  <r>
    <n v="143531433"/>
    <x v="59"/>
    <x v="2"/>
    <d v="2023-01-20T00:00:00"/>
    <x v="7"/>
    <n v="1044"/>
  </r>
  <r>
    <n v="143531435"/>
    <x v="12"/>
    <x v="1"/>
    <d v="2023-01-20T00:00:00"/>
    <x v="7"/>
    <n v="325"/>
  </r>
  <r>
    <n v="143531453"/>
    <x v="24"/>
    <x v="2"/>
    <d v="2023-01-20T00:00:00"/>
    <x v="7"/>
    <n v="1671"/>
  </r>
  <r>
    <n v="143531453"/>
    <x v="25"/>
    <x v="2"/>
    <d v="2023-01-20T00:00:00"/>
    <x v="7"/>
    <n v="464"/>
  </r>
  <r>
    <n v="143531453"/>
    <x v="80"/>
    <x v="2"/>
    <d v="2023-01-20T00:00:00"/>
    <x v="7"/>
    <n v="4176"/>
  </r>
  <r>
    <n v="143531453"/>
    <x v="60"/>
    <x v="2"/>
    <d v="2023-01-20T00:00:00"/>
    <x v="7"/>
    <n v="2005"/>
  </r>
  <r>
    <n v="143531454"/>
    <x v="39"/>
    <x v="2"/>
    <d v="2023-01-20T00:00:00"/>
    <x v="7"/>
    <n v="557"/>
  </r>
  <r>
    <n v="143531454"/>
    <x v="45"/>
    <x v="2"/>
    <d v="2023-01-20T00:00:00"/>
    <x v="7"/>
    <n v="743"/>
  </r>
  <r>
    <n v="143531454"/>
    <x v="26"/>
    <x v="2"/>
    <d v="2023-01-20T00:00:00"/>
    <x v="7"/>
    <n v="7424"/>
  </r>
  <r>
    <n v="143531454"/>
    <x v="28"/>
    <x v="2"/>
    <d v="2023-01-20T00:00:00"/>
    <x v="7"/>
    <n v="4455"/>
  </r>
  <r>
    <n v="143531458"/>
    <x v="59"/>
    <x v="2"/>
    <d v="2023-01-17T00:00:00"/>
    <x v="7"/>
    <n v="1392"/>
  </r>
  <r>
    <n v="143531460"/>
    <x v="42"/>
    <x v="2"/>
    <d v="2023-01-21T00:00:00"/>
    <x v="7"/>
    <n v="1601"/>
  </r>
  <r>
    <n v="143541475"/>
    <x v="62"/>
    <x v="2"/>
    <d v="2023-01-21T00:00:00"/>
    <x v="7"/>
    <n v="279"/>
  </r>
  <r>
    <n v="143541475"/>
    <x v="24"/>
    <x v="2"/>
    <d v="2023-01-21T00:00:00"/>
    <x v="7"/>
    <n v="1253"/>
  </r>
  <r>
    <n v="143541475"/>
    <x v="25"/>
    <x v="2"/>
    <d v="2023-01-21T00:00:00"/>
    <x v="7"/>
    <n v="464"/>
  </r>
  <r>
    <n v="143541475"/>
    <x v="80"/>
    <x v="2"/>
    <d v="2023-01-21T00:00:00"/>
    <x v="7"/>
    <n v="4176"/>
  </r>
  <r>
    <n v="143541477"/>
    <x v="45"/>
    <x v="2"/>
    <d v="2023-01-21T00:00:00"/>
    <x v="7"/>
    <n v="1485"/>
  </r>
  <r>
    <n v="143541477"/>
    <x v="26"/>
    <x v="2"/>
    <d v="2023-01-21T00:00:00"/>
    <x v="7"/>
    <n v="11099"/>
  </r>
  <r>
    <n v="143541486"/>
    <x v="9"/>
    <x v="2"/>
    <d v="2023-01-23T00:00:00"/>
    <x v="7"/>
    <n v="140"/>
  </r>
  <r>
    <n v="143541486"/>
    <x v="16"/>
    <x v="2"/>
    <d v="2023-01-23T00:00:00"/>
    <x v="7"/>
    <n v="140"/>
  </r>
  <r>
    <n v="143541486"/>
    <x v="22"/>
    <x v="2"/>
    <d v="2023-01-23T00:00:00"/>
    <x v="7"/>
    <n v="836"/>
  </r>
  <r>
    <n v="143541486"/>
    <x v="10"/>
    <x v="2"/>
    <d v="2023-01-23T00:00:00"/>
    <x v="7"/>
    <n v="836"/>
  </r>
  <r>
    <n v="143541486"/>
    <x v="17"/>
    <x v="2"/>
    <d v="2023-01-23T00:00:00"/>
    <x v="7"/>
    <n v="140"/>
  </r>
  <r>
    <n v="143541505"/>
    <x v="41"/>
    <x v="2"/>
    <d v="2023-01-22T00:00:00"/>
    <x v="7"/>
    <n v="70"/>
  </r>
  <r>
    <n v="143541505"/>
    <x v="62"/>
    <x v="2"/>
    <d v="2023-01-22T00:00:00"/>
    <x v="7"/>
    <n v="279"/>
  </r>
  <r>
    <n v="143541505"/>
    <x v="24"/>
    <x v="2"/>
    <d v="2023-01-22T00:00:00"/>
    <x v="7"/>
    <n v="418"/>
  </r>
  <r>
    <n v="143541505"/>
    <x v="25"/>
    <x v="2"/>
    <d v="2023-01-22T00:00:00"/>
    <x v="7"/>
    <n v="464"/>
  </r>
  <r>
    <n v="143541505"/>
    <x v="80"/>
    <x v="2"/>
    <d v="2023-01-22T00:00:00"/>
    <x v="7"/>
    <n v="12528"/>
  </r>
  <r>
    <n v="143541506"/>
    <x v="39"/>
    <x v="2"/>
    <d v="2023-01-22T00:00:00"/>
    <x v="7"/>
    <n v="1114"/>
  </r>
  <r>
    <n v="143541506"/>
    <x v="28"/>
    <x v="2"/>
    <d v="2023-01-22T00:00:00"/>
    <x v="7"/>
    <n v="4455"/>
  </r>
  <r>
    <n v="143541532"/>
    <x v="24"/>
    <x v="2"/>
    <d v="2023-01-23T00:00:00"/>
    <x v="7"/>
    <n v="2506"/>
  </r>
  <r>
    <n v="143541535"/>
    <x v="39"/>
    <x v="2"/>
    <d v="2023-01-23T00:00:00"/>
    <x v="7"/>
    <n v="557"/>
  </r>
  <r>
    <n v="143541535"/>
    <x v="45"/>
    <x v="2"/>
    <d v="2023-01-23T00:00:00"/>
    <x v="7"/>
    <n v="743"/>
  </r>
  <r>
    <n v="143541535"/>
    <x v="28"/>
    <x v="2"/>
    <d v="2023-01-23T00:00:00"/>
    <x v="7"/>
    <n v="3341"/>
  </r>
  <r>
    <n v="143541537"/>
    <x v="59"/>
    <x v="2"/>
    <d v="2023-01-27T00:00:00"/>
    <x v="7"/>
    <n v="743"/>
  </r>
  <r>
    <n v="143541542"/>
    <x v="49"/>
    <x v="2"/>
    <d v="2023-01-27T00:00:00"/>
    <x v="7"/>
    <n v="279"/>
  </r>
  <r>
    <n v="143541565"/>
    <x v="24"/>
    <x v="2"/>
    <d v="2023-01-26T00:00:00"/>
    <x v="7"/>
    <n v="836"/>
  </r>
  <r>
    <n v="143541566"/>
    <x v="39"/>
    <x v="2"/>
    <d v="2023-01-26T00:00:00"/>
    <x v="7"/>
    <n v="1003"/>
  </r>
  <r>
    <n v="143541566"/>
    <x v="45"/>
    <x v="2"/>
    <d v="2023-01-26T00:00:00"/>
    <x v="7"/>
    <n v="743"/>
  </r>
  <r>
    <n v="143541573"/>
    <x v="105"/>
    <x v="2"/>
    <d v="2023-01-27T00:00:00"/>
    <x v="7"/>
    <n v="1504"/>
  </r>
  <r>
    <n v="143541573"/>
    <x v="42"/>
    <x v="2"/>
    <d v="2023-01-27T00:00:00"/>
    <x v="7"/>
    <n v="1601"/>
  </r>
  <r>
    <n v="143541573"/>
    <x v="60"/>
    <x v="2"/>
    <d v="2023-01-27T00:00:00"/>
    <x v="7"/>
    <n v="2005"/>
  </r>
  <r>
    <n v="143541581"/>
    <x v="59"/>
    <x v="2"/>
    <d v="2023-01-23T00:00:00"/>
    <x v="7"/>
    <n v="1253"/>
  </r>
  <r>
    <n v="143541594"/>
    <x v="94"/>
    <x v="1"/>
    <d v="2023-01-24T00:00:00"/>
    <x v="7"/>
    <n v="335"/>
  </r>
  <r>
    <n v="143541595"/>
    <x v="25"/>
    <x v="2"/>
    <d v="2023-01-27T00:00:00"/>
    <x v="7"/>
    <n v="464"/>
  </r>
  <r>
    <n v="143541595"/>
    <x v="80"/>
    <x v="2"/>
    <d v="2023-01-27T00:00:00"/>
    <x v="7"/>
    <n v="4176"/>
  </r>
  <r>
    <n v="143541596"/>
    <x v="39"/>
    <x v="2"/>
    <d v="2023-01-27T00:00:00"/>
    <x v="7"/>
    <n v="557"/>
  </r>
  <r>
    <n v="143541596"/>
    <x v="26"/>
    <x v="2"/>
    <d v="2023-01-27T00:00:00"/>
    <x v="7"/>
    <n v="4455"/>
  </r>
  <r>
    <n v="143541596"/>
    <x v="28"/>
    <x v="2"/>
    <d v="2023-01-27T00:00:00"/>
    <x v="7"/>
    <n v="4455"/>
  </r>
  <r>
    <n v="143541616"/>
    <x v="94"/>
    <x v="1"/>
    <d v="2023-01-26T00:00:00"/>
    <x v="7"/>
    <n v="9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8">
  <r>
    <x v="0"/>
    <x v="0"/>
    <x v="0"/>
    <n v="1594"/>
    <n v="10713.902400000001"/>
    <n v="6.7213942283563366"/>
    <n v="8357"/>
  </r>
  <r>
    <x v="0"/>
    <x v="1"/>
    <x v="1"/>
    <n v="2423"/>
    <n v="13304.736000000001"/>
    <n v="5.49101774659513"/>
    <n v="5049"/>
  </r>
  <r>
    <x v="0"/>
    <x v="2"/>
    <x v="2"/>
    <n v="0"/>
    <n v="0"/>
    <s v="-"/>
    <n v="1323"/>
  </r>
  <r>
    <x v="0"/>
    <x v="3"/>
    <x v="0"/>
    <n v="-21"/>
    <n v="-351.86400000000003"/>
    <n v="16.755428571428574"/>
    <n v="1673"/>
  </r>
  <r>
    <x v="0"/>
    <x v="4"/>
    <x v="2"/>
    <n v="836"/>
    <n v="538.0992"/>
    <n v="0.64365933014354071"/>
    <n v="6738"/>
  </r>
  <r>
    <x v="0"/>
    <x v="5"/>
    <x v="2"/>
    <n v="28"/>
    <n v="579.35520000000008"/>
    <n v="20.691257142857147"/>
    <n v="89"/>
  </r>
  <r>
    <x v="0"/>
    <x v="6"/>
    <x v="2"/>
    <n v="168"/>
    <n v="2273.0976000000001"/>
    <n v="13.530342857142857"/>
    <n v="1170"/>
  </r>
  <r>
    <x v="0"/>
    <x v="7"/>
    <x v="2"/>
    <n v="752"/>
    <n v="606.05280000000005"/>
    <n v="0.80592127659574475"/>
    <n v="8854"/>
  </r>
  <r>
    <x v="0"/>
    <x v="8"/>
    <x v="2"/>
    <n v="0"/>
    <n v="0"/>
    <s v="-"/>
    <n v="543"/>
  </r>
  <r>
    <x v="0"/>
    <x v="9"/>
    <x v="3"/>
    <n v="989"/>
    <n v="15396.134400000001"/>
    <n v="15.567375530839232"/>
    <n v="993"/>
  </r>
  <r>
    <x v="0"/>
    <x v="10"/>
    <x v="4"/>
    <n v="107"/>
    <n v="2694.6432"/>
    <n v="25.183581308411213"/>
    <n v="260"/>
  </r>
  <r>
    <x v="0"/>
    <x v="11"/>
    <x v="4"/>
    <n v="875"/>
    <n v="22084.358400000001"/>
    <n v="25.239266742857144"/>
    <n v="314"/>
  </r>
  <r>
    <x v="0"/>
    <x v="12"/>
    <x v="3"/>
    <n v="1300"/>
    <n v="24143.616000000002"/>
    <n v="18.572012307692308"/>
    <n v="1448"/>
  </r>
  <r>
    <x v="0"/>
    <x v="13"/>
    <x v="2"/>
    <n v="14"/>
    <n v="434.41920000000005"/>
    <n v="31.02994285714286"/>
    <n v="105"/>
  </r>
  <r>
    <x v="0"/>
    <x v="14"/>
    <x v="2"/>
    <n v="26"/>
    <n v="339.55200000000002"/>
    <n v="13.059692307692309"/>
    <n v="708"/>
  </r>
  <r>
    <x v="0"/>
    <x v="15"/>
    <x v="2"/>
    <n v="0"/>
    <n v="0"/>
    <s v="-"/>
    <n v="710"/>
  </r>
  <r>
    <x v="0"/>
    <x v="16"/>
    <x v="2"/>
    <n v="502"/>
    <n v="5216.1408000000001"/>
    <n v="10.390718725099601"/>
    <n v="1643"/>
  </r>
  <r>
    <x v="0"/>
    <x v="17"/>
    <x v="2"/>
    <n v="195"/>
    <n v="2257.1136000000001"/>
    <n v="11.574941538461539"/>
    <n v="2409"/>
  </r>
  <r>
    <x v="0"/>
    <x v="18"/>
    <x v="0"/>
    <n v="627"/>
    <n v="2449.44"/>
    <n v="3.9066028708133973"/>
    <n v="696"/>
  </r>
  <r>
    <x v="0"/>
    <x v="19"/>
    <x v="1"/>
    <n v="0"/>
    <n v="0"/>
    <s v="-"/>
    <n v="0"/>
  </r>
  <r>
    <x v="0"/>
    <x v="20"/>
    <x v="2"/>
    <n v="4975"/>
    <n v="4584.7296000000006"/>
    <n v="0.92155368844221119"/>
    <n v="22755"/>
  </r>
  <r>
    <x v="0"/>
    <x v="21"/>
    <x v="2"/>
    <n v="0"/>
    <n v="0"/>
    <s v="-"/>
    <n v="75104"/>
  </r>
  <r>
    <x v="0"/>
    <x v="22"/>
    <x v="2"/>
    <n v="0"/>
    <n v="0"/>
    <s v="-"/>
    <n v="7308"/>
  </r>
  <r>
    <x v="0"/>
    <x v="23"/>
    <x v="1"/>
    <n v="7935"/>
    <n v="29105.567999999999"/>
    <n v="3.6679984877126652"/>
    <n v="48999"/>
  </r>
  <r>
    <x v="0"/>
    <x v="24"/>
    <x v="1"/>
    <n v="9849"/>
    <n v="35759.880000000005"/>
    <n v="3.6308132805360955"/>
    <n v="23386"/>
  </r>
  <r>
    <x v="0"/>
    <x v="25"/>
    <x v="0"/>
    <n v="592"/>
    <n v="23353.920000000002"/>
    <n v="39.449189189189191"/>
    <n v="601"/>
  </r>
  <r>
    <x v="0"/>
    <x v="26"/>
    <x v="0"/>
    <n v="1177"/>
    <n v="20588.256000000001"/>
    <n v="17.492146134239594"/>
    <n v="1365"/>
  </r>
  <r>
    <x v="0"/>
    <x v="27"/>
    <x v="3"/>
    <n v="2228"/>
    <n v="17501.184000000001"/>
    <n v="7.8551095152603239"/>
    <n v="15591"/>
  </r>
  <r>
    <x v="0"/>
    <x v="28"/>
    <x v="3"/>
    <n v="27353"/>
    <n v="33259.118399999999"/>
    <n v="1.2159221438233465"/>
    <n v="68696"/>
  </r>
  <r>
    <x v="0"/>
    <x v="29"/>
    <x v="0"/>
    <n v="205"/>
    <n v="10245.312"/>
    <n v="49.977131707317071"/>
    <n v="339"/>
  </r>
  <r>
    <x v="0"/>
    <x v="30"/>
    <x v="1"/>
    <n v="5304"/>
    <n v="22456.915199999999"/>
    <n v="4.2339583710407238"/>
    <n v="7392"/>
  </r>
  <r>
    <x v="0"/>
    <x v="31"/>
    <x v="1"/>
    <n v="1346"/>
    <n v="10573.632"/>
    <n v="7.8555958395245167"/>
    <n v="998"/>
  </r>
  <r>
    <x v="0"/>
    <x v="32"/>
    <x v="1"/>
    <n v="1931"/>
    <n v="2713.6512000000002"/>
    <n v="1.4053087519419991"/>
    <n v="3286"/>
  </r>
  <r>
    <x v="0"/>
    <x v="33"/>
    <x v="1"/>
    <n v="1615"/>
    <n v="2119.7376000000004"/>
    <n v="1.3125310216718269"/>
    <n v="2525"/>
  </r>
  <r>
    <x v="0"/>
    <x v="34"/>
    <x v="1"/>
    <n v="488"/>
    <n v="4390.848"/>
    <n v="8.9976393442622946"/>
    <n v="348"/>
  </r>
  <r>
    <x v="0"/>
    <x v="35"/>
    <x v="1"/>
    <n v="766"/>
    <n v="2152.6560000000004"/>
    <n v="2.8102558746736297"/>
    <n v="766"/>
  </r>
  <r>
    <x v="0"/>
    <x v="36"/>
    <x v="3"/>
    <n v="9895"/>
    <n v="101704.89600000001"/>
    <n v="10.278412935826175"/>
    <n v="11902"/>
  </r>
  <r>
    <x v="0"/>
    <x v="37"/>
    <x v="1"/>
    <n v="968"/>
    <n v="1783.4256"/>
    <n v="1.8423818181818181"/>
    <n v="260"/>
  </r>
  <r>
    <x v="0"/>
    <x v="38"/>
    <x v="1"/>
    <n v="864"/>
    <n v="6498.8783999999996"/>
    <n v="7.5218499999999997"/>
    <n v="154"/>
  </r>
  <r>
    <x v="0"/>
    <x v="39"/>
    <x v="1"/>
    <n v="1337"/>
    <n v="1786.6224000000002"/>
    <n v="1.3362919970082274"/>
    <n v="669"/>
  </r>
  <r>
    <x v="0"/>
    <x v="40"/>
    <x v="1"/>
    <n v="1977"/>
    <n v="14832.979200000002"/>
    <n v="7.5027714719271632"/>
    <n v="1323"/>
  </r>
  <r>
    <x v="0"/>
    <x v="41"/>
    <x v="1"/>
    <n v="2947"/>
    <n v="16239.744000000001"/>
    <n v="5.5106019681031562"/>
    <n v="4594"/>
  </r>
  <r>
    <x v="0"/>
    <x v="42"/>
    <x v="1"/>
    <n v="344"/>
    <n v="8375.616"/>
    <n v="24.347720930232558"/>
    <n v="149"/>
  </r>
  <r>
    <x v="0"/>
    <x v="43"/>
    <x v="1"/>
    <n v="0"/>
    <n v="0"/>
    <s v="-"/>
    <n v="4594"/>
  </r>
  <r>
    <x v="0"/>
    <x v="44"/>
    <x v="1"/>
    <n v="1413"/>
    <n v="29752.617600000001"/>
    <n v="21.056346496815287"/>
    <n v="696"/>
  </r>
  <r>
    <x v="0"/>
    <x v="45"/>
    <x v="1"/>
    <n v="917"/>
    <n v="12081.312"/>
    <n v="13.174822246455834"/>
    <n v="1914"/>
  </r>
  <r>
    <x v="0"/>
    <x v="46"/>
    <x v="1"/>
    <n v="2499"/>
    <n v="34662.167999999998"/>
    <n v="13.870415366146458"/>
    <n v="0"/>
  </r>
  <r>
    <x v="0"/>
    <x v="47"/>
    <x v="0"/>
    <n v="142"/>
    <n v="4084.5600000000004"/>
    <n v="28.764507042253523"/>
    <n v="232"/>
  </r>
  <r>
    <x v="0"/>
    <x v="48"/>
    <x v="0"/>
    <n v="158"/>
    <n v="2702.5920000000001"/>
    <n v="17.105012658227849"/>
    <n v="205"/>
  </r>
  <r>
    <x v="0"/>
    <x v="49"/>
    <x v="1"/>
    <n v="32629"/>
    <n v="46174.924800000001"/>
    <n v="1.4151498605534953"/>
    <n v="56664"/>
  </r>
  <r>
    <x v="0"/>
    <x v="50"/>
    <x v="2"/>
    <n v="0"/>
    <n v="0"/>
    <s v="-"/>
    <n v="16287"/>
  </r>
  <r>
    <x v="0"/>
    <x v="51"/>
    <x v="3"/>
    <n v="5285"/>
    <n v="5215.7088000000003"/>
    <n v="0.9868890823084201"/>
    <n v="34664"/>
  </r>
  <r>
    <x v="0"/>
    <x v="52"/>
    <x v="2"/>
    <n v="168"/>
    <n v="883.35360000000003"/>
    <n v="5.258057142857143"/>
    <n v="529"/>
  </r>
  <r>
    <x v="0"/>
    <x v="53"/>
    <x v="2"/>
    <n v="488"/>
    <n v="1415.2320000000002"/>
    <n v="2.9000655737704921"/>
    <n v="195"/>
  </r>
  <r>
    <x v="0"/>
    <x v="54"/>
    <x v="4"/>
    <n v="7"/>
    <n v="4027.9680000000003"/>
    <n v="575.42400000000009"/>
    <n v="0"/>
  </r>
  <r>
    <x v="0"/>
    <x v="55"/>
    <x v="4"/>
    <n v="63"/>
    <n v="9227.3904000000002"/>
    <n v="146.46651428571428"/>
    <n v="14"/>
  </r>
  <r>
    <x v="0"/>
    <x v="56"/>
    <x v="4"/>
    <n v="96"/>
    <n v="5416.3296"/>
    <n v="56.420099999999998"/>
    <n v="28"/>
  </r>
  <r>
    <x v="0"/>
    <x v="57"/>
    <x v="4"/>
    <n v="28"/>
    <n v="2947.6224000000002"/>
    <n v="105.27222857142858"/>
    <n v="7"/>
  </r>
  <r>
    <x v="0"/>
    <x v="58"/>
    <x v="2"/>
    <n v="418"/>
    <n v="1026.432"/>
    <n v="2.4555789473684211"/>
    <n v="613"/>
  </r>
  <r>
    <x v="0"/>
    <x v="59"/>
    <x v="1"/>
    <n v="453"/>
    <n v="26813.592000000004"/>
    <n v="59.191152317880807"/>
    <n v="759"/>
  </r>
  <r>
    <x v="0"/>
    <x v="60"/>
    <x v="1"/>
    <n v="870"/>
    <n v="9153"/>
    <n v="10.520689655172413"/>
    <n v="3434"/>
  </r>
  <r>
    <x v="0"/>
    <x v="61"/>
    <x v="4"/>
    <n v="96"/>
    <n v="3649.0176000000001"/>
    <n v="38.010600000000004"/>
    <n v="7"/>
  </r>
  <r>
    <x v="0"/>
    <x v="62"/>
    <x v="1"/>
    <n v="418"/>
    <n v="3576.96"/>
    <n v="8.557320574162679"/>
    <n v="10"/>
  </r>
  <r>
    <x v="0"/>
    <x v="63"/>
    <x v="2"/>
    <n v="1671"/>
    <n v="821.14560000000006"/>
    <n v="0.49140969479353686"/>
    <n v="38475"/>
  </r>
  <r>
    <x v="0"/>
    <x v="64"/>
    <x v="4"/>
    <n v="0"/>
    <n v="0"/>
    <s v="-"/>
    <n v="386"/>
  </r>
  <r>
    <x v="0"/>
    <x v="65"/>
    <x v="4"/>
    <n v="0"/>
    <n v="0"/>
    <s v="-"/>
    <n v="0"/>
  </r>
  <r>
    <x v="0"/>
    <x v="66"/>
    <x v="4"/>
    <n v="0"/>
    <n v="0"/>
    <s v="-"/>
    <n v="12"/>
  </r>
  <r>
    <x v="0"/>
    <x v="67"/>
    <x v="4"/>
    <n v="0"/>
    <n v="0"/>
    <s v="-"/>
    <n v="374"/>
  </r>
  <r>
    <x v="0"/>
    <x v="68"/>
    <x v="4"/>
    <n v="154"/>
    <n v="18652.550400000004"/>
    <n v="121.12045714285716"/>
    <n v="35"/>
  </r>
  <r>
    <x v="0"/>
    <x v="69"/>
    <x v="2"/>
    <n v="0"/>
    <n v="0"/>
    <s v="-"/>
    <n v="288"/>
  </r>
  <r>
    <x v="0"/>
    <x v="70"/>
    <x v="2"/>
    <n v="0"/>
    <n v="0"/>
    <s v="-"/>
    <n v="12733"/>
  </r>
  <r>
    <x v="0"/>
    <x v="71"/>
    <x v="3"/>
    <n v="5568"/>
    <n v="6531.84"/>
    <n v="1.173103448275862"/>
    <n v="12876"/>
  </r>
  <r>
    <x v="0"/>
    <x v="72"/>
    <x v="4"/>
    <n v="179"/>
    <n v="24488.9568"/>
    <n v="136.80981452513967"/>
    <n v="28"/>
  </r>
  <r>
    <x v="0"/>
    <x v="73"/>
    <x v="0"/>
    <n v="4594"/>
    <n v="16448.572800000002"/>
    <n v="3.5804468437091863"/>
    <n v="8464"/>
  </r>
  <r>
    <x v="0"/>
    <x v="74"/>
    <x v="1"/>
    <n v="1798"/>
    <n v="26616.600000000002"/>
    <n v="14.80344827586207"/>
    <n v="0"/>
  </r>
  <r>
    <x v="0"/>
    <x v="75"/>
    <x v="4"/>
    <n v="96"/>
    <n v="13163.5584"/>
    <n v="137.12039999999999"/>
    <n v="47"/>
  </r>
  <r>
    <x v="0"/>
    <x v="76"/>
    <x v="3"/>
    <n v="4880"/>
    <n v="120385.00800000002"/>
    <n v="24.669059016393447"/>
    <n v="8234"/>
  </r>
  <r>
    <x v="0"/>
    <x v="77"/>
    <x v="0"/>
    <n v="383"/>
    <n v="4326.0048000000006"/>
    <n v="11.295051697127938"/>
    <n v="557"/>
  </r>
  <r>
    <x v="0"/>
    <x v="78"/>
    <x v="2"/>
    <n v="140"/>
    <n v="1181.9520000000002"/>
    <n v="8.442514285714287"/>
    <n v="808"/>
  </r>
  <r>
    <x v="0"/>
    <x v="79"/>
    <x v="1"/>
    <n v="2019"/>
    <n v="15187.694400000002"/>
    <n v="7.5223845468053501"/>
    <n v="720"/>
  </r>
  <r>
    <x v="0"/>
    <x v="80"/>
    <x v="0"/>
    <n v="114"/>
    <n v="24029.9136"/>
    <n v="210.78871578947368"/>
    <n v="52"/>
  </r>
  <r>
    <x v="0"/>
    <x v="81"/>
    <x v="2"/>
    <n v="557"/>
    <n v="2633.4720000000002"/>
    <n v="4.7279569120287253"/>
    <n v="140"/>
  </r>
  <r>
    <x v="0"/>
    <x v="82"/>
    <x v="2"/>
    <n v="2436"/>
    <n v="13009.248000000001"/>
    <n v="5.3404137931034485"/>
    <n v="0"/>
  </r>
  <r>
    <x v="0"/>
    <x v="83"/>
    <x v="2"/>
    <n v="112"/>
    <n v="199.88640000000004"/>
    <n v="1.7847000000000004"/>
    <n v="112"/>
  </r>
  <r>
    <x v="0"/>
    <x v="84"/>
    <x v="0"/>
    <n v="161"/>
    <n v="8936.4384000000009"/>
    <n v="55.50582857142858"/>
    <n v="156"/>
  </r>
  <r>
    <x v="0"/>
    <x v="85"/>
    <x v="2"/>
    <n v="0"/>
    <n v="0"/>
    <s v="-"/>
    <n v="1935"/>
  </r>
  <r>
    <x v="0"/>
    <x v="86"/>
    <x v="1"/>
    <n v="1235"/>
    <n v="3658.7808000000005"/>
    <n v="2.9625755465587047"/>
    <n v="488"/>
  </r>
  <r>
    <x v="0"/>
    <x v="87"/>
    <x v="2"/>
    <n v="288"/>
    <n v="9304.7616000000016"/>
    <n v="32.308200000000006"/>
    <n v="0"/>
  </r>
  <r>
    <x v="0"/>
    <x v="88"/>
    <x v="2"/>
    <n v="7879"/>
    <n v="8626.3919999999998"/>
    <n v="1.0948587384185811"/>
    <n v="6652"/>
  </r>
  <r>
    <x v="0"/>
    <x v="89"/>
    <x v="1"/>
    <n v="2478"/>
    <n v="12457.152"/>
    <n v="5.0270992736077478"/>
    <n v="1420"/>
  </r>
  <r>
    <x v="0"/>
    <x v="90"/>
    <x v="2"/>
    <n v="149"/>
    <n v="2156.5439999999999"/>
    <n v="14.473449664429529"/>
    <n v="1578"/>
  </r>
  <r>
    <x v="0"/>
    <x v="91"/>
    <x v="2"/>
    <n v="706"/>
    <n v="9442.4832000000024"/>
    <n v="13.374622096317283"/>
    <n v="1782"/>
  </r>
  <r>
    <x v="0"/>
    <x v="92"/>
    <x v="1"/>
    <n v="1114"/>
    <n v="7153.92"/>
    <n v="6.4218312387791743"/>
    <n v="669"/>
  </r>
  <r>
    <x v="0"/>
    <x v="93"/>
    <x v="1"/>
    <n v="0"/>
    <n v="0"/>
    <s v="-"/>
    <n v="0"/>
  </r>
  <r>
    <x v="0"/>
    <x v="94"/>
    <x v="1"/>
    <n v="6292"/>
    <n v="40958.567999999999"/>
    <n v="6.5096261919898284"/>
    <n v="7545"/>
  </r>
  <r>
    <x v="0"/>
    <x v="95"/>
    <x v="1"/>
    <n v="1003"/>
    <n v="2620.2096000000001"/>
    <n v="2.6123724825523431"/>
    <n v="209"/>
  </r>
  <r>
    <x v="0"/>
    <x v="96"/>
    <x v="1"/>
    <n v="706"/>
    <n v="4662.1440000000002"/>
    <n v="6.6036033994334282"/>
    <n v="195"/>
  </r>
  <r>
    <x v="0"/>
    <x v="97"/>
    <x v="1"/>
    <n v="919"/>
    <n v="4947.3936000000003"/>
    <n v="5.3834533188248104"/>
    <n v="669"/>
  </r>
  <r>
    <x v="0"/>
    <x v="98"/>
    <x v="1"/>
    <n v="780"/>
    <n v="6909.2352000000001"/>
    <n v="8.8579938461538461"/>
    <n v="455"/>
  </r>
  <r>
    <x v="0"/>
    <x v="99"/>
    <x v="4"/>
    <n v="84"/>
    <n v="11558.2464"/>
    <n v="137.59817142857142"/>
    <n v="0"/>
  </r>
  <r>
    <x v="0"/>
    <x v="100"/>
    <x v="3"/>
    <n v="2200"/>
    <n v="61737.552000000003"/>
    <n v="28.062523636363636"/>
    <n v="2005"/>
  </r>
  <r>
    <x v="0"/>
    <x v="101"/>
    <x v="4"/>
    <n v="1244"/>
    <n v="54530.495999999999"/>
    <n v="43.8348038585209"/>
    <n v="956"/>
  </r>
  <r>
    <x v="0"/>
    <x v="102"/>
    <x v="0"/>
    <n v="358"/>
    <n v="10817.452800000001"/>
    <n v="30.216348603351957"/>
    <n v="98"/>
  </r>
  <r>
    <x v="0"/>
    <x v="103"/>
    <x v="0"/>
    <n v="116"/>
    <n v="5961.6"/>
    <n v="51.393103448275866"/>
    <n v="21"/>
  </r>
  <r>
    <x v="0"/>
    <x v="104"/>
    <x v="0"/>
    <n v="0"/>
    <n v="0"/>
    <s v="-"/>
    <n v="52432"/>
  </r>
  <r>
    <x v="0"/>
    <x v="105"/>
    <x v="3"/>
    <n v="14292"/>
    <n v="127733.76000000001"/>
    <n v="8.9374307304785905"/>
    <n v="4443"/>
  </r>
  <r>
    <x v="0"/>
    <x v="106"/>
    <x v="1"/>
    <n v="0"/>
    <n v="0"/>
    <s v="-"/>
    <n v="0"/>
  </r>
  <r>
    <x v="1"/>
    <x v="0"/>
    <x v="0"/>
    <n v="2759"/>
    <n v="18542.692800000001"/>
    <n v="6.7208020297209137"/>
    <n v="10721"/>
  </r>
  <r>
    <x v="1"/>
    <x v="1"/>
    <x v="1"/>
    <n v="2887"/>
    <n v="15853.536000000002"/>
    <n v="5.4913529615517849"/>
    <n v="5151"/>
  </r>
  <r>
    <x v="1"/>
    <x v="2"/>
    <x v="2"/>
    <n v="1351"/>
    <n v="10243.022400000002"/>
    <n v="7.5818078460399718"/>
    <n v="1351"/>
  </r>
  <r>
    <x v="1"/>
    <x v="3"/>
    <x v="0"/>
    <n v="1457"/>
    <n v="24552.288"/>
    <n v="16.851261496225121"/>
    <n v="2733"/>
  </r>
  <r>
    <x v="1"/>
    <x v="4"/>
    <x v="2"/>
    <n v="1114"/>
    <n v="717.46560000000011"/>
    <n v="0.64404452423698388"/>
    <n v="9403"/>
  </r>
  <r>
    <x v="1"/>
    <x v="5"/>
    <x v="2"/>
    <n v="56"/>
    <n v="1158.7104000000002"/>
    <n v="20.691257142857147"/>
    <n v="116"/>
  </r>
  <r>
    <x v="1"/>
    <x v="6"/>
    <x v="2"/>
    <n v="738"/>
    <n v="10039.420800000002"/>
    <n v="13.603551219512198"/>
    <n v="989"/>
  </r>
  <r>
    <x v="1"/>
    <x v="7"/>
    <x v="2"/>
    <n v="0"/>
    <n v="0"/>
    <s v="-"/>
    <n v="13531"/>
  </r>
  <r>
    <x v="1"/>
    <x v="8"/>
    <x v="2"/>
    <n v="321"/>
    <n v="7392.3840000000009"/>
    <n v="23.029233644859815"/>
    <n v="808"/>
  </r>
  <r>
    <x v="1"/>
    <x v="10"/>
    <x v="4"/>
    <n v="738"/>
    <n v="18628.185600000001"/>
    <n v="25.241443902439027"/>
    <n v="372"/>
  </r>
  <r>
    <x v="1"/>
    <x v="11"/>
    <x v="4"/>
    <n v="560"/>
    <n v="14117.587200000002"/>
    <n v="25.209977142857145"/>
    <n v="430"/>
  </r>
  <r>
    <x v="1"/>
    <x v="12"/>
    <x v="3"/>
    <n v="669"/>
    <n v="12416.7168"/>
    <n v="18.560114798206278"/>
    <n v="2413"/>
  </r>
  <r>
    <x v="1"/>
    <x v="13"/>
    <x v="2"/>
    <n v="56"/>
    <n v="1737.6768000000002"/>
    <n v="31.02994285714286"/>
    <n v="174"/>
  </r>
  <r>
    <x v="1"/>
    <x v="14"/>
    <x v="2"/>
    <n v="154"/>
    <n v="2037.1824000000001"/>
    <n v="13.228457142857144"/>
    <n v="766"/>
  </r>
  <r>
    <x v="1"/>
    <x v="15"/>
    <x v="2"/>
    <n v="404"/>
    <n v="4277.0591999999997"/>
    <n v="10.586780198019801"/>
    <n v="543"/>
  </r>
  <r>
    <x v="1"/>
    <x v="16"/>
    <x v="2"/>
    <n v="613"/>
    <n v="6375.2832000000008"/>
    <n v="10.400135725938011"/>
    <n v="2757"/>
  </r>
  <r>
    <x v="1"/>
    <x v="17"/>
    <x v="2"/>
    <n v="571"/>
    <n v="6610.1184000000003"/>
    <n v="11.576389492119089"/>
    <n v="2993"/>
  </r>
  <r>
    <x v="1"/>
    <x v="18"/>
    <x v="0"/>
    <n v="3272"/>
    <n v="12791.52"/>
    <n v="3.909388753056235"/>
    <n v="383"/>
  </r>
  <r>
    <x v="1"/>
    <x v="19"/>
    <x v="1"/>
    <n v="6014"/>
    <n v="55427.328000000001"/>
    <n v="9.2163831060858001"/>
    <n v="0"/>
  </r>
  <r>
    <x v="1"/>
    <x v="20"/>
    <x v="2"/>
    <n v="2636"/>
    <n v="2429.2224000000006"/>
    <n v="0.92155629742033407"/>
    <n v="27618"/>
  </r>
  <r>
    <x v="1"/>
    <x v="21"/>
    <x v="2"/>
    <n v="3564"/>
    <n v="3284.5824000000002"/>
    <n v="0.92160000000000009"/>
    <n v="127805"/>
  </r>
  <r>
    <x v="1"/>
    <x v="22"/>
    <x v="2"/>
    <n v="-836"/>
    <n v="-373.24800000000005"/>
    <n v="0.44646889952153118"/>
    <n v="47816"/>
  </r>
  <r>
    <x v="1"/>
    <x v="23"/>
    <x v="1"/>
    <n v="9512"/>
    <n v="34892.639999999999"/>
    <n v="3.6682758620689655"/>
    <n v="66816"/>
  </r>
  <r>
    <x v="1"/>
    <x v="24"/>
    <x v="1"/>
    <n v="14825"/>
    <n v="53829.36"/>
    <n v="3.6309854974704892"/>
    <n v="29279"/>
  </r>
  <r>
    <x v="1"/>
    <x v="25"/>
    <x v="0"/>
    <n v="1235"/>
    <n v="48722.688000000002"/>
    <n v="39.451569230769231"/>
    <n v="1005"/>
  </r>
  <r>
    <x v="1"/>
    <x v="26"/>
    <x v="0"/>
    <n v="1126"/>
    <n v="19694.88"/>
    <n v="17.491012433392541"/>
    <n v="1747"/>
  </r>
  <r>
    <x v="1"/>
    <x v="27"/>
    <x v="3"/>
    <n v="8018"/>
    <n v="65407.996800000001"/>
    <n v="8.1576448989773009"/>
    <n v="20129"/>
  </r>
  <r>
    <x v="1"/>
    <x v="28"/>
    <x v="3"/>
    <n v="37689"/>
    <n v="45826.516800000005"/>
    <n v="1.2159122502586963"/>
    <n v="84147"/>
  </r>
  <r>
    <x v="1"/>
    <x v="29"/>
    <x v="0"/>
    <n v="260"/>
    <n v="13039.488000000001"/>
    <n v="50.151876923076927"/>
    <n v="434"/>
  </r>
  <r>
    <x v="1"/>
    <x v="30"/>
    <x v="1"/>
    <n v="6369"/>
    <n v="26966.001600000003"/>
    <n v="4.2339459255770144"/>
    <n v="8018"/>
  </r>
  <r>
    <x v="1"/>
    <x v="31"/>
    <x v="1"/>
    <n v="348"/>
    <n v="2734.5600000000004"/>
    <n v="7.8579310344827595"/>
    <n v="673"/>
  </r>
  <r>
    <x v="1"/>
    <x v="32"/>
    <x v="1"/>
    <n v="6329"/>
    <n v="8897.6448"/>
    <n v="1.4058531837573076"/>
    <n v="4566"/>
  </r>
  <r>
    <x v="1"/>
    <x v="33"/>
    <x v="1"/>
    <n v="2766"/>
    <n v="3630.3552000000004"/>
    <n v="1.3124928416485901"/>
    <n v="3137"/>
  </r>
  <r>
    <x v="1"/>
    <x v="34"/>
    <x v="1"/>
    <n v="1253"/>
    <n v="11290.752"/>
    <n v="9.0109752593774939"/>
    <n v="1346"/>
  </r>
  <r>
    <x v="1"/>
    <x v="35"/>
    <x v="1"/>
    <n v="0"/>
    <n v="0"/>
    <s v="-"/>
    <n v="0"/>
  </r>
  <r>
    <x v="1"/>
    <x v="36"/>
    <x v="3"/>
    <n v="4234"/>
    <n v="43519.68"/>
    <n v="10.278620689655172"/>
    <n v="19546"/>
  </r>
  <r>
    <x v="1"/>
    <x v="37"/>
    <x v="1"/>
    <n v="708"/>
    <n v="1304.424"/>
    <n v="1.8424067796610168"/>
    <n v="168"/>
  </r>
  <r>
    <x v="1"/>
    <x v="38"/>
    <x v="1"/>
    <n v="1601"/>
    <n v="12030.508800000001"/>
    <n v="7.5143715178013748"/>
    <n v="56"/>
  </r>
  <r>
    <x v="1"/>
    <x v="39"/>
    <x v="1"/>
    <n v="2840"/>
    <n v="3796.5456000000004"/>
    <n v="1.3368118309859156"/>
    <n v="947"/>
  </r>
  <r>
    <x v="1"/>
    <x v="40"/>
    <x v="1"/>
    <n v="2436"/>
    <n v="18280.080000000002"/>
    <n v="7.5041379310344833"/>
    <n v="1518"/>
  </r>
  <r>
    <x v="1"/>
    <x v="41"/>
    <x v="1"/>
    <n v="2251"/>
    <n v="12403.584000000001"/>
    <n v="5.5102549977787652"/>
    <n v="4780"/>
  </r>
  <r>
    <x v="1"/>
    <x v="42"/>
    <x v="1"/>
    <n v="418"/>
    <n v="10186.560000000001"/>
    <n v="24.369760765550243"/>
    <n v="335"/>
  </r>
  <r>
    <x v="1"/>
    <x v="43"/>
    <x v="1"/>
    <n v="604"/>
    <n v="1943.1360000000002"/>
    <n v="3.2171125827814571"/>
    <n v="5893"/>
  </r>
  <r>
    <x v="1"/>
    <x v="44"/>
    <x v="1"/>
    <n v="717"/>
    <n v="15096.153600000001"/>
    <n v="21.054607531380753"/>
    <n v="703"/>
  </r>
  <r>
    <x v="1"/>
    <x v="45"/>
    <x v="1"/>
    <n v="1601"/>
    <n v="21104.064000000002"/>
    <n v="13.181801374141163"/>
    <n v="2228"/>
  </r>
  <r>
    <x v="1"/>
    <x v="46"/>
    <x v="1"/>
    <n v="2499"/>
    <n v="34662.167999999998"/>
    <n v="13.870415366146458"/>
    <n v="181"/>
  </r>
  <r>
    <x v="1"/>
    <x v="47"/>
    <x v="0"/>
    <n v="216"/>
    <n v="6227.2800000000007"/>
    <n v="28.830000000000002"/>
    <n v="316"/>
  </r>
  <r>
    <x v="1"/>
    <x v="48"/>
    <x v="0"/>
    <n v="214"/>
    <n v="3656.4480000000003"/>
    <n v="17.086205607476636"/>
    <n v="230"/>
  </r>
  <r>
    <x v="1"/>
    <x v="49"/>
    <x v="1"/>
    <n v="61211"/>
    <n v="86623.948800000013"/>
    <n v="1.4151696394438911"/>
    <n v="49036"/>
  </r>
  <r>
    <x v="1"/>
    <x v="51"/>
    <x v="3"/>
    <n v="30311"/>
    <n v="29913.624"/>
    <n v="0.98689003991950119"/>
    <n v="53316"/>
  </r>
  <r>
    <x v="1"/>
    <x v="52"/>
    <x v="2"/>
    <n v="126"/>
    <n v="662.51520000000005"/>
    <n v="5.258057142857143"/>
    <n v="613"/>
  </r>
  <r>
    <x v="1"/>
    <x v="53"/>
    <x v="2"/>
    <n v="293"/>
    <n v="849.13920000000007"/>
    <n v="2.8980860068259386"/>
    <n v="321"/>
  </r>
  <r>
    <x v="1"/>
    <x v="54"/>
    <x v="4"/>
    <n v="5"/>
    <n v="2685.3120000000004"/>
    <n v="537.06240000000003"/>
    <n v="0"/>
  </r>
  <r>
    <x v="1"/>
    <x v="55"/>
    <x v="4"/>
    <n v="49"/>
    <n v="7176.8591999999999"/>
    <n v="146.46651428571428"/>
    <n v="12"/>
  </r>
  <r>
    <x v="1"/>
    <x v="56"/>
    <x v="4"/>
    <n v="114"/>
    <n v="6473.1744000000008"/>
    <n v="56.782231578947375"/>
    <n v="10"/>
  </r>
  <r>
    <x v="1"/>
    <x v="57"/>
    <x v="4"/>
    <n v="21"/>
    <n v="2210.7168000000001"/>
    <n v="105.27222857142858"/>
    <n v="7"/>
  </r>
  <r>
    <x v="1"/>
    <x v="58"/>
    <x v="2"/>
    <n v="362"/>
    <n v="889.57439999999997"/>
    <n v="2.4573878453038671"/>
    <n v="794"/>
  </r>
  <r>
    <x v="1"/>
    <x v="59"/>
    <x v="1"/>
    <n v="1386"/>
    <n v="82090.843200000003"/>
    <n v="59.228602597402599"/>
    <n v="773"/>
  </r>
  <r>
    <x v="1"/>
    <x v="60"/>
    <x v="1"/>
    <n v="1195"/>
    <n v="12570.12"/>
    <n v="10.518928870292887"/>
    <n v="4675"/>
  </r>
  <r>
    <x v="1"/>
    <x v="61"/>
    <x v="4"/>
    <n v="89"/>
    <n v="3382.0416"/>
    <n v="38.000467415730334"/>
    <n v="19"/>
  </r>
  <r>
    <x v="1"/>
    <x v="62"/>
    <x v="1"/>
    <n v="409"/>
    <n v="3497.4720000000002"/>
    <n v="8.5512762836185825"/>
    <n v="0"/>
  </r>
  <r>
    <x v="1"/>
    <x v="63"/>
    <x v="2"/>
    <n v="2729"/>
    <n v="1341.1872000000001"/>
    <n v="0.49145738365701724"/>
    <n v="59355"/>
  </r>
  <r>
    <x v="1"/>
    <x v="64"/>
    <x v="4"/>
    <n v="1933"/>
    <n v="169528.16159999999"/>
    <n v="87.702101189860315"/>
    <n v="996"/>
  </r>
  <r>
    <x v="1"/>
    <x v="65"/>
    <x v="4"/>
    <n v="348"/>
    <n v="16089.840000000002"/>
    <n v="46.235172413793109"/>
    <n v="14"/>
  </r>
  <r>
    <x v="1"/>
    <x v="66"/>
    <x v="4"/>
    <n v="337"/>
    <n v="16806.312000000002"/>
    <n v="49.870362017804162"/>
    <n v="84"/>
  </r>
  <r>
    <x v="1"/>
    <x v="67"/>
    <x v="4"/>
    <n v="1031"/>
    <n v="52958.188800000004"/>
    <n v="51.365847526673136"/>
    <n v="555"/>
  </r>
  <r>
    <x v="1"/>
    <x v="68"/>
    <x v="4"/>
    <n v="358"/>
    <n v="43522.617600000005"/>
    <n v="121.57155754189945"/>
    <n v="45"/>
  </r>
  <r>
    <x v="1"/>
    <x v="69"/>
    <x v="2"/>
    <n v="103"/>
    <n v="2913.9264000000003"/>
    <n v="28.290547572815537"/>
    <n v="455"/>
  </r>
  <r>
    <x v="1"/>
    <x v="70"/>
    <x v="2"/>
    <n v="780"/>
    <n v="1437.0047999999999"/>
    <n v="1.842313846153846"/>
    <n v="15289"/>
  </r>
  <r>
    <x v="1"/>
    <x v="71"/>
    <x v="3"/>
    <n v="14616"/>
    <n v="17146.080000000002"/>
    <n v="1.1731034482758622"/>
    <n v="19720"/>
  </r>
  <r>
    <x v="1"/>
    <x v="72"/>
    <x v="4"/>
    <n v="151"/>
    <n v="20672.496000000003"/>
    <n v="136.90394701986756"/>
    <n v="33"/>
  </r>
  <r>
    <x v="1"/>
    <x v="73"/>
    <x v="0"/>
    <n v="4483"/>
    <n v="16049.836800000001"/>
    <n v="3.5801554316306046"/>
    <n v="11220"/>
  </r>
  <r>
    <x v="1"/>
    <x v="74"/>
    <x v="1"/>
    <n v="1798"/>
    <n v="26616.600000000002"/>
    <n v="14.80344827586207"/>
    <n v="0"/>
  </r>
  <r>
    <x v="1"/>
    <x v="75"/>
    <x v="4"/>
    <n v="49"/>
    <n v="6742.3104000000003"/>
    <n v="137.59817142857145"/>
    <n v="49"/>
  </r>
  <r>
    <x v="1"/>
    <x v="76"/>
    <x v="3"/>
    <n v="3104"/>
    <n v="77433.753599999996"/>
    <n v="24.946441237113401"/>
    <n v="12982"/>
  </r>
  <r>
    <x v="1"/>
    <x v="77"/>
    <x v="0"/>
    <n v="2332"/>
    <n v="26349.192000000003"/>
    <n v="11.298967409948544"/>
    <n v="696"/>
  </r>
  <r>
    <x v="1"/>
    <x v="78"/>
    <x v="2"/>
    <n v="279"/>
    <n v="2363.9040000000005"/>
    <n v="8.4727741935483891"/>
    <n v="669"/>
  </r>
  <r>
    <x v="1"/>
    <x v="79"/>
    <x v="1"/>
    <n v="1300"/>
    <n v="9775.9872000000014"/>
    <n v="7.5199901538461553"/>
    <n v="0"/>
  </r>
  <r>
    <x v="1"/>
    <x v="80"/>
    <x v="0"/>
    <n v="156"/>
    <n v="32857.228800000004"/>
    <n v="210.62326153846158"/>
    <n v="21"/>
  </r>
  <r>
    <x v="1"/>
    <x v="81"/>
    <x v="2"/>
    <n v="418"/>
    <n v="1975.104"/>
    <n v="4.7251291866028708"/>
    <n v="0"/>
  </r>
  <r>
    <x v="1"/>
    <x v="82"/>
    <x v="2"/>
    <n v="2436"/>
    <n v="13009.248000000001"/>
    <n v="5.3404137931034485"/>
    <n v="0"/>
  </r>
  <r>
    <x v="1"/>
    <x v="84"/>
    <x v="0"/>
    <n v="79"/>
    <n v="4403.4624000000003"/>
    <n v="55.740030379746841"/>
    <n v="179"/>
  </r>
  <r>
    <x v="1"/>
    <x v="86"/>
    <x v="1"/>
    <n v="748"/>
    <n v="2214.5184000000004"/>
    <n v="2.960586096256685"/>
    <n v="325"/>
  </r>
  <r>
    <x v="1"/>
    <x v="87"/>
    <x v="2"/>
    <n v="288"/>
    <n v="9304.7616000000016"/>
    <n v="32.308200000000006"/>
    <n v="70"/>
  </r>
  <r>
    <x v="1"/>
    <x v="88"/>
    <x v="2"/>
    <n v="5086"/>
    <n v="5568.0480000000007"/>
    <n v="1.0947793944160442"/>
    <n v="9125"/>
  </r>
  <r>
    <x v="1"/>
    <x v="89"/>
    <x v="1"/>
    <n v="3286"/>
    <n v="16516.224000000002"/>
    <n v="5.0262398052343285"/>
    <n v="3202"/>
  </r>
  <r>
    <x v="1"/>
    <x v="90"/>
    <x v="2"/>
    <n v="1058"/>
    <n v="15365.376000000002"/>
    <n v="14.523039697542535"/>
    <n v="1838"/>
  </r>
  <r>
    <x v="1"/>
    <x v="91"/>
    <x v="2"/>
    <n v="0"/>
    <n v="0"/>
    <s v="-"/>
    <n v="1207"/>
  </r>
  <r>
    <x v="1"/>
    <x v="92"/>
    <x v="1"/>
    <n v="1337"/>
    <n v="9176.9328000000005"/>
    <n v="6.863824083769634"/>
    <n v="650"/>
  </r>
  <r>
    <x v="1"/>
    <x v="93"/>
    <x v="1"/>
    <n v="18375"/>
    <n v="26002.944"/>
    <n v="1.4151262040816326"/>
    <n v="2079"/>
  </r>
  <r>
    <x v="1"/>
    <x v="94"/>
    <x v="1"/>
    <n v="6933"/>
    <n v="45798.134400000003"/>
    <n v="6.6058177412375603"/>
    <n v="11025"/>
  </r>
  <r>
    <x v="1"/>
    <x v="95"/>
    <x v="1"/>
    <n v="794"/>
    <n v="2074.3344000000002"/>
    <n v="2.6125118387909323"/>
    <n v="376"/>
  </r>
  <r>
    <x v="1"/>
    <x v="96"/>
    <x v="1"/>
    <n v="808"/>
    <n v="5336.9280000000008"/>
    <n v="6.6051089108910901"/>
    <n v="195"/>
  </r>
  <r>
    <x v="1"/>
    <x v="97"/>
    <x v="1"/>
    <n v="251"/>
    <n v="1349.3088"/>
    <n v="5.3757322709163349"/>
    <n v="251"/>
  </r>
  <r>
    <x v="1"/>
    <x v="98"/>
    <x v="1"/>
    <n v="845"/>
    <n v="7485.0048000000006"/>
    <n v="8.8579938461538461"/>
    <n v="520"/>
  </r>
  <r>
    <x v="1"/>
    <x v="99"/>
    <x v="4"/>
    <n v="84"/>
    <n v="11558.2464"/>
    <n v="137.59817142857142"/>
    <n v="0"/>
  </r>
  <r>
    <x v="1"/>
    <x v="100"/>
    <x v="3"/>
    <n v="2423"/>
    <n v="67989.456000000006"/>
    <n v="28.060031366075115"/>
    <n v="1912"/>
  </r>
  <r>
    <x v="1"/>
    <x v="101"/>
    <x v="4"/>
    <n v="235"/>
    <n v="10275.336000000001"/>
    <n v="43.724834042553198"/>
    <n v="235"/>
  </r>
  <r>
    <x v="1"/>
    <x v="102"/>
    <x v="0"/>
    <n v="260"/>
    <n v="7867.2384000000002"/>
    <n v="30.258609230769231"/>
    <n v="256"/>
  </r>
  <r>
    <x v="1"/>
    <x v="103"/>
    <x v="0"/>
    <n v="96"/>
    <n v="4888.5119999999997"/>
    <n v="50.921999999999997"/>
    <n v="38"/>
  </r>
  <r>
    <x v="1"/>
    <x v="104"/>
    <x v="0"/>
    <n v="15869"/>
    <n v="12765.081600000001"/>
    <n v="0.80440365492469601"/>
    <n v="67188"/>
  </r>
  <r>
    <x v="1"/>
    <x v="105"/>
    <x v="3"/>
    <n v="9849"/>
    <n v="88024.320000000007"/>
    <n v="8.9373865367042349"/>
    <n v="9756"/>
  </r>
  <r>
    <x v="1"/>
    <x v="107"/>
    <x v="3"/>
    <n v="0"/>
    <n v="0"/>
    <s v="-"/>
    <n v="0"/>
  </r>
  <r>
    <x v="1"/>
    <x v="106"/>
    <x v="1"/>
    <n v="9338"/>
    <n v="46652.025600000001"/>
    <n v="4.9959333476119081"/>
    <n v="8236"/>
  </r>
  <r>
    <x v="2"/>
    <x v="0"/>
    <x v="0"/>
    <n v="808"/>
    <n v="5427.1296000000002"/>
    <n v="6.7167445544554454"/>
    <n v="5214"/>
  </r>
  <r>
    <x v="2"/>
    <x v="1"/>
    <x v="1"/>
    <n v="4251"/>
    <n v="23347.008000000002"/>
    <n v="5.4921213832039522"/>
    <n v="2812"/>
  </r>
  <r>
    <x v="2"/>
    <x v="3"/>
    <x v="0"/>
    <n v="1216"/>
    <n v="20486.304"/>
    <n v="16.84728947368421"/>
    <n v="1200"/>
  </r>
  <r>
    <x v="2"/>
    <x v="4"/>
    <x v="2"/>
    <n v="446"/>
    <n v="286.97760000000005"/>
    <n v="0.64344753363228713"/>
    <n v="5513"/>
  </r>
  <r>
    <x v="2"/>
    <x v="5"/>
    <x v="2"/>
    <n v="40"/>
    <n v="820.75680000000011"/>
    <n v="20.518920000000001"/>
    <n v="33"/>
  </r>
  <r>
    <x v="2"/>
    <x v="6"/>
    <x v="2"/>
    <n v="168"/>
    <n v="2273.0976000000001"/>
    <n v="13.530342857142857"/>
    <n v="808"/>
  </r>
  <r>
    <x v="2"/>
    <x v="7"/>
    <x v="2"/>
    <n v="84"/>
    <n v="67.348799999999997"/>
    <n v="0.80177142857142858"/>
    <n v="11693"/>
  </r>
  <r>
    <x v="2"/>
    <x v="8"/>
    <x v="2"/>
    <n v="432"/>
    <n v="9963.648000000001"/>
    <n v="23.064000000000004"/>
    <n v="432"/>
  </r>
  <r>
    <x v="2"/>
    <x v="10"/>
    <x v="4"/>
    <n v="365"/>
    <n v="9196.9344000000001"/>
    <n v="25.197080547945205"/>
    <n v="177"/>
  </r>
  <r>
    <x v="2"/>
    <x v="11"/>
    <x v="4"/>
    <n v="404"/>
    <n v="10192.7808"/>
    <n v="25.229655445544555"/>
    <n v="207"/>
  </r>
  <r>
    <x v="2"/>
    <x v="12"/>
    <x v="3"/>
    <n v="1453"/>
    <n v="26989.113600000001"/>
    <n v="18.574751273227804"/>
    <n v="706"/>
  </r>
  <r>
    <x v="2"/>
    <x v="13"/>
    <x v="2"/>
    <n v="21"/>
    <n v="651.62880000000007"/>
    <n v="31.02994285714286"/>
    <n v="84"/>
  </r>
  <r>
    <x v="2"/>
    <x v="14"/>
    <x v="2"/>
    <n v="38"/>
    <n v="493.86239999999998"/>
    <n v="12.99637894736842"/>
    <n v="708"/>
  </r>
  <r>
    <x v="2"/>
    <x v="15"/>
    <x v="2"/>
    <n v="0"/>
    <n v="0"/>
    <s v="-"/>
    <n v="724"/>
  </r>
  <r>
    <x v="2"/>
    <x v="16"/>
    <x v="2"/>
    <n v="98"/>
    <n v="1014.2496000000001"/>
    <n v="10.349485714285715"/>
    <n v="1963"/>
  </r>
  <r>
    <x v="2"/>
    <x v="17"/>
    <x v="2"/>
    <n v="348"/>
    <n v="4030.5600000000004"/>
    <n v="11.582068965517243"/>
    <n v="1880"/>
  </r>
  <r>
    <x v="2"/>
    <x v="18"/>
    <x v="0"/>
    <n v="2889"/>
    <n v="11294.640000000001"/>
    <n v="3.9095327102803741"/>
    <n v="174"/>
  </r>
  <r>
    <x v="2"/>
    <x v="19"/>
    <x v="1"/>
    <n v="6014"/>
    <n v="55427.328000000001"/>
    <n v="9.2163831060858001"/>
    <n v="502"/>
  </r>
  <r>
    <x v="2"/>
    <x v="20"/>
    <x v="2"/>
    <n v="75"/>
    <n v="68.42880000000001"/>
    <n v="0.91238400000000008"/>
    <n v="9615"/>
  </r>
  <r>
    <x v="2"/>
    <x v="21"/>
    <x v="2"/>
    <n v="3675"/>
    <n v="3387.2256000000002"/>
    <n v="0.92169404081632655"/>
    <n v="44359"/>
  </r>
  <r>
    <x v="2"/>
    <x v="22"/>
    <x v="2"/>
    <n v="0"/>
    <n v="0"/>
    <s v="-"/>
    <n v="35288"/>
  </r>
  <r>
    <x v="2"/>
    <x v="23"/>
    <x v="1"/>
    <n v="9976"/>
    <n v="36594.720000000001"/>
    <n v="3.6682758620689655"/>
    <n v="17168"/>
  </r>
  <r>
    <x v="2"/>
    <x v="24"/>
    <x v="1"/>
    <n v="12273"/>
    <n v="44562.960000000006"/>
    <n v="3.6309753116597414"/>
    <n v="13433"/>
  </r>
  <r>
    <x v="2"/>
    <x v="25"/>
    <x v="0"/>
    <n v="230"/>
    <n v="9066.8160000000007"/>
    <n v="39.420939130434789"/>
    <n v="683"/>
  </r>
  <r>
    <x v="2"/>
    <x v="26"/>
    <x v="0"/>
    <n v="548"/>
    <n v="9583.4880000000012"/>
    <n v="17.488116788321172"/>
    <n v="1193"/>
  </r>
  <r>
    <x v="2"/>
    <x v="27"/>
    <x v="3"/>
    <n v="15507"/>
    <n v="126731.86560000002"/>
    <n v="8.1725585606500299"/>
    <n v="9772"/>
  </r>
  <r>
    <x v="2"/>
    <x v="28"/>
    <x v="3"/>
    <n v="32469"/>
    <n v="39479.356800000001"/>
    <n v="1.2159092303427885"/>
    <n v="46354"/>
  </r>
  <r>
    <x v="2"/>
    <x v="29"/>
    <x v="0"/>
    <n v="140"/>
    <n v="6985.4400000000005"/>
    <n v="49.896000000000001"/>
    <n v="161"/>
  </r>
  <r>
    <x v="2"/>
    <x v="30"/>
    <x v="1"/>
    <n v="5241"/>
    <n v="22191.710400000004"/>
    <n v="4.2342511734401835"/>
    <n v="5367"/>
  </r>
  <r>
    <x v="2"/>
    <x v="31"/>
    <x v="1"/>
    <n v="1764"/>
    <n v="13855.103999999999"/>
    <n v="7.8543673469387754"/>
    <n v="279"/>
  </r>
  <r>
    <x v="2"/>
    <x v="32"/>
    <x v="1"/>
    <n v="1782"/>
    <n v="2504.9088000000002"/>
    <n v="1.4056727272727274"/>
    <n v="2822"/>
  </r>
  <r>
    <x v="2"/>
    <x v="33"/>
    <x v="1"/>
    <n v="3286"/>
    <n v="4312.5695999999998"/>
    <n v="1.3124070602556299"/>
    <n v="2413"/>
  </r>
  <r>
    <x v="2"/>
    <x v="34"/>
    <x v="1"/>
    <n v="1996"/>
    <n v="17981.567999999999"/>
    <n v="9.0088016032064129"/>
    <n v="511"/>
  </r>
  <r>
    <x v="2"/>
    <x v="35"/>
    <x v="1"/>
    <n v="1253"/>
    <n v="3522.5280000000002"/>
    <n v="2.8112753391859537"/>
    <n v="0"/>
  </r>
  <r>
    <x v="2"/>
    <x v="36"/>
    <x v="3"/>
    <n v="12505"/>
    <n v="128532.09600000001"/>
    <n v="10.278456297481007"/>
    <n v="7390"/>
  </r>
  <r>
    <x v="2"/>
    <x v="37"/>
    <x v="1"/>
    <n v="541"/>
    <n v="996.49440000000004"/>
    <n v="1.8419489833641405"/>
    <n v="297"/>
  </r>
  <r>
    <x v="2"/>
    <x v="38"/>
    <x v="1"/>
    <n v="1546"/>
    <n v="11612.073600000002"/>
    <n v="7.511043725743856"/>
    <n v="0"/>
  </r>
  <r>
    <x v="2"/>
    <x v="39"/>
    <x v="1"/>
    <n v="1894"/>
    <n v="2531.0448000000001"/>
    <n v="1.3363488912354806"/>
    <n v="743"/>
  </r>
  <r>
    <x v="2"/>
    <x v="40"/>
    <x v="1"/>
    <n v="919"/>
    <n v="6894.2016000000012"/>
    <n v="7.5018515778019603"/>
    <n v="919"/>
  </r>
  <r>
    <x v="2"/>
    <x v="41"/>
    <x v="1"/>
    <n v="5267"/>
    <n v="29026.944"/>
    <n v="5.5110962597303965"/>
    <n v="3364"/>
  </r>
  <r>
    <x v="2"/>
    <x v="42"/>
    <x v="1"/>
    <n v="307"/>
    <n v="7470.1440000000011"/>
    <n v="24.332716612377855"/>
    <n v="93"/>
  </r>
  <r>
    <x v="2"/>
    <x v="43"/>
    <x v="1"/>
    <n v="10023"/>
    <n v="32285.952000000005"/>
    <n v="3.2211864711164329"/>
    <n v="4084"/>
  </r>
  <r>
    <x v="2"/>
    <x v="44"/>
    <x v="1"/>
    <n v="516"/>
    <n v="10846.742400000001"/>
    <n v="21.020818604651165"/>
    <n v="578"/>
  </r>
  <r>
    <x v="2"/>
    <x v="45"/>
    <x v="1"/>
    <n v="2622"/>
    <n v="34561.728000000003"/>
    <n v="13.181437070938216"/>
    <n v="1056"/>
  </r>
  <r>
    <x v="2"/>
    <x v="46"/>
    <x v="1"/>
    <n v="2318"/>
    <n v="32151.816000000003"/>
    <n v="13.870498705780847"/>
    <n v="0"/>
  </r>
  <r>
    <x v="2"/>
    <x v="47"/>
    <x v="0"/>
    <n v="226"/>
    <n v="6495.1200000000008"/>
    <n v="28.739469026548676"/>
    <n v="181"/>
  </r>
  <r>
    <x v="2"/>
    <x v="48"/>
    <x v="0"/>
    <n v="244"/>
    <n v="4173.12"/>
    <n v="17.102950819672131"/>
    <n v="119"/>
  </r>
  <r>
    <x v="2"/>
    <x v="49"/>
    <x v="1"/>
    <n v="12528"/>
    <n v="17729.280000000002"/>
    <n v="1.4151724137931037"/>
    <n v="12621"/>
  </r>
  <r>
    <x v="2"/>
    <x v="51"/>
    <x v="3"/>
    <n v="6840"/>
    <n v="6749.7408000000005"/>
    <n v="0.98680421052631584"/>
    <n v="24094"/>
  </r>
  <r>
    <x v="2"/>
    <x v="52"/>
    <x v="2"/>
    <n v="70"/>
    <n v="368.06400000000002"/>
    <n v="5.258057142857143"/>
    <n v="397"/>
  </r>
  <r>
    <x v="2"/>
    <x v="53"/>
    <x v="2"/>
    <n v="251"/>
    <n v="727.83360000000005"/>
    <n v="2.8997354581673309"/>
    <n v="126"/>
  </r>
  <r>
    <x v="2"/>
    <x v="54"/>
    <x v="4"/>
    <n v="5"/>
    <n v="2685.3120000000004"/>
    <n v="537.06240000000003"/>
    <n v="0"/>
  </r>
  <r>
    <x v="2"/>
    <x v="55"/>
    <x v="4"/>
    <n v="121"/>
    <n v="17771.270400000001"/>
    <n v="146.87000330578513"/>
    <n v="3"/>
  </r>
  <r>
    <x v="2"/>
    <x v="56"/>
    <x v="4"/>
    <n v="110"/>
    <n v="6208.9632000000001"/>
    <n v="56.445120000000003"/>
    <n v="3"/>
  </r>
  <r>
    <x v="2"/>
    <x v="57"/>
    <x v="4"/>
    <n v="77"/>
    <n v="8105.9616000000015"/>
    <n v="105.27222857142858"/>
    <n v="3"/>
  </r>
  <r>
    <x v="2"/>
    <x v="58"/>
    <x v="2"/>
    <n v="279"/>
    <n v="684.28800000000012"/>
    <n v="2.4526451612903228"/>
    <n v="307"/>
  </r>
  <r>
    <x v="2"/>
    <x v="59"/>
    <x v="1"/>
    <n v="1740"/>
    <n v="103129.20000000001"/>
    <n v="59.269655172413799"/>
    <n v="223"/>
  </r>
  <r>
    <x v="2"/>
    <x v="60"/>
    <x v="1"/>
    <n v="9675"/>
    <n v="101781.36"/>
    <n v="10.520037209302325"/>
    <n v="1474"/>
  </r>
  <r>
    <x v="2"/>
    <x v="61"/>
    <x v="4"/>
    <n v="70"/>
    <n v="2670.0191999999997"/>
    <n v="38.143131428571422"/>
    <n v="3"/>
  </r>
  <r>
    <x v="2"/>
    <x v="63"/>
    <x v="2"/>
    <n v="0"/>
    <n v="0"/>
    <s v="-"/>
    <n v="21215"/>
  </r>
  <r>
    <x v="2"/>
    <x v="64"/>
    <x v="4"/>
    <n v="1866"/>
    <n v="163626.22080000001"/>
    <n v="87.688221221864964"/>
    <n v="418"/>
  </r>
  <r>
    <x v="2"/>
    <x v="65"/>
    <x v="4"/>
    <n v="335"/>
    <n v="15446.246400000002"/>
    <n v="46.10819820895523"/>
    <n v="7"/>
  </r>
  <r>
    <x v="2"/>
    <x v="66"/>
    <x v="4"/>
    <n v="253"/>
    <n v="12633.7104"/>
    <n v="49.935614229249012"/>
    <n v="38"/>
  </r>
  <r>
    <x v="2"/>
    <x v="67"/>
    <x v="4"/>
    <n v="474"/>
    <n v="24332.140800000001"/>
    <n v="51.333630379746836"/>
    <n v="223"/>
  </r>
  <r>
    <x v="2"/>
    <x v="68"/>
    <x v="4"/>
    <n v="314"/>
    <n v="38152.944000000003"/>
    <n v="121.50619108280256"/>
    <n v="21"/>
  </r>
  <r>
    <x v="2"/>
    <x v="69"/>
    <x v="2"/>
    <n v="84"/>
    <n v="2384.1215999999999"/>
    <n v="28.382400000000001"/>
    <n v="353"/>
  </r>
  <r>
    <x v="2"/>
    <x v="70"/>
    <x v="2"/>
    <n v="0"/>
    <n v="0"/>
    <s v="-"/>
    <n v="10505"/>
  </r>
  <r>
    <x v="2"/>
    <x v="71"/>
    <x v="3"/>
    <n v="19024"/>
    <n v="22317.120000000003"/>
    <n v="1.1731034482758622"/>
    <n v="3944"/>
  </r>
  <r>
    <x v="2"/>
    <x v="72"/>
    <x v="4"/>
    <n v="351"/>
    <n v="48023.798400000007"/>
    <n v="136.81993846153847"/>
    <n v="5"/>
  </r>
  <r>
    <x v="2"/>
    <x v="73"/>
    <x v="0"/>
    <n v="5513"/>
    <n v="19738.296000000002"/>
    <n v="3.5803185198621446"/>
    <n v="7517"/>
  </r>
  <r>
    <x v="2"/>
    <x v="74"/>
    <x v="1"/>
    <n v="1798"/>
    <n v="26616.600000000002"/>
    <n v="14.80344827586207"/>
    <n v="93"/>
  </r>
  <r>
    <x v="2"/>
    <x v="75"/>
    <x v="4"/>
    <n v="228"/>
    <n v="31464.1152"/>
    <n v="138.00050526315789"/>
    <n v="31"/>
  </r>
  <r>
    <x v="2"/>
    <x v="76"/>
    <x v="3"/>
    <n v="1271"/>
    <n v="31824.489600000001"/>
    <n v="25.038937529504327"/>
    <n v="1256"/>
  </r>
  <r>
    <x v="2"/>
    <x v="77"/>
    <x v="0"/>
    <n v="1636"/>
    <n v="18483.768"/>
    <n v="11.298146699266503"/>
    <n v="534"/>
  </r>
  <r>
    <x v="2"/>
    <x v="78"/>
    <x v="2"/>
    <n v="195"/>
    <n v="1654.7328000000002"/>
    <n v="8.4858092307692328"/>
    <n v="696"/>
  </r>
  <r>
    <x v="2"/>
    <x v="79"/>
    <x v="1"/>
    <n v="1300"/>
    <n v="9775.9872000000014"/>
    <n v="7.5199901538461553"/>
    <n v="0"/>
  </r>
  <r>
    <x v="2"/>
    <x v="80"/>
    <x v="0"/>
    <n v="135"/>
    <n v="28443.571200000002"/>
    <n v="210.69312000000002"/>
    <n v="19"/>
  </r>
  <r>
    <x v="2"/>
    <x v="81"/>
    <x v="2"/>
    <n v="418"/>
    <n v="1975.104"/>
    <n v="4.7251291866028708"/>
    <n v="0"/>
  </r>
  <r>
    <x v="2"/>
    <x v="82"/>
    <x v="2"/>
    <n v="2436"/>
    <n v="13009.248000000001"/>
    <n v="5.3404137931034485"/>
    <n v="464"/>
  </r>
  <r>
    <x v="2"/>
    <x v="84"/>
    <x v="0"/>
    <n v="346"/>
    <n v="19297.526400000002"/>
    <n v="55.773197687861277"/>
    <n v="156"/>
  </r>
  <r>
    <x v="2"/>
    <x v="86"/>
    <x v="1"/>
    <n v="2761"/>
    <n v="8184.1536000000006"/>
    <n v="2.964199058312206"/>
    <n v="390"/>
  </r>
  <r>
    <x v="2"/>
    <x v="87"/>
    <x v="2"/>
    <n v="219"/>
    <n v="7053.6096000000007"/>
    <n v="32.208263013698634"/>
    <n v="174"/>
  </r>
  <r>
    <x v="2"/>
    <x v="88"/>
    <x v="2"/>
    <n v="5930"/>
    <n v="6492.6576000000005"/>
    <n v="1.0948832377740305"/>
    <n v="6501"/>
  </r>
  <r>
    <x v="2"/>
    <x v="108"/>
    <x v="1"/>
    <n v="0"/>
    <n v="0"/>
    <s v="-"/>
    <n v="13920"/>
  </r>
  <r>
    <x v="2"/>
    <x v="89"/>
    <x v="1"/>
    <n v="1198"/>
    <n v="6018.6240000000007"/>
    <n v="5.0238931552587651"/>
    <n v="1448"/>
  </r>
  <r>
    <x v="2"/>
    <x v="90"/>
    <x v="2"/>
    <n v="854"/>
    <n v="12400.128000000001"/>
    <n v="14.520056206088993"/>
    <n v="1300"/>
  </r>
  <r>
    <x v="2"/>
    <x v="91"/>
    <x v="2"/>
    <n v="2376"/>
    <n v="31806.259200000004"/>
    <n v="13.386472727272729"/>
    <n v="873"/>
  </r>
  <r>
    <x v="2"/>
    <x v="92"/>
    <x v="1"/>
    <n v="1142"/>
    <n v="7944.9120000000003"/>
    <n v="6.9570157618213662"/>
    <n v="455"/>
  </r>
  <r>
    <x v="2"/>
    <x v="93"/>
    <x v="1"/>
    <n v="16259"/>
    <n v="23008.6656"/>
    <n v="1.415134116489329"/>
    <n v="9336"/>
  </r>
  <r>
    <x v="2"/>
    <x v="94"/>
    <x v="1"/>
    <n v="3286"/>
    <n v="22804.632000000001"/>
    <n v="6.9399367011564213"/>
    <n v="4130"/>
  </r>
  <r>
    <x v="2"/>
    <x v="95"/>
    <x v="1"/>
    <n v="1170"/>
    <n v="4180.3775999999998"/>
    <n v="3.5729723076923077"/>
    <n v="195"/>
  </r>
  <r>
    <x v="2"/>
    <x v="96"/>
    <x v="1"/>
    <n v="613"/>
    <n v="4048.7040000000006"/>
    <n v="6.6047373572593813"/>
    <n v="140"/>
  </r>
  <r>
    <x v="2"/>
    <x v="98"/>
    <x v="1"/>
    <n v="325"/>
    <n v="2878.848"/>
    <n v="8.8579938461538461"/>
    <n v="121"/>
  </r>
  <r>
    <x v="2"/>
    <x v="99"/>
    <x v="4"/>
    <n v="84"/>
    <n v="11558.2464"/>
    <n v="137.59817142857142"/>
    <n v="0"/>
  </r>
  <r>
    <x v="2"/>
    <x v="100"/>
    <x v="3"/>
    <n v="1402"/>
    <n v="39334.896000000001"/>
    <n v="28.056273894436519"/>
    <n v="1457"/>
  </r>
  <r>
    <x v="2"/>
    <x v="102"/>
    <x v="0"/>
    <n v="228"/>
    <n v="6883.8336000000008"/>
    <n v="30.192252631578953"/>
    <n v="279"/>
  </r>
  <r>
    <x v="2"/>
    <x v="103"/>
    <x v="0"/>
    <n v="123"/>
    <n v="6319.2960000000003"/>
    <n v="51.376390243902442"/>
    <n v="10"/>
  </r>
  <r>
    <x v="2"/>
    <x v="104"/>
    <x v="0"/>
    <n v="5104"/>
    <n v="4105.7280000000001"/>
    <n v="0.80441379310344829"/>
    <n v="743"/>
  </r>
  <r>
    <x v="2"/>
    <x v="105"/>
    <x v="3"/>
    <n v="93"/>
    <n v="829.44"/>
    <n v="8.9187096774193559"/>
    <n v="93"/>
  </r>
  <r>
    <x v="2"/>
    <x v="107"/>
    <x v="3"/>
    <n v="22272"/>
    <n v="157593.60000000001"/>
    <n v="7.0758620689655176"/>
    <n v="4803"/>
  </r>
  <r>
    <x v="2"/>
    <x v="106"/>
    <x v="1"/>
    <n v="1021"/>
    <n v="5099.8464000000004"/>
    <n v="4.9949523996082279"/>
    <n v="1021"/>
  </r>
  <r>
    <x v="2"/>
    <x v="109"/>
    <x v="0"/>
    <n v="0"/>
    <n v="0"/>
    <s v="-"/>
    <n v="223"/>
  </r>
  <r>
    <x v="2"/>
    <x v="110"/>
    <x v="0"/>
    <n v="0"/>
    <n v="0"/>
    <s v="-"/>
    <n v="3"/>
  </r>
  <r>
    <x v="3"/>
    <x v="0"/>
    <x v="0"/>
    <n v="1768"/>
    <n v="11883.542400000002"/>
    <n v="6.7214606334841642"/>
    <n v="5847"/>
  </r>
  <r>
    <x v="3"/>
    <x v="1"/>
    <x v="1"/>
    <n v="1940"/>
    <n v="10653.984"/>
    <n v="5.4917443298969078"/>
    <n v="4770"/>
  </r>
  <r>
    <x v="3"/>
    <x v="3"/>
    <x v="0"/>
    <n v="1193"/>
    <n v="20095.344000000001"/>
    <n v="16.844378876781224"/>
    <n v="1506"/>
  </r>
  <r>
    <x v="3"/>
    <x v="4"/>
    <x v="2"/>
    <n v="891"/>
    <n v="573.9552000000001"/>
    <n v="0.64416969696969706"/>
    <n v="8018"/>
  </r>
  <r>
    <x v="3"/>
    <x v="5"/>
    <x v="2"/>
    <n v="54"/>
    <n v="1110.4560000000001"/>
    <n v="20.564000000000004"/>
    <n v="116"/>
  </r>
  <r>
    <x v="3"/>
    <x v="6"/>
    <x v="2"/>
    <n v="195"/>
    <n v="2651.9184"/>
    <n v="13.599581538461539"/>
    <n v="1086"/>
  </r>
  <r>
    <x v="3"/>
    <x v="7"/>
    <x v="2"/>
    <n v="0"/>
    <n v="0"/>
    <s v="-"/>
    <n v="14616"/>
  </r>
  <r>
    <x v="3"/>
    <x v="8"/>
    <x v="2"/>
    <n v="0"/>
    <n v="0"/>
    <s v="-"/>
    <n v="864"/>
  </r>
  <r>
    <x v="3"/>
    <x v="10"/>
    <x v="4"/>
    <n v="188"/>
    <n v="4744.9151999999995"/>
    <n v="25.23891063829787"/>
    <n v="226"/>
  </r>
  <r>
    <x v="3"/>
    <x v="11"/>
    <x v="4"/>
    <n v="420"/>
    <n v="10770.148800000001"/>
    <n v="25.64321142857143"/>
    <n v="193"/>
  </r>
  <r>
    <x v="3"/>
    <x v="12"/>
    <x v="3"/>
    <n v="1972"/>
    <n v="36646.560000000005"/>
    <n v="18.583448275862072"/>
    <n v="1671"/>
  </r>
  <r>
    <x v="3"/>
    <x v="13"/>
    <x v="2"/>
    <n v="42"/>
    <n v="1303.2576000000001"/>
    <n v="31.02994285714286"/>
    <n v="112"/>
  </r>
  <r>
    <x v="3"/>
    <x v="14"/>
    <x v="2"/>
    <n v="103"/>
    <n v="1358.1216000000002"/>
    <n v="13.18564660194175"/>
    <n v="759"/>
  </r>
  <r>
    <x v="3"/>
    <x v="15"/>
    <x v="2"/>
    <n v="14"/>
    <n v="147.48480000000001"/>
    <n v="10.534628571428572"/>
    <n v="738"/>
  </r>
  <r>
    <x v="3"/>
    <x v="16"/>
    <x v="2"/>
    <n v="627"/>
    <n v="6520.1760000000004"/>
    <n v="10.399004784688996"/>
    <n v="2144"/>
  </r>
  <r>
    <x v="3"/>
    <x v="17"/>
    <x v="2"/>
    <n v="724"/>
    <n v="8383.5648000000001"/>
    <n v="11.579509392265194"/>
    <n v="1977"/>
  </r>
  <r>
    <x v="3"/>
    <x v="18"/>
    <x v="0"/>
    <n v="2715"/>
    <n v="10614.240000000002"/>
    <n v="3.9094806629834262"/>
    <n v="348"/>
  </r>
  <r>
    <x v="3"/>
    <x v="19"/>
    <x v="1"/>
    <n v="5513"/>
    <n v="50808.384000000005"/>
    <n v="9.2161044803192471"/>
    <n v="4511"/>
  </r>
  <r>
    <x v="3"/>
    <x v="20"/>
    <x v="2"/>
    <n v="1225"/>
    <n v="1129.0752000000002"/>
    <n v="0.92169404081632667"/>
    <n v="11136"/>
  </r>
  <r>
    <x v="3"/>
    <x v="21"/>
    <x v="2"/>
    <n v="7016"/>
    <n v="6466.5216000000009"/>
    <n v="0.92168209806157364"/>
    <n v="62933"/>
  </r>
  <r>
    <x v="3"/>
    <x v="22"/>
    <x v="2"/>
    <n v="0"/>
    <n v="0"/>
    <s v="-"/>
    <n v="41969"/>
  </r>
  <r>
    <x v="3"/>
    <x v="24"/>
    <x v="1"/>
    <n v="8863"/>
    <n v="32179.680000000004"/>
    <n v="3.6307886720072213"/>
    <n v="17366"/>
  </r>
  <r>
    <x v="3"/>
    <x v="25"/>
    <x v="0"/>
    <n v="968"/>
    <n v="38190.527999999998"/>
    <n v="39.45302479338843"/>
    <n v="819"/>
  </r>
  <r>
    <x v="3"/>
    <x v="26"/>
    <x v="0"/>
    <n v="803"/>
    <n v="14050.368000000002"/>
    <n v="17.497344956413453"/>
    <n v="1444"/>
  </r>
  <r>
    <x v="3"/>
    <x v="27"/>
    <x v="3"/>
    <n v="16426"/>
    <n v="131426.32320000001"/>
    <n v="8.001115499817363"/>
    <n v="10357"/>
  </r>
  <r>
    <x v="3"/>
    <x v="28"/>
    <x v="3"/>
    <n v="43431"/>
    <n v="52808.371200000001"/>
    <n v="1.2159142363749396"/>
    <n v="63998"/>
  </r>
  <r>
    <x v="3"/>
    <x v="29"/>
    <x v="0"/>
    <n v="462"/>
    <n v="23168.376000000004"/>
    <n v="50.14800000000001"/>
    <n v="214"/>
  </r>
  <r>
    <x v="3"/>
    <x v="30"/>
    <x v="1"/>
    <n v="4490"/>
    <n v="19008.820800000001"/>
    <n v="4.2335903786191542"/>
    <n v="5534"/>
  </r>
  <r>
    <x v="3"/>
    <x v="31"/>
    <x v="1"/>
    <n v="1485"/>
    <n v="11667.456000000002"/>
    <n v="7.8568727272727283"/>
    <n v="418"/>
  </r>
  <r>
    <x v="3"/>
    <x v="32"/>
    <x v="1"/>
    <n v="2803"/>
    <n v="3940.0128"/>
    <n v="1.4056413842311808"/>
    <n v="3156"/>
  </r>
  <r>
    <x v="3"/>
    <x v="33"/>
    <x v="1"/>
    <n v="873"/>
    <n v="1145.1456000000001"/>
    <n v="1.3117360824742268"/>
    <n v="2877"/>
  </r>
  <r>
    <x v="3"/>
    <x v="34"/>
    <x v="1"/>
    <n v="1880"/>
    <n v="16936.128000000001"/>
    <n v="9.0085787234042556"/>
    <n v="975"/>
  </r>
  <r>
    <x v="3"/>
    <x v="35"/>
    <x v="1"/>
    <n v="2506"/>
    <n v="7045.0560000000005"/>
    <n v="2.8112753391859537"/>
    <n v="0"/>
  </r>
  <r>
    <x v="3"/>
    <x v="36"/>
    <x v="3"/>
    <n v="9570"/>
    <n v="98366.400000000009"/>
    <n v="10.278620689655174"/>
    <n v="12540"/>
  </r>
  <r>
    <x v="3"/>
    <x v="37"/>
    <x v="1"/>
    <n v="244"/>
    <n v="449.06400000000002"/>
    <n v="1.8404262295081968"/>
    <n v="260"/>
  </r>
  <r>
    <x v="3"/>
    <x v="38"/>
    <x v="1"/>
    <n v="1546"/>
    <n v="11612.073600000002"/>
    <n v="7.511043725743856"/>
    <n v="28"/>
  </r>
  <r>
    <x v="3"/>
    <x v="39"/>
    <x v="1"/>
    <n v="1151"/>
    <n v="1538.4816000000001"/>
    <n v="1.336647784535187"/>
    <n v="891"/>
  </r>
  <r>
    <x v="3"/>
    <x v="41"/>
    <x v="1"/>
    <n v="3202"/>
    <n v="17646.336000000003"/>
    <n v="5.511035602748283"/>
    <n v="4478"/>
  </r>
  <r>
    <x v="3"/>
    <x v="42"/>
    <x v="1"/>
    <n v="214"/>
    <n v="5206.4640000000009"/>
    <n v="24.329271028037386"/>
    <n v="168"/>
  </r>
  <r>
    <x v="3"/>
    <x v="43"/>
    <x v="1"/>
    <n v="5916"/>
    <n v="19057.68"/>
    <n v="3.2213793103448278"/>
    <n v="4826"/>
  </r>
  <r>
    <x v="3"/>
    <x v="44"/>
    <x v="1"/>
    <n v="439"/>
    <n v="9234.3888000000006"/>
    <n v="21.035054214123008"/>
    <n v="627"/>
  </r>
  <r>
    <x v="3"/>
    <x v="45"/>
    <x v="1"/>
    <n v="1520"/>
    <n v="20033.567999999999"/>
    <n v="13.17997894736842"/>
    <n v="441"/>
  </r>
  <r>
    <x v="3"/>
    <x v="46"/>
    <x v="1"/>
    <n v="2318"/>
    <n v="32151.816000000003"/>
    <n v="13.870498705780847"/>
    <n v="105"/>
  </r>
  <r>
    <x v="3"/>
    <x v="47"/>
    <x v="0"/>
    <n v="277"/>
    <n v="7968.2400000000007"/>
    <n v="28.766209386281592"/>
    <n v="202"/>
  </r>
  <r>
    <x v="3"/>
    <x v="48"/>
    <x v="0"/>
    <n v="126"/>
    <n v="2146.1760000000004"/>
    <n v="17.03314285714286"/>
    <n v="128"/>
  </r>
  <r>
    <x v="3"/>
    <x v="51"/>
    <x v="3"/>
    <n v="27513"/>
    <n v="27152.366400000003"/>
    <n v="0.98689224730127589"/>
    <n v="41658"/>
  </r>
  <r>
    <x v="3"/>
    <x v="52"/>
    <x v="2"/>
    <n v="70"/>
    <n v="368.06400000000002"/>
    <n v="5.258057142857143"/>
    <n v="474"/>
  </r>
  <r>
    <x v="3"/>
    <x v="53"/>
    <x v="2"/>
    <n v="126"/>
    <n v="363.91680000000002"/>
    <n v="2.8882285714285718"/>
    <n v="140"/>
  </r>
  <r>
    <x v="3"/>
    <x v="55"/>
    <x v="4"/>
    <n v="119"/>
    <n v="17429.515200000002"/>
    <n v="146.46651428571431"/>
    <n v="10"/>
  </r>
  <r>
    <x v="3"/>
    <x v="56"/>
    <x v="4"/>
    <n v="107"/>
    <n v="6076.8576000000003"/>
    <n v="56.793061682242993"/>
    <n v="3"/>
  </r>
  <r>
    <x v="3"/>
    <x v="57"/>
    <x v="4"/>
    <n v="75"/>
    <n v="7860.3264000000008"/>
    <n v="104.80435200000001"/>
    <n v="7"/>
  </r>
  <r>
    <x v="3"/>
    <x v="58"/>
    <x v="2"/>
    <n v="516"/>
    <n v="1265.9328000000003"/>
    <n v="2.4533581395348842"/>
    <n v="543"/>
  </r>
  <r>
    <x v="3"/>
    <x v="59"/>
    <x v="1"/>
    <n v="1518"/>
    <n v="89928.662400000001"/>
    <n v="59.241543083003954"/>
    <n v="133"/>
  </r>
  <r>
    <x v="3"/>
    <x v="60"/>
    <x v="1"/>
    <n v="8202"/>
    <n v="86282.28"/>
    <n v="10.51966349670812"/>
    <n v="1346"/>
  </r>
  <r>
    <x v="3"/>
    <x v="61"/>
    <x v="4"/>
    <n v="68"/>
    <n v="2581.0272000000004"/>
    <n v="37.95628235294118"/>
    <n v="21"/>
  </r>
  <r>
    <x v="3"/>
    <x v="63"/>
    <x v="2"/>
    <n v="1448"/>
    <n v="711.67680000000007"/>
    <n v="0.49148950276243097"/>
    <n v="29901"/>
  </r>
  <r>
    <x v="3"/>
    <x v="64"/>
    <x v="4"/>
    <n v="1448"/>
    <n v="126993.48480000001"/>
    <n v="87.702682872928179"/>
    <n v="645"/>
  </r>
  <r>
    <x v="3"/>
    <x v="65"/>
    <x v="4"/>
    <n v="328"/>
    <n v="15124.449600000002"/>
    <n v="46.111126829268301"/>
    <n v="12"/>
  </r>
  <r>
    <x v="3"/>
    <x v="66"/>
    <x v="4"/>
    <n v="216"/>
    <n v="10779.220800000001"/>
    <n v="49.903800000000004"/>
    <n v="56"/>
  </r>
  <r>
    <x v="3"/>
    <x v="67"/>
    <x v="4"/>
    <n v="253"/>
    <n v="13000.996800000001"/>
    <n v="51.387339130434789"/>
    <n v="221"/>
  </r>
  <r>
    <x v="3"/>
    <x v="68"/>
    <x v="4"/>
    <n v="293"/>
    <n v="35609.414400000001"/>
    <n v="121.53383754266213"/>
    <n v="24"/>
  </r>
  <r>
    <x v="3"/>
    <x v="69"/>
    <x v="2"/>
    <n v="93"/>
    <n v="2649.0240000000003"/>
    <n v="28.484129032258068"/>
    <n v="483"/>
  </r>
  <r>
    <x v="3"/>
    <x v="70"/>
    <x v="2"/>
    <n v="1040"/>
    <n v="1916.0064"/>
    <n v="1.8423138461538462"/>
    <n v="12844"/>
  </r>
  <r>
    <x v="3"/>
    <x v="71"/>
    <x v="3"/>
    <n v="15080"/>
    <n v="17690.400000000001"/>
    <n v="1.1731034482758622"/>
    <n v="11252"/>
  </r>
  <r>
    <x v="3"/>
    <x v="72"/>
    <x v="4"/>
    <n v="332"/>
    <n v="45479.491200000004"/>
    <n v="136.98641927710844"/>
    <n v="0"/>
  </r>
  <r>
    <x v="3"/>
    <x v="73"/>
    <x v="0"/>
    <n v="2450"/>
    <n v="8772.5808000000015"/>
    <n v="3.5806452244897966"/>
    <n v="4789"/>
  </r>
  <r>
    <x v="3"/>
    <x v="74"/>
    <x v="1"/>
    <n v="1706"/>
    <n v="25242.84"/>
    <n v="14.796506447831185"/>
    <n v="720"/>
  </r>
  <r>
    <x v="3"/>
    <x v="75"/>
    <x v="4"/>
    <n v="198"/>
    <n v="27290.304"/>
    <n v="137.82981818181818"/>
    <n v="40"/>
  </r>
  <r>
    <x v="3"/>
    <x v="77"/>
    <x v="0"/>
    <n v="1102"/>
    <n v="12453.609600000002"/>
    <n v="11.300916152450093"/>
    <n v="604"/>
  </r>
  <r>
    <x v="3"/>
    <x v="78"/>
    <x v="2"/>
    <n v="195"/>
    <n v="1654.7328000000002"/>
    <n v="8.4858092307692328"/>
    <n v="724"/>
  </r>
  <r>
    <x v="3"/>
    <x v="79"/>
    <x v="1"/>
    <n v="1300"/>
    <n v="9775.9872000000014"/>
    <n v="7.5199901538461553"/>
    <n v="0"/>
  </r>
  <r>
    <x v="3"/>
    <x v="80"/>
    <x v="0"/>
    <n v="116"/>
    <n v="24520.320000000003"/>
    <n v="211.38206896551728"/>
    <n v="3"/>
  </r>
  <r>
    <x v="3"/>
    <x v="81"/>
    <x v="2"/>
    <n v="418"/>
    <n v="1975.104"/>
    <n v="4.7251291866028708"/>
    <n v="418"/>
  </r>
  <r>
    <x v="3"/>
    <x v="82"/>
    <x v="2"/>
    <n v="1972"/>
    <n v="10531.296000000002"/>
    <n v="5.3404137931034494"/>
    <n v="0"/>
  </r>
  <r>
    <x v="3"/>
    <x v="84"/>
    <x v="0"/>
    <n v="191"/>
    <n v="10620.115200000002"/>
    <n v="55.602697382198961"/>
    <n v="154"/>
  </r>
  <r>
    <x v="3"/>
    <x v="86"/>
    <x v="1"/>
    <n v="2372"/>
    <n v="7028.7264000000005"/>
    <n v="2.9632067453625632"/>
    <n v="163"/>
  </r>
  <r>
    <x v="3"/>
    <x v="87"/>
    <x v="2"/>
    <n v="45"/>
    <n v="1425.7295999999999"/>
    <n v="31.682879999999997"/>
    <n v="0"/>
  </r>
  <r>
    <x v="3"/>
    <x v="88"/>
    <x v="2"/>
    <n v="5457"/>
    <n v="5974.4736000000003"/>
    <n v="1.0948274876305664"/>
    <n v="9216"/>
  </r>
  <r>
    <x v="3"/>
    <x v="108"/>
    <x v="1"/>
    <n v="5564"/>
    <n v="20231.8128"/>
    <n v="3.6361992810927388"/>
    <n v="36188"/>
  </r>
  <r>
    <x v="3"/>
    <x v="89"/>
    <x v="1"/>
    <n v="864"/>
    <n v="4339.0079999999998"/>
    <n v="5.0219999999999994"/>
    <n v="1866"/>
  </r>
  <r>
    <x v="3"/>
    <x v="90"/>
    <x v="2"/>
    <n v="1040"/>
    <n v="15095.808000000001"/>
    <n v="14.5152"/>
    <n v="1151"/>
  </r>
  <r>
    <x v="3"/>
    <x v="91"/>
    <x v="2"/>
    <n v="1801"/>
    <n v="24103.180799999998"/>
    <n v="13.383220877290393"/>
    <n v="780"/>
  </r>
  <r>
    <x v="3"/>
    <x v="92"/>
    <x v="1"/>
    <n v="687"/>
    <n v="4779.8640000000005"/>
    <n v="6.9575895196506554"/>
    <n v="539"/>
  </r>
  <r>
    <x v="3"/>
    <x v="93"/>
    <x v="1"/>
    <n v="6923"/>
    <n v="9797.0688000000009"/>
    <n v="1.4151478838653764"/>
    <n v="7035"/>
  </r>
  <r>
    <x v="3"/>
    <x v="94"/>
    <x v="1"/>
    <n v="6172"/>
    <n v="43218.403200000001"/>
    <n v="7.0023336357744652"/>
    <n v="836"/>
  </r>
  <r>
    <x v="3"/>
    <x v="95"/>
    <x v="1"/>
    <n v="975"/>
    <n v="3483.6480000000001"/>
    <n v="3.5729723076923077"/>
    <n v="516"/>
  </r>
  <r>
    <x v="3"/>
    <x v="96"/>
    <x v="1"/>
    <n v="474"/>
    <n v="3128.5440000000003"/>
    <n v="6.6003037974683547"/>
    <n v="158"/>
  </r>
  <r>
    <x v="3"/>
    <x v="98"/>
    <x v="1"/>
    <n v="724"/>
    <n v="6415.7183999999997"/>
    <n v="8.8614895027624314"/>
    <n v="335"/>
  </r>
  <r>
    <x v="3"/>
    <x v="99"/>
    <x v="4"/>
    <n v="61"/>
    <n v="8347.6224000000002"/>
    <n v="136.84626885245902"/>
    <n v="0"/>
  </r>
  <r>
    <x v="3"/>
    <x v="100"/>
    <x v="3"/>
    <n v="3508"/>
    <n v="98467.488000000012"/>
    <n v="28.069409350057015"/>
    <n v="1736"/>
  </r>
  <r>
    <x v="3"/>
    <x v="102"/>
    <x v="0"/>
    <n v="284"/>
    <n v="8569.6704000000009"/>
    <n v="30.17489577464789"/>
    <n v="351"/>
  </r>
  <r>
    <x v="3"/>
    <x v="103"/>
    <x v="0"/>
    <n v="114"/>
    <n v="5842.3680000000004"/>
    <n v="51.248842105263158"/>
    <n v="7"/>
  </r>
  <r>
    <x v="3"/>
    <x v="107"/>
    <x v="3"/>
    <n v="17470"/>
    <n v="123612.48000000001"/>
    <n v="7.0757000572409847"/>
    <n v="9118"/>
  </r>
  <r>
    <x v="3"/>
    <x v="111"/>
    <x v="1"/>
    <n v="0"/>
    <n v="0"/>
    <s v="-"/>
    <n v="23405"/>
  </r>
  <r>
    <x v="3"/>
    <x v="109"/>
    <x v="0"/>
    <n v="17595"/>
    <n v="17724.700799999999"/>
    <n v="1.0073714578005115"/>
    <n v="1782"/>
  </r>
  <r>
    <x v="3"/>
    <x v="112"/>
    <x v="4"/>
    <n v="0"/>
    <n v="0"/>
    <s v="-"/>
    <n v="0"/>
  </r>
  <r>
    <x v="3"/>
    <x v="110"/>
    <x v="0"/>
    <n v="1836"/>
    <n v="23701.161600000003"/>
    <n v="12.909129411764708"/>
    <n v="3650"/>
  </r>
  <r>
    <x v="3"/>
    <x v="113"/>
    <x v="1"/>
    <n v="0"/>
    <n v="0"/>
    <s v="-"/>
    <n v="0"/>
  </r>
  <r>
    <x v="4"/>
    <x v="0"/>
    <x v="0"/>
    <n v="1740"/>
    <n v="11696.400000000001"/>
    <n v="6.7220689655172423"/>
    <n v="8267"/>
  </r>
  <r>
    <x v="4"/>
    <x v="1"/>
    <x v="1"/>
    <n v="2181"/>
    <n v="11979.36"/>
    <n v="5.492599724896837"/>
    <n v="5652"/>
  </r>
  <r>
    <x v="4"/>
    <x v="3"/>
    <x v="0"/>
    <n v="713"/>
    <n v="12002.472"/>
    <n v="16.833761570827487"/>
    <n v="1919"/>
  </r>
  <r>
    <x v="4"/>
    <x v="4"/>
    <x v="2"/>
    <n v="446"/>
    <n v="286.97760000000005"/>
    <n v="0.64344753363228713"/>
    <n v="9744"/>
  </r>
  <r>
    <x v="4"/>
    <x v="5"/>
    <x v="2"/>
    <n v="19"/>
    <n v="386.25119999999998"/>
    <n v="20.329010526315788"/>
    <n v="116"/>
  </r>
  <r>
    <x v="4"/>
    <x v="6"/>
    <x v="2"/>
    <n v="223"/>
    <n v="3030.7824000000005"/>
    <n v="13.590952466367716"/>
    <n v="1337"/>
  </r>
  <r>
    <x v="4"/>
    <x v="7"/>
    <x v="2"/>
    <n v="1253"/>
    <n v="1010.1024"/>
    <n v="0.80614716679968079"/>
    <n v="14282"/>
  </r>
  <r>
    <x v="4"/>
    <x v="8"/>
    <x v="2"/>
    <n v="265"/>
    <n v="6106.7520000000004"/>
    <n v="23.044347169811321"/>
    <n v="641"/>
  </r>
  <r>
    <x v="4"/>
    <x v="10"/>
    <x v="4"/>
    <n v="541"/>
    <n v="14098.881600000001"/>
    <n v="26.060779297597044"/>
    <n v="372"/>
  </r>
  <r>
    <x v="4"/>
    <x v="11"/>
    <x v="4"/>
    <n v="502"/>
    <n v="12973.176000000001"/>
    <n v="25.842980079681279"/>
    <n v="358"/>
  </r>
  <r>
    <x v="4"/>
    <x v="12"/>
    <x v="3"/>
    <n v="302"/>
    <n v="5604.7680000000009"/>
    <n v="18.558834437086094"/>
    <n v="1411"/>
  </r>
  <r>
    <x v="4"/>
    <x v="13"/>
    <x v="2"/>
    <n v="70"/>
    <n v="2172.096"/>
    <n v="31.029942857142856"/>
    <n v="168"/>
  </r>
  <r>
    <x v="4"/>
    <x v="14"/>
    <x v="2"/>
    <n v="82"/>
    <n v="1080.3456000000001"/>
    <n v="13.174946341463416"/>
    <n v="727"/>
  </r>
  <r>
    <x v="4"/>
    <x v="15"/>
    <x v="2"/>
    <n v="42"/>
    <n v="442.45440000000002"/>
    <n v="10.534628571428572"/>
    <n v="864"/>
  </r>
  <r>
    <x v="4"/>
    <x v="16"/>
    <x v="2"/>
    <n v="0"/>
    <n v="0"/>
    <s v="-"/>
    <n v="3494"/>
  </r>
  <r>
    <x v="4"/>
    <x v="17"/>
    <x v="2"/>
    <n v="0"/>
    <n v="0"/>
    <s v="-"/>
    <n v="3063"/>
  </r>
  <r>
    <x v="4"/>
    <x v="18"/>
    <x v="0"/>
    <n v="2367"/>
    <n v="9253.44"/>
    <n v="3.9093536121673007"/>
    <n v="418"/>
  </r>
  <r>
    <x v="4"/>
    <x v="19"/>
    <x v="1"/>
    <n v="1003"/>
    <n v="9237.8880000000008"/>
    <n v="9.2102572283150561"/>
    <n v="1003"/>
  </r>
  <r>
    <x v="4"/>
    <x v="20"/>
    <x v="2"/>
    <n v="3007"/>
    <n v="2771.3663999999999"/>
    <n v="0.92163831060857992"/>
    <n v="9726"/>
  </r>
  <r>
    <x v="4"/>
    <x v="21"/>
    <x v="2"/>
    <n v="11099"/>
    <n v="10230.105600000001"/>
    <n v="0.92171417244796838"/>
    <n v="86054"/>
  </r>
  <r>
    <x v="4"/>
    <x v="22"/>
    <x v="2"/>
    <n v="-1253"/>
    <n v="-559.87199999999996"/>
    <n v="0.44682521947326415"/>
    <n v="63893"/>
  </r>
  <r>
    <x v="4"/>
    <x v="24"/>
    <x v="1"/>
    <n v="8202"/>
    <n v="29778.84"/>
    <n v="3.6306803218727142"/>
    <n v="24291"/>
  </r>
  <r>
    <x v="4"/>
    <x v="25"/>
    <x v="0"/>
    <n v="149"/>
    <n v="5861.3760000000002"/>
    <n v="39.338093959731545"/>
    <n v="1126"/>
  </r>
  <r>
    <x v="4"/>
    <x v="26"/>
    <x v="0"/>
    <n v="274"/>
    <n v="4791.7440000000006"/>
    <n v="17.488116788321172"/>
    <n v="1764"/>
  </r>
  <r>
    <x v="4"/>
    <x v="27"/>
    <x v="3"/>
    <n v="6070"/>
    <n v="48560.90400000001"/>
    <n v="8.0001489291598045"/>
    <n v="16092"/>
  </r>
  <r>
    <x v="4"/>
    <x v="28"/>
    <x v="3"/>
    <n v="14616"/>
    <n v="17472.672000000002"/>
    <n v="1.195448275862069"/>
    <n v="69740"/>
  </r>
  <r>
    <x v="4"/>
    <x v="29"/>
    <x v="0"/>
    <n v="249"/>
    <n v="12457.368"/>
    <n v="50.029590361445784"/>
    <n v="402"/>
  </r>
  <r>
    <x v="4"/>
    <x v="30"/>
    <x v="1"/>
    <n v="2715"/>
    <n v="11493.705600000001"/>
    <n v="4.2334090607734813"/>
    <n v="8728"/>
  </r>
  <r>
    <x v="4"/>
    <x v="31"/>
    <x v="1"/>
    <n v="1091"/>
    <n v="8568.2880000000005"/>
    <n v="7.8536095325389557"/>
    <n v="534"/>
  </r>
  <r>
    <x v="4"/>
    <x v="32"/>
    <x v="1"/>
    <n v="3490"/>
    <n v="4905.4463999999998"/>
    <n v="1.4055720343839542"/>
    <n v="3842"/>
  </r>
  <r>
    <x v="4"/>
    <x v="33"/>
    <x v="1"/>
    <n v="1671"/>
    <n v="2192.8320000000003"/>
    <n v="1.3122872531418315"/>
    <n v="3508"/>
  </r>
  <r>
    <x v="4"/>
    <x v="34"/>
    <x v="1"/>
    <n v="905"/>
    <n v="8154.4319999999998"/>
    <n v="9.0104220994475135"/>
    <n v="1578"/>
  </r>
  <r>
    <x v="4"/>
    <x v="35"/>
    <x v="1"/>
    <n v="2506"/>
    <n v="7045.0560000000005"/>
    <n v="2.8112753391859537"/>
    <n v="24"/>
  </r>
  <r>
    <x v="4"/>
    <x v="36"/>
    <x v="3"/>
    <n v="4826"/>
    <n v="49600.512000000002"/>
    <n v="10.277768752590138"/>
    <n v="14825"/>
  </r>
  <r>
    <x v="4"/>
    <x v="37"/>
    <x v="1"/>
    <n v="2153"/>
    <n v="3968.8704000000002"/>
    <n v="1.8434140269391548"/>
    <n v="335"/>
  </r>
  <r>
    <x v="4"/>
    <x v="38"/>
    <x v="1"/>
    <n v="1518"/>
    <n v="11402.8128"/>
    <n v="7.5117343873517788"/>
    <n v="28"/>
  </r>
  <r>
    <x v="4"/>
    <x v="39"/>
    <x v="1"/>
    <n v="260"/>
    <n v="347.41440000000006"/>
    <n v="1.336209230769231"/>
    <n v="1300"/>
  </r>
  <r>
    <x v="4"/>
    <x v="41"/>
    <x v="1"/>
    <n v="1323"/>
    <n v="7288.7040000000006"/>
    <n v="5.5092244897959191"/>
    <n v="5972"/>
  </r>
  <r>
    <x v="4"/>
    <x v="42"/>
    <x v="1"/>
    <n v="270"/>
    <n v="6564.6720000000005"/>
    <n v="24.313600000000001"/>
    <n v="179"/>
  </r>
  <r>
    <x v="4"/>
    <x v="43"/>
    <x v="1"/>
    <n v="1091"/>
    <n v="3512.5920000000006"/>
    <n v="3.2196076993583871"/>
    <n v="580"/>
  </r>
  <r>
    <x v="4"/>
    <x v="44"/>
    <x v="1"/>
    <n v="300"/>
    <n v="6302.8368"/>
    <n v="21.009456"/>
    <n v="724"/>
  </r>
  <r>
    <x v="4"/>
    <x v="45"/>
    <x v="1"/>
    <n v="1729"/>
    <n v="22786.272000000004"/>
    <n v="13.178873337189129"/>
    <n v="778"/>
  </r>
  <r>
    <x v="4"/>
    <x v="46"/>
    <x v="1"/>
    <n v="2214"/>
    <n v="30703.536000000004"/>
    <n v="13.867902439024393"/>
    <n v="2200"/>
  </r>
  <r>
    <x v="4"/>
    <x v="47"/>
    <x v="0"/>
    <n v="214"/>
    <n v="6160.3200000000006"/>
    <n v="28.786542056074769"/>
    <n v="325"/>
  </r>
  <r>
    <x v="4"/>
    <x v="48"/>
    <x v="0"/>
    <n v="128"/>
    <n v="2185.92"/>
    <n v="17.077500000000001"/>
    <n v="195"/>
  </r>
  <r>
    <x v="4"/>
    <x v="51"/>
    <x v="3"/>
    <n v="30622"/>
    <n v="30220.430400000005"/>
    <n v="0.98688623865194969"/>
    <n v="64508"/>
  </r>
  <r>
    <x v="4"/>
    <x v="52"/>
    <x v="2"/>
    <n v="70"/>
    <n v="368.06400000000002"/>
    <n v="5.258057142857143"/>
    <n v="529"/>
  </r>
  <r>
    <x v="4"/>
    <x v="53"/>
    <x v="2"/>
    <n v="195"/>
    <n v="566.09280000000001"/>
    <n v="2.9030399999999998"/>
    <n v="376"/>
  </r>
  <r>
    <x v="4"/>
    <x v="55"/>
    <x v="4"/>
    <n v="110"/>
    <n v="16062.494400000001"/>
    <n v="146.02267636363638"/>
    <n v="12"/>
  </r>
  <r>
    <x v="4"/>
    <x v="56"/>
    <x v="4"/>
    <n v="105"/>
    <n v="5944.7520000000004"/>
    <n v="56.616685714285715"/>
    <n v="5"/>
  </r>
  <r>
    <x v="4"/>
    <x v="57"/>
    <x v="4"/>
    <n v="68"/>
    <n v="7123.4208000000008"/>
    <n v="104.75618823529413"/>
    <n v="7"/>
  </r>
  <r>
    <x v="4"/>
    <x v="58"/>
    <x v="2"/>
    <n v="112"/>
    <n v="273.71520000000004"/>
    <n v="2.4438857142857144"/>
    <n v="655"/>
  </r>
  <r>
    <x v="4"/>
    <x v="59"/>
    <x v="1"/>
    <n v="1386"/>
    <n v="82090.843200000003"/>
    <n v="59.228602597402599"/>
    <n v="140"/>
  </r>
  <r>
    <x v="4"/>
    <x v="60"/>
    <x v="1"/>
    <n v="6856"/>
    <n v="72125.64"/>
    <n v="10.520075845974329"/>
    <n v="1961"/>
  </r>
  <r>
    <x v="4"/>
    <x v="61"/>
    <x v="4"/>
    <n v="47"/>
    <n v="1780.0128000000002"/>
    <n v="37.872612765957449"/>
    <n v="5"/>
  </r>
  <r>
    <x v="4"/>
    <x v="63"/>
    <x v="2"/>
    <n v="3286"/>
    <n v="1614.9024000000002"/>
    <n v="0.49144930006086435"/>
    <n v="48943"/>
  </r>
  <r>
    <x v="4"/>
    <x v="64"/>
    <x v="4"/>
    <n v="3123"/>
    <n v="273931.45919999998"/>
    <n v="87.714204034582124"/>
    <n v="1000"/>
  </r>
  <r>
    <x v="4"/>
    <x v="65"/>
    <x v="4"/>
    <n v="316"/>
    <n v="14588.121600000002"/>
    <n v="46.164941772151906"/>
    <n v="21"/>
  </r>
  <r>
    <x v="4"/>
    <x v="66"/>
    <x v="4"/>
    <n v="161"/>
    <n v="7997.4864000000007"/>
    <n v="49.673828571428572"/>
    <n v="130"/>
  </r>
  <r>
    <x v="4"/>
    <x v="67"/>
    <x v="4"/>
    <n v="1425"/>
    <n v="73234.972800000003"/>
    <n v="51.392963368421057"/>
    <n v="469"/>
  </r>
  <r>
    <x v="4"/>
    <x v="68"/>
    <x v="4"/>
    <n v="270"/>
    <n v="32783.270400000001"/>
    <n v="121.41952000000001"/>
    <n v="35"/>
  </r>
  <r>
    <x v="4"/>
    <x v="69"/>
    <x v="2"/>
    <n v="65"/>
    <n v="1854.3168000000001"/>
    <n v="28.52795076923077"/>
    <n v="529"/>
  </r>
  <r>
    <x v="4"/>
    <x v="70"/>
    <x v="2"/>
    <n v="928"/>
    <n v="1710.72"/>
    <n v="1.8434482758620689"/>
    <n v="20194"/>
  </r>
  <r>
    <x v="4"/>
    <x v="71"/>
    <x v="3"/>
    <n v="15892"/>
    <n v="18642.960000000003"/>
    <n v="1.1731034482758622"/>
    <n v="19140"/>
  </r>
  <r>
    <x v="4"/>
    <x v="72"/>
    <x v="4"/>
    <n v="332"/>
    <n v="45479.491200000004"/>
    <n v="136.98641927710844"/>
    <n v="0"/>
  </r>
  <r>
    <x v="4"/>
    <x v="74"/>
    <x v="1"/>
    <n v="986"/>
    <n v="14596.2"/>
    <n v="14.80344827586207"/>
    <n v="604"/>
  </r>
  <r>
    <x v="4"/>
    <x v="75"/>
    <x v="4"/>
    <n v="158"/>
    <n v="21832.243200000001"/>
    <n v="138.17875443037974"/>
    <n v="40"/>
  </r>
  <r>
    <x v="4"/>
    <x v="77"/>
    <x v="0"/>
    <n v="511"/>
    <n v="5767.9776000000011"/>
    <n v="11.287627397260277"/>
    <n v="685"/>
  </r>
  <r>
    <x v="4"/>
    <x v="78"/>
    <x v="2"/>
    <n v="307"/>
    <n v="2600.2943999999998"/>
    <n v="8.4700143322475565"/>
    <n v="669"/>
  </r>
  <r>
    <x v="4"/>
    <x v="79"/>
    <x v="1"/>
    <n v="836"/>
    <n v="6284.5632000000005"/>
    <n v="7.5174200956937804"/>
    <n v="93"/>
  </r>
  <r>
    <x v="4"/>
    <x v="80"/>
    <x v="0"/>
    <n v="114"/>
    <n v="24029.9136"/>
    <n v="210.78871578947368"/>
    <n v="3"/>
  </r>
  <r>
    <x v="4"/>
    <x v="82"/>
    <x v="2"/>
    <n v="1972"/>
    <n v="10531.296000000002"/>
    <n v="5.3404137931034494"/>
    <n v="0"/>
  </r>
  <r>
    <x v="4"/>
    <x v="83"/>
    <x v="2"/>
    <n v="0"/>
    <n v="0"/>
    <s v="-"/>
    <n v="696"/>
  </r>
  <r>
    <x v="4"/>
    <x v="84"/>
    <x v="0"/>
    <n v="38"/>
    <n v="2072.2175999999999"/>
    <n v="54.532042105263159"/>
    <n v="184"/>
  </r>
  <r>
    <x v="4"/>
    <x v="85"/>
    <x v="2"/>
    <n v="0"/>
    <n v="0"/>
    <s v="-"/>
    <n v="1601"/>
  </r>
  <r>
    <x v="4"/>
    <x v="86"/>
    <x v="1"/>
    <n v="2209"/>
    <n v="6547.3055999999997"/>
    <n v="2.9639228610230872"/>
    <n v="260"/>
  </r>
  <r>
    <x v="4"/>
    <x v="87"/>
    <x v="2"/>
    <n v="409"/>
    <n v="13206.758400000001"/>
    <n v="32.290362836185821"/>
    <n v="140"/>
  </r>
  <r>
    <x v="4"/>
    <x v="88"/>
    <x v="2"/>
    <n v="2269"/>
    <n v="2619.4752000000003"/>
    <n v="1.1544624063464082"/>
    <n v="11206"/>
  </r>
  <r>
    <x v="4"/>
    <x v="108"/>
    <x v="1"/>
    <n v="17818"/>
    <n v="64795.852800000008"/>
    <n v="3.6365390503984738"/>
    <n v="56237"/>
  </r>
  <r>
    <x v="4"/>
    <x v="89"/>
    <x v="1"/>
    <n v="1225"/>
    <n v="6158.5919999999996"/>
    <n v="5.0274220408163259"/>
    <n v="2311"/>
  </r>
  <r>
    <x v="4"/>
    <x v="90"/>
    <x v="2"/>
    <n v="1374"/>
    <n v="19948.032000000003"/>
    <n v="14.518218340611355"/>
    <n v="1634"/>
  </r>
  <r>
    <x v="4"/>
    <x v="91"/>
    <x v="2"/>
    <n v="1318"/>
    <n v="17642.5344"/>
    <n v="13.385837936267071"/>
    <n v="928"/>
  </r>
  <r>
    <x v="4"/>
    <x v="92"/>
    <x v="1"/>
    <n v="594"/>
    <n v="4187.0304000000006"/>
    <n v="7.0488727272727285"/>
    <n v="789"/>
  </r>
  <r>
    <x v="4"/>
    <x v="94"/>
    <x v="1"/>
    <n v="7090"/>
    <n v="49692.009600000005"/>
    <n v="7.0087460648801132"/>
    <n v="5513"/>
  </r>
  <r>
    <x v="4"/>
    <x v="95"/>
    <x v="1"/>
    <n v="460"/>
    <n v="1642.2912000000001"/>
    <n v="3.5701982608695655"/>
    <n v="502"/>
  </r>
  <r>
    <x v="4"/>
    <x v="96"/>
    <x v="1"/>
    <n v="307"/>
    <n v="2024.3520000000003"/>
    <n v="6.5939804560260598"/>
    <n v="195"/>
  </r>
  <r>
    <x v="4"/>
    <x v="98"/>
    <x v="1"/>
    <n v="418"/>
    <n v="3701.3760000000002"/>
    <n v="8.8549665071770338"/>
    <n v="567"/>
  </r>
  <r>
    <x v="4"/>
    <x v="99"/>
    <x v="4"/>
    <n v="61"/>
    <n v="8347.6224000000002"/>
    <n v="136.84626885245902"/>
    <n v="0"/>
  </r>
  <r>
    <x v="4"/>
    <x v="100"/>
    <x v="3"/>
    <n v="4446"/>
    <n v="124777.58400000002"/>
    <n v="28.06513360323887"/>
    <n v="2952"/>
  </r>
  <r>
    <x v="4"/>
    <x v="102"/>
    <x v="0"/>
    <n v="267"/>
    <n v="8728.3008000000009"/>
    <n v="32.690265168539327"/>
    <n v="467"/>
  </r>
  <r>
    <x v="4"/>
    <x v="103"/>
    <x v="0"/>
    <n v="107"/>
    <n v="5484.6719999999996"/>
    <n v="51.2586168224299"/>
    <n v="7"/>
  </r>
  <r>
    <x v="4"/>
    <x v="107"/>
    <x v="3"/>
    <n v="8352"/>
    <n v="59097.600000000006"/>
    <n v="7.0758620689655176"/>
    <n v="9652"/>
  </r>
  <r>
    <x v="4"/>
    <x v="111"/>
    <x v="1"/>
    <n v="8687"/>
    <n v="12777.523200000001"/>
    <n v="1.4708786922988375"/>
    <n v="11248"/>
  </r>
  <r>
    <x v="4"/>
    <x v="109"/>
    <x v="0"/>
    <n v="33854"/>
    <n v="34103.246400000004"/>
    <n v="1.0073623914456196"/>
    <n v="57462"/>
  </r>
  <r>
    <x v="4"/>
    <x v="112"/>
    <x v="4"/>
    <n v="724"/>
    <n v="31499.020800000002"/>
    <n v="43.506934806629836"/>
    <n v="608"/>
  </r>
  <r>
    <x v="4"/>
    <x v="110"/>
    <x v="0"/>
    <n v="0"/>
    <n v="0"/>
    <s v="-"/>
    <n v="8571"/>
  </r>
  <r>
    <x v="4"/>
    <x v="114"/>
    <x v="1"/>
    <n v="0"/>
    <n v="0"/>
    <s v="-"/>
    <n v="710"/>
  </r>
  <r>
    <x v="4"/>
    <x v="115"/>
    <x v="4"/>
    <n v="0"/>
    <n v="0"/>
    <s v="-"/>
    <n v="17"/>
  </r>
  <r>
    <x v="4"/>
    <x v="113"/>
    <x v="1"/>
    <n v="2005"/>
    <n v="11925.2736"/>
    <n v="5.9477673815461349"/>
    <n v="307"/>
  </r>
  <r>
    <x v="4"/>
    <x v="116"/>
    <x v="1"/>
    <n v="0"/>
    <n v="0"/>
    <s v="-"/>
    <n v="1165"/>
  </r>
  <r>
    <x v="4"/>
    <x v="117"/>
    <x v="1"/>
    <n v="0"/>
    <n v="0"/>
    <s v="-"/>
    <n v="1209"/>
  </r>
  <r>
    <x v="4"/>
    <x v="118"/>
    <x v="0"/>
    <n v="0"/>
    <n v="0"/>
    <s v="-"/>
    <n v="553"/>
  </r>
  <r>
    <x v="4"/>
    <x v="119"/>
    <x v="2"/>
    <n v="0"/>
    <n v="0"/>
    <s v="-"/>
    <n v="460"/>
  </r>
  <r>
    <x v="4"/>
    <x v="120"/>
    <x v="0"/>
    <n v="0"/>
    <n v="0"/>
    <s v="-"/>
    <n v="52"/>
  </r>
  <r>
    <x v="4"/>
    <x v="121"/>
    <x v="4"/>
    <n v="0"/>
    <n v="0"/>
    <s v="-"/>
    <n v="0"/>
  </r>
  <r>
    <x v="5"/>
    <x v="0"/>
    <x v="0"/>
    <n v="5253"/>
    <n v="35307.532800000001"/>
    <n v="6.7214035408338093"/>
    <n v="10146"/>
  </r>
  <r>
    <x v="5"/>
    <x v="1"/>
    <x v="1"/>
    <n v="5884"/>
    <n v="32318.784"/>
    <n v="5.492655336505778"/>
    <n v="6042"/>
  </r>
  <r>
    <x v="5"/>
    <x v="3"/>
    <x v="0"/>
    <n v="1782"/>
    <n v="30025.727999999999"/>
    <n v="16.849454545454545"/>
    <n v="2532"/>
  </r>
  <r>
    <x v="5"/>
    <x v="4"/>
    <x v="2"/>
    <n v="1894"/>
    <n v="1251.4176000000002"/>
    <n v="0.66072734952481538"/>
    <n v="8520"/>
  </r>
  <r>
    <x v="5"/>
    <x v="5"/>
    <x v="2"/>
    <n v="112"/>
    <n v="2425.2912000000001"/>
    <n v="21.654385714285716"/>
    <n v="154"/>
  </r>
  <r>
    <x v="5"/>
    <x v="6"/>
    <x v="2"/>
    <n v="557"/>
    <n v="7801.92"/>
    <n v="14.007037701974866"/>
    <n v="1420"/>
  </r>
  <r>
    <x v="5"/>
    <x v="7"/>
    <x v="2"/>
    <n v="0"/>
    <n v="0"/>
    <s v="-"/>
    <n v="15285"/>
  </r>
  <r>
    <x v="5"/>
    <x v="8"/>
    <x v="2"/>
    <n v="181"/>
    <n v="4178.3040000000001"/>
    <n v="23.084552486187846"/>
    <n v="850"/>
  </r>
  <r>
    <x v="5"/>
    <x v="9"/>
    <x v="3"/>
    <n v="0"/>
    <n v="0"/>
    <s v="-"/>
    <n v="0"/>
  </r>
  <r>
    <x v="5"/>
    <x v="10"/>
    <x v="4"/>
    <n v="170"/>
    <n v="4417.2431999999999"/>
    <n v="25.983783529411763"/>
    <n v="121"/>
  </r>
  <r>
    <x v="5"/>
    <x v="11"/>
    <x v="4"/>
    <n v="151"/>
    <n v="3903.9840000000004"/>
    <n v="25.85419867549669"/>
    <n v="0"/>
  </r>
  <r>
    <x v="5"/>
    <x v="12"/>
    <x v="3"/>
    <n v="1750"/>
    <n v="32507.654400000003"/>
    <n v="18.575802514285716"/>
    <n v="3016"/>
  </r>
  <r>
    <x v="5"/>
    <x v="13"/>
    <x v="2"/>
    <n v="77"/>
    <n v="2389.3056000000001"/>
    <n v="31.02994285714286"/>
    <n v="154"/>
  </r>
  <r>
    <x v="5"/>
    <x v="14"/>
    <x v="2"/>
    <n v="91"/>
    <n v="1251.8063999999999"/>
    <n v="13.756114285714284"/>
    <n v="666"/>
  </r>
  <r>
    <x v="5"/>
    <x v="15"/>
    <x v="2"/>
    <n v="432"/>
    <n v="4572.0288"/>
    <n v="10.583399999999999"/>
    <n v="877"/>
  </r>
  <r>
    <x v="5"/>
    <x v="16"/>
    <x v="2"/>
    <n v="683"/>
    <n v="7099.7472000000007"/>
    <n v="10.394944655929724"/>
    <n v="4274"/>
  </r>
  <r>
    <x v="5"/>
    <x v="17"/>
    <x v="2"/>
    <n v="557"/>
    <n v="6448.8960000000006"/>
    <n v="11.57791023339318"/>
    <n v="3383"/>
  </r>
  <r>
    <x v="5"/>
    <x v="18"/>
    <x v="0"/>
    <n v="1949"/>
    <n v="7620.4800000000005"/>
    <n v="3.9099435608004107"/>
    <n v="522"/>
  </r>
  <r>
    <x v="5"/>
    <x v="20"/>
    <x v="2"/>
    <n v="2265"/>
    <n v="2146.0896000000002"/>
    <n v="0.94750092715231804"/>
    <n v="12027"/>
  </r>
  <r>
    <x v="5"/>
    <x v="21"/>
    <x v="2"/>
    <n v="10060"/>
    <n v="9534.3263999999999"/>
    <n v="0.94774616302186876"/>
    <n v="90907"/>
  </r>
  <r>
    <x v="5"/>
    <x v="22"/>
    <x v="2"/>
    <n v="4594"/>
    <n v="2164.0608000000002"/>
    <n v="0.47106242925555075"/>
    <n v="65355"/>
  </r>
  <r>
    <x v="5"/>
    <x v="24"/>
    <x v="1"/>
    <n v="13422"/>
    <n v="48732.840000000004"/>
    <n v="3.6308180599016544"/>
    <n v="39510"/>
  </r>
  <r>
    <x v="5"/>
    <x v="25"/>
    <x v="0"/>
    <n v="1775"/>
    <n v="71096.184000000008"/>
    <n v="40.05418816901409"/>
    <n v="1328"/>
  </r>
  <r>
    <x v="5"/>
    <x v="26"/>
    <x v="0"/>
    <n v="1184"/>
    <n v="20710.080000000002"/>
    <n v="17.491621621621622"/>
    <n v="1963"/>
  </r>
  <r>
    <x v="5"/>
    <x v="27"/>
    <x v="3"/>
    <n v="9577"/>
    <n v="78233.212800000008"/>
    <n v="8.1688642372350433"/>
    <n v="22189"/>
  </r>
  <r>
    <x v="5"/>
    <x v="28"/>
    <x v="3"/>
    <n v="22342"/>
    <n v="26458.617600000001"/>
    <n v="1.18425465938591"/>
    <n v="85817"/>
  </r>
  <r>
    <x v="5"/>
    <x v="29"/>
    <x v="0"/>
    <n v="33"/>
    <n v="1629.9360000000001"/>
    <n v="49.392000000000003"/>
    <n v="553"/>
  </r>
  <r>
    <x v="5"/>
    <x v="30"/>
    <x v="1"/>
    <n v="6202"/>
    <n v="26258.688000000002"/>
    <n v="4.2339064817800711"/>
    <n v="8227"/>
  </r>
  <r>
    <x v="5"/>
    <x v="31"/>
    <x v="1"/>
    <n v="557"/>
    <n v="4375.2960000000003"/>
    <n v="7.8551095152603239"/>
    <n v="557"/>
  </r>
  <r>
    <x v="5"/>
    <x v="32"/>
    <x v="1"/>
    <n v="3490"/>
    <n v="4905.4463999999998"/>
    <n v="1.4055720343839542"/>
    <n v="3527"/>
  </r>
  <r>
    <x v="5"/>
    <x v="33"/>
    <x v="1"/>
    <n v="5550"/>
    <n v="8029.0655999999999"/>
    <n v="1.4466784864864866"/>
    <n v="4065"/>
  </r>
  <r>
    <x v="5"/>
    <x v="34"/>
    <x v="1"/>
    <n v="1276"/>
    <n v="11499.84"/>
    <n v="9.0124137931034483"/>
    <n v="1439"/>
  </r>
  <r>
    <x v="5"/>
    <x v="35"/>
    <x v="1"/>
    <n v="2483"/>
    <n v="6979.8240000000005"/>
    <n v="2.8110447039871125"/>
    <n v="511"/>
  </r>
  <r>
    <x v="5"/>
    <x v="36"/>
    <x v="3"/>
    <n v="7842"/>
    <n v="80600.831999999995"/>
    <n v="10.278096403978576"/>
    <n v="20242"/>
  </r>
  <r>
    <x v="5"/>
    <x v="37"/>
    <x v="1"/>
    <n v="1819"/>
    <n v="3353.0111999999999"/>
    <n v="1.8433266630016492"/>
    <n v="279"/>
  </r>
  <r>
    <x v="5"/>
    <x v="38"/>
    <x v="1"/>
    <n v="1490"/>
    <n v="11193.595200000002"/>
    <n v="7.5124800000000009"/>
    <n v="0"/>
  </r>
  <r>
    <x v="5"/>
    <x v="39"/>
    <x v="1"/>
    <n v="1133"/>
    <n v="1513.6416000000002"/>
    <n v="1.3359590467784643"/>
    <n v="1207"/>
  </r>
  <r>
    <x v="5"/>
    <x v="41"/>
    <x v="1"/>
    <n v="3146"/>
    <n v="17339.443200000002"/>
    <n v="5.5115839796567077"/>
    <n v="6752"/>
  </r>
  <r>
    <x v="5"/>
    <x v="42"/>
    <x v="1"/>
    <n v="314"/>
    <n v="7639.92"/>
    <n v="24.330955414012738"/>
    <n v="469"/>
  </r>
  <r>
    <x v="5"/>
    <x v="43"/>
    <x v="1"/>
    <n v="511"/>
    <n v="1644.1920000000002"/>
    <n v="3.2175968688845407"/>
    <n v="511"/>
  </r>
  <r>
    <x v="5"/>
    <x v="44"/>
    <x v="1"/>
    <n v="578"/>
    <n v="12165.9408"/>
    <n v="21.048340484429065"/>
    <n v="655"/>
  </r>
  <r>
    <x v="5"/>
    <x v="45"/>
    <x v="1"/>
    <n v="952"/>
    <n v="12540.096000000001"/>
    <n v="13.172369747899161"/>
    <n v="1369"/>
  </r>
  <r>
    <x v="5"/>
    <x v="47"/>
    <x v="0"/>
    <n v="307"/>
    <n v="8838.7200000000012"/>
    <n v="28.790618892508146"/>
    <n v="437"/>
  </r>
  <r>
    <x v="5"/>
    <x v="48"/>
    <x v="0"/>
    <n v="193"/>
    <n v="3298.7520000000004"/>
    <n v="17.091979274611401"/>
    <n v="202"/>
  </r>
  <r>
    <x v="5"/>
    <x v="51"/>
    <x v="3"/>
    <n v="0"/>
    <n v="0"/>
    <s v="-"/>
    <n v="48498"/>
  </r>
  <r>
    <x v="5"/>
    <x v="52"/>
    <x v="2"/>
    <n v="168"/>
    <n v="883.35360000000003"/>
    <n v="5.258057142857143"/>
    <n v="265"/>
  </r>
  <r>
    <x v="5"/>
    <x v="53"/>
    <x v="2"/>
    <n v="140"/>
    <n v="404.35199999999998"/>
    <n v="2.8882285714285714"/>
    <n v="362"/>
  </r>
  <r>
    <x v="5"/>
    <x v="55"/>
    <x v="4"/>
    <n v="98"/>
    <n v="14353.7184"/>
    <n v="146.46651428571428"/>
    <n v="12"/>
  </r>
  <r>
    <x v="5"/>
    <x v="56"/>
    <x v="4"/>
    <n v="100"/>
    <n v="5680.5408000000007"/>
    <n v="56.805408000000007"/>
    <n v="21"/>
  </r>
  <r>
    <x v="5"/>
    <x v="57"/>
    <x v="4"/>
    <n v="58"/>
    <n v="6140.88"/>
    <n v="105.87724137931035"/>
    <n v="7"/>
  </r>
  <r>
    <x v="5"/>
    <x v="58"/>
    <x v="2"/>
    <n v="293"/>
    <n v="718.50239999999997"/>
    <n v="2.4522266211604093"/>
    <n v="669"/>
  </r>
  <r>
    <x v="5"/>
    <x v="59"/>
    <x v="1"/>
    <n v="1246"/>
    <n v="73840.507200000007"/>
    <n v="59.262044301765656"/>
    <n v="140"/>
  </r>
  <r>
    <x v="5"/>
    <x v="60"/>
    <x v="1"/>
    <n v="4896"/>
    <n v="51500.880000000005"/>
    <n v="10.518970588235295"/>
    <n v="1798"/>
  </r>
  <r>
    <x v="5"/>
    <x v="61"/>
    <x v="4"/>
    <n v="42"/>
    <n v="1602.0288"/>
    <n v="38.143542857142862"/>
    <n v="3"/>
  </r>
  <r>
    <x v="5"/>
    <x v="63"/>
    <x v="2"/>
    <n v="5067"/>
    <n v="2519.1215999999999"/>
    <n v="0.49716234458259323"/>
    <n v="56683"/>
  </r>
  <r>
    <x v="5"/>
    <x v="64"/>
    <x v="4"/>
    <n v="2123"/>
    <n v="186216.40800000002"/>
    <n v="87.713804992934541"/>
    <n v="1406"/>
  </r>
  <r>
    <x v="5"/>
    <x v="65"/>
    <x v="4"/>
    <n v="295"/>
    <n v="13622.7312"/>
    <n v="46.178749830508472"/>
    <n v="24"/>
  </r>
  <r>
    <x v="5"/>
    <x v="66"/>
    <x v="4"/>
    <n v="31"/>
    <n v="1506.7728000000002"/>
    <n v="48.605574193548392"/>
    <n v="121"/>
  </r>
  <r>
    <x v="5"/>
    <x v="67"/>
    <x v="4"/>
    <n v="966"/>
    <n v="49618.483200000002"/>
    <n v="51.364889440993792"/>
    <n v="467"/>
  </r>
  <r>
    <x v="5"/>
    <x v="68"/>
    <x v="4"/>
    <n v="235"/>
    <n v="28544.054400000001"/>
    <n v="121.46406127659574"/>
    <n v="35"/>
  </r>
  <r>
    <x v="5"/>
    <x v="69"/>
    <x v="2"/>
    <n v="130"/>
    <n v="3773.2175999999999"/>
    <n v="29.024750769230767"/>
    <n v="632"/>
  </r>
  <r>
    <x v="5"/>
    <x v="70"/>
    <x v="2"/>
    <n v="75"/>
    <n v="139.36320000000001"/>
    <n v="1.858176"/>
    <n v="18820"/>
  </r>
  <r>
    <x v="5"/>
    <x v="71"/>
    <x v="3"/>
    <n v="8816"/>
    <n v="10342.08"/>
    <n v="1.173103448275862"/>
    <n v="57072"/>
  </r>
  <r>
    <x v="5"/>
    <x v="72"/>
    <x v="4"/>
    <n v="335"/>
    <n v="45797.529600000009"/>
    <n v="136.70904358208958"/>
    <n v="12"/>
  </r>
  <r>
    <x v="5"/>
    <x v="74"/>
    <x v="1"/>
    <n v="383"/>
    <n v="5666.76"/>
    <n v="14.795718015665797"/>
    <n v="383"/>
  </r>
  <r>
    <x v="5"/>
    <x v="75"/>
    <x v="4"/>
    <n v="119"/>
    <n v="16374.182400000002"/>
    <n v="137.59817142857145"/>
    <n v="42"/>
  </r>
  <r>
    <x v="5"/>
    <x v="77"/>
    <x v="0"/>
    <n v="1706"/>
    <n v="19270.310400000002"/>
    <n v="11.295609847596719"/>
    <n v="673"/>
  </r>
  <r>
    <x v="5"/>
    <x v="78"/>
    <x v="2"/>
    <n v="335"/>
    <n v="2836.6848"/>
    <n v="8.4677158208955223"/>
    <n v="836"/>
  </r>
  <r>
    <x v="5"/>
    <x v="79"/>
    <x v="1"/>
    <n v="743"/>
    <n v="5586.2784000000001"/>
    <n v="7.5185442799461644"/>
    <n v="163"/>
  </r>
  <r>
    <x v="5"/>
    <x v="80"/>
    <x v="0"/>
    <n v="112"/>
    <n v="23539.5072"/>
    <n v="210.17417142857144"/>
    <n v="33"/>
  </r>
  <r>
    <x v="5"/>
    <x v="82"/>
    <x v="2"/>
    <n v="1972"/>
    <n v="10531.296000000002"/>
    <n v="5.3404137931034494"/>
    <n v="232"/>
  </r>
  <r>
    <x v="5"/>
    <x v="83"/>
    <x v="2"/>
    <n v="808"/>
    <n v="1449.2304000000001"/>
    <n v="1.7936019801980201"/>
    <n v="3815"/>
  </r>
  <r>
    <x v="5"/>
    <x v="84"/>
    <x v="0"/>
    <n v="209"/>
    <n v="11944.3248"/>
    <n v="57.14987942583732"/>
    <n v="177"/>
  </r>
  <r>
    <x v="5"/>
    <x v="85"/>
    <x v="2"/>
    <n v="0"/>
    <n v="0"/>
    <s v="-"/>
    <n v="6404"/>
  </r>
  <r>
    <x v="5"/>
    <x v="86"/>
    <x v="1"/>
    <n v="1949"/>
    <n v="5777.0496000000003"/>
    <n v="2.9641095946639302"/>
    <n v="195"/>
  </r>
  <r>
    <x v="5"/>
    <x v="87"/>
    <x v="2"/>
    <n v="270"/>
    <n v="8704.4544000000005"/>
    <n v="32.238720000000001"/>
    <n v="21"/>
  </r>
  <r>
    <x v="5"/>
    <x v="88"/>
    <x v="2"/>
    <n v="6988"/>
    <n v="8496.7487999999994"/>
    <n v="1.2159056668574699"/>
    <n v="11735"/>
  </r>
  <r>
    <x v="5"/>
    <x v="108"/>
    <x v="1"/>
    <n v="7239"/>
    <n v="26323.315200000001"/>
    <n v="3.6363192706174887"/>
    <n v="68475"/>
  </r>
  <r>
    <x v="5"/>
    <x v="89"/>
    <x v="1"/>
    <n v="1142"/>
    <n v="5738.688000000001"/>
    <n v="5.0251208406304739"/>
    <n v="2993"/>
  </r>
  <r>
    <x v="5"/>
    <x v="90"/>
    <x v="2"/>
    <n v="1225"/>
    <n v="17791.488000000001"/>
    <n v="14.52366367346939"/>
    <n v="1225"/>
  </r>
  <r>
    <x v="5"/>
    <x v="91"/>
    <x v="2"/>
    <n v="687"/>
    <n v="9193.996799999999"/>
    <n v="13.382819213973798"/>
    <n v="819"/>
  </r>
  <r>
    <x v="5"/>
    <x v="92"/>
    <x v="1"/>
    <n v="251"/>
    <n v="1779.9264000000001"/>
    <n v="7.0913402390438245"/>
    <n v="743"/>
  </r>
  <r>
    <x v="5"/>
    <x v="94"/>
    <x v="1"/>
    <n v="3332"/>
    <n v="23374.872000000003"/>
    <n v="7.0152677070828338"/>
    <n v="13447"/>
  </r>
  <r>
    <x v="5"/>
    <x v="95"/>
    <x v="1"/>
    <n v="961"/>
    <n v="4070.5632000000001"/>
    <n v="4.2357577523413115"/>
    <n v="1685"/>
  </r>
  <r>
    <x v="5"/>
    <x v="96"/>
    <x v="1"/>
    <n v="112"/>
    <n v="736.12800000000004"/>
    <n v="6.572571428571429"/>
    <n v="214"/>
  </r>
  <r>
    <x v="5"/>
    <x v="98"/>
    <x v="1"/>
    <n v="372"/>
    <n v="3290.1120000000005"/>
    <n v="8.8443870967741951"/>
    <n v="696"/>
  </r>
  <r>
    <x v="5"/>
    <x v="100"/>
    <x v="3"/>
    <n v="1365"/>
    <n v="38292.912000000004"/>
    <n v="28.053415384615388"/>
    <n v="4529"/>
  </r>
  <r>
    <x v="5"/>
    <x v="102"/>
    <x v="0"/>
    <n v="469"/>
    <n v="15875.049600000002"/>
    <n v="33.848719829424311"/>
    <n v="539"/>
  </r>
  <r>
    <x v="5"/>
    <x v="103"/>
    <x v="0"/>
    <n v="100"/>
    <n v="5126.9760000000006"/>
    <n v="51.269760000000005"/>
    <n v="19"/>
  </r>
  <r>
    <x v="5"/>
    <x v="107"/>
    <x v="3"/>
    <n v="12842"/>
    <n v="90862.560000000012"/>
    <n v="7.075421273944869"/>
    <n v="9106"/>
  </r>
  <r>
    <x v="5"/>
    <x v="109"/>
    <x v="0"/>
    <n v="40536"/>
    <n v="40834.152000000002"/>
    <n v="1.0073552397868561"/>
    <n v="51226"/>
  </r>
  <r>
    <x v="5"/>
    <x v="112"/>
    <x v="4"/>
    <n v="1341"/>
    <n v="58353.955200000004"/>
    <n v="43.51525369127517"/>
    <n v="722"/>
  </r>
  <r>
    <x v="5"/>
    <x v="110"/>
    <x v="0"/>
    <n v="2140"/>
    <n v="27642.297600000002"/>
    <n v="12.916961495327104"/>
    <n v="10311"/>
  </r>
  <r>
    <x v="5"/>
    <x v="114"/>
    <x v="1"/>
    <n v="1984"/>
    <n v="22900.32"/>
    <n v="11.5425"/>
    <n v="2276"/>
  </r>
  <r>
    <x v="5"/>
    <x v="115"/>
    <x v="4"/>
    <n v="0"/>
    <n v="0"/>
    <s v="-"/>
    <n v="24"/>
  </r>
  <r>
    <x v="5"/>
    <x v="113"/>
    <x v="1"/>
    <n v="1699"/>
    <n v="10103.3568"/>
    <n v="5.9466490876986464"/>
    <n v="140"/>
  </r>
  <r>
    <x v="5"/>
    <x v="122"/>
    <x v="4"/>
    <n v="0"/>
    <n v="0"/>
    <s v="-"/>
    <n v="0"/>
  </r>
  <r>
    <x v="5"/>
    <x v="116"/>
    <x v="1"/>
    <n v="395"/>
    <n v="11787.12"/>
    <n v="29.84081012658228"/>
    <n v="720"/>
  </r>
  <r>
    <x v="5"/>
    <x v="117"/>
    <x v="1"/>
    <n v="996"/>
    <n v="34378.344000000005"/>
    <n v="34.516409638554222"/>
    <n v="720"/>
  </r>
  <r>
    <x v="5"/>
    <x v="118"/>
    <x v="0"/>
    <n v="242"/>
    <n v="9466.3296000000009"/>
    <n v="39.117064462809921"/>
    <n v="729"/>
  </r>
  <r>
    <x v="5"/>
    <x v="121"/>
    <x v="4"/>
    <n v="404"/>
    <n v="13815.8784"/>
    <n v="34.197718811881188"/>
    <n v="200"/>
  </r>
  <r>
    <x v="5"/>
    <x v="123"/>
    <x v="2"/>
    <n v="0"/>
    <n v="0"/>
    <s v="-"/>
    <n v="232"/>
  </r>
  <r>
    <x v="5"/>
    <x v="124"/>
    <x v="2"/>
    <n v="0"/>
    <n v="0"/>
    <s v="-"/>
    <n v="116"/>
  </r>
  <r>
    <x v="5"/>
    <x v="125"/>
    <x v="0"/>
    <n v="0"/>
    <n v="0"/>
    <s v="-"/>
    <n v="89"/>
  </r>
  <r>
    <x v="5"/>
    <x v="126"/>
    <x v="3"/>
    <n v="0"/>
    <n v="0"/>
    <s v="-"/>
    <n v="353"/>
  </r>
  <r>
    <x v="6"/>
    <x v="0"/>
    <x v="0"/>
    <n v="3951"/>
    <n v="26558.625600000003"/>
    <n v="6.7220009111617323"/>
    <n v="10366"/>
  </r>
  <r>
    <x v="6"/>
    <x v="1"/>
    <x v="1"/>
    <n v="5188"/>
    <n v="28495.584000000003"/>
    <n v="5.4925952197378569"/>
    <n v="6415"/>
  </r>
  <r>
    <x v="6"/>
    <x v="3"/>
    <x v="0"/>
    <n v="1293"/>
    <n v="21776.472000000002"/>
    <n v="16.841819025522042"/>
    <n v="2383"/>
  </r>
  <r>
    <x v="6"/>
    <x v="4"/>
    <x v="2"/>
    <n v="0"/>
    <n v="0"/>
    <s v="-"/>
    <n v="13141"/>
  </r>
  <r>
    <x v="6"/>
    <x v="5"/>
    <x v="2"/>
    <n v="75"/>
    <n v="1621.8144000000002"/>
    <n v="21.624192000000004"/>
    <n v="158"/>
  </r>
  <r>
    <x v="6"/>
    <x v="6"/>
    <x v="2"/>
    <n v="251"/>
    <n v="3511.8144000000002"/>
    <n v="13.991292430278886"/>
    <n v="1337"/>
  </r>
  <r>
    <x v="6"/>
    <x v="7"/>
    <x v="2"/>
    <n v="335"/>
    <n v="269.35200000000003"/>
    <n v="0.8040358208955225"/>
    <n v="16120"/>
  </r>
  <r>
    <x v="6"/>
    <x v="8"/>
    <x v="2"/>
    <n v="307"/>
    <n v="7070.9760000000006"/>
    <n v="23.032495114006515"/>
    <n v="696"/>
  </r>
  <r>
    <x v="6"/>
    <x v="9"/>
    <x v="3"/>
    <n v="3675"/>
    <n v="57309.120000000003"/>
    <n v="15.59431836734694"/>
    <n v="1448"/>
  </r>
  <r>
    <x v="6"/>
    <x v="10"/>
    <x v="4"/>
    <n v="49"/>
    <n v="1270.7280000000001"/>
    <n v="25.933224489795919"/>
    <n v="49"/>
  </r>
  <r>
    <x v="6"/>
    <x v="11"/>
    <x v="4"/>
    <n v="151"/>
    <n v="3903.9840000000004"/>
    <n v="25.85419867549669"/>
    <n v="154"/>
  </r>
  <r>
    <x v="6"/>
    <x v="12"/>
    <x v="3"/>
    <n v="3429"/>
    <n v="67527.345600000001"/>
    <n v="19.693014173228345"/>
    <n v="2896"/>
  </r>
  <r>
    <x v="6"/>
    <x v="13"/>
    <x v="2"/>
    <n v="98"/>
    <n v="3040.9344000000001"/>
    <n v="31.029942857142856"/>
    <n v="181"/>
  </r>
  <r>
    <x v="6"/>
    <x v="14"/>
    <x v="2"/>
    <n v="137"/>
    <n v="1893.7584000000002"/>
    <n v="13.823054014598542"/>
    <n v="752"/>
  </r>
  <r>
    <x v="6"/>
    <x v="15"/>
    <x v="2"/>
    <n v="529"/>
    <n v="5604.4224000000004"/>
    <n v="10.594371266540643"/>
    <n v="947"/>
  </r>
  <r>
    <x v="6"/>
    <x v="16"/>
    <x v="2"/>
    <n v="947"/>
    <n v="9852.7103999999999"/>
    <n v="10.404129250263992"/>
    <n v="5095"/>
  </r>
  <r>
    <x v="6"/>
    <x v="17"/>
    <x v="2"/>
    <n v="1379"/>
    <n v="15961.017600000001"/>
    <n v="11.574341986947063"/>
    <n v="3494"/>
  </r>
  <r>
    <x v="6"/>
    <x v="18"/>
    <x v="0"/>
    <n v="1462"/>
    <n v="5715.3600000000006"/>
    <n v="3.9092749658002739"/>
    <n v="140"/>
  </r>
  <r>
    <x v="6"/>
    <x v="20"/>
    <x v="2"/>
    <n v="483"/>
    <n v="457.35840000000007"/>
    <n v="0.94691180124223617"/>
    <n v="10691"/>
  </r>
  <r>
    <x v="6"/>
    <x v="21"/>
    <x v="2"/>
    <n v="6905"/>
    <n v="6543.8496000000005"/>
    <n v="0.94769726285300515"/>
    <n v="89200"/>
  </r>
  <r>
    <x v="6"/>
    <x v="22"/>
    <x v="2"/>
    <n v="7517"/>
    <n v="3835.1232"/>
    <n v="0.51019332180391108"/>
    <n v="72245"/>
  </r>
  <r>
    <x v="6"/>
    <x v="24"/>
    <x v="1"/>
    <n v="10707"/>
    <n v="38876.76"/>
    <n v="3.6309666573269825"/>
    <n v="34313"/>
  </r>
  <r>
    <x v="6"/>
    <x v="25"/>
    <x v="0"/>
    <n v="1692"/>
    <n v="67936.276800000007"/>
    <n v="40.151463829787239"/>
    <n v="1167"/>
  </r>
  <r>
    <x v="6"/>
    <x v="26"/>
    <x v="0"/>
    <n v="1337"/>
    <n v="25241.500800000002"/>
    <n v="18.879207778608826"/>
    <n v="1722"/>
  </r>
  <r>
    <x v="6"/>
    <x v="27"/>
    <x v="3"/>
    <n v="16788"/>
    <n v="144075.11040000001"/>
    <n v="8.5820294496068623"/>
    <n v="24110"/>
  </r>
  <r>
    <x v="6"/>
    <x v="28"/>
    <x v="3"/>
    <n v="76839"/>
    <n v="108596.50560000002"/>
    <n v="1.4132993089446768"/>
    <n v="87905"/>
  </r>
  <r>
    <x v="6"/>
    <x v="29"/>
    <x v="0"/>
    <n v="455"/>
    <n v="22819.103999999999"/>
    <n v="50.151876923076919"/>
    <n v="557"/>
  </r>
  <r>
    <x v="6"/>
    <x v="30"/>
    <x v="1"/>
    <n v="5680"/>
    <n v="24048.36"/>
    <n v="4.2338661971830991"/>
    <n v="8666"/>
  </r>
  <r>
    <x v="6"/>
    <x v="31"/>
    <x v="1"/>
    <n v="1044"/>
    <n v="8353.3680000000004"/>
    <n v="8.0013103448275871"/>
    <n v="627"/>
  </r>
  <r>
    <x v="6"/>
    <x v="32"/>
    <x v="1"/>
    <n v="6478"/>
    <n v="9106.387200000001"/>
    <n v="1.4057405372028406"/>
    <n v="3731"/>
  </r>
  <r>
    <x v="6"/>
    <x v="33"/>
    <x v="1"/>
    <n v="5160"/>
    <n v="7686.1440000000011"/>
    <n v="1.4895627906976747"/>
    <n v="4288"/>
  </r>
  <r>
    <x v="6"/>
    <x v="34"/>
    <x v="1"/>
    <n v="766"/>
    <n v="6899.9040000000005"/>
    <n v="9.0077075718015678"/>
    <n v="1439"/>
  </r>
  <r>
    <x v="6"/>
    <x v="35"/>
    <x v="1"/>
    <n v="1972"/>
    <n v="5544.72"/>
    <n v="2.8117241379310345"/>
    <n v="859"/>
  </r>
  <r>
    <x v="6"/>
    <x v="36"/>
    <x v="3"/>
    <n v="0"/>
    <n v="0"/>
    <s v="-"/>
    <n v="14814"/>
  </r>
  <r>
    <x v="6"/>
    <x v="37"/>
    <x v="1"/>
    <n v="1541"/>
    <n v="2839.7952"/>
    <n v="1.842826216742375"/>
    <n v="223"/>
  </r>
  <r>
    <x v="6"/>
    <x v="38"/>
    <x v="1"/>
    <n v="1490"/>
    <n v="11193.595200000002"/>
    <n v="7.5124800000000009"/>
    <n v="84"/>
  </r>
  <r>
    <x v="6"/>
    <x v="39"/>
    <x v="1"/>
    <n v="2098"/>
    <n v="2803.9824000000003"/>
    <n v="1.3365025738798857"/>
    <n v="1522"/>
  </r>
  <r>
    <x v="6"/>
    <x v="41"/>
    <x v="1"/>
    <n v="4190"/>
    <n v="23093.683200000003"/>
    <n v="5.5116189021479718"/>
    <n v="6496"/>
  </r>
  <r>
    <x v="6"/>
    <x v="42"/>
    <x v="1"/>
    <n v="290"/>
    <n v="7074.0000000000009"/>
    <n v="24.393103448275866"/>
    <n v="288"/>
  </r>
  <r>
    <x v="6"/>
    <x v="44"/>
    <x v="1"/>
    <n v="926"/>
    <n v="19494.820800000001"/>
    <n v="21.052722246220302"/>
    <n v="759"/>
  </r>
  <r>
    <x v="6"/>
    <x v="45"/>
    <x v="1"/>
    <n v="882"/>
    <n v="11622.528000000002"/>
    <n v="13.177469387755105"/>
    <n v="1764"/>
  </r>
  <r>
    <x v="6"/>
    <x v="47"/>
    <x v="0"/>
    <n v="471"/>
    <n v="13592.880000000001"/>
    <n v="28.859617834394907"/>
    <n v="455"/>
  </r>
  <r>
    <x v="6"/>
    <x v="48"/>
    <x v="0"/>
    <n v="72"/>
    <n v="1348.3152000000002"/>
    <n v="18.726600000000005"/>
    <n v="65"/>
  </r>
  <r>
    <x v="6"/>
    <x v="51"/>
    <x v="3"/>
    <n v="78498"/>
    <n v="109479.25440000001"/>
    <n v="1.3946757165787664"/>
    <n v="82073"/>
  </r>
  <r>
    <x v="6"/>
    <x v="52"/>
    <x v="2"/>
    <n v="56"/>
    <n v="294.45120000000003"/>
    <n v="5.258057142857143"/>
    <n v="307"/>
  </r>
  <r>
    <x v="6"/>
    <x v="53"/>
    <x v="2"/>
    <n v="265"/>
    <n v="768.26880000000006"/>
    <n v="2.8991275471698117"/>
    <n v="362"/>
  </r>
  <r>
    <x v="6"/>
    <x v="55"/>
    <x v="4"/>
    <n v="86"/>
    <n v="12644.942400000002"/>
    <n v="147.0342139534884"/>
    <n v="17"/>
  </r>
  <r>
    <x v="6"/>
    <x v="56"/>
    <x v="4"/>
    <n v="79"/>
    <n v="4491.5904"/>
    <n v="56.855574683544305"/>
    <n v="17"/>
  </r>
  <r>
    <x v="6"/>
    <x v="57"/>
    <x v="4"/>
    <n v="52"/>
    <n v="5403.974400000001"/>
    <n v="103.92258461538464"/>
    <n v="7"/>
  </r>
  <r>
    <x v="6"/>
    <x v="58"/>
    <x v="2"/>
    <n v="279"/>
    <n v="684.28800000000012"/>
    <n v="2.4526451612903228"/>
    <n v="655"/>
  </r>
  <r>
    <x v="6"/>
    <x v="59"/>
    <x v="1"/>
    <n v="1107"/>
    <n v="65590.171199999997"/>
    <n v="59.250380487804875"/>
    <n v="188"/>
  </r>
  <r>
    <x v="6"/>
    <x v="60"/>
    <x v="1"/>
    <n v="4037"/>
    <n v="42469.920000000006"/>
    <n v="10.520168441912313"/>
    <n v="1996"/>
  </r>
  <r>
    <x v="6"/>
    <x v="61"/>
    <x v="4"/>
    <n v="40"/>
    <n v="1512.9936000000002"/>
    <n v="37.824840000000009"/>
    <n v="7"/>
  </r>
  <r>
    <x v="6"/>
    <x v="63"/>
    <x v="2"/>
    <n v="2395"/>
    <n v="1190.3328000000001"/>
    <n v="0.49700743215031323"/>
    <n v="60859"/>
  </r>
  <r>
    <x v="6"/>
    <x v="64"/>
    <x v="4"/>
    <n v="1889"/>
    <n v="165661.37280000001"/>
    <n v="87.697921016410803"/>
    <n v="1469"/>
  </r>
  <r>
    <x v="6"/>
    <x v="65"/>
    <x v="4"/>
    <n v="272"/>
    <n v="12550.075200000001"/>
    <n v="46.139982352941182"/>
    <n v="24"/>
  </r>
  <r>
    <x v="6"/>
    <x v="66"/>
    <x v="4"/>
    <n v="286"/>
    <n v="14256.388800000002"/>
    <n v="49.847513286713294"/>
    <n v="128"/>
  </r>
  <r>
    <x v="6"/>
    <x v="67"/>
    <x v="4"/>
    <n v="1126"/>
    <n v="57848.472000000009"/>
    <n v="51.375197158081711"/>
    <n v="462"/>
  </r>
  <r>
    <x v="6"/>
    <x v="68"/>
    <x v="4"/>
    <n v="195"/>
    <n v="23739.6096"/>
    <n v="121.74158769230769"/>
    <n v="38"/>
  </r>
  <r>
    <x v="6"/>
    <x v="69"/>
    <x v="2"/>
    <n v="93"/>
    <n v="2697.7536000000005"/>
    <n v="29.008103225806458"/>
    <n v="632"/>
  </r>
  <r>
    <x v="6"/>
    <x v="70"/>
    <x v="2"/>
    <n v="2265"/>
    <n v="4250.0591999999997"/>
    <n v="1.8764058278145694"/>
    <n v="20194"/>
  </r>
  <r>
    <x v="6"/>
    <x v="72"/>
    <x v="4"/>
    <n v="323"/>
    <n v="44207.337600000006"/>
    <n v="136.86482229102168"/>
    <n v="0"/>
  </r>
  <r>
    <x v="6"/>
    <x v="75"/>
    <x v="4"/>
    <n v="307"/>
    <n v="40035.988800000006"/>
    <n v="130.41038697068407"/>
    <n v="35"/>
  </r>
  <r>
    <x v="6"/>
    <x v="77"/>
    <x v="0"/>
    <n v="1033"/>
    <n v="11667.067200000001"/>
    <n v="11.294353533397871"/>
    <n v="952"/>
  </r>
  <r>
    <x v="6"/>
    <x v="78"/>
    <x v="2"/>
    <n v="335"/>
    <n v="2836.6848"/>
    <n v="8.4677158208955223"/>
    <n v="543"/>
  </r>
  <r>
    <x v="6"/>
    <x v="79"/>
    <x v="1"/>
    <n v="580"/>
    <n v="4364.2800000000007"/>
    <n v="7.5246206896551735"/>
    <n v="0"/>
  </r>
  <r>
    <x v="6"/>
    <x v="80"/>
    <x v="0"/>
    <n v="79"/>
    <n v="16673.817600000002"/>
    <n v="211.06098227848105"/>
    <n v="28"/>
  </r>
  <r>
    <x v="6"/>
    <x v="82"/>
    <x v="2"/>
    <n v="1740"/>
    <n v="9292.32"/>
    <n v="5.3404137931034485"/>
    <n v="232"/>
  </r>
  <r>
    <x v="6"/>
    <x v="83"/>
    <x v="2"/>
    <n v="1504"/>
    <n v="2698.5744"/>
    <n v="1.7942648936170214"/>
    <n v="3007"/>
  </r>
  <r>
    <x v="6"/>
    <x v="84"/>
    <x v="0"/>
    <n v="330"/>
    <n v="20022.681600000004"/>
    <n v="60.674792727272738"/>
    <n v="184"/>
  </r>
  <r>
    <x v="6"/>
    <x v="85"/>
    <x v="2"/>
    <n v="1601"/>
    <n v="3061.2816000000003"/>
    <n v="1.9121059337913806"/>
    <n v="6404"/>
  </r>
  <r>
    <x v="6"/>
    <x v="86"/>
    <x v="1"/>
    <n v="1754"/>
    <n v="5199.3360000000002"/>
    <n v="2.9642736602052451"/>
    <n v="0"/>
  </r>
  <r>
    <x v="6"/>
    <x v="87"/>
    <x v="2"/>
    <n v="249"/>
    <n v="8029.1088"/>
    <n v="32.245416867469878"/>
    <n v="0"/>
  </r>
  <r>
    <x v="6"/>
    <x v="88"/>
    <x v="2"/>
    <n v="7237"/>
    <n v="8879.4144000000015"/>
    <n v="1.2269468564322235"/>
    <n v="11921"/>
  </r>
  <r>
    <x v="6"/>
    <x v="108"/>
    <x v="1"/>
    <n v="20045"/>
    <n v="72895.334399999992"/>
    <n v="3.6365844050885503"/>
    <n v="65703"/>
  </r>
  <r>
    <x v="6"/>
    <x v="89"/>
    <x v="1"/>
    <n v="2604"/>
    <n v="13087.008000000002"/>
    <n v="5.0257327188940097"/>
    <n v="3425"/>
  </r>
  <r>
    <x v="6"/>
    <x v="90"/>
    <x v="2"/>
    <n v="0"/>
    <n v="0"/>
    <s v="-"/>
    <n v="0"/>
  </r>
  <r>
    <x v="6"/>
    <x v="91"/>
    <x v="2"/>
    <n v="0"/>
    <n v="0"/>
    <s v="-"/>
    <n v="0"/>
  </r>
  <r>
    <x v="6"/>
    <x v="92"/>
    <x v="1"/>
    <n v="1068"/>
    <n v="7626.8736000000008"/>
    <n v="7.1412674157303382"/>
    <n v="632"/>
  </r>
  <r>
    <x v="6"/>
    <x v="94"/>
    <x v="1"/>
    <n v="1253"/>
    <n v="8799.3216000000011"/>
    <n v="7.0226030327214692"/>
    <n v="10942"/>
  </r>
  <r>
    <x v="6"/>
    <x v="95"/>
    <x v="1"/>
    <n v="2534"/>
    <n v="11293.560000000001"/>
    <n v="4.4568113654301502"/>
    <n v="1657"/>
  </r>
  <r>
    <x v="6"/>
    <x v="96"/>
    <x v="1"/>
    <n v="195"/>
    <n v="1398.5568000000001"/>
    <n v="7.1720861538461538"/>
    <n v="242"/>
  </r>
  <r>
    <x v="6"/>
    <x v="98"/>
    <x v="1"/>
    <n v="1235"/>
    <n v="10939.622400000002"/>
    <n v="8.8579938461538479"/>
    <n v="659"/>
  </r>
  <r>
    <x v="6"/>
    <x v="100"/>
    <x v="3"/>
    <n v="1300"/>
    <n v="36469.440000000002"/>
    <n v="28.053415384615388"/>
    <n v="3351"/>
  </r>
  <r>
    <x v="6"/>
    <x v="102"/>
    <x v="0"/>
    <n v="265"/>
    <n v="8992.6848000000009"/>
    <n v="33.934659622641512"/>
    <n v="516"/>
  </r>
  <r>
    <x v="6"/>
    <x v="103"/>
    <x v="0"/>
    <n v="82"/>
    <n v="4173.12"/>
    <n v="50.89170731707317"/>
    <n v="5"/>
  </r>
  <r>
    <x v="6"/>
    <x v="107"/>
    <x v="3"/>
    <n v="3736"/>
    <n v="26429.760000000002"/>
    <n v="7.0743468950749469"/>
    <n v="6682"/>
  </r>
  <r>
    <x v="6"/>
    <x v="109"/>
    <x v="0"/>
    <n v="61694"/>
    <n v="62148.686400000006"/>
    <n v="1.0073700262586314"/>
    <n v="55848"/>
  </r>
  <r>
    <x v="6"/>
    <x v="112"/>
    <x v="4"/>
    <n v="615"/>
    <n v="26753.976000000002"/>
    <n v="43.502400000000002"/>
    <n v="701"/>
  </r>
  <r>
    <x v="6"/>
    <x v="110"/>
    <x v="0"/>
    <n v="2963"/>
    <n v="38285.481599999999"/>
    <n v="12.921188525143435"/>
    <n v="10656"/>
  </r>
  <r>
    <x v="6"/>
    <x v="114"/>
    <x v="1"/>
    <n v="4970"/>
    <n v="57371.328000000001"/>
    <n v="11.543526760563381"/>
    <n v="1775"/>
  </r>
  <r>
    <x v="6"/>
    <x v="115"/>
    <x v="4"/>
    <n v="209"/>
    <n v="5579.2800000000007"/>
    <n v="26.695119617224883"/>
    <n v="142"/>
  </r>
  <r>
    <x v="6"/>
    <x v="113"/>
    <x v="1"/>
    <n v="1560"/>
    <n v="9275.2128000000012"/>
    <n v="5.9456492307692317"/>
    <n v="186"/>
  </r>
  <r>
    <x v="6"/>
    <x v="122"/>
    <x v="4"/>
    <n v="54"/>
    <n v="5010.7248000000009"/>
    <n v="92.791200000000018"/>
    <n v="0"/>
  </r>
  <r>
    <x v="6"/>
    <x v="116"/>
    <x v="1"/>
    <n v="1160"/>
    <n v="34668"/>
    <n v="29.886206896551723"/>
    <n v="743"/>
  </r>
  <r>
    <x v="6"/>
    <x v="117"/>
    <x v="1"/>
    <n v="1506"/>
    <n v="52569"/>
    <n v="34.906374501992033"/>
    <n v="696"/>
  </r>
  <r>
    <x v="6"/>
    <x v="118"/>
    <x v="0"/>
    <n v="516"/>
    <n v="20206.9728"/>
    <n v="39.160800000000002"/>
    <n v="613"/>
  </r>
  <r>
    <x v="6"/>
    <x v="121"/>
    <x v="4"/>
    <n v="205"/>
    <n v="6987.3408000000009"/>
    <n v="34.084589268292689"/>
    <n v="151"/>
  </r>
  <r>
    <x v="6"/>
    <x v="123"/>
    <x v="2"/>
    <n v="0"/>
    <n v="0"/>
    <s v="-"/>
    <n v="1369"/>
  </r>
  <r>
    <x v="6"/>
    <x v="124"/>
    <x v="2"/>
    <n v="812"/>
    <n v="22271.760000000002"/>
    <n v="27.428275862068968"/>
    <n v="1137"/>
  </r>
  <r>
    <x v="6"/>
    <x v="127"/>
    <x v="1"/>
    <n v="0"/>
    <n v="0"/>
    <s v="-"/>
    <n v="0"/>
  </r>
  <r>
    <x v="6"/>
    <x v="128"/>
    <x v="2"/>
    <n v="0"/>
    <n v="0"/>
    <s v="-"/>
    <n v="0"/>
  </r>
  <r>
    <x v="6"/>
    <x v="125"/>
    <x v="0"/>
    <n v="239"/>
    <n v="4341.0384000000004"/>
    <n v="18.163340585774058"/>
    <n v="799"/>
  </r>
  <r>
    <x v="6"/>
    <x v="129"/>
    <x v="0"/>
    <n v="0"/>
    <n v="0"/>
    <s v="-"/>
    <n v="0"/>
  </r>
  <r>
    <x v="6"/>
    <x v="126"/>
    <x v="3"/>
    <n v="1096"/>
    <n v="47254.752000000008"/>
    <n v="43.115649635036505"/>
    <n v="1244"/>
  </r>
  <r>
    <x v="6"/>
    <x v="130"/>
    <x v="4"/>
    <n v="0"/>
    <n v="0"/>
    <s v="-"/>
    <n v="418"/>
  </r>
  <r>
    <x v="7"/>
    <x v="0"/>
    <x v="0"/>
    <n v="5390"/>
    <n v="38746.512000000002"/>
    <n v="7.1885922077922082"/>
    <n v="9691"/>
  </r>
  <r>
    <x v="7"/>
    <x v="1"/>
    <x v="1"/>
    <n v="5455"/>
    <n v="32439.268800000002"/>
    <n v="5.9467037213565543"/>
    <n v="7508"/>
  </r>
  <r>
    <x v="7"/>
    <x v="3"/>
    <x v="0"/>
    <n v="1641"/>
    <n v="29189.376000000004"/>
    <n v="17.787553930530166"/>
    <n v="2441"/>
  </r>
  <r>
    <x v="7"/>
    <x v="4"/>
    <x v="2"/>
    <n v="0"/>
    <n v="0"/>
    <s v="-"/>
    <n v="12139"/>
  </r>
  <r>
    <x v="7"/>
    <x v="5"/>
    <x v="2"/>
    <n v="33"/>
    <n v="710.0784000000001"/>
    <n v="21.517527272727275"/>
    <n v="184"/>
  </r>
  <r>
    <x v="7"/>
    <x v="6"/>
    <x v="2"/>
    <n v="28"/>
    <n v="390.18239999999997"/>
    <n v="13.935085714285714"/>
    <n v="1657"/>
  </r>
  <r>
    <x v="7"/>
    <x v="7"/>
    <x v="2"/>
    <n v="1587"/>
    <n v="1279.4544000000001"/>
    <n v="0.80620945179584125"/>
    <n v="15452"/>
  </r>
  <r>
    <x v="7"/>
    <x v="8"/>
    <x v="2"/>
    <n v="446"/>
    <n v="10511.510399999999"/>
    <n v="23.568408968609862"/>
    <n v="933"/>
  </r>
  <r>
    <x v="7"/>
    <x v="9"/>
    <x v="3"/>
    <n v="2228"/>
    <n v="34732.800000000003"/>
    <n v="15.58922800718133"/>
    <n v="1337"/>
  </r>
  <r>
    <x v="7"/>
    <x v="12"/>
    <x v="3"/>
    <n v="3392"/>
    <n v="66808.972800000003"/>
    <n v="19.696041509433964"/>
    <n v="2562"/>
  </r>
  <r>
    <x v="7"/>
    <x v="13"/>
    <x v="2"/>
    <n v="56"/>
    <n v="1777.5936000000002"/>
    <n v="31.742742857142861"/>
    <n v="230"/>
  </r>
  <r>
    <x v="7"/>
    <x v="14"/>
    <x v="2"/>
    <n v="35"/>
    <n v="481.46400000000006"/>
    <n v="13.756114285714288"/>
    <n v="826"/>
  </r>
  <r>
    <x v="7"/>
    <x v="15"/>
    <x v="2"/>
    <n v="140"/>
    <n v="1503.3600000000001"/>
    <n v="10.738285714285714"/>
    <n v="1142"/>
  </r>
  <r>
    <x v="7"/>
    <x v="16"/>
    <x v="2"/>
    <n v="585"/>
    <n v="6237.9072000000006"/>
    <n v="10.663089230769232"/>
    <n v="5861"/>
  </r>
  <r>
    <x v="7"/>
    <x v="17"/>
    <x v="2"/>
    <n v="1086"/>
    <n v="12890.750400000001"/>
    <n v="11.869935911602211"/>
    <n v="4135"/>
  </r>
  <r>
    <x v="7"/>
    <x v="20"/>
    <x v="2"/>
    <n v="1300"/>
    <n v="1231.3728000000001"/>
    <n v="0.94720984615384618"/>
    <n v="10617"/>
  </r>
  <r>
    <x v="7"/>
    <x v="21"/>
    <x v="2"/>
    <n v="6200"/>
    <n v="5875.4160000000002"/>
    <n v="0.94764774193548384"/>
    <n v="87669"/>
  </r>
  <r>
    <x v="7"/>
    <x v="22"/>
    <x v="2"/>
    <n v="627"/>
    <n v="320.76000000000005"/>
    <n v="0.51157894736842113"/>
    <n v="80806"/>
  </r>
  <r>
    <x v="7"/>
    <x v="24"/>
    <x v="1"/>
    <n v="20846"/>
    <n v="86480.265600000013"/>
    <n v="4.1485304422910874"/>
    <n v="36817"/>
  </r>
  <r>
    <x v="7"/>
    <x v="25"/>
    <x v="0"/>
    <n v="1945"/>
    <n v="78166.512000000002"/>
    <n v="40.188438046272495"/>
    <n v="1017"/>
  </r>
  <r>
    <x v="7"/>
    <x v="26"/>
    <x v="0"/>
    <n v="729"/>
    <n v="14005.656000000001"/>
    <n v="19.212148148148149"/>
    <n v="1856"/>
  </r>
  <r>
    <x v="7"/>
    <x v="27"/>
    <x v="3"/>
    <n v="29427"/>
    <n v="256275.6624"/>
    <n v="8.7088613314303185"/>
    <n v="19656"/>
  </r>
  <r>
    <x v="7"/>
    <x v="28"/>
    <x v="3"/>
    <n v="80388"/>
    <n v="117954.14400000001"/>
    <n v="1.4673103448275864"/>
    <n v="84356"/>
  </r>
  <r>
    <x v="7"/>
    <x v="29"/>
    <x v="0"/>
    <n v="362"/>
    <n v="18162.144"/>
    <n v="50.17166850828729"/>
    <n v="601"/>
  </r>
  <r>
    <x v="7"/>
    <x v="30"/>
    <x v="1"/>
    <n v="4511"/>
    <n v="19097.251200000002"/>
    <n v="4.2334850809133231"/>
    <n v="9438"/>
  </r>
  <r>
    <x v="7"/>
    <x v="31"/>
    <x v="1"/>
    <n v="418"/>
    <n v="3341.3472000000002"/>
    <n v="7.9936535885167466"/>
    <n v="604"/>
  </r>
  <r>
    <x v="7"/>
    <x v="32"/>
    <x v="1"/>
    <n v="2747"/>
    <n v="3861.7344000000003"/>
    <n v="1.405800655260284"/>
    <n v="4251"/>
  </r>
  <r>
    <x v="7"/>
    <x v="33"/>
    <x v="1"/>
    <n v="4548"/>
    <n v="6858.4319999999998"/>
    <n v="1.5080105540897097"/>
    <n v="4808"/>
  </r>
  <r>
    <x v="7"/>
    <x v="34"/>
    <x v="1"/>
    <n v="2112"/>
    <n v="19027.007999999998"/>
    <n v="9.0089999999999986"/>
    <n v="1392"/>
  </r>
  <r>
    <x v="7"/>
    <x v="35"/>
    <x v="1"/>
    <n v="1114"/>
    <n v="3131.136"/>
    <n v="2.810714542190305"/>
    <n v="1114"/>
  </r>
  <r>
    <x v="7"/>
    <x v="36"/>
    <x v="3"/>
    <n v="9802"/>
    <n v="141270.48000000001"/>
    <n v="14.412413793103449"/>
    <n v="17505"/>
  </r>
  <r>
    <x v="7"/>
    <x v="37"/>
    <x v="1"/>
    <n v="1318"/>
    <n v="2429.2224000000006"/>
    <n v="1.8431125948406681"/>
    <n v="446"/>
  </r>
  <r>
    <x v="7"/>
    <x v="38"/>
    <x v="1"/>
    <n v="1406"/>
    <n v="10565.942400000002"/>
    <n v="7.5148950213371277"/>
    <n v="516"/>
  </r>
  <r>
    <x v="7"/>
    <x v="39"/>
    <x v="1"/>
    <n v="576"/>
    <n v="769.21920000000011"/>
    <n v="1.3354500000000002"/>
    <n v="1188"/>
  </r>
  <r>
    <x v="7"/>
    <x v="41"/>
    <x v="1"/>
    <n v="8051"/>
    <n v="46380.297600000005"/>
    <n v="5.7608120233511375"/>
    <n v="7401"/>
  </r>
  <r>
    <x v="7"/>
    <x v="42"/>
    <x v="1"/>
    <n v="448"/>
    <n v="10922.256000000001"/>
    <n v="24.380035714285718"/>
    <n v="481"/>
  </r>
  <r>
    <x v="7"/>
    <x v="44"/>
    <x v="1"/>
    <n v="1177"/>
    <n v="24771.614400000002"/>
    <n v="21.046401359388277"/>
    <n v="773"/>
  </r>
  <r>
    <x v="7"/>
    <x v="45"/>
    <x v="1"/>
    <n v="2355"/>
    <n v="31044.384000000002"/>
    <n v="13.182328662420383"/>
    <n v="1984"/>
  </r>
  <r>
    <x v="7"/>
    <x v="47"/>
    <x v="0"/>
    <n v="481"/>
    <n v="13860.720000000001"/>
    <n v="28.816465696465698"/>
    <n v="411"/>
  </r>
  <r>
    <x v="7"/>
    <x v="51"/>
    <x v="3"/>
    <n v="56114"/>
    <n v="78261.37920000001"/>
    <n v="1.3946854474819119"/>
    <n v="86114"/>
  </r>
  <r>
    <x v="7"/>
    <x v="52"/>
    <x v="2"/>
    <n v="168"/>
    <n v="883.35360000000003"/>
    <n v="5.258057142857143"/>
    <n v="321"/>
  </r>
  <r>
    <x v="7"/>
    <x v="53"/>
    <x v="2"/>
    <n v="168"/>
    <n v="485.22239999999999"/>
    <n v="2.8882285714285714"/>
    <n v="529"/>
  </r>
  <r>
    <x v="7"/>
    <x v="55"/>
    <x v="4"/>
    <n v="70"/>
    <n v="10252.656000000001"/>
    <n v="146.46651428571431"/>
    <n v="14"/>
  </r>
  <r>
    <x v="7"/>
    <x v="56"/>
    <x v="4"/>
    <n v="63"/>
    <n v="3566.8512000000001"/>
    <n v="56.616685714285715"/>
    <n v="12"/>
  </r>
  <r>
    <x v="7"/>
    <x v="57"/>
    <x v="4"/>
    <n v="45"/>
    <n v="4667.0688"/>
    <n v="103.71263999999999"/>
    <n v="10"/>
  </r>
  <r>
    <x v="7"/>
    <x v="58"/>
    <x v="2"/>
    <n v="181"/>
    <n v="444.78719999999998"/>
    <n v="2.4573878453038671"/>
    <n v="794"/>
  </r>
  <r>
    <x v="7"/>
    <x v="59"/>
    <x v="1"/>
    <n v="919"/>
    <n v="54452.217600000004"/>
    <n v="59.251596953210012"/>
    <n v="188"/>
  </r>
  <r>
    <x v="7"/>
    <x v="60"/>
    <x v="1"/>
    <n v="2123"/>
    <n v="22333.32"/>
    <n v="10.519698539802167"/>
    <n v="1914"/>
  </r>
  <r>
    <x v="7"/>
    <x v="61"/>
    <x v="4"/>
    <n v="195"/>
    <n v="7813.152"/>
    <n v="40.067446153846156"/>
    <n v="7"/>
  </r>
  <r>
    <x v="7"/>
    <x v="63"/>
    <x v="2"/>
    <n v="335"/>
    <n v="166.10400000000001"/>
    <n v="0.49583283582089555"/>
    <n v="59300"/>
  </r>
  <r>
    <x v="7"/>
    <x v="64"/>
    <x v="4"/>
    <n v="3084"/>
    <n v="270471.70080000005"/>
    <n v="87.701589105058389"/>
    <n v="1228"/>
  </r>
  <r>
    <x v="7"/>
    <x v="65"/>
    <x v="4"/>
    <n v="249"/>
    <n v="11477.4192"/>
    <n v="46.094053012048192"/>
    <n v="10"/>
  </r>
  <r>
    <x v="7"/>
    <x v="66"/>
    <x v="4"/>
    <n v="362"/>
    <n v="18081.2736"/>
    <n v="49.948269613259669"/>
    <n v="93"/>
  </r>
  <r>
    <x v="7"/>
    <x v="67"/>
    <x v="4"/>
    <n v="1891"/>
    <n v="97209.288000000015"/>
    <n v="51.406286620835544"/>
    <n v="432"/>
  </r>
  <r>
    <x v="7"/>
    <x v="68"/>
    <x v="4"/>
    <n v="158"/>
    <n v="19217.779200000004"/>
    <n v="121.63151392405067"/>
    <n v="31"/>
  </r>
  <r>
    <x v="7"/>
    <x v="69"/>
    <x v="2"/>
    <n v="19"/>
    <n v="539.5680000000001"/>
    <n v="28.398315789473688"/>
    <n v="956"/>
  </r>
  <r>
    <x v="7"/>
    <x v="70"/>
    <x v="2"/>
    <n v="632"/>
    <n v="1184.4576000000002"/>
    <n v="1.8741417721518989"/>
    <n v="16964"/>
  </r>
  <r>
    <x v="7"/>
    <x v="72"/>
    <x v="4"/>
    <n v="323"/>
    <n v="44207.337600000006"/>
    <n v="136.86482229102168"/>
    <n v="0"/>
  </r>
  <r>
    <x v="7"/>
    <x v="75"/>
    <x v="4"/>
    <n v="272"/>
    <n v="35486.424000000006"/>
    <n v="130.46479411764707"/>
    <n v="42"/>
  </r>
  <r>
    <x v="7"/>
    <x v="77"/>
    <x v="0"/>
    <n v="93"/>
    <n v="1048.7232000000001"/>
    <n v="11.276593548387098"/>
    <n v="720"/>
  </r>
  <r>
    <x v="7"/>
    <x v="78"/>
    <x v="2"/>
    <n v="209"/>
    <n v="1796.6448"/>
    <n v="8.5963866028708136"/>
    <n v="766"/>
  </r>
  <r>
    <x v="7"/>
    <x v="79"/>
    <x v="1"/>
    <n v="580"/>
    <n v="4364.2800000000007"/>
    <n v="7.5246206896551735"/>
    <n v="93"/>
  </r>
  <r>
    <x v="7"/>
    <x v="80"/>
    <x v="0"/>
    <n v="52"/>
    <n v="10788.9408"/>
    <n v="207.47963076923077"/>
    <n v="26"/>
  </r>
  <r>
    <x v="7"/>
    <x v="82"/>
    <x v="2"/>
    <n v="1508"/>
    <n v="8053.344000000001"/>
    <n v="5.3404137931034485"/>
    <n v="1508"/>
  </r>
  <r>
    <x v="7"/>
    <x v="83"/>
    <x v="2"/>
    <n v="2979"/>
    <n v="5347.2096000000001"/>
    <n v="1.7949679758308157"/>
    <n v="2979"/>
  </r>
  <r>
    <x v="7"/>
    <x v="84"/>
    <x v="0"/>
    <n v="147"/>
    <n v="8883.3024000000005"/>
    <n v="60.430628571428578"/>
    <n v="212"/>
  </r>
  <r>
    <x v="7"/>
    <x v="85"/>
    <x v="2"/>
    <n v="1476"/>
    <n v="2821.6943999999999"/>
    <n v="1.9117170731707316"/>
    <n v="4594"/>
  </r>
  <r>
    <x v="7"/>
    <x v="86"/>
    <x v="1"/>
    <n v="1754"/>
    <n v="5199.3360000000002"/>
    <n v="2.9642736602052451"/>
    <n v="293"/>
  </r>
  <r>
    <x v="7"/>
    <x v="87"/>
    <x v="2"/>
    <n v="898"/>
    <n v="29523.009600000001"/>
    <n v="32.876402672605792"/>
    <n v="82"/>
  </r>
  <r>
    <x v="7"/>
    <x v="88"/>
    <x v="2"/>
    <n v="3216"/>
    <n v="3951.7632000000003"/>
    <n v="1.228782089552239"/>
    <n v="12116"/>
  </r>
  <r>
    <x v="7"/>
    <x v="108"/>
    <x v="1"/>
    <n v="6682"/>
    <n v="27458.611199999999"/>
    <n v="4.1093401975456452"/>
    <n v="62919"/>
  </r>
  <r>
    <x v="7"/>
    <x v="89"/>
    <x v="1"/>
    <n v="3606"/>
    <n v="18615.916799999999"/>
    <n v="5.1624838602329453"/>
    <n v="3564"/>
  </r>
  <r>
    <x v="7"/>
    <x v="92"/>
    <x v="1"/>
    <n v="873"/>
    <n v="6235.7472000000007"/>
    <n v="7.1428948453608259"/>
    <n v="632"/>
  </r>
  <r>
    <x v="7"/>
    <x v="94"/>
    <x v="1"/>
    <n v="5012"/>
    <n v="38808.460800000008"/>
    <n v="7.743108699122109"/>
    <n v="10858"/>
  </r>
  <r>
    <x v="7"/>
    <x v="95"/>
    <x v="1"/>
    <n v="1991"/>
    <n v="8880.9264000000003"/>
    <n v="4.460535610246108"/>
    <n v="1573"/>
  </r>
  <r>
    <x v="7"/>
    <x v="96"/>
    <x v="1"/>
    <n v="251"/>
    <n v="1826.5824"/>
    <n v="7.277220717131474"/>
    <n v="901"/>
  </r>
  <r>
    <x v="7"/>
    <x v="98"/>
    <x v="1"/>
    <n v="576"/>
    <n v="5099.6736000000001"/>
    <n v="8.8536000000000001"/>
    <n v="780"/>
  </r>
  <r>
    <x v="7"/>
    <x v="100"/>
    <x v="3"/>
    <n v="2404"/>
    <n v="67468.464000000007"/>
    <n v="28.065084858569055"/>
    <n v="4659"/>
  </r>
  <r>
    <x v="7"/>
    <x v="102"/>
    <x v="0"/>
    <n v="864"/>
    <n v="29344.550400000004"/>
    <n v="33.963600000000007"/>
    <n v="594"/>
  </r>
  <r>
    <x v="7"/>
    <x v="103"/>
    <x v="0"/>
    <n v="77"/>
    <n v="3934.6559999999999"/>
    <n v="51.099428571428568"/>
    <n v="14"/>
  </r>
  <r>
    <x v="7"/>
    <x v="107"/>
    <x v="3"/>
    <n v="13804"/>
    <n v="97675.200000000012"/>
    <n v="7.0758620689655185"/>
    <n v="6682"/>
  </r>
  <r>
    <x v="7"/>
    <x v="109"/>
    <x v="0"/>
    <n v="64422"/>
    <n v="64897.156800000004"/>
    <n v="1.007375691533948"/>
    <n v="54901"/>
  </r>
  <r>
    <x v="7"/>
    <x v="112"/>
    <x v="4"/>
    <n v="14"/>
    <n v="605.75040000000001"/>
    <n v="43.267885714285718"/>
    <n v="17"/>
  </r>
  <r>
    <x v="7"/>
    <x v="110"/>
    <x v="0"/>
    <n v="1924"/>
    <n v="24854.083200000001"/>
    <n v="12.917922661122661"/>
    <n v="10009"/>
  </r>
  <r>
    <x v="7"/>
    <x v="114"/>
    <x v="1"/>
    <n v="3174"/>
    <n v="36640.512000000002"/>
    <n v="11.543954631379963"/>
    <n v="1671"/>
  </r>
  <r>
    <x v="7"/>
    <x v="115"/>
    <x v="4"/>
    <n v="68"/>
    <n v="1797.768"/>
    <n v="26.437764705882355"/>
    <n v="72"/>
  </r>
  <r>
    <x v="7"/>
    <x v="113"/>
    <x v="1"/>
    <n v="1374"/>
    <n v="8171.0208000000011"/>
    <n v="5.9468855895196517"/>
    <n v="103"/>
  </r>
  <r>
    <x v="7"/>
    <x v="122"/>
    <x v="4"/>
    <n v="54"/>
    <n v="5010.7248000000009"/>
    <n v="92.791200000000018"/>
    <n v="0"/>
  </r>
  <r>
    <x v="7"/>
    <x v="116"/>
    <x v="1"/>
    <n v="1184"/>
    <n v="36216.2016"/>
    <n v="30.588008108108109"/>
    <n v="604"/>
  </r>
  <r>
    <x v="7"/>
    <x v="117"/>
    <x v="1"/>
    <n v="1529"/>
    <n v="53666.539199999999"/>
    <n v="35.099110006540222"/>
    <n v="696"/>
  </r>
  <r>
    <x v="7"/>
    <x v="118"/>
    <x v="0"/>
    <n v="780"/>
    <n v="30583.526400000002"/>
    <n v="39.209649230769237"/>
    <n v="796"/>
  </r>
  <r>
    <x v="7"/>
    <x v="121"/>
    <x v="4"/>
    <n v="492"/>
    <n v="16833.139200000001"/>
    <n v="34.213697560975611"/>
    <n v="168"/>
  </r>
  <r>
    <x v="7"/>
    <x v="123"/>
    <x v="2"/>
    <n v="673"/>
    <n v="20019.743999999999"/>
    <n v="29.747019316493311"/>
    <n v="836"/>
  </r>
  <r>
    <x v="7"/>
    <x v="124"/>
    <x v="2"/>
    <n v="140"/>
    <n v="3818.0160000000001"/>
    <n v="27.271542857142858"/>
    <n v="232"/>
  </r>
  <r>
    <x v="7"/>
    <x v="127"/>
    <x v="1"/>
    <n v="5012"/>
    <n v="23906.5344"/>
    <n v="4.7698592178770953"/>
    <n v="244"/>
  </r>
  <r>
    <x v="7"/>
    <x v="128"/>
    <x v="2"/>
    <n v="845"/>
    <n v="40790.131200000003"/>
    <n v="48.272344615384618"/>
    <n v="26"/>
  </r>
  <r>
    <x v="7"/>
    <x v="125"/>
    <x v="0"/>
    <n v="919"/>
    <n v="16689.801600000003"/>
    <n v="18.160828726877043"/>
    <n v="785"/>
  </r>
  <r>
    <x v="7"/>
    <x v="129"/>
    <x v="0"/>
    <n v="891"/>
    <n v="20594.995200000001"/>
    <n v="23.11447272727273"/>
    <n v="116"/>
  </r>
  <r>
    <x v="7"/>
    <x v="126"/>
    <x v="3"/>
    <n v="1782"/>
    <n v="76889.088000000018"/>
    <n v="43.147636363636373"/>
    <n v="1225"/>
  </r>
  <r>
    <x v="7"/>
    <x v="130"/>
    <x v="4"/>
    <n v="362"/>
    <n v="16450.387200000001"/>
    <n v="45.443058563535914"/>
    <n v="666"/>
  </r>
  <r>
    <x v="7"/>
    <x v="131"/>
    <x v="0"/>
    <n v="0"/>
    <n v="0"/>
    <s v="-"/>
    <n v="966"/>
  </r>
  <r>
    <x v="8"/>
    <x v="0"/>
    <x v="0"/>
    <n v="8503"/>
    <n v="61969.5792"/>
    <n v="7.2879665059390799"/>
    <n v="1332"/>
  </r>
  <r>
    <x v="8"/>
    <x v="1"/>
    <x v="1"/>
    <n v="2636"/>
    <n v="16366.5792"/>
    <n v="6.2088691957511379"/>
    <n v="854"/>
  </r>
  <r>
    <x v="8"/>
    <x v="3"/>
    <x v="0"/>
    <n v="1297"/>
    <n v="23644.094400000002"/>
    <n v="18.229833770239015"/>
    <n v="369"/>
  </r>
  <r>
    <x v="8"/>
    <x v="4"/>
    <x v="2"/>
    <n v="0"/>
    <n v="0"/>
    <s v="-"/>
    <n v="2784"/>
  </r>
  <r>
    <x v="8"/>
    <x v="5"/>
    <x v="2"/>
    <n v="49"/>
    <n v="1065.2256000000002"/>
    <n v="21.739297959183677"/>
    <n v="21"/>
  </r>
  <r>
    <x v="8"/>
    <x v="6"/>
    <x v="2"/>
    <n v="265"/>
    <n v="3706.9056000000005"/>
    <n v="13.988323018867927"/>
    <n v="279"/>
  </r>
  <r>
    <x v="8"/>
    <x v="7"/>
    <x v="2"/>
    <n v="1170"/>
    <n v="942.75360000000001"/>
    <n v="0.80577230769230768"/>
    <n v="1671"/>
  </r>
  <r>
    <x v="8"/>
    <x v="8"/>
    <x v="2"/>
    <n v="348"/>
    <n v="8228.9519999999993"/>
    <n v="23.646413793103445"/>
    <n v="0"/>
  </r>
  <r>
    <x v="8"/>
    <x v="9"/>
    <x v="3"/>
    <n v="891"/>
    <n v="13893.12"/>
    <n v="15.592727272727274"/>
    <n v="0"/>
  </r>
  <r>
    <x v="8"/>
    <x v="12"/>
    <x v="3"/>
    <n v="2037"/>
    <n v="41111.8848"/>
    <n v="20.182564948453606"/>
    <n v="822"/>
  </r>
  <r>
    <x v="8"/>
    <x v="13"/>
    <x v="2"/>
    <n v="35"/>
    <n v="1128.9023999999999"/>
    <n v="32.254354285714285"/>
    <n v="7"/>
  </r>
  <r>
    <x v="8"/>
    <x v="14"/>
    <x v="2"/>
    <n v="91"/>
    <n v="1251.8063999999999"/>
    <n v="13.756114285714284"/>
    <n v="96"/>
  </r>
  <r>
    <x v="8"/>
    <x v="15"/>
    <x v="2"/>
    <n v="404"/>
    <n v="4374.7776000000003"/>
    <n v="10.828657425742575"/>
    <n v="84"/>
  </r>
  <r>
    <x v="8"/>
    <x v="16"/>
    <x v="2"/>
    <n v="140"/>
    <n v="1550.0160000000001"/>
    <n v="11.071542857142857"/>
    <n v="975"/>
  </r>
  <r>
    <x v="8"/>
    <x v="17"/>
    <x v="2"/>
    <n v="474"/>
    <n v="5789.1455999999998"/>
    <n v="12.213387341772151"/>
    <n v="516"/>
  </r>
  <r>
    <x v="8"/>
    <x v="20"/>
    <x v="2"/>
    <n v="409"/>
    <n v="386.98560000000003"/>
    <n v="0.94617506112469441"/>
    <n v="1411"/>
  </r>
  <r>
    <x v="8"/>
    <x v="21"/>
    <x v="2"/>
    <n v="11886"/>
    <n v="11264.8752"/>
    <n v="0.94774316002019188"/>
    <n v="11099"/>
  </r>
  <r>
    <x v="8"/>
    <x v="22"/>
    <x v="2"/>
    <n v="4803"/>
    <n v="2459.1600000000003"/>
    <n v="0.512004996876952"/>
    <n v="11484"/>
  </r>
  <r>
    <x v="8"/>
    <x v="24"/>
    <x v="1"/>
    <n v="12366"/>
    <n v="55791.028800000007"/>
    <n v="4.5116471615720526"/>
    <n v="5708"/>
  </r>
  <r>
    <x v="8"/>
    <x v="25"/>
    <x v="0"/>
    <n v="928"/>
    <n v="37310.976000000002"/>
    <n v="40.205793103448279"/>
    <n v="184"/>
  </r>
  <r>
    <x v="8"/>
    <x v="26"/>
    <x v="0"/>
    <n v="543"/>
    <n v="10564.689600000002"/>
    <n v="19.456150276243097"/>
    <n v="279"/>
  </r>
  <r>
    <x v="8"/>
    <x v="27"/>
    <x v="3"/>
    <n v="17456"/>
    <n v="152767.29600000003"/>
    <n v="8.7515637030247504"/>
    <n v="3536"/>
  </r>
  <r>
    <x v="8"/>
    <x v="28"/>
    <x v="3"/>
    <n v="13886"/>
    <n v="20477.3184"/>
    <n v="1.4746736569206396"/>
    <n v="13364"/>
  </r>
  <r>
    <x v="8"/>
    <x v="29"/>
    <x v="0"/>
    <n v="226"/>
    <n v="11293.128000000001"/>
    <n v="49.969592920353982"/>
    <n v="79"/>
  </r>
  <r>
    <x v="8"/>
    <x v="30"/>
    <x v="1"/>
    <n v="11986"/>
    <n v="50749.113600000004"/>
    <n v="4.2340325045886873"/>
    <n v="1379"/>
  </r>
  <r>
    <x v="8"/>
    <x v="31"/>
    <x v="1"/>
    <n v="859"/>
    <n v="6906.6864000000005"/>
    <n v="8.040379976717114"/>
    <n v="24"/>
  </r>
  <r>
    <x v="8"/>
    <x v="32"/>
    <x v="1"/>
    <n v="6200"/>
    <n v="8714.9951999999994"/>
    <n v="1.4056443870967741"/>
    <n v="650"/>
  </r>
  <r>
    <x v="8"/>
    <x v="33"/>
    <x v="1"/>
    <n v="3416"/>
    <n v="5188.9680000000008"/>
    <n v="1.5190187353629978"/>
    <n v="761"/>
  </r>
  <r>
    <x v="8"/>
    <x v="34"/>
    <x v="1"/>
    <n v="2413"/>
    <n v="25748.236800000002"/>
    <n v="10.670632739328637"/>
    <n v="372"/>
  </r>
  <r>
    <x v="8"/>
    <x v="36"/>
    <x v="3"/>
    <n v="1207"/>
    <n v="17387.136000000002"/>
    <n v="14.405249378624692"/>
    <n v="1207"/>
  </r>
  <r>
    <x v="8"/>
    <x v="37"/>
    <x v="1"/>
    <n v="873"/>
    <n v="1608.0768"/>
    <n v="1.8420123711340206"/>
    <n v="56"/>
  </r>
  <r>
    <x v="8"/>
    <x v="38"/>
    <x v="1"/>
    <n v="1782"/>
    <n v="13589.553600000001"/>
    <n v="7.6260121212121215"/>
    <n v="0"/>
  </r>
  <r>
    <x v="8"/>
    <x v="39"/>
    <x v="1"/>
    <n v="3750"/>
    <n v="5012.4528"/>
    <n v="1.33665408"/>
    <n v="260"/>
  </r>
  <r>
    <x v="8"/>
    <x v="41"/>
    <x v="1"/>
    <n v="7146"/>
    <n v="42218.668800000007"/>
    <n v="5.9080141057934519"/>
    <n v="1021"/>
  </r>
  <r>
    <x v="8"/>
    <x v="42"/>
    <x v="1"/>
    <n v="1082"/>
    <n v="24858.014400000004"/>
    <n v="22.97413530499076"/>
    <n v="75"/>
  </r>
  <r>
    <x v="8"/>
    <x v="44"/>
    <x v="1"/>
    <n v="905"/>
    <n v="19055.088"/>
    <n v="21.05534585635359"/>
    <n v="140"/>
  </r>
  <r>
    <x v="8"/>
    <x v="45"/>
    <x v="1"/>
    <n v="1021"/>
    <n v="13457.664000000001"/>
    <n v="13.180865817825662"/>
    <n v="430"/>
  </r>
  <r>
    <x v="8"/>
    <x v="47"/>
    <x v="0"/>
    <n v="256"/>
    <n v="7365.6"/>
    <n v="28.771875000000001"/>
    <n v="79"/>
  </r>
  <r>
    <x v="8"/>
    <x v="51"/>
    <x v="3"/>
    <n v="0"/>
    <n v="0"/>
    <s v="-"/>
    <n v="14923"/>
  </r>
  <r>
    <x v="8"/>
    <x v="52"/>
    <x v="2"/>
    <n v="126"/>
    <n v="662.51520000000005"/>
    <n v="5.258057142857143"/>
    <n v="42"/>
  </r>
  <r>
    <x v="8"/>
    <x v="53"/>
    <x v="2"/>
    <n v="362"/>
    <n v="1051.3152000000002"/>
    <n v="2.9041856353591164"/>
    <n v="209"/>
  </r>
  <r>
    <x v="8"/>
    <x v="55"/>
    <x v="4"/>
    <n v="56"/>
    <n v="8202.1248000000014"/>
    <n v="146.46651428571431"/>
    <n v="5"/>
  </r>
  <r>
    <x v="8"/>
    <x v="56"/>
    <x v="4"/>
    <n v="52"/>
    <n v="2906.3232000000003"/>
    <n v="55.890830769230774"/>
    <n v="0"/>
  </r>
  <r>
    <x v="8"/>
    <x v="57"/>
    <x v="4"/>
    <n v="35"/>
    <n v="3684.5280000000002"/>
    <n v="105.27222857142858"/>
    <n v="3"/>
  </r>
  <r>
    <x v="8"/>
    <x v="58"/>
    <x v="2"/>
    <n v="362"/>
    <n v="889.57439999999997"/>
    <n v="2.4573878453038671"/>
    <n v="70"/>
  </r>
  <r>
    <x v="8"/>
    <x v="59"/>
    <x v="1"/>
    <n v="731"/>
    <n v="43314.264000000003"/>
    <n v="59.253439124487009"/>
    <n v="0"/>
  </r>
  <r>
    <x v="8"/>
    <x v="60"/>
    <x v="1"/>
    <n v="2088"/>
    <n v="21967.200000000001"/>
    <n v="10.520689655172415"/>
    <n v="256"/>
  </r>
  <r>
    <x v="8"/>
    <x v="61"/>
    <x v="4"/>
    <n v="188"/>
    <n v="7534.1232000000009"/>
    <n v="40.075123404255322"/>
    <n v="3"/>
  </r>
  <r>
    <x v="8"/>
    <x v="63"/>
    <x v="2"/>
    <n v="2339"/>
    <n v="1162.6848"/>
    <n v="0.49708627618640444"/>
    <n v="6905"/>
  </r>
  <r>
    <x v="8"/>
    <x v="64"/>
    <x v="4"/>
    <n v="3172"/>
    <n v="278205.27840000001"/>
    <n v="87.706582093316527"/>
    <n v="179"/>
  </r>
  <r>
    <x v="8"/>
    <x v="65"/>
    <x v="4"/>
    <n v="258"/>
    <n v="11906.481600000001"/>
    <n v="46.1491534883721"/>
    <n v="0"/>
  </r>
  <r>
    <x v="8"/>
    <x v="66"/>
    <x v="4"/>
    <n v="272"/>
    <n v="13560.955200000002"/>
    <n v="49.856452941176478"/>
    <n v="10"/>
  </r>
  <r>
    <x v="8"/>
    <x v="67"/>
    <x v="4"/>
    <n v="1467"/>
    <n v="75381.926400000011"/>
    <n v="51.385089570552154"/>
    <n v="61"/>
  </r>
  <r>
    <x v="8"/>
    <x v="68"/>
    <x v="4"/>
    <n v="128"/>
    <n v="15543.792000000001"/>
    <n v="121.43587500000001"/>
    <n v="7"/>
  </r>
  <r>
    <x v="8"/>
    <x v="69"/>
    <x v="2"/>
    <n v="168"/>
    <n v="4856.2848000000004"/>
    <n v="28.906457142857146"/>
    <n v="186"/>
  </r>
  <r>
    <x v="8"/>
    <x v="70"/>
    <x v="2"/>
    <n v="632"/>
    <n v="1184.4576000000002"/>
    <n v="1.8741417721518989"/>
    <n v="3490"/>
  </r>
  <r>
    <x v="8"/>
    <x v="72"/>
    <x v="4"/>
    <n v="323"/>
    <n v="44207.337600000006"/>
    <n v="136.86482229102168"/>
    <n v="0"/>
  </r>
  <r>
    <x v="8"/>
    <x v="75"/>
    <x v="4"/>
    <n v="230"/>
    <n v="30026.980800000001"/>
    <n v="130.55209043478263"/>
    <n v="0"/>
  </r>
  <r>
    <x v="8"/>
    <x v="77"/>
    <x v="0"/>
    <n v="1880"/>
    <n v="21236.644800000002"/>
    <n v="11.29608765957447"/>
    <n v="186"/>
  </r>
  <r>
    <x v="8"/>
    <x v="78"/>
    <x v="2"/>
    <n v="279"/>
    <n v="2417.8175999999999"/>
    <n v="8.6660129032258055"/>
    <n v="0"/>
  </r>
  <r>
    <x v="8"/>
    <x v="79"/>
    <x v="1"/>
    <n v="476"/>
    <n v="3578.7312000000002"/>
    <n v="7.5183428571428577"/>
    <n v="0"/>
  </r>
  <r>
    <x v="8"/>
    <x v="80"/>
    <x v="0"/>
    <n v="26"/>
    <n v="5394.4704000000002"/>
    <n v="207.47963076923077"/>
    <n v="12"/>
  </r>
  <r>
    <x v="8"/>
    <x v="83"/>
    <x v="2"/>
    <n v="0"/>
    <n v="0"/>
    <s v="-"/>
    <n v="0"/>
  </r>
  <r>
    <x v="8"/>
    <x v="84"/>
    <x v="0"/>
    <n v="158"/>
    <n v="9728.1648000000005"/>
    <n v="61.57066329113924"/>
    <n v="72"/>
  </r>
  <r>
    <x v="8"/>
    <x v="85"/>
    <x v="2"/>
    <n v="84"/>
    <n v="159.71039999999999"/>
    <n v="1.9013142857142857"/>
    <n v="0"/>
  </r>
  <r>
    <x v="8"/>
    <x v="86"/>
    <x v="1"/>
    <n v="1462"/>
    <n v="4332.7872000000007"/>
    <n v="2.9636027359781125"/>
    <n v="0"/>
  </r>
  <r>
    <x v="8"/>
    <x v="87"/>
    <x v="2"/>
    <n v="817"/>
    <n v="26852.990400000002"/>
    <n v="32.867797307221544"/>
    <n v="0"/>
  </r>
  <r>
    <x v="8"/>
    <x v="88"/>
    <x v="2"/>
    <n v="9188"/>
    <n v="11290.752"/>
    <n v="1.2288585111014367"/>
    <n v="1128"/>
  </r>
  <r>
    <x v="8"/>
    <x v="108"/>
    <x v="1"/>
    <n v="20045"/>
    <n v="90288.691200000001"/>
    <n v="4.5042998852581695"/>
    <n v="7796"/>
  </r>
  <r>
    <x v="8"/>
    <x v="89"/>
    <x v="1"/>
    <n v="4497"/>
    <n v="23701.5936"/>
    <n v="5.2705344896597728"/>
    <n v="613"/>
  </r>
  <r>
    <x v="8"/>
    <x v="92"/>
    <x v="1"/>
    <n v="1133"/>
    <n v="8289.3024000000005"/>
    <n v="7.316242188879083"/>
    <n v="93"/>
  </r>
  <r>
    <x v="8"/>
    <x v="94"/>
    <x v="1"/>
    <n v="6933"/>
    <n v="54588.600000000006"/>
    <n v="7.8737343141497194"/>
    <n v="1671"/>
  </r>
  <r>
    <x v="8"/>
    <x v="95"/>
    <x v="1"/>
    <n v="2423"/>
    <n v="10819.699200000001"/>
    <n v="4.4654144449030131"/>
    <n v="460"/>
  </r>
  <r>
    <x v="8"/>
    <x v="96"/>
    <x v="1"/>
    <n v="1430"/>
    <n v="10870.675200000001"/>
    <n v="7.6018707692307705"/>
    <n v="93"/>
  </r>
  <r>
    <x v="8"/>
    <x v="98"/>
    <x v="1"/>
    <n v="826"/>
    <n v="7501.9823999999999"/>
    <n v="9.0823031476997578"/>
    <n v="65"/>
  </r>
  <r>
    <x v="8"/>
    <x v="100"/>
    <x v="3"/>
    <n v="6654"/>
    <n v="186775.63200000001"/>
    <n v="28.069677186654644"/>
    <n v="1968"/>
  </r>
  <r>
    <x v="8"/>
    <x v="102"/>
    <x v="0"/>
    <n v="270"/>
    <n v="9150.4511999999995"/>
    <n v="33.890560000000001"/>
    <n v="126"/>
  </r>
  <r>
    <x v="8"/>
    <x v="103"/>
    <x v="0"/>
    <n v="63"/>
    <n v="3219.2640000000006"/>
    <n v="51.099428571428582"/>
    <n v="3"/>
  </r>
  <r>
    <x v="8"/>
    <x v="107"/>
    <x v="3"/>
    <n v="29395"/>
    <n v="207990.72"/>
    <n v="7.0757176390542611"/>
    <n v="986"/>
  </r>
  <r>
    <x v="8"/>
    <x v="109"/>
    <x v="0"/>
    <n v="93209"/>
    <n v="93896.150400000013"/>
    <n v="1.0073721464665431"/>
    <n v="8909"/>
  </r>
  <r>
    <x v="8"/>
    <x v="110"/>
    <x v="0"/>
    <n v="2239"/>
    <n v="28931.472000000005"/>
    <n v="12.921604287628409"/>
    <n v="1569"/>
  </r>
  <r>
    <x v="8"/>
    <x v="114"/>
    <x v="1"/>
    <n v="1504"/>
    <n v="17356.031999999999"/>
    <n v="11.53991489361702"/>
    <n v="335"/>
  </r>
  <r>
    <x v="8"/>
    <x v="115"/>
    <x v="4"/>
    <n v="230"/>
    <n v="6137.2080000000005"/>
    <n v="26.683513043478264"/>
    <n v="19"/>
  </r>
  <r>
    <x v="8"/>
    <x v="113"/>
    <x v="1"/>
    <n v="1272"/>
    <n v="7563.7151999999996"/>
    <n v="5.9463169811320755"/>
    <n v="28"/>
  </r>
  <r>
    <x v="8"/>
    <x v="122"/>
    <x v="4"/>
    <n v="54"/>
    <n v="5010.7248000000009"/>
    <n v="92.791200000000018"/>
    <n v="0"/>
  </r>
  <r>
    <x v="8"/>
    <x v="116"/>
    <x v="1"/>
    <n v="580"/>
    <n v="17753.04"/>
    <n v="30.608689655172416"/>
    <n v="70"/>
  </r>
  <r>
    <x v="8"/>
    <x v="117"/>
    <x v="1"/>
    <n v="836"/>
    <n v="29317.075199999999"/>
    <n v="35.068271770334924"/>
    <n v="47"/>
  </r>
  <r>
    <x v="8"/>
    <x v="118"/>
    <x v="0"/>
    <n v="574"/>
    <n v="22482.532800000001"/>
    <n v="39.168175609756098"/>
    <n v="149"/>
  </r>
  <r>
    <x v="8"/>
    <x v="121"/>
    <x v="4"/>
    <n v="773"/>
    <n v="27466.430400000001"/>
    <n v="35.532251487710219"/>
    <n v="10"/>
  </r>
  <r>
    <x v="8"/>
    <x v="123"/>
    <x v="2"/>
    <n v="2622"/>
    <n v="78007.968000000008"/>
    <n v="29.751322654462246"/>
    <n v="163"/>
  </r>
  <r>
    <x v="8"/>
    <x v="124"/>
    <x v="2"/>
    <n v="2692"/>
    <n v="73814.975999999995"/>
    <n v="27.420124814264486"/>
    <n v="209"/>
  </r>
  <r>
    <x v="8"/>
    <x v="127"/>
    <x v="1"/>
    <n v="9779"/>
    <n v="50128.847999999998"/>
    <n v="5.1261732283464569"/>
    <n v="163"/>
  </r>
  <r>
    <x v="8"/>
    <x v="128"/>
    <x v="2"/>
    <n v="819"/>
    <n v="39557.462400000004"/>
    <n v="48.299709890109895"/>
    <n v="38"/>
  </r>
  <r>
    <x v="8"/>
    <x v="125"/>
    <x v="0"/>
    <n v="720"/>
    <n v="13065.235200000001"/>
    <n v="18.146160000000002"/>
    <n v="100"/>
  </r>
  <r>
    <x v="8"/>
    <x v="129"/>
    <x v="0"/>
    <n v="775"/>
    <n v="17913.355199999998"/>
    <n v="23.114006709677415"/>
    <n v="98"/>
  </r>
  <r>
    <x v="8"/>
    <x v="126"/>
    <x v="3"/>
    <n v="557"/>
    <n v="24027.84"/>
    <n v="43.137953321364449"/>
    <n v="56"/>
  </r>
  <r>
    <x v="8"/>
    <x v="130"/>
    <x v="4"/>
    <n v="659"/>
    <n v="27972.864000000001"/>
    <n v="42.447441578148712"/>
    <n v="82"/>
  </r>
  <r>
    <x v="8"/>
    <x v="131"/>
    <x v="0"/>
    <n v="817"/>
    <n v="4242.5856000000003"/>
    <n v="5.1928832313341493"/>
    <n v="223"/>
  </r>
  <r>
    <x v="8"/>
    <x v="132"/>
    <x v="1"/>
    <n v="0"/>
    <n v="0"/>
    <s v="-"/>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n v="5540246170256"/>
    <x v="0"/>
    <n v="1594"/>
    <n v="10713.902400000001"/>
    <n v="6.7213942283563366"/>
    <n v="8357"/>
  </r>
  <r>
    <x v="0"/>
    <n v="5540246171759"/>
    <x v="1"/>
    <n v="2423"/>
    <n v="13304.736000000001"/>
    <n v="5.49101774659513"/>
    <n v="5049"/>
  </r>
  <r>
    <x v="0"/>
    <n v="5540246171796"/>
    <x v="2"/>
    <n v="0"/>
    <n v="0"/>
    <s v="-"/>
    <n v="1323"/>
  </r>
  <r>
    <x v="0"/>
    <n v="5540246171888"/>
    <x v="0"/>
    <n v="-21"/>
    <n v="-351.86400000000003"/>
    <n v="16.755428571428574"/>
    <n v="1673"/>
  </r>
  <r>
    <x v="0"/>
    <n v="5540246171933"/>
    <x v="2"/>
    <n v="836"/>
    <n v="538.0992"/>
    <n v="0.64365933014354071"/>
    <n v="6738"/>
  </r>
  <r>
    <x v="0"/>
    <n v="5540246172539"/>
    <x v="2"/>
    <n v="28"/>
    <n v="579.35520000000008"/>
    <n v="20.691257142857147"/>
    <n v="89"/>
  </r>
  <r>
    <x v="0"/>
    <n v="5540246172669"/>
    <x v="2"/>
    <n v="168"/>
    <n v="2273.0976000000001"/>
    <n v="13.530342857142857"/>
    <n v="1170"/>
  </r>
  <r>
    <x v="0"/>
    <n v="5540246172978"/>
    <x v="2"/>
    <n v="752"/>
    <n v="606.05280000000005"/>
    <n v="0.80592127659574475"/>
    <n v="8854"/>
  </r>
  <r>
    <x v="0"/>
    <n v="5540246173472"/>
    <x v="2"/>
    <n v="0"/>
    <n v="0"/>
    <s v="-"/>
    <n v="543"/>
  </r>
  <r>
    <x v="0"/>
    <n v="5540246173492"/>
    <x v="3"/>
    <n v="989"/>
    <n v="15396.134400000001"/>
    <n v="15.567375530839232"/>
    <n v="993"/>
  </r>
  <r>
    <x v="0"/>
    <n v="5540246173685"/>
    <x v="4"/>
    <n v="107"/>
    <n v="2694.6432"/>
    <n v="25.183581308411213"/>
    <n v="260"/>
  </r>
  <r>
    <x v="0"/>
    <n v="5540246173686"/>
    <x v="4"/>
    <n v="875"/>
    <n v="22084.358400000001"/>
    <n v="25.239266742857144"/>
    <n v="314"/>
  </r>
  <r>
    <x v="0"/>
    <n v="5540246173906"/>
    <x v="3"/>
    <n v="1300"/>
    <n v="24143.616000000002"/>
    <n v="18.572012307692308"/>
    <n v="1448"/>
  </r>
  <r>
    <x v="0"/>
    <n v="5540246174095"/>
    <x v="2"/>
    <n v="14"/>
    <n v="434.41920000000005"/>
    <n v="31.02994285714286"/>
    <n v="105"/>
  </r>
  <r>
    <x v="0"/>
    <n v="5540246174174"/>
    <x v="2"/>
    <n v="26"/>
    <n v="339.55200000000002"/>
    <n v="13.059692307692309"/>
    <n v="708"/>
  </r>
  <r>
    <x v="0"/>
    <n v="5540246175047"/>
    <x v="2"/>
    <n v="0"/>
    <n v="0"/>
    <s v="-"/>
    <n v="710"/>
  </r>
  <r>
    <x v="0"/>
    <n v="5540246175049"/>
    <x v="2"/>
    <n v="502"/>
    <n v="5216.1408000000001"/>
    <n v="10.390718725099601"/>
    <n v="1643"/>
  </r>
  <r>
    <x v="0"/>
    <n v="5540246175050"/>
    <x v="2"/>
    <n v="195"/>
    <n v="2257.1136000000001"/>
    <n v="11.574941538461539"/>
    <n v="2409"/>
  </r>
  <r>
    <x v="0"/>
    <n v="5540246175372"/>
    <x v="0"/>
    <n v="627"/>
    <n v="2449.44"/>
    <n v="3.9066028708133973"/>
    <n v="696"/>
  </r>
  <r>
    <x v="0"/>
    <n v="5540246175461"/>
    <x v="1"/>
    <n v="0"/>
    <n v="0"/>
    <s v="-"/>
    <n v="0"/>
  </r>
  <r>
    <x v="0"/>
    <n v="5540246176294"/>
    <x v="2"/>
    <n v="4975"/>
    <n v="4584.7296000000006"/>
    <n v="0.92155368844221119"/>
    <n v="22755"/>
  </r>
  <r>
    <x v="0"/>
    <n v="5540246176295"/>
    <x v="2"/>
    <n v="0"/>
    <n v="0"/>
    <s v="-"/>
    <n v="75104"/>
  </r>
  <r>
    <x v="0"/>
    <n v="5540246176699"/>
    <x v="2"/>
    <n v="0"/>
    <n v="0"/>
    <s v="-"/>
    <n v="7308"/>
  </r>
  <r>
    <x v="0"/>
    <n v="5540246177132"/>
    <x v="1"/>
    <n v="7935"/>
    <n v="29105.567999999999"/>
    <n v="3.6679984877126652"/>
    <n v="48999"/>
  </r>
  <r>
    <x v="0"/>
    <n v="5540246177133"/>
    <x v="1"/>
    <n v="9849"/>
    <n v="35759.880000000005"/>
    <n v="3.6308132805360955"/>
    <n v="23386"/>
  </r>
  <r>
    <x v="0"/>
    <n v="5540246177376"/>
    <x v="0"/>
    <n v="592"/>
    <n v="23353.920000000002"/>
    <n v="39.449189189189191"/>
    <n v="601"/>
  </r>
  <r>
    <x v="0"/>
    <n v="5540246180522"/>
    <x v="0"/>
    <n v="1177"/>
    <n v="20588.256000000001"/>
    <n v="17.492146134239594"/>
    <n v="1365"/>
  </r>
  <r>
    <x v="0"/>
    <n v="5540246181016"/>
    <x v="3"/>
    <n v="2228"/>
    <n v="17501.184000000001"/>
    <n v="7.8551095152603239"/>
    <n v="15591"/>
  </r>
  <r>
    <x v="0"/>
    <n v="5540246181061"/>
    <x v="3"/>
    <n v="27353"/>
    <n v="33259.118399999999"/>
    <n v="1.2159221438233465"/>
    <n v="68696"/>
  </r>
  <r>
    <x v="0"/>
    <n v="5540246182684"/>
    <x v="0"/>
    <n v="205"/>
    <n v="10245.312"/>
    <n v="49.977131707317071"/>
    <n v="339"/>
  </r>
  <r>
    <x v="0"/>
    <n v="5540246183130"/>
    <x v="1"/>
    <n v="5304"/>
    <n v="22456.915199999999"/>
    <n v="4.2339583710407238"/>
    <n v="7392"/>
  </r>
  <r>
    <x v="0"/>
    <n v="5540246183455"/>
    <x v="1"/>
    <n v="1346"/>
    <n v="10573.632"/>
    <n v="7.8555958395245167"/>
    <n v="998"/>
  </r>
  <r>
    <x v="0"/>
    <n v="5540246183537"/>
    <x v="1"/>
    <n v="1931"/>
    <n v="2713.6512000000002"/>
    <n v="1.4053087519419991"/>
    <n v="3286"/>
  </r>
  <r>
    <x v="0"/>
    <n v="5540246183538"/>
    <x v="1"/>
    <n v="1615"/>
    <n v="2119.7376000000004"/>
    <n v="1.3125310216718269"/>
    <n v="2525"/>
  </r>
  <r>
    <x v="0"/>
    <n v="5540246183541"/>
    <x v="1"/>
    <n v="488"/>
    <n v="4390.848"/>
    <n v="8.9976393442622946"/>
    <n v="348"/>
  </r>
  <r>
    <x v="0"/>
    <n v="5540246183542"/>
    <x v="1"/>
    <n v="766"/>
    <n v="2152.6560000000004"/>
    <n v="2.8102558746736297"/>
    <n v="766"/>
  </r>
  <r>
    <x v="0"/>
    <n v="5540246183547"/>
    <x v="3"/>
    <n v="9895"/>
    <n v="101704.89600000001"/>
    <n v="10.278412935826175"/>
    <n v="11902"/>
  </r>
  <r>
    <x v="0"/>
    <n v="5540246183552"/>
    <x v="1"/>
    <n v="968"/>
    <n v="1783.4256"/>
    <n v="1.8423818181818181"/>
    <n v="260"/>
  </r>
  <r>
    <x v="0"/>
    <n v="5540246183554"/>
    <x v="1"/>
    <n v="864"/>
    <n v="6498.8783999999996"/>
    <n v="7.5218499999999997"/>
    <n v="154"/>
  </r>
  <r>
    <x v="0"/>
    <n v="5540246183555"/>
    <x v="1"/>
    <n v="1337"/>
    <n v="1786.6224000000002"/>
    <n v="1.3362919970082274"/>
    <n v="669"/>
  </r>
  <r>
    <x v="0"/>
    <n v="5540246183556"/>
    <x v="1"/>
    <n v="1977"/>
    <n v="14832.979200000002"/>
    <n v="7.5027714719271632"/>
    <n v="1323"/>
  </r>
  <r>
    <x v="0"/>
    <n v="5540246183558"/>
    <x v="1"/>
    <n v="2947"/>
    <n v="16239.744000000001"/>
    <n v="5.5106019681031562"/>
    <n v="4594"/>
  </r>
  <r>
    <x v="0"/>
    <n v="5540246183560"/>
    <x v="1"/>
    <n v="344"/>
    <n v="8375.616"/>
    <n v="24.347720930232558"/>
    <n v="149"/>
  </r>
  <r>
    <x v="0"/>
    <n v="5540246183562"/>
    <x v="1"/>
    <n v="0"/>
    <n v="0"/>
    <s v="-"/>
    <n v="4594"/>
  </r>
  <r>
    <x v="0"/>
    <n v="5540246183587"/>
    <x v="1"/>
    <n v="1413"/>
    <n v="29752.617600000001"/>
    <n v="21.056346496815287"/>
    <n v="696"/>
  </r>
  <r>
    <x v="0"/>
    <n v="5540246183589"/>
    <x v="1"/>
    <n v="917"/>
    <n v="12081.312"/>
    <n v="13.174822246455834"/>
    <n v="1914"/>
  </r>
  <r>
    <x v="0"/>
    <n v="5540246183590"/>
    <x v="1"/>
    <n v="2499"/>
    <n v="34662.167999999998"/>
    <n v="13.870415366146458"/>
    <n v="0"/>
  </r>
  <r>
    <x v="0"/>
    <n v="5540246183844"/>
    <x v="0"/>
    <n v="142"/>
    <n v="4084.5600000000004"/>
    <n v="28.764507042253523"/>
    <n v="232"/>
  </r>
  <r>
    <x v="0"/>
    <n v="5540246184036"/>
    <x v="0"/>
    <n v="158"/>
    <n v="2702.5920000000001"/>
    <n v="17.105012658227849"/>
    <n v="205"/>
  </r>
  <r>
    <x v="0"/>
    <n v="5540246184617"/>
    <x v="1"/>
    <n v="32629"/>
    <n v="46174.924800000001"/>
    <n v="1.4151498605534953"/>
    <n v="56664"/>
  </r>
  <r>
    <x v="0"/>
    <n v="5540246184808"/>
    <x v="2"/>
    <n v="0"/>
    <n v="0"/>
    <s v="-"/>
    <n v="16287"/>
  </r>
  <r>
    <x v="0"/>
    <n v="5540246185278"/>
    <x v="3"/>
    <n v="5285"/>
    <n v="5215.7088000000003"/>
    <n v="0.9868890823084201"/>
    <n v="34664"/>
  </r>
  <r>
    <x v="0"/>
    <n v="5540246185429"/>
    <x v="2"/>
    <n v="168"/>
    <n v="883.35360000000003"/>
    <n v="5.258057142857143"/>
    <n v="529"/>
  </r>
  <r>
    <x v="0"/>
    <n v="5540246185562"/>
    <x v="2"/>
    <n v="488"/>
    <n v="1415.2320000000002"/>
    <n v="2.9000655737704921"/>
    <n v="195"/>
  </r>
  <r>
    <x v="0"/>
    <n v="5540246185627"/>
    <x v="4"/>
    <n v="7"/>
    <n v="4027.9680000000003"/>
    <n v="575.42400000000009"/>
    <n v="0"/>
  </r>
  <r>
    <x v="0"/>
    <n v="5540246186010"/>
    <x v="4"/>
    <n v="63"/>
    <n v="9227.3904000000002"/>
    <n v="146.46651428571428"/>
    <n v="14"/>
  </r>
  <r>
    <x v="0"/>
    <n v="5540246186011"/>
    <x v="4"/>
    <n v="96"/>
    <n v="5416.3296"/>
    <n v="56.420099999999998"/>
    <n v="28"/>
  </r>
  <r>
    <x v="0"/>
    <n v="5540246186017"/>
    <x v="4"/>
    <n v="28"/>
    <n v="2947.6224000000002"/>
    <n v="105.27222857142858"/>
    <n v="7"/>
  </r>
  <r>
    <x v="0"/>
    <n v="5540246186325"/>
    <x v="2"/>
    <n v="418"/>
    <n v="1026.432"/>
    <n v="2.4555789473684211"/>
    <n v="613"/>
  </r>
  <r>
    <x v="0"/>
    <n v="5540246186351"/>
    <x v="1"/>
    <n v="453"/>
    <n v="26813.592000000004"/>
    <n v="59.191152317880807"/>
    <n v="759"/>
  </r>
  <r>
    <x v="0"/>
    <n v="5540246186352"/>
    <x v="1"/>
    <n v="870"/>
    <n v="9153"/>
    <n v="10.520689655172413"/>
    <n v="3434"/>
  </r>
  <r>
    <x v="0"/>
    <n v="5540246187882"/>
    <x v="4"/>
    <n v="96"/>
    <n v="3649.0176000000001"/>
    <n v="38.010600000000004"/>
    <n v="7"/>
  </r>
  <r>
    <x v="0"/>
    <n v="5540246187940"/>
    <x v="1"/>
    <n v="418"/>
    <n v="3576.96"/>
    <n v="8.557320574162679"/>
    <n v="10"/>
  </r>
  <r>
    <x v="0"/>
    <n v="5540246187987"/>
    <x v="2"/>
    <n v="1671"/>
    <n v="821.14560000000006"/>
    <n v="0.49140969479353686"/>
    <n v="38475"/>
  </r>
  <r>
    <x v="0"/>
    <n v="5540246187995"/>
    <x v="4"/>
    <n v="0"/>
    <n v="0"/>
    <s v="-"/>
    <n v="386"/>
  </r>
  <r>
    <x v="0"/>
    <n v="5540246187996"/>
    <x v="4"/>
    <n v="0"/>
    <n v="0"/>
    <s v="-"/>
    <n v="0"/>
  </r>
  <r>
    <x v="0"/>
    <n v="5540246187997"/>
    <x v="4"/>
    <n v="0"/>
    <n v="0"/>
    <s v="-"/>
    <n v="12"/>
  </r>
  <r>
    <x v="0"/>
    <n v="5540246187998"/>
    <x v="4"/>
    <n v="0"/>
    <n v="0"/>
    <s v="-"/>
    <n v="374"/>
  </r>
  <r>
    <x v="0"/>
    <n v="5540246188047"/>
    <x v="4"/>
    <n v="154"/>
    <n v="18652.550400000004"/>
    <n v="121.12045714285716"/>
    <n v="35"/>
  </r>
  <r>
    <x v="0"/>
    <n v="5540246188175"/>
    <x v="2"/>
    <n v="0"/>
    <n v="0"/>
    <s v="-"/>
    <n v="288"/>
  </r>
  <r>
    <x v="0"/>
    <n v="5540246188200"/>
    <x v="2"/>
    <n v="0"/>
    <n v="0"/>
    <s v="-"/>
    <n v="12733"/>
  </r>
  <r>
    <x v="0"/>
    <n v="5540246188224"/>
    <x v="3"/>
    <n v="5568"/>
    <n v="6531.84"/>
    <n v="1.173103448275862"/>
    <n v="12876"/>
  </r>
  <r>
    <x v="0"/>
    <n v="5540246188512"/>
    <x v="4"/>
    <n v="179"/>
    <n v="24488.9568"/>
    <n v="136.80981452513967"/>
    <n v="28"/>
  </r>
  <r>
    <x v="0"/>
    <n v="5540246188583"/>
    <x v="0"/>
    <n v="4594"/>
    <n v="16448.572800000002"/>
    <n v="3.5804468437091863"/>
    <n v="8464"/>
  </r>
  <r>
    <x v="0"/>
    <n v="5540246188647"/>
    <x v="1"/>
    <n v="1798"/>
    <n v="26616.600000000002"/>
    <n v="14.80344827586207"/>
    <n v="0"/>
  </r>
  <r>
    <x v="0"/>
    <n v="5540246190092"/>
    <x v="4"/>
    <n v="96"/>
    <n v="13163.5584"/>
    <n v="137.12039999999999"/>
    <n v="47"/>
  </r>
  <r>
    <x v="0"/>
    <n v="5540246190097"/>
    <x v="3"/>
    <n v="4880"/>
    <n v="120385.00800000002"/>
    <n v="24.669059016393447"/>
    <n v="8234"/>
  </r>
  <r>
    <x v="0"/>
    <n v="5540246190727"/>
    <x v="0"/>
    <n v="383"/>
    <n v="4326.0048000000006"/>
    <n v="11.295051697127938"/>
    <n v="557"/>
  </r>
  <r>
    <x v="0"/>
    <n v="5540246190743"/>
    <x v="2"/>
    <n v="140"/>
    <n v="1181.9520000000002"/>
    <n v="8.442514285714287"/>
    <n v="808"/>
  </r>
  <r>
    <x v="0"/>
    <n v="5540246190831"/>
    <x v="1"/>
    <n v="2019"/>
    <n v="15187.694400000002"/>
    <n v="7.5223845468053501"/>
    <n v="720"/>
  </r>
  <r>
    <x v="0"/>
    <n v="5540246190835"/>
    <x v="0"/>
    <n v="114"/>
    <n v="24029.9136"/>
    <n v="210.78871578947368"/>
    <n v="52"/>
  </r>
  <r>
    <x v="0"/>
    <n v="5540246191380"/>
    <x v="2"/>
    <n v="557"/>
    <n v="2633.4720000000002"/>
    <n v="4.7279569120287253"/>
    <n v="140"/>
  </r>
  <r>
    <x v="0"/>
    <n v="5540246191394"/>
    <x v="2"/>
    <n v="2436"/>
    <n v="13009.248000000001"/>
    <n v="5.3404137931034485"/>
    <n v="0"/>
  </r>
  <r>
    <x v="0"/>
    <n v="5540246191594"/>
    <x v="2"/>
    <n v="112"/>
    <n v="199.88640000000004"/>
    <n v="1.7847000000000004"/>
    <n v="112"/>
  </r>
  <r>
    <x v="0"/>
    <n v="5540246191596"/>
    <x v="0"/>
    <n v="161"/>
    <n v="8936.4384000000009"/>
    <n v="55.50582857142858"/>
    <n v="156"/>
  </r>
  <r>
    <x v="0"/>
    <n v="5540246191598"/>
    <x v="2"/>
    <n v="0"/>
    <n v="0"/>
    <s v="-"/>
    <n v="1935"/>
  </r>
  <r>
    <x v="0"/>
    <n v="5540246191718"/>
    <x v="1"/>
    <n v="1235"/>
    <n v="3658.7808000000005"/>
    <n v="2.9625755465587047"/>
    <n v="488"/>
  </r>
  <r>
    <x v="0"/>
    <n v="5540246191736"/>
    <x v="2"/>
    <n v="288"/>
    <n v="9304.7616000000016"/>
    <n v="32.308200000000006"/>
    <n v="0"/>
  </r>
  <r>
    <x v="0"/>
    <n v="5540246192102"/>
    <x v="2"/>
    <n v="7879"/>
    <n v="8626.3919999999998"/>
    <n v="1.0948587384185811"/>
    <n v="6652"/>
  </r>
  <r>
    <x v="0"/>
    <n v="5540246192209"/>
    <x v="1"/>
    <n v="2478"/>
    <n v="12457.152"/>
    <n v="5.0270992736077478"/>
    <n v="1420"/>
  </r>
  <r>
    <x v="0"/>
    <n v="5540246192264"/>
    <x v="2"/>
    <n v="149"/>
    <n v="2156.5439999999999"/>
    <n v="14.473449664429529"/>
    <n v="1578"/>
  </r>
  <r>
    <x v="0"/>
    <n v="5540246192265"/>
    <x v="2"/>
    <n v="706"/>
    <n v="9442.4832000000024"/>
    <n v="13.374622096317283"/>
    <n v="1782"/>
  </r>
  <r>
    <x v="0"/>
    <n v="5540246192462"/>
    <x v="1"/>
    <n v="1114"/>
    <n v="7153.92"/>
    <n v="6.4218312387791743"/>
    <n v="669"/>
  </r>
  <r>
    <x v="0"/>
    <n v="5540246192505"/>
    <x v="1"/>
    <n v="0"/>
    <n v="0"/>
    <s v="-"/>
    <n v="0"/>
  </r>
  <r>
    <x v="0"/>
    <n v="5540246192518"/>
    <x v="1"/>
    <n v="6292"/>
    <n v="40958.567999999999"/>
    <n v="6.5096261919898284"/>
    <n v="7545"/>
  </r>
  <r>
    <x v="0"/>
    <n v="5540246192571"/>
    <x v="1"/>
    <n v="1003"/>
    <n v="2620.2096000000001"/>
    <n v="2.6123724825523431"/>
    <n v="209"/>
  </r>
  <r>
    <x v="0"/>
    <n v="5540246192594"/>
    <x v="1"/>
    <n v="706"/>
    <n v="4662.1440000000002"/>
    <n v="6.6036033994334282"/>
    <n v="195"/>
  </r>
  <r>
    <x v="0"/>
    <n v="5540246192824"/>
    <x v="1"/>
    <n v="919"/>
    <n v="4947.3936000000003"/>
    <n v="5.3834533188248104"/>
    <n v="669"/>
  </r>
  <r>
    <x v="0"/>
    <n v="5540246192831"/>
    <x v="1"/>
    <n v="780"/>
    <n v="6909.2352000000001"/>
    <n v="8.8579938461538461"/>
    <n v="455"/>
  </r>
  <r>
    <x v="0"/>
    <n v="5540246192836"/>
    <x v="4"/>
    <n v="84"/>
    <n v="11558.2464"/>
    <n v="137.59817142857142"/>
    <n v="0"/>
  </r>
  <r>
    <x v="0"/>
    <n v="5540246192907"/>
    <x v="3"/>
    <n v="2200"/>
    <n v="61737.552000000003"/>
    <n v="28.062523636363636"/>
    <n v="2005"/>
  </r>
  <r>
    <x v="0"/>
    <n v="5540246193249"/>
    <x v="4"/>
    <n v="1244"/>
    <n v="54530.495999999999"/>
    <n v="43.8348038585209"/>
    <n v="956"/>
  </r>
  <r>
    <x v="0"/>
    <n v="5540246193316"/>
    <x v="0"/>
    <n v="358"/>
    <n v="10817.452800000001"/>
    <n v="30.216348603351957"/>
    <n v="98"/>
  </r>
  <r>
    <x v="0"/>
    <n v="5540246193409"/>
    <x v="0"/>
    <n v="116"/>
    <n v="5961.6"/>
    <n v="51.393103448275866"/>
    <n v="21"/>
  </r>
  <r>
    <x v="0"/>
    <n v="5540246193505"/>
    <x v="0"/>
    <n v="0"/>
    <n v="0"/>
    <s v="-"/>
    <n v="52432"/>
  </r>
  <r>
    <x v="0"/>
    <n v="5540246193566"/>
    <x v="3"/>
    <n v="14292"/>
    <n v="127733.76000000001"/>
    <n v="8.9374307304785905"/>
    <n v="4443"/>
  </r>
  <r>
    <x v="0"/>
    <n v="5540246193999"/>
    <x v="1"/>
    <n v="0"/>
    <n v="0"/>
    <s v="-"/>
    <n v="0"/>
  </r>
  <r>
    <x v="1"/>
    <n v="5540246170256"/>
    <x v="0"/>
    <n v="2759"/>
    <n v="18542.692800000001"/>
    <n v="6.7208020297209137"/>
    <n v="10721"/>
  </r>
  <r>
    <x v="1"/>
    <n v="5540246171759"/>
    <x v="1"/>
    <n v="2887"/>
    <n v="15853.536000000002"/>
    <n v="5.4913529615517849"/>
    <n v="5151"/>
  </r>
  <r>
    <x v="1"/>
    <n v="5540246171796"/>
    <x v="2"/>
    <n v="1351"/>
    <n v="10243.022400000002"/>
    <n v="7.5818078460399718"/>
    <n v="1351"/>
  </r>
  <r>
    <x v="1"/>
    <n v="5540246171888"/>
    <x v="0"/>
    <n v="1457"/>
    <n v="24552.288"/>
    <n v="16.851261496225121"/>
    <n v="2733"/>
  </r>
  <r>
    <x v="1"/>
    <n v="5540246171933"/>
    <x v="2"/>
    <n v="1114"/>
    <n v="717.46560000000011"/>
    <n v="0.64404452423698388"/>
    <n v="9403"/>
  </r>
  <r>
    <x v="1"/>
    <n v="5540246172539"/>
    <x v="2"/>
    <n v="56"/>
    <n v="1158.7104000000002"/>
    <n v="20.691257142857147"/>
    <n v="116"/>
  </r>
  <r>
    <x v="1"/>
    <n v="5540246172669"/>
    <x v="2"/>
    <n v="738"/>
    <n v="10039.420800000002"/>
    <n v="13.603551219512198"/>
    <n v="989"/>
  </r>
  <r>
    <x v="1"/>
    <n v="5540246172978"/>
    <x v="2"/>
    <n v="0"/>
    <n v="0"/>
    <s v="-"/>
    <n v="13531"/>
  </r>
  <r>
    <x v="1"/>
    <n v="5540246173472"/>
    <x v="2"/>
    <n v="321"/>
    <n v="7392.3840000000009"/>
    <n v="23.029233644859815"/>
    <n v="808"/>
  </r>
  <r>
    <x v="1"/>
    <n v="5540246173685"/>
    <x v="4"/>
    <n v="738"/>
    <n v="18628.185600000001"/>
    <n v="25.241443902439027"/>
    <n v="372"/>
  </r>
  <r>
    <x v="1"/>
    <n v="5540246173686"/>
    <x v="4"/>
    <n v="560"/>
    <n v="14117.587200000002"/>
    <n v="25.209977142857145"/>
    <n v="430"/>
  </r>
  <r>
    <x v="1"/>
    <n v="5540246173906"/>
    <x v="3"/>
    <n v="669"/>
    <n v="12416.7168"/>
    <n v="18.560114798206278"/>
    <n v="2413"/>
  </r>
  <r>
    <x v="1"/>
    <n v="5540246174095"/>
    <x v="2"/>
    <n v="56"/>
    <n v="1737.6768000000002"/>
    <n v="31.02994285714286"/>
    <n v="174"/>
  </r>
  <r>
    <x v="1"/>
    <n v="5540246174174"/>
    <x v="2"/>
    <n v="154"/>
    <n v="2037.1824000000001"/>
    <n v="13.228457142857144"/>
    <n v="766"/>
  </r>
  <r>
    <x v="1"/>
    <n v="5540246175047"/>
    <x v="2"/>
    <n v="404"/>
    <n v="4277.0591999999997"/>
    <n v="10.586780198019801"/>
    <n v="543"/>
  </r>
  <r>
    <x v="1"/>
    <n v="5540246175049"/>
    <x v="2"/>
    <n v="613"/>
    <n v="6375.2832000000008"/>
    <n v="10.400135725938011"/>
    <n v="2757"/>
  </r>
  <r>
    <x v="1"/>
    <n v="5540246175050"/>
    <x v="2"/>
    <n v="571"/>
    <n v="6610.1184000000003"/>
    <n v="11.576389492119089"/>
    <n v="2993"/>
  </r>
  <r>
    <x v="1"/>
    <n v="5540246175372"/>
    <x v="0"/>
    <n v="3272"/>
    <n v="12791.52"/>
    <n v="3.909388753056235"/>
    <n v="383"/>
  </r>
  <r>
    <x v="1"/>
    <n v="5540246175461"/>
    <x v="1"/>
    <n v="6014"/>
    <n v="55427.328000000001"/>
    <n v="9.2163831060858001"/>
    <n v="0"/>
  </r>
  <r>
    <x v="1"/>
    <n v="5540246176294"/>
    <x v="2"/>
    <n v="2636"/>
    <n v="2429.2224000000006"/>
    <n v="0.92155629742033407"/>
    <n v="27618"/>
  </r>
  <r>
    <x v="1"/>
    <n v="5540246176295"/>
    <x v="2"/>
    <n v="3564"/>
    <n v="3284.5824000000002"/>
    <n v="0.92160000000000009"/>
    <n v="127805"/>
  </r>
  <r>
    <x v="1"/>
    <n v="5540246176699"/>
    <x v="2"/>
    <n v="-836"/>
    <n v="-373.24800000000005"/>
    <n v="0.44646889952153118"/>
    <n v="47816"/>
  </r>
  <r>
    <x v="1"/>
    <n v="5540246177132"/>
    <x v="1"/>
    <n v="9512"/>
    <n v="34892.639999999999"/>
    <n v="3.6682758620689655"/>
    <n v="66816"/>
  </r>
  <r>
    <x v="1"/>
    <n v="5540246177133"/>
    <x v="1"/>
    <n v="14825"/>
    <n v="53829.36"/>
    <n v="3.6309854974704892"/>
    <n v="29279"/>
  </r>
  <r>
    <x v="1"/>
    <n v="5540246177376"/>
    <x v="0"/>
    <n v="1235"/>
    <n v="48722.688000000002"/>
    <n v="39.451569230769231"/>
    <n v="1005"/>
  </r>
  <r>
    <x v="1"/>
    <n v="5540246180522"/>
    <x v="0"/>
    <n v="1126"/>
    <n v="19694.88"/>
    <n v="17.491012433392541"/>
    <n v="1747"/>
  </r>
  <r>
    <x v="1"/>
    <n v="5540246181016"/>
    <x v="3"/>
    <n v="8018"/>
    <n v="65407.996800000001"/>
    <n v="8.1576448989773009"/>
    <n v="20129"/>
  </r>
  <r>
    <x v="1"/>
    <n v="5540246181061"/>
    <x v="3"/>
    <n v="37689"/>
    <n v="45826.516800000005"/>
    <n v="1.2159122502586963"/>
    <n v="84147"/>
  </r>
  <r>
    <x v="1"/>
    <n v="5540246182684"/>
    <x v="0"/>
    <n v="260"/>
    <n v="13039.488000000001"/>
    <n v="50.151876923076927"/>
    <n v="434"/>
  </r>
  <r>
    <x v="1"/>
    <n v="5540246183130"/>
    <x v="1"/>
    <n v="6369"/>
    <n v="26966.001600000003"/>
    <n v="4.2339459255770144"/>
    <n v="8018"/>
  </r>
  <r>
    <x v="1"/>
    <n v="5540246183455"/>
    <x v="1"/>
    <n v="348"/>
    <n v="2734.5600000000004"/>
    <n v="7.8579310344827595"/>
    <n v="673"/>
  </r>
  <r>
    <x v="1"/>
    <n v="5540246183537"/>
    <x v="1"/>
    <n v="6329"/>
    <n v="8897.6448"/>
    <n v="1.4058531837573076"/>
    <n v="4566"/>
  </r>
  <r>
    <x v="1"/>
    <n v="5540246183538"/>
    <x v="1"/>
    <n v="2766"/>
    <n v="3630.3552000000004"/>
    <n v="1.3124928416485901"/>
    <n v="3137"/>
  </r>
  <r>
    <x v="1"/>
    <n v="5540246183541"/>
    <x v="1"/>
    <n v="1253"/>
    <n v="11290.752"/>
    <n v="9.0109752593774939"/>
    <n v="1346"/>
  </r>
  <r>
    <x v="1"/>
    <n v="5540246183542"/>
    <x v="1"/>
    <n v="0"/>
    <n v="0"/>
    <s v="-"/>
    <n v="0"/>
  </r>
  <r>
    <x v="1"/>
    <n v="5540246183547"/>
    <x v="3"/>
    <n v="4234"/>
    <n v="43519.68"/>
    <n v="10.278620689655172"/>
    <n v="19546"/>
  </r>
  <r>
    <x v="1"/>
    <n v="5540246183552"/>
    <x v="1"/>
    <n v="708"/>
    <n v="1304.424"/>
    <n v="1.8424067796610168"/>
    <n v="168"/>
  </r>
  <r>
    <x v="1"/>
    <n v="5540246183554"/>
    <x v="1"/>
    <n v="1601"/>
    <n v="12030.508800000001"/>
    <n v="7.5143715178013748"/>
    <n v="56"/>
  </r>
  <r>
    <x v="1"/>
    <n v="5540246183555"/>
    <x v="1"/>
    <n v="2840"/>
    <n v="3796.5456000000004"/>
    <n v="1.3368118309859156"/>
    <n v="947"/>
  </r>
  <r>
    <x v="1"/>
    <n v="5540246183556"/>
    <x v="1"/>
    <n v="2436"/>
    <n v="18280.080000000002"/>
    <n v="7.5041379310344833"/>
    <n v="1518"/>
  </r>
  <r>
    <x v="1"/>
    <n v="5540246183558"/>
    <x v="1"/>
    <n v="2251"/>
    <n v="12403.584000000001"/>
    <n v="5.5102549977787652"/>
    <n v="4780"/>
  </r>
  <r>
    <x v="1"/>
    <n v="5540246183560"/>
    <x v="1"/>
    <n v="418"/>
    <n v="10186.560000000001"/>
    <n v="24.369760765550243"/>
    <n v="335"/>
  </r>
  <r>
    <x v="1"/>
    <n v="5540246183562"/>
    <x v="1"/>
    <n v="604"/>
    <n v="1943.1360000000002"/>
    <n v="3.2171125827814571"/>
    <n v="5893"/>
  </r>
  <r>
    <x v="1"/>
    <n v="5540246183587"/>
    <x v="1"/>
    <n v="717"/>
    <n v="15096.153600000001"/>
    <n v="21.054607531380753"/>
    <n v="703"/>
  </r>
  <r>
    <x v="1"/>
    <n v="5540246183589"/>
    <x v="1"/>
    <n v="1601"/>
    <n v="21104.064000000002"/>
    <n v="13.181801374141163"/>
    <n v="2228"/>
  </r>
  <r>
    <x v="1"/>
    <n v="5540246183590"/>
    <x v="1"/>
    <n v="2499"/>
    <n v="34662.167999999998"/>
    <n v="13.870415366146458"/>
    <n v="181"/>
  </r>
  <r>
    <x v="1"/>
    <n v="5540246183844"/>
    <x v="0"/>
    <n v="216"/>
    <n v="6227.2800000000007"/>
    <n v="28.830000000000002"/>
    <n v="316"/>
  </r>
  <r>
    <x v="1"/>
    <n v="5540246184036"/>
    <x v="0"/>
    <n v="214"/>
    <n v="3656.4480000000003"/>
    <n v="17.086205607476636"/>
    <n v="230"/>
  </r>
  <r>
    <x v="1"/>
    <n v="5540246184617"/>
    <x v="1"/>
    <n v="61211"/>
    <n v="86623.948800000013"/>
    <n v="1.4151696394438911"/>
    <n v="49036"/>
  </r>
  <r>
    <x v="1"/>
    <n v="5540246185278"/>
    <x v="3"/>
    <n v="30311"/>
    <n v="29913.624"/>
    <n v="0.98689003991950119"/>
    <n v="53316"/>
  </r>
  <r>
    <x v="1"/>
    <n v="5540246185429"/>
    <x v="2"/>
    <n v="126"/>
    <n v="662.51520000000005"/>
    <n v="5.258057142857143"/>
    <n v="613"/>
  </r>
  <r>
    <x v="1"/>
    <n v="5540246185562"/>
    <x v="2"/>
    <n v="293"/>
    <n v="849.13920000000007"/>
    <n v="2.8980860068259386"/>
    <n v="321"/>
  </r>
  <r>
    <x v="1"/>
    <n v="5540246185627"/>
    <x v="4"/>
    <n v="5"/>
    <n v="2685.3120000000004"/>
    <n v="537.06240000000003"/>
    <n v="0"/>
  </r>
  <r>
    <x v="1"/>
    <n v="5540246186010"/>
    <x v="4"/>
    <n v="49"/>
    <n v="7176.8591999999999"/>
    <n v="146.46651428571428"/>
    <n v="12"/>
  </r>
  <r>
    <x v="1"/>
    <n v="5540246186011"/>
    <x v="4"/>
    <n v="114"/>
    <n v="6473.1744000000008"/>
    <n v="56.782231578947375"/>
    <n v="10"/>
  </r>
  <r>
    <x v="1"/>
    <n v="5540246186017"/>
    <x v="4"/>
    <n v="21"/>
    <n v="2210.7168000000001"/>
    <n v="105.27222857142858"/>
    <n v="7"/>
  </r>
  <r>
    <x v="1"/>
    <n v="5540246186325"/>
    <x v="2"/>
    <n v="362"/>
    <n v="889.57439999999997"/>
    <n v="2.4573878453038671"/>
    <n v="794"/>
  </r>
  <r>
    <x v="1"/>
    <n v="5540246186351"/>
    <x v="1"/>
    <n v="1386"/>
    <n v="82090.843200000003"/>
    <n v="59.228602597402599"/>
    <n v="773"/>
  </r>
  <r>
    <x v="1"/>
    <n v="5540246186352"/>
    <x v="1"/>
    <n v="1195"/>
    <n v="12570.12"/>
    <n v="10.518928870292887"/>
    <n v="4675"/>
  </r>
  <r>
    <x v="1"/>
    <n v="5540246187882"/>
    <x v="4"/>
    <n v="89"/>
    <n v="3382.0416"/>
    <n v="38.000467415730334"/>
    <n v="19"/>
  </r>
  <r>
    <x v="1"/>
    <n v="5540246187940"/>
    <x v="1"/>
    <n v="409"/>
    <n v="3497.4720000000002"/>
    <n v="8.5512762836185825"/>
    <n v="0"/>
  </r>
  <r>
    <x v="1"/>
    <n v="5540246187987"/>
    <x v="2"/>
    <n v="2729"/>
    <n v="1341.1872000000001"/>
    <n v="0.49145738365701724"/>
    <n v="59355"/>
  </r>
  <r>
    <x v="1"/>
    <n v="5540246187995"/>
    <x v="4"/>
    <n v="1933"/>
    <n v="169528.16159999999"/>
    <n v="87.702101189860315"/>
    <n v="996"/>
  </r>
  <r>
    <x v="1"/>
    <n v="5540246187996"/>
    <x v="4"/>
    <n v="348"/>
    <n v="16089.840000000002"/>
    <n v="46.235172413793109"/>
    <n v="14"/>
  </r>
  <r>
    <x v="1"/>
    <n v="5540246187997"/>
    <x v="4"/>
    <n v="337"/>
    <n v="16806.312000000002"/>
    <n v="49.870362017804162"/>
    <n v="84"/>
  </r>
  <r>
    <x v="1"/>
    <n v="5540246187998"/>
    <x v="4"/>
    <n v="1031"/>
    <n v="52958.188800000004"/>
    <n v="51.365847526673136"/>
    <n v="555"/>
  </r>
  <r>
    <x v="1"/>
    <n v="5540246188047"/>
    <x v="4"/>
    <n v="358"/>
    <n v="43522.617600000005"/>
    <n v="121.57155754189945"/>
    <n v="45"/>
  </r>
  <r>
    <x v="1"/>
    <n v="5540246188175"/>
    <x v="2"/>
    <n v="103"/>
    <n v="2913.9264000000003"/>
    <n v="28.290547572815537"/>
    <n v="455"/>
  </r>
  <r>
    <x v="1"/>
    <n v="5540246188200"/>
    <x v="2"/>
    <n v="780"/>
    <n v="1437.0047999999999"/>
    <n v="1.842313846153846"/>
    <n v="15289"/>
  </r>
  <r>
    <x v="1"/>
    <n v="5540246188224"/>
    <x v="3"/>
    <n v="14616"/>
    <n v="17146.080000000002"/>
    <n v="1.1731034482758622"/>
    <n v="19720"/>
  </r>
  <r>
    <x v="1"/>
    <n v="5540246188512"/>
    <x v="4"/>
    <n v="151"/>
    <n v="20672.496000000003"/>
    <n v="136.90394701986756"/>
    <n v="33"/>
  </r>
  <r>
    <x v="1"/>
    <n v="5540246188583"/>
    <x v="0"/>
    <n v="4483"/>
    <n v="16049.836800000001"/>
    <n v="3.5801554316306046"/>
    <n v="11220"/>
  </r>
  <r>
    <x v="1"/>
    <n v="5540246188647"/>
    <x v="1"/>
    <n v="1798"/>
    <n v="26616.600000000002"/>
    <n v="14.80344827586207"/>
    <n v="0"/>
  </r>
  <r>
    <x v="1"/>
    <n v="5540246190092"/>
    <x v="4"/>
    <n v="49"/>
    <n v="6742.3104000000003"/>
    <n v="137.59817142857145"/>
    <n v="49"/>
  </r>
  <r>
    <x v="1"/>
    <n v="5540246190097"/>
    <x v="3"/>
    <n v="3104"/>
    <n v="77433.753599999996"/>
    <n v="24.946441237113401"/>
    <n v="12982"/>
  </r>
  <r>
    <x v="1"/>
    <n v="5540246190727"/>
    <x v="0"/>
    <n v="2332"/>
    <n v="26349.192000000003"/>
    <n v="11.298967409948544"/>
    <n v="696"/>
  </r>
  <r>
    <x v="1"/>
    <n v="5540246190743"/>
    <x v="2"/>
    <n v="279"/>
    <n v="2363.9040000000005"/>
    <n v="8.4727741935483891"/>
    <n v="669"/>
  </r>
  <r>
    <x v="1"/>
    <n v="5540246190831"/>
    <x v="1"/>
    <n v="1300"/>
    <n v="9775.9872000000014"/>
    <n v="7.5199901538461553"/>
    <n v="0"/>
  </r>
  <r>
    <x v="1"/>
    <n v="5540246190835"/>
    <x v="0"/>
    <n v="156"/>
    <n v="32857.228800000004"/>
    <n v="210.62326153846158"/>
    <n v="21"/>
  </r>
  <r>
    <x v="1"/>
    <n v="5540246191380"/>
    <x v="2"/>
    <n v="418"/>
    <n v="1975.104"/>
    <n v="4.7251291866028708"/>
    <n v="0"/>
  </r>
  <r>
    <x v="1"/>
    <n v="5540246191394"/>
    <x v="2"/>
    <n v="2436"/>
    <n v="13009.248000000001"/>
    <n v="5.3404137931034485"/>
    <n v="0"/>
  </r>
  <r>
    <x v="1"/>
    <n v="5540246191596"/>
    <x v="0"/>
    <n v="79"/>
    <n v="4403.4624000000003"/>
    <n v="55.740030379746841"/>
    <n v="179"/>
  </r>
  <r>
    <x v="1"/>
    <n v="5540246191718"/>
    <x v="1"/>
    <n v="748"/>
    <n v="2214.5184000000004"/>
    <n v="2.960586096256685"/>
    <n v="325"/>
  </r>
  <r>
    <x v="1"/>
    <n v="5540246191736"/>
    <x v="2"/>
    <n v="288"/>
    <n v="9304.7616000000016"/>
    <n v="32.308200000000006"/>
    <n v="70"/>
  </r>
  <r>
    <x v="1"/>
    <n v="5540246192102"/>
    <x v="2"/>
    <n v="5086"/>
    <n v="5568.0480000000007"/>
    <n v="1.0947793944160442"/>
    <n v="9125"/>
  </r>
  <r>
    <x v="1"/>
    <n v="5540246192209"/>
    <x v="1"/>
    <n v="3286"/>
    <n v="16516.224000000002"/>
    <n v="5.0262398052343285"/>
    <n v="3202"/>
  </r>
  <r>
    <x v="1"/>
    <n v="5540246192264"/>
    <x v="2"/>
    <n v="1058"/>
    <n v="15365.376000000002"/>
    <n v="14.523039697542535"/>
    <n v="1838"/>
  </r>
  <r>
    <x v="1"/>
    <n v="5540246192265"/>
    <x v="2"/>
    <n v="0"/>
    <n v="0"/>
    <s v="-"/>
    <n v="1207"/>
  </r>
  <r>
    <x v="1"/>
    <n v="5540246192462"/>
    <x v="1"/>
    <n v="1337"/>
    <n v="9176.9328000000005"/>
    <n v="6.863824083769634"/>
    <n v="650"/>
  </r>
  <r>
    <x v="1"/>
    <n v="5540246192505"/>
    <x v="1"/>
    <n v="18375"/>
    <n v="26002.944"/>
    <n v="1.4151262040816326"/>
    <n v="2079"/>
  </r>
  <r>
    <x v="1"/>
    <n v="5540246192518"/>
    <x v="1"/>
    <n v="6933"/>
    <n v="45798.134400000003"/>
    <n v="6.6058177412375603"/>
    <n v="11025"/>
  </r>
  <r>
    <x v="1"/>
    <n v="5540246192571"/>
    <x v="1"/>
    <n v="794"/>
    <n v="2074.3344000000002"/>
    <n v="2.6125118387909323"/>
    <n v="376"/>
  </r>
  <r>
    <x v="1"/>
    <n v="5540246192594"/>
    <x v="1"/>
    <n v="808"/>
    <n v="5336.9280000000008"/>
    <n v="6.6051089108910901"/>
    <n v="195"/>
  </r>
  <r>
    <x v="1"/>
    <n v="5540246192824"/>
    <x v="1"/>
    <n v="251"/>
    <n v="1349.3088"/>
    <n v="5.3757322709163349"/>
    <n v="251"/>
  </r>
  <r>
    <x v="1"/>
    <n v="5540246192831"/>
    <x v="1"/>
    <n v="845"/>
    <n v="7485.0048000000006"/>
    <n v="8.8579938461538461"/>
    <n v="520"/>
  </r>
  <r>
    <x v="1"/>
    <n v="5540246192836"/>
    <x v="4"/>
    <n v="84"/>
    <n v="11558.2464"/>
    <n v="137.59817142857142"/>
    <n v="0"/>
  </r>
  <r>
    <x v="1"/>
    <n v="5540246192907"/>
    <x v="3"/>
    <n v="2423"/>
    <n v="67989.456000000006"/>
    <n v="28.060031366075115"/>
    <n v="1912"/>
  </r>
  <r>
    <x v="1"/>
    <n v="5540246193249"/>
    <x v="4"/>
    <n v="235"/>
    <n v="10275.336000000001"/>
    <n v="43.724834042553198"/>
    <n v="235"/>
  </r>
  <r>
    <x v="1"/>
    <n v="5540246193316"/>
    <x v="0"/>
    <n v="260"/>
    <n v="7867.2384000000002"/>
    <n v="30.258609230769231"/>
    <n v="256"/>
  </r>
  <r>
    <x v="1"/>
    <n v="5540246193409"/>
    <x v="0"/>
    <n v="96"/>
    <n v="4888.5119999999997"/>
    <n v="50.921999999999997"/>
    <n v="38"/>
  </r>
  <r>
    <x v="1"/>
    <n v="5540246193505"/>
    <x v="0"/>
    <n v="15869"/>
    <n v="12765.081600000001"/>
    <n v="0.80440365492469601"/>
    <n v="67188"/>
  </r>
  <r>
    <x v="1"/>
    <n v="5540246193566"/>
    <x v="3"/>
    <n v="9849"/>
    <n v="88024.320000000007"/>
    <n v="8.9373865367042349"/>
    <n v="9756"/>
  </r>
  <r>
    <x v="1"/>
    <n v="5540246193878"/>
    <x v="3"/>
    <n v="0"/>
    <n v="0"/>
    <s v="-"/>
    <n v="0"/>
  </r>
  <r>
    <x v="1"/>
    <n v="5540246193999"/>
    <x v="1"/>
    <n v="9338"/>
    <n v="46652.025600000001"/>
    <n v="4.9959333476119081"/>
    <n v="8236"/>
  </r>
  <r>
    <x v="2"/>
    <n v="5540246170256"/>
    <x v="0"/>
    <n v="808"/>
    <n v="5427.1296000000002"/>
    <n v="6.7167445544554454"/>
    <n v="5214"/>
  </r>
  <r>
    <x v="2"/>
    <n v="5540246171759"/>
    <x v="1"/>
    <n v="4251"/>
    <n v="23347.008000000002"/>
    <n v="5.4921213832039522"/>
    <n v="2812"/>
  </r>
  <r>
    <x v="2"/>
    <n v="5540246171888"/>
    <x v="0"/>
    <n v="1216"/>
    <n v="20486.304"/>
    <n v="16.84728947368421"/>
    <n v="1200"/>
  </r>
  <r>
    <x v="2"/>
    <n v="5540246171933"/>
    <x v="2"/>
    <n v="446"/>
    <n v="286.97760000000005"/>
    <n v="0.64344753363228713"/>
    <n v="5513"/>
  </r>
  <r>
    <x v="2"/>
    <n v="5540246172539"/>
    <x v="2"/>
    <n v="40"/>
    <n v="820.75680000000011"/>
    <n v="20.518920000000001"/>
    <n v="33"/>
  </r>
  <r>
    <x v="2"/>
    <n v="5540246172669"/>
    <x v="2"/>
    <n v="168"/>
    <n v="2273.0976000000001"/>
    <n v="13.530342857142857"/>
    <n v="808"/>
  </r>
  <r>
    <x v="2"/>
    <n v="5540246172978"/>
    <x v="2"/>
    <n v="84"/>
    <n v="67.348799999999997"/>
    <n v="0.80177142857142858"/>
    <n v="11693"/>
  </r>
  <r>
    <x v="2"/>
    <n v="5540246173472"/>
    <x v="2"/>
    <n v="432"/>
    <n v="9963.648000000001"/>
    <n v="23.064000000000004"/>
    <n v="432"/>
  </r>
  <r>
    <x v="2"/>
    <n v="5540246173685"/>
    <x v="4"/>
    <n v="365"/>
    <n v="9196.9344000000001"/>
    <n v="25.197080547945205"/>
    <n v="177"/>
  </r>
  <r>
    <x v="2"/>
    <n v="5540246173686"/>
    <x v="4"/>
    <n v="404"/>
    <n v="10192.7808"/>
    <n v="25.229655445544555"/>
    <n v="207"/>
  </r>
  <r>
    <x v="2"/>
    <n v="5540246173906"/>
    <x v="3"/>
    <n v="1453"/>
    <n v="26989.113600000001"/>
    <n v="18.574751273227804"/>
    <n v="706"/>
  </r>
  <r>
    <x v="2"/>
    <n v="5540246174095"/>
    <x v="2"/>
    <n v="21"/>
    <n v="651.62880000000007"/>
    <n v="31.02994285714286"/>
    <n v="84"/>
  </r>
  <r>
    <x v="2"/>
    <n v="5540246174174"/>
    <x v="2"/>
    <n v="38"/>
    <n v="493.86239999999998"/>
    <n v="12.99637894736842"/>
    <n v="708"/>
  </r>
  <r>
    <x v="2"/>
    <n v="5540246175047"/>
    <x v="2"/>
    <n v="0"/>
    <n v="0"/>
    <s v="-"/>
    <n v="724"/>
  </r>
  <r>
    <x v="2"/>
    <n v="5540246175049"/>
    <x v="2"/>
    <n v="98"/>
    <n v="1014.2496000000001"/>
    <n v="10.349485714285715"/>
    <n v="1963"/>
  </r>
  <r>
    <x v="2"/>
    <n v="5540246175050"/>
    <x v="2"/>
    <n v="348"/>
    <n v="4030.5600000000004"/>
    <n v="11.582068965517243"/>
    <n v="1880"/>
  </r>
  <r>
    <x v="2"/>
    <n v="5540246175372"/>
    <x v="0"/>
    <n v="2889"/>
    <n v="11294.640000000001"/>
    <n v="3.9095327102803741"/>
    <n v="174"/>
  </r>
  <r>
    <x v="2"/>
    <n v="5540246175461"/>
    <x v="1"/>
    <n v="6014"/>
    <n v="55427.328000000001"/>
    <n v="9.2163831060858001"/>
    <n v="502"/>
  </r>
  <r>
    <x v="2"/>
    <n v="5540246176294"/>
    <x v="2"/>
    <n v="75"/>
    <n v="68.42880000000001"/>
    <n v="0.91238400000000008"/>
    <n v="9615"/>
  </r>
  <r>
    <x v="2"/>
    <n v="5540246176295"/>
    <x v="2"/>
    <n v="3675"/>
    <n v="3387.2256000000002"/>
    <n v="0.92169404081632655"/>
    <n v="44359"/>
  </r>
  <r>
    <x v="2"/>
    <n v="5540246176699"/>
    <x v="2"/>
    <n v="0"/>
    <n v="0"/>
    <s v="-"/>
    <n v="35288"/>
  </r>
  <r>
    <x v="2"/>
    <n v="5540246177132"/>
    <x v="1"/>
    <n v="9976"/>
    <n v="36594.720000000001"/>
    <n v="3.6682758620689655"/>
    <n v="17168"/>
  </r>
  <r>
    <x v="2"/>
    <n v="5540246177133"/>
    <x v="1"/>
    <n v="12273"/>
    <n v="44562.960000000006"/>
    <n v="3.6309753116597414"/>
    <n v="13433"/>
  </r>
  <r>
    <x v="2"/>
    <n v="5540246177376"/>
    <x v="0"/>
    <n v="230"/>
    <n v="9066.8160000000007"/>
    <n v="39.420939130434789"/>
    <n v="683"/>
  </r>
  <r>
    <x v="2"/>
    <n v="5540246180522"/>
    <x v="0"/>
    <n v="548"/>
    <n v="9583.4880000000012"/>
    <n v="17.488116788321172"/>
    <n v="1193"/>
  </r>
  <r>
    <x v="2"/>
    <n v="5540246181016"/>
    <x v="3"/>
    <n v="15507"/>
    <n v="126731.86560000002"/>
    <n v="8.1725585606500299"/>
    <n v="9772"/>
  </r>
  <r>
    <x v="2"/>
    <n v="5540246181061"/>
    <x v="3"/>
    <n v="32469"/>
    <n v="39479.356800000001"/>
    <n v="1.2159092303427885"/>
    <n v="46354"/>
  </r>
  <r>
    <x v="2"/>
    <n v="5540246182684"/>
    <x v="0"/>
    <n v="140"/>
    <n v="6985.4400000000005"/>
    <n v="49.896000000000001"/>
    <n v="161"/>
  </r>
  <r>
    <x v="2"/>
    <n v="5540246183130"/>
    <x v="1"/>
    <n v="5241"/>
    <n v="22191.710400000004"/>
    <n v="4.2342511734401835"/>
    <n v="5367"/>
  </r>
  <r>
    <x v="2"/>
    <n v="5540246183455"/>
    <x v="1"/>
    <n v="1764"/>
    <n v="13855.103999999999"/>
    <n v="7.8543673469387754"/>
    <n v="279"/>
  </r>
  <r>
    <x v="2"/>
    <n v="5540246183537"/>
    <x v="1"/>
    <n v="1782"/>
    <n v="2504.9088000000002"/>
    <n v="1.4056727272727274"/>
    <n v="2822"/>
  </r>
  <r>
    <x v="2"/>
    <n v="5540246183538"/>
    <x v="1"/>
    <n v="3286"/>
    <n v="4312.5695999999998"/>
    <n v="1.3124070602556299"/>
    <n v="2413"/>
  </r>
  <r>
    <x v="2"/>
    <n v="5540246183541"/>
    <x v="1"/>
    <n v="1996"/>
    <n v="17981.567999999999"/>
    <n v="9.0088016032064129"/>
    <n v="511"/>
  </r>
  <r>
    <x v="2"/>
    <n v="5540246183542"/>
    <x v="1"/>
    <n v="1253"/>
    <n v="3522.5280000000002"/>
    <n v="2.8112753391859537"/>
    <n v="0"/>
  </r>
  <r>
    <x v="2"/>
    <n v="5540246183547"/>
    <x v="3"/>
    <n v="12505"/>
    <n v="128532.09600000001"/>
    <n v="10.278456297481007"/>
    <n v="7390"/>
  </r>
  <r>
    <x v="2"/>
    <n v="5540246183552"/>
    <x v="1"/>
    <n v="541"/>
    <n v="996.49440000000004"/>
    <n v="1.8419489833641405"/>
    <n v="297"/>
  </r>
  <r>
    <x v="2"/>
    <n v="5540246183554"/>
    <x v="1"/>
    <n v="1546"/>
    <n v="11612.073600000002"/>
    <n v="7.511043725743856"/>
    <n v="0"/>
  </r>
  <r>
    <x v="2"/>
    <n v="5540246183555"/>
    <x v="1"/>
    <n v="1894"/>
    <n v="2531.0448000000001"/>
    <n v="1.3363488912354806"/>
    <n v="743"/>
  </r>
  <r>
    <x v="2"/>
    <n v="5540246183556"/>
    <x v="1"/>
    <n v="919"/>
    <n v="6894.2016000000012"/>
    <n v="7.5018515778019603"/>
    <n v="919"/>
  </r>
  <r>
    <x v="2"/>
    <n v="5540246183558"/>
    <x v="1"/>
    <n v="5267"/>
    <n v="29026.944"/>
    <n v="5.5110962597303965"/>
    <n v="3364"/>
  </r>
  <r>
    <x v="2"/>
    <n v="5540246183560"/>
    <x v="1"/>
    <n v="307"/>
    <n v="7470.1440000000011"/>
    <n v="24.332716612377855"/>
    <n v="93"/>
  </r>
  <r>
    <x v="2"/>
    <n v="5540246183562"/>
    <x v="1"/>
    <n v="10023"/>
    <n v="32285.952000000005"/>
    <n v="3.2211864711164329"/>
    <n v="4084"/>
  </r>
  <r>
    <x v="2"/>
    <n v="5540246183587"/>
    <x v="1"/>
    <n v="516"/>
    <n v="10846.742400000001"/>
    <n v="21.020818604651165"/>
    <n v="578"/>
  </r>
  <r>
    <x v="2"/>
    <n v="5540246183589"/>
    <x v="1"/>
    <n v="2622"/>
    <n v="34561.728000000003"/>
    <n v="13.181437070938216"/>
    <n v="1056"/>
  </r>
  <r>
    <x v="2"/>
    <n v="5540246183590"/>
    <x v="1"/>
    <n v="2318"/>
    <n v="32151.816000000003"/>
    <n v="13.870498705780847"/>
    <n v="0"/>
  </r>
  <r>
    <x v="2"/>
    <n v="5540246183844"/>
    <x v="0"/>
    <n v="226"/>
    <n v="6495.1200000000008"/>
    <n v="28.739469026548676"/>
    <n v="181"/>
  </r>
  <r>
    <x v="2"/>
    <n v="5540246184036"/>
    <x v="0"/>
    <n v="244"/>
    <n v="4173.12"/>
    <n v="17.102950819672131"/>
    <n v="119"/>
  </r>
  <r>
    <x v="2"/>
    <n v="5540246184617"/>
    <x v="1"/>
    <n v="12528"/>
    <n v="17729.280000000002"/>
    <n v="1.4151724137931037"/>
    <n v="12621"/>
  </r>
  <r>
    <x v="2"/>
    <n v="5540246185278"/>
    <x v="3"/>
    <n v="6840"/>
    <n v="6749.7408000000005"/>
    <n v="0.98680421052631584"/>
    <n v="24094"/>
  </r>
  <r>
    <x v="2"/>
    <n v="5540246185429"/>
    <x v="2"/>
    <n v="70"/>
    <n v="368.06400000000002"/>
    <n v="5.258057142857143"/>
    <n v="397"/>
  </r>
  <r>
    <x v="2"/>
    <n v="5540246185562"/>
    <x v="2"/>
    <n v="251"/>
    <n v="727.83360000000005"/>
    <n v="2.8997354581673309"/>
    <n v="126"/>
  </r>
  <r>
    <x v="2"/>
    <n v="5540246185627"/>
    <x v="4"/>
    <n v="5"/>
    <n v="2685.3120000000004"/>
    <n v="537.06240000000003"/>
    <n v="0"/>
  </r>
  <r>
    <x v="2"/>
    <n v="5540246186010"/>
    <x v="4"/>
    <n v="121"/>
    <n v="17771.270400000001"/>
    <n v="146.87000330578513"/>
    <n v="3"/>
  </r>
  <r>
    <x v="2"/>
    <n v="5540246186011"/>
    <x v="4"/>
    <n v="110"/>
    <n v="6208.9632000000001"/>
    <n v="56.445120000000003"/>
    <n v="3"/>
  </r>
  <r>
    <x v="2"/>
    <n v="5540246186017"/>
    <x v="4"/>
    <n v="77"/>
    <n v="8105.9616000000015"/>
    <n v="105.27222857142858"/>
    <n v="3"/>
  </r>
  <r>
    <x v="2"/>
    <n v="5540246186325"/>
    <x v="2"/>
    <n v="279"/>
    <n v="684.28800000000012"/>
    <n v="2.4526451612903228"/>
    <n v="307"/>
  </r>
  <r>
    <x v="2"/>
    <n v="5540246186351"/>
    <x v="1"/>
    <n v="1740"/>
    <n v="103129.20000000001"/>
    <n v="59.269655172413799"/>
    <n v="223"/>
  </r>
  <r>
    <x v="2"/>
    <n v="5540246186352"/>
    <x v="1"/>
    <n v="9675"/>
    <n v="101781.36"/>
    <n v="10.520037209302325"/>
    <n v="1474"/>
  </r>
  <r>
    <x v="2"/>
    <n v="5540246187882"/>
    <x v="4"/>
    <n v="70"/>
    <n v="2670.0191999999997"/>
    <n v="38.143131428571422"/>
    <n v="3"/>
  </r>
  <r>
    <x v="2"/>
    <n v="5540246187987"/>
    <x v="2"/>
    <n v="0"/>
    <n v="0"/>
    <s v="-"/>
    <n v="21215"/>
  </r>
  <r>
    <x v="2"/>
    <n v="5540246187995"/>
    <x v="4"/>
    <n v="1866"/>
    <n v="163626.22080000001"/>
    <n v="87.688221221864964"/>
    <n v="418"/>
  </r>
  <r>
    <x v="2"/>
    <n v="5540246187996"/>
    <x v="4"/>
    <n v="335"/>
    <n v="15446.246400000002"/>
    <n v="46.10819820895523"/>
    <n v="7"/>
  </r>
  <r>
    <x v="2"/>
    <n v="5540246187997"/>
    <x v="4"/>
    <n v="253"/>
    <n v="12633.7104"/>
    <n v="49.935614229249012"/>
    <n v="38"/>
  </r>
  <r>
    <x v="2"/>
    <n v="5540246187998"/>
    <x v="4"/>
    <n v="474"/>
    <n v="24332.140800000001"/>
    <n v="51.333630379746836"/>
    <n v="223"/>
  </r>
  <r>
    <x v="2"/>
    <n v="5540246188047"/>
    <x v="4"/>
    <n v="314"/>
    <n v="38152.944000000003"/>
    <n v="121.50619108280256"/>
    <n v="21"/>
  </r>
  <r>
    <x v="2"/>
    <n v="5540246188175"/>
    <x v="2"/>
    <n v="84"/>
    <n v="2384.1215999999999"/>
    <n v="28.382400000000001"/>
    <n v="353"/>
  </r>
  <r>
    <x v="2"/>
    <n v="5540246188200"/>
    <x v="2"/>
    <n v="0"/>
    <n v="0"/>
    <s v="-"/>
    <n v="10505"/>
  </r>
  <r>
    <x v="2"/>
    <n v="5540246188224"/>
    <x v="3"/>
    <n v="19024"/>
    <n v="22317.120000000003"/>
    <n v="1.1731034482758622"/>
    <n v="3944"/>
  </r>
  <r>
    <x v="2"/>
    <n v="5540246188512"/>
    <x v="4"/>
    <n v="351"/>
    <n v="48023.798400000007"/>
    <n v="136.81993846153847"/>
    <n v="5"/>
  </r>
  <r>
    <x v="2"/>
    <n v="5540246188583"/>
    <x v="0"/>
    <n v="5513"/>
    <n v="19738.296000000002"/>
    <n v="3.5803185198621446"/>
    <n v="7517"/>
  </r>
  <r>
    <x v="2"/>
    <n v="5540246188647"/>
    <x v="1"/>
    <n v="1798"/>
    <n v="26616.600000000002"/>
    <n v="14.80344827586207"/>
    <n v="93"/>
  </r>
  <r>
    <x v="2"/>
    <n v="5540246190092"/>
    <x v="4"/>
    <n v="228"/>
    <n v="31464.1152"/>
    <n v="138.00050526315789"/>
    <n v="31"/>
  </r>
  <r>
    <x v="2"/>
    <n v="5540246190097"/>
    <x v="3"/>
    <n v="1271"/>
    <n v="31824.489600000001"/>
    <n v="25.038937529504327"/>
    <n v="1256"/>
  </r>
  <r>
    <x v="2"/>
    <n v="5540246190727"/>
    <x v="0"/>
    <n v="1636"/>
    <n v="18483.768"/>
    <n v="11.298146699266503"/>
    <n v="534"/>
  </r>
  <r>
    <x v="2"/>
    <n v="5540246190743"/>
    <x v="2"/>
    <n v="195"/>
    <n v="1654.7328000000002"/>
    <n v="8.4858092307692328"/>
    <n v="696"/>
  </r>
  <r>
    <x v="2"/>
    <n v="5540246190831"/>
    <x v="1"/>
    <n v="1300"/>
    <n v="9775.9872000000014"/>
    <n v="7.5199901538461553"/>
    <n v="0"/>
  </r>
  <r>
    <x v="2"/>
    <n v="5540246190835"/>
    <x v="0"/>
    <n v="135"/>
    <n v="28443.571200000002"/>
    <n v="210.69312000000002"/>
    <n v="19"/>
  </r>
  <r>
    <x v="2"/>
    <n v="5540246191380"/>
    <x v="2"/>
    <n v="418"/>
    <n v="1975.104"/>
    <n v="4.7251291866028708"/>
    <n v="0"/>
  </r>
  <r>
    <x v="2"/>
    <n v="5540246191394"/>
    <x v="2"/>
    <n v="2436"/>
    <n v="13009.248000000001"/>
    <n v="5.3404137931034485"/>
    <n v="464"/>
  </r>
  <r>
    <x v="2"/>
    <n v="5540246191596"/>
    <x v="0"/>
    <n v="346"/>
    <n v="19297.526400000002"/>
    <n v="55.773197687861277"/>
    <n v="156"/>
  </r>
  <r>
    <x v="2"/>
    <n v="5540246191718"/>
    <x v="1"/>
    <n v="2761"/>
    <n v="8184.1536000000006"/>
    <n v="2.964199058312206"/>
    <n v="390"/>
  </r>
  <r>
    <x v="2"/>
    <n v="5540246191736"/>
    <x v="2"/>
    <n v="219"/>
    <n v="7053.6096000000007"/>
    <n v="32.208263013698634"/>
    <n v="174"/>
  </r>
  <r>
    <x v="2"/>
    <n v="5540246192102"/>
    <x v="2"/>
    <n v="5930"/>
    <n v="6492.6576000000005"/>
    <n v="1.0948832377740305"/>
    <n v="6501"/>
  </r>
  <r>
    <x v="2"/>
    <n v="5540246192148"/>
    <x v="1"/>
    <n v="0"/>
    <n v="0"/>
    <s v="-"/>
    <n v="13920"/>
  </r>
  <r>
    <x v="2"/>
    <n v="5540246192209"/>
    <x v="1"/>
    <n v="1198"/>
    <n v="6018.6240000000007"/>
    <n v="5.0238931552587651"/>
    <n v="1448"/>
  </r>
  <r>
    <x v="2"/>
    <n v="5540246192264"/>
    <x v="2"/>
    <n v="854"/>
    <n v="12400.128000000001"/>
    <n v="14.520056206088993"/>
    <n v="1300"/>
  </r>
  <r>
    <x v="2"/>
    <n v="5540246192265"/>
    <x v="2"/>
    <n v="2376"/>
    <n v="31806.259200000004"/>
    <n v="13.386472727272729"/>
    <n v="873"/>
  </r>
  <r>
    <x v="2"/>
    <n v="5540246192462"/>
    <x v="1"/>
    <n v="1142"/>
    <n v="7944.9120000000003"/>
    <n v="6.9570157618213662"/>
    <n v="455"/>
  </r>
  <r>
    <x v="2"/>
    <n v="5540246192505"/>
    <x v="1"/>
    <n v="16259"/>
    <n v="23008.6656"/>
    <n v="1.415134116489329"/>
    <n v="9336"/>
  </r>
  <r>
    <x v="2"/>
    <n v="5540246192518"/>
    <x v="1"/>
    <n v="3286"/>
    <n v="22804.632000000001"/>
    <n v="6.9399367011564213"/>
    <n v="4130"/>
  </r>
  <r>
    <x v="2"/>
    <n v="5540246192571"/>
    <x v="1"/>
    <n v="1170"/>
    <n v="4180.3775999999998"/>
    <n v="3.5729723076923077"/>
    <n v="195"/>
  </r>
  <r>
    <x v="2"/>
    <n v="5540246192594"/>
    <x v="1"/>
    <n v="613"/>
    <n v="4048.7040000000006"/>
    <n v="6.6047373572593813"/>
    <n v="140"/>
  </r>
  <r>
    <x v="2"/>
    <n v="5540246192831"/>
    <x v="1"/>
    <n v="325"/>
    <n v="2878.848"/>
    <n v="8.8579938461538461"/>
    <n v="121"/>
  </r>
  <r>
    <x v="2"/>
    <n v="5540246192836"/>
    <x v="4"/>
    <n v="84"/>
    <n v="11558.2464"/>
    <n v="137.59817142857142"/>
    <n v="0"/>
  </r>
  <r>
    <x v="2"/>
    <n v="5540246192907"/>
    <x v="3"/>
    <n v="1402"/>
    <n v="39334.896000000001"/>
    <n v="28.056273894436519"/>
    <n v="1457"/>
  </r>
  <r>
    <x v="2"/>
    <n v="5540246193316"/>
    <x v="0"/>
    <n v="228"/>
    <n v="6883.8336000000008"/>
    <n v="30.192252631578953"/>
    <n v="279"/>
  </r>
  <r>
    <x v="2"/>
    <n v="5540246193409"/>
    <x v="0"/>
    <n v="123"/>
    <n v="6319.2960000000003"/>
    <n v="51.376390243902442"/>
    <n v="10"/>
  </r>
  <r>
    <x v="2"/>
    <n v="5540246193505"/>
    <x v="0"/>
    <n v="5104"/>
    <n v="4105.7280000000001"/>
    <n v="0.80441379310344829"/>
    <n v="743"/>
  </r>
  <r>
    <x v="2"/>
    <n v="5540246193566"/>
    <x v="3"/>
    <n v="93"/>
    <n v="829.44"/>
    <n v="8.9187096774193559"/>
    <n v="93"/>
  </r>
  <r>
    <x v="2"/>
    <n v="5540246193878"/>
    <x v="3"/>
    <n v="22272"/>
    <n v="157593.60000000001"/>
    <n v="7.0758620689655176"/>
    <n v="4803"/>
  </r>
  <r>
    <x v="2"/>
    <n v="5540246193999"/>
    <x v="1"/>
    <n v="1021"/>
    <n v="5099.8464000000004"/>
    <n v="4.9949523996082279"/>
    <n v="1021"/>
  </r>
  <r>
    <x v="2"/>
    <n v="5540246194467"/>
    <x v="0"/>
    <n v="0"/>
    <n v="0"/>
    <s v="-"/>
    <n v="223"/>
  </r>
  <r>
    <x v="2"/>
    <n v="5540246194632"/>
    <x v="0"/>
    <n v="0"/>
    <n v="0"/>
    <s v="-"/>
    <n v="3"/>
  </r>
  <r>
    <x v="3"/>
    <n v="5540246170256"/>
    <x v="0"/>
    <n v="1768"/>
    <n v="11883.542400000002"/>
    <n v="6.7214606334841642"/>
    <n v="5847"/>
  </r>
  <r>
    <x v="3"/>
    <n v="5540246171759"/>
    <x v="1"/>
    <n v="1940"/>
    <n v="10653.984"/>
    <n v="5.4917443298969078"/>
    <n v="4770"/>
  </r>
  <r>
    <x v="3"/>
    <n v="5540246171888"/>
    <x v="0"/>
    <n v="1193"/>
    <n v="20095.344000000001"/>
    <n v="16.844378876781224"/>
    <n v="1506"/>
  </r>
  <r>
    <x v="3"/>
    <n v="5540246171933"/>
    <x v="2"/>
    <n v="891"/>
    <n v="573.9552000000001"/>
    <n v="0.64416969696969706"/>
    <n v="8018"/>
  </r>
  <r>
    <x v="3"/>
    <n v="5540246172539"/>
    <x v="2"/>
    <n v="54"/>
    <n v="1110.4560000000001"/>
    <n v="20.564000000000004"/>
    <n v="116"/>
  </r>
  <r>
    <x v="3"/>
    <n v="5540246172669"/>
    <x v="2"/>
    <n v="195"/>
    <n v="2651.9184"/>
    <n v="13.599581538461539"/>
    <n v="1086"/>
  </r>
  <r>
    <x v="3"/>
    <n v="5540246172978"/>
    <x v="2"/>
    <n v="0"/>
    <n v="0"/>
    <s v="-"/>
    <n v="14616"/>
  </r>
  <r>
    <x v="3"/>
    <n v="5540246173472"/>
    <x v="2"/>
    <n v="0"/>
    <n v="0"/>
    <s v="-"/>
    <n v="864"/>
  </r>
  <r>
    <x v="3"/>
    <n v="5540246173685"/>
    <x v="4"/>
    <n v="188"/>
    <n v="4744.9151999999995"/>
    <n v="25.23891063829787"/>
    <n v="226"/>
  </r>
  <r>
    <x v="3"/>
    <n v="5540246173686"/>
    <x v="4"/>
    <n v="420"/>
    <n v="10770.148800000001"/>
    <n v="25.64321142857143"/>
    <n v="193"/>
  </r>
  <r>
    <x v="3"/>
    <n v="5540246173906"/>
    <x v="3"/>
    <n v="1972"/>
    <n v="36646.560000000005"/>
    <n v="18.583448275862072"/>
    <n v="1671"/>
  </r>
  <r>
    <x v="3"/>
    <n v="5540246174095"/>
    <x v="2"/>
    <n v="42"/>
    <n v="1303.2576000000001"/>
    <n v="31.02994285714286"/>
    <n v="112"/>
  </r>
  <r>
    <x v="3"/>
    <n v="5540246174174"/>
    <x v="2"/>
    <n v="103"/>
    <n v="1358.1216000000002"/>
    <n v="13.18564660194175"/>
    <n v="759"/>
  </r>
  <r>
    <x v="3"/>
    <n v="5540246175047"/>
    <x v="2"/>
    <n v="14"/>
    <n v="147.48480000000001"/>
    <n v="10.534628571428572"/>
    <n v="738"/>
  </r>
  <r>
    <x v="3"/>
    <n v="5540246175049"/>
    <x v="2"/>
    <n v="627"/>
    <n v="6520.1760000000004"/>
    <n v="10.399004784688996"/>
    <n v="2144"/>
  </r>
  <r>
    <x v="3"/>
    <n v="5540246175050"/>
    <x v="2"/>
    <n v="724"/>
    <n v="8383.5648000000001"/>
    <n v="11.579509392265194"/>
    <n v="1977"/>
  </r>
  <r>
    <x v="3"/>
    <n v="5540246175372"/>
    <x v="0"/>
    <n v="2715"/>
    <n v="10614.240000000002"/>
    <n v="3.9094806629834262"/>
    <n v="348"/>
  </r>
  <r>
    <x v="3"/>
    <n v="5540246175461"/>
    <x v="1"/>
    <n v="5513"/>
    <n v="50808.384000000005"/>
    <n v="9.2161044803192471"/>
    <n v="4511"/>
  </r>
  <r>
    <x v="3"/>
    <n v="5540246176294"/>
    <x v="2"/>
    <n v="1225"/>
    <n v="1129.0752000000002"/>
    <n v="0.92169404081632667"/>
    <n v="11136"/>
  </r>
  <r>
    <x v="3"/>
    <n v="5540246176295"/>
    <x v="2"/>
    <n v="7016"/>
    <n v="6466.5216000000009"/>
    <n v="0.92168209806157364"/>
    <n v="62933"/>
  </r>
  <r>
    <x v="3"/>
    <n v="5540246176699"/>
    <x v="2"/>
    <n v="0"/>
    <n v="0"/>
    <s v="-"/>
    <n v="41969"/>
  </r>
  <r>
    <x v="3"/>
    <n v="5540246177133"/>
    <x v="1"/>
    <n v="8863"/>
    <n v="32179.680000000004"/>
    <n v="3.6307886720072213"/>
    <n v="17366"/>
  </r>
  <r>
    <x v="3"/>
    <n v="5540246177376"/>
    <x v="0"/>
    <n v="968"/>
    <n v="38190.527999999998"/>
    <n v="39.45302479338843"/>
    <n v="819"/>
  </r>
  <r>
    <x v="3"/>
    <n v="5540246180522"/>
    <x v="0"/>
    <n v="803"/>
    <n v="14050.368000000002"/>
    <n v="17.497344956413453"/>
    <n v="1444"/>
  </r>
  <r>
    <x v="3"/>
    <n v="5540246181016"/>
    <x v="3"/>
    <n v="16426"/>
    <n v="131426.32320000001"/>
    <n v="8.001115499817363"/>
    <n v="10357"/>
  </r>
  <r>
    <x v="3"/>
    <n v="5540246181061"/>
    <x v="3"/>
    <n v="43431"/>
    <n v="52808.371200000001"/>
    <n v="1.2159142363749396"/>
    <n v="63998"/>
  </r>
  <r>
    <x v="3"/>
    <n v="5540246182684"/>
    <x v="0"/>
    <n v="462"/>
    <n v="23168.376000000004"/>
    <n v="50.14800000000001"/>
    <n v="214"/>
  </r>
  <r>
    <x v="3"/>
    <n v="5540246183130"/>
    <x v="1"/>
    <n v="4490"/>
    <n v="19008.820800000001"/>
    <n v="4.2335903786191542"/>
    <n v="5534"/>
  </r>
  <r>
    <x v="3"/>
    <n v="5540246183455"/>
    <x v="1"/>
    <n v="1485"/>
    <n v="11667.456000000002"/>
    <n v="7.8568727272727283"/>
    <n v="418"/>
  </r>
  <r>
    <x v="3"/>
    <n v="5540246183537"/>
    <x v="1"/>
    <n v="2803"/>
    <n v="3940.0128"/>
    <n v="1.4056413842311808"/>
    <n v="3156"/>
  </r>
  <r>
    <x v="3"/>
    <n v="5540246183538"/>
    <x v="1"/>
    <n v="873"/>
    <n v="1145.1456000000001"/>
    <n v="1.3117360824742268"/>
    <n v="2877"/>
  </r>
  <r>
    <x v="3"/>
    <n v="5540246183541"/>
    <x v="1"/>
    <n v="1880"/>
    <n v="16936.128000000001"/>
    <n v="9.0085787234042556"/>
    <n v="975"/>
  </r>
  <r>
    <x v="3"/>
    <n v="5540246183542"/>
    <x v="1"/>
    <n v="2506"/>
    <n v="7045.0560000000005"/>
    <n v="2.8112753391859537"/>
    <n v="0"/>
  </r>
  <r>
    <x v="3"/>
    <n v="5540246183547"/>
    <x v="3"/>
    <n v="9570"/>
    <n v="98366.400000000009"/>
    <n v="10.278620689655174"/>
    <n v="12540"/>
  </r>
  <r>
    <x v="3"/>
    <n v="5540246183552"/>
    <x v="1"/>
    <n v="244"/>
    <n v="449.06400000000002"/>
    <n v="1.8404262295081968"/>
    <n v="260"/>
  </r>
  <r>
    <x v="3"/>
    <n v="5540246183554"/>
    <x v="1"/>
    <n v="1546"/>
    <n v="11612.073600000002"/>
    <n v="7.511043725743856"/>
    <n v="28"/>
  </r>
  <r>
    <x v="3"/>
    <n v="5540246183555"/>
    <x v="1"/>
    <n v="1151"/>
    <n v="1538.4816000000001"/>
    <n v="1.336647784535187"/>
    <n v="891"/>
  </r>
  <r>
    <x v="3"/>
    <n v="5540246183558"/>
    <x v="1"/>
    <n v="3202"/>
    <n v="17646.336000000003"/>
    <n v="5.511035602748283"/>
    <n v="4478"/>
  </r>
  <r>
    <x v="3"/>
    <n v="5540246183560"/>
    <x v="1"/>
    <n v="214"/>
    <n v="5206.4640000000009"/>
    <n v="24.329271028037386"/>
    <n v="168"/>
  </r>
  <r>
    <x v="3"/>
    <n v="5540246183562"/>
    <x v="1"/>
    <n v="5916"/>
    <n v="19057.68"/>
    <n v="3.2213793103448278"/>
    <n v="4826"/>
  </r>
  <r>
    <x v="3"/>
    <n v="5540246183587"/>
    <x v="1"/>
    <n v="439"/>
    <n v="9234.3888000000006"/>
    <n v="21.035054214123008"/>
    <n v="627"/>
  </r>
  <r>
    <x v="3"/>
    <n v="5540246183589"/>
    <x v="1"/>
    <n v="1520"/>
    <n v="20033.567999999999"/>
    <n v="13.17997894736842"/>
    <n v="441"/>
  </r>
  <r>
    <x v="3"/>
    <n v="5540246183590"/>
    <x v="1"/>
    <n v="2318"/>
    <n v="32151.816000000003"/>
    <n v="13.870498705780847"/>
    <n v="105"/>
  </r>
  <r>
    <x v="3"/>
    <n v="5540246183844"/>
    <x v="0"/>
    <n v="277"/>
    <n v="7968.2400000000007"/>
    <n v="28.766209386281592"/>
    <n v="202"/>
  </r>
  <r>
    <x v="3"/>
    <n v="5540246184036"/>
    <x v="0"/>
    <n v="126"/>
    <n v="2146.1760000000004"/>
    <n v="17.03314285714286"/>
    <n v="128"/>
  </r>
  <r>
    <x v="3"/>
    <n v="5540246185278"/>
    <x v="3"/>
    <n v="27513"/>
    <n v="27152.366400000003"/>
    <n v="0.98689224730127589"/>
    <n v="41658"/>
  </r>
  <r>
    <x v="3"/>
    <n v="5540246185429"/>
    <x v="2"/>
    <n v="70"/>
    <n v="368.06400000000002"/>
    <n v="5.258057142857143"/>
    <n v="474"/>
  </r>
  <r>
    <x v="3"/>
    <n v="5540246185562"/>
    <x v="2"/>
    <n v="126"/>
    <n v="363.91680000000002"/>
    <n v="2.8882285714285718"/>
    <n v="140"/>
  </r>
  <r>
    <x v="3"/>
    <n v="5540246186010"/>
    <x v="4"/>
    <n v="119"/>
    <n v="17429.515200000002"/>
    <n v="146.46651428571431"/>
    <n v="10"/>
  </r>
  <r>
    <x v="3"/>
    <n v="5540246186011"/>
    <x v="4"/>
    <n v="107"/>
    <n v="6076.8576000000003"/>
    <n v="56.793061682242993"/>
    <n v="3"/>
  </r>
  <r>
    <x v="3"/>
    <n v="5540246186017"/>
    <x v="4"/>
    <n v="75"/>
    <n v="7860.3264000000008"/>
    <n v="104.80435200000001"/>
    <n v="7"/>
  </r>
  <r>
    <x v="3"/>
    <n v="5540246186325"/>
    <x v="2"/>
    <n v="516"/>
    <n v="1265.9328000000003"/>
    <n v="2.4533581395348842"/>
    <n v="543"/>
  </r>
  <r>
    <x v="3"/>
    <n v="5540246186351"/>
    <x v="1"/>
    <n v="1518"/>
    <n v="89928.662400000001"/>
    <n v="59.241543083003954"/>
    <n v="133"/>
  </r>
  <r>
    <x v="3"/>
    <n v="5540246186352"/>
    <x v="1"/>
    <n v="8202"/>
    <n v="86282.28"/>
    <n v="10.51966349670812"/>
    <n v="1346"/>
  </r>
  <r>
    <x v="3"/>
    <n v="5540246187882"/>
    <x v="4"/>
    <n v="68"/>
    <n v="2581.0272000000004"/>
    <n v="37.95628235294118"/>
    <n v="21"/>
  </r>
  <r>
    <x v="3"/>
    <n v="5540246187987"/>
    <x v="2"/>
    <n v="1448"/>
    <n v="711.67680000000007"/>
    <n v="0.49148950276243097"/>
    <n v="29901"/>
  </r>
  <r>
    <x v="3"/>
    <n v="5540246187995"/>
    <x v="4"/>
    <n v="1448"/>
    <n v="126993.48480000001"/>
    <n v="87.702682872928179"/>
    <n v="645"/>
  </r>
  <r>
    <x v="3"/>
    <n v="5540246187996"/>
    <x v="4"/>
    <n v="328"/>
    <n v="15124.449600000002"/>
    <n v="46.111126829268301"/>
    <n v="12"/>
  </r>
  <r>
    <x v="3"/>
    <n v="5540246187997"/>
    <x v="4"/>
    <n v="216"/>
    <n v="10779.220800000001"/>
    <n v="49.903800000000004"/>
    <n v="56"/>
  </r>
  <r>
    <x v="3"/>
    <n v="5540246187998"/>
    <x v="4"/>
    <n v="253"/>
    <n v="13000.996800000001"/>
    <n v="51.387339130434789"/>
    <n v="221"/>
  </r>
  <r>
    <x v="3"/>
    <n v="5540246188047"/>
    <x v="4"/>
    <n v="293"/>
    <n v="35609.414400000001"/>
    <n v="121.53383754266213"/>
    <n v="24"/>
  </r>
  <r>
    <x v="3"/>
    <n v="5540246188175"/>
    <x v="2"/>
    <n v="93"/>
    <n v="2649.0240000000003"/>
    <n v="28.484129032258068"/>
    <n v="483"/>
  </r>
  <r>
    <x v="3"/>
    <n v="5540246188200"/>
    <x v="2"/>
    <n v="1040"/>
    <n v="1916.0064"/>
    <n v="1.8423138461538462"/>
    <n v="12844"/>
  </r>
  <r>
    <x v="3"/>
    <n v="5540246188224"/>
    <x v="3"/>
    <n v="15080"/>
    <n v="17690.400000000001"/>
    <n v="1.1731034482758622"/>
    <n v="11252"/>
  </r>
  <r>
    <x v="3"/>
    <n v="5540246188512"/>
    <x v="4"/>
    <n v="332"/>
    <n v="45479.491200000004"/>
    <n v="136.98641927710844"/>
    <n v="0"/>
  </r>
  <r>
    <x v="3"/>
    <n v="5540246188583"/>
    <x v="0"/>
    <n v="2450"/>
    <n v="8772.5808000000015"/>
    <n v="3.5806452244897966"/>
    <n v="4789"/>
  </r>
  <r>
    <x v="3"/>
    <n v="5540246188647"/>
    <x v="1"/>
    <n v="1706"/>
    <n v="25242.84"/>
    <n v="14.796506447831185"/>
    <n v="720"/>
  </r>
  <r>
    <x v="3"/>
    <n v="5540246190092"/>
    <x v="4"/>
    <n v="198"/>
    <n v="27290.304"/>
    <n v="137.82981818181818"/>
    <n v="40"/>
  </r>
  <r>
    <x v="3"/>
    <n v="5540246190727"/>
    <x v="0"/>
    <n v="1102"/>
    <n v="12453.609600000002"/>
    <n v="11.300916152450093"/>
    <n v="604"/>
  </r>
  <r>
    <x v="3"/>
    <n v="5540246190743"/>
    <x v="2"/>
    <n v="195"/>
    <n v="1654.7328000000002"/>
    <n v="8.4858092307692328"/>
    <n v="724"/>
  </r>
  <r>
    <x v="3"/>
    <n v="5540246190831"/>
    <x v="1"/>
    <n v="1300"/>
    <n v="9775.9872000000014"/>
    <n v="7.5199901538461553"/>
    <n v="0"/>
  </r>
  <r>
    <x v="3"/>
    <n v="5540246190835"/>
    <x v="0"/>
    <n v="116"/>
    <n v="24520.320000000003"/>
    <n v="211.38206896551728"/>
    <n v="3"/>
  </r>
  <r>
    <x v="3"/>
    <n v="5540246191380"/>
    <x v="2"/>
    <n v="418"/>
    <n v="1975.104"/>
    <n v="4.7251291866028708"/>
    <n v="418"/>
  </r>
  <r>
    <x v="3"/>
    <n v="5540246191394"/>
    <x v="2"/>
    <n v="1972"/>
    <n v="10531.296000000002"/>
    <n v="5.3404137931034494"/>
    <n v="0"/>
  </r>
  <r>
    <x v="3"/>
    <n v="5540246191596"/>
    <x v="0"/>
    <n v="191"/>
    <n v="10620.115200000002"/>
    <n v="55.602697382198961"/>
    <n v="154"/>
  </r>
  <r>
    <x v="3"/>
    <n v="5540246191718"/>
    <x v="1"/>
    <n v="2372"/>
    <n v="7028.7264000000005"/>
    <n v="2.9632067453625632"/>
    <n v="163"/>
  </r>
  <r>
    <x v="3"/>
    <n v="5540246191736"/>
    <x v="2"/>
    <n v="45"/>
    <n v="1425.7295999999999"/>
    <n v="31.682879999999997"/>
    <n v="0"/>
  </r>
  <r>
    <x v="3"/>
    <n v="5540246192102"/>
    <x v="2"/>
    <n v="5457"/>
    <n v="5974.4736000000003"/>
    <n v="1.0948274876305664"/>
    <n v="9216"/>
  </r>
  <r>
    <x v="3"/>
    <n v="5540246192148"/>
    <x v="1"/>
    <n v="5564"/>
    <n v="20231.8128"/>
    <n v="3.6361992810927388"/>
    <n v="36188"/>
  </r>
  <r>
    <x v="3"/>
    <n v="5540246192209"/>
    <x v="1"/>
    <n v="864"/>
    <n v="4339.0079999999998"/>
    <n v="5.0219999999999994"/>
    <n v="1866"/>
  </r>
  <r>
    <x v="3"/>
    <n v="5540246192264"/>
    <x v="2"/>
    <n v="1040"/>
    <n v="15095.808000000001"/>
    <n v="14.5152"/>
    <n v="1151"/>
  </r>
  <r>
    <x v="3"/>
    <n v="5540246192265"/>
    <x v="2"/>
    <n v="1801"/>
    <n v="24103.180799999998"/>
    <n v="13.383220877290393"/>
    <n v="780"/>
  </r>
  <r>
    <x v="3"/>
    <n v="5540246192462"/>
    <x v="1"/>
    <n v="687"/>
    <n v="4779.8640000000005"/>
    <n v="6.9575895196506554"/>
    <n v="539"/>
  </r>
  <r>
    <x v="3"/>
    <n v="5540246192505"/>
    <x v="1"/>
    <n v="6923"/>
    <n v="9797.0688000000009"/>
    <n v="1.4151478838653764"/>
    <n v="7035"/>
  </r>
  <r>
    <x v="3"/>
    <n v="5540246192518"/>
    <x v="1"/>
    <n v="6172"/>
    <n v="43218.403200000001"/>
    <n v="7.0023336357744652"/>
    <n v="836"/>
  </r>
  <r>
    <x v="3"/>
    <n v="5540246192571"/>
    <x v="1"/>
    <n v="975"/>
    <n v="3483.6480000000001"/>
    <n v="3.5729723076923077"/>
    <n v="516"/>
  </r>
  <r>
    <x v="3"/>
    <n v="5540246192594"/>
    <x v="1"/>
    <n v="474"/>
    <n v="3128.5440000000003"/>
    <n v="6.6003037974683547"/>
    <n v="158"/>
  </r>
  <r>
    <x v="3"/>
    <n v="5540246192831"/>
    <x v="1"/>
    <n v="724"/>
    <n v="6415.7183999999997"/>
    <n v="8.8614895027624314"/>
    <n v="335"/>
  </r>
  <r>
    <x v="3"/>
    <n v="5540246192836"/>
    <x v="4"/>
    <n v="61"/>
    <n v="8347.6224000000002"/>
    <n v="136.84626885245902"/>
    <n v="0"/>
  </r>
  <r>
    <x v="3"/>
    <n v="5540246192907"/>
    <x v="3"/>
    <n v="3508"/>
    <n v="98467.488000000012"/>
    <n v="28.069409350057015"/>
    <n v="1736"/>
  </r>
  <r>
    <x v="3"/>
    <n v="5540246193316"/>
    <x v="0"/>
    <n v="284"/>
    <n v="8569.6704000000009"/>
    <n v="30.17489577464789"/>
    <n v="351"/>
  </r>
  <r>
    <x v="3"/>
    <n v="5540246193409"/>
    <x v="0"/>
    <n v="114"/>
    <n v="5842.3680000000004"/>
    <n v="51.248842105263158"/>
    <n v="7"/>
  </r>
  <r>
    <x v="3"/>
    <n v="5540246193878"/>
    <x v="3"/>
    <n v="17470"/>
    <n v="123612.48000000001"/>
    <n v="7.0757000572409847"/>
    <n v="9118"/>
  </r>
  <r>
    <x v="3"/>
    <n v="5540246194330"/>
    <x v="1"/>
    <n v="0"/>
    <n v="0"/>
    <s v="-"/>
    <n v="23405"/>
  </r>
  <r>
    <x v="3"/>
    <n v="5540246194467"/>
    <x v="0"/>
    <n v="17595"/>
    <n v="17724.700799999999"/>
    <n v="1.0073714578005115"/>
    <n v="1782"/>
  </r>
  <r>
    <x v="3"/>
    <n v="5540246194478"/>
    <x v="4"/>
    <n v="0"/>
    <n v="0"/>
    <s v="-"/>
    <n v="0"/>
  </r>
  <r>
    <x v="3"/>
    <n v="5540246194632"/>
    <x v="0"/>
    <n v="1836"/>
    <n v="23701.161600000003"/>
    <n v="12.909129411764708"/>
    <n v="3650"/>
  </r>
  <r>
    <x v="3"/>
    <n v="5540246195096"/>
    <x v="1"/>
    <n v="0"/>
    <n v="0"/>
    <s v="-"/>
    <n v="0"/>
  </r>
  <r>
    <x v="4"/>
    <n v="5540246170256"/>
    <x v="0"/>
    <n v="1740"/>
    <n v="11696.400000000001"/>
    <n v="6.7220689655172423"/>
    <n v="8267"/>
  </r>
  <r>
    <x v="4"/>
    <n v="5540246171759"/>
    <x v="1"/>
    <n v="2181"/>
    <n v="11979.36"/>
    <n v="5.492599724896837"/>
    <n v="5652"/>
  </r>
  <r>
    <x v="4"/>
    <n v="5540246171888"/>
    <x v="0"/>
    <n v="713"/>
    <n v="12002.472"/>
    <n v="16.833761570827487"/>
    <n v="1919"/>
  </r>
  <r>
    <x v="4"/>
    <n v="5540246171933"/>
    <x v="2"/>
    <n v="446"/>
    <n v="286.97760000000005"/>
    <n v="0.64344753363228713"/>
    <n v="9744"/>
  </r>
  <r>
    <x v="4"/>
    <n v="5540246172539"/>
    <x v="2"/>
    <n v="19"/>
    <n v="386.25119999999998"/>
    <n v="20.329010526315788"/>
    <n v="116"/>
  </r>
  <r>
    <x v="4"/>
    <n v="5540246172669"/>
    <x v="2"/>
    <n v="223"/>
    <n v="3030.7824000000005"/>
    <n v="13.590952466367716"/>
    <n v="1337"/>
  </r>
  <r>
    <x v="4"/>
    <n v="5540246172978"/>
    <x v="2"/>
    <n v="1253"/>
    <n v="1010.1024"/>
    <n v="0.80614716679968079"/>
    <n v="14282"/>
  </r>
  <r>
    <x v="4"/>
    <n v="5540246173472"/>
    <x v="2"/>
    <n v="265"/>
    <n v="6106.7520000000004"/>
    <n v="23.044347169811321"/>
    <n v="641"/>
  </r>
  <r>
    <x v="4"/>
    <n v="5540246173685"/>
    <x v="4"/>
    <n v="541"/>
    <n v="14098.881600000001"/>
    <n v="26.060779297597044"/>
    <n v="372"/>
  </r>
  <r>
    <x v="4"/>
    <n v="5540246173686"/>
    <x v="4"/>
    <n v="502"/>
    <n v="12973.176000000001"/>
    <n v="25.842980079681279"/>
    <n v="358"/>
  </r>
  <r>
    <x v="4"/>
    <n v="5540246173906"/>
    <x v="3"/>
    <n v="302"/>
    <n v="5604.7680000000009"/>
    <n v="18.558834437086094"/>
    <n v="1411"/>
  </r>
  <r>
    <x v="4"/>
    <n v="5540246174095"/>
    <x v="2"/>
    <n v="70"/>
    <n v="2172.096"/>
    <n v="31.029942857142856"/>
    <n v="168"/>
  </r>
  <r>
    <x v="4"/>
    <n v="5540246174174"/>
    <x v="2"/>
    <n v="82"/>
    <n v="1080.3456000000001"/>
    <n v="13.174946341463416"/>
    <n v="727"/>
  </r>
  <r>
    <x v="4"/>
    <n v="5540246175047"/>
    <x v="2"/>
    <n v="42"/>
    <n v="442.45440000000002"/>
    <n v="10.534628571428572"/>
    <n v="864"/>
  </r>
  <r>
    <x v="4"/>
    <n v="5540246175049"/>
    <x v="2"/>
    <n v="0"/>
    <n v="0"/>
    <s v="-"/>
    <n v="3494"/>
  </r>
  <r>
    <x v="4"/>
    <n v="5540246175050"/>
    <x v="2"/>
    <n v="0"/>
    <n v="0"/>
    <s v="-"/>
    <n v="3063"/>
  </r>
  <r>
    <x v="4"/>
    <n v="5540246175372"/>
    <x v="0"/>
    <n v="2367"/>
    <n v="9253.44"/>
    <n v="3.9093536121673007"/>
    <n v="418"/>
  </r>
  <r>
    <x v="4"/>
    <n v="5540246175461"/>
    <x v="1"/>
    <n v="1003"/>
    <n v="9237.8880000000008"/>
    <n v="9.2102572283150561"/>
    <n v="1003"/>
  </r>
  <r>
    <x v="4"/>
    <n v="5540246176294"/>
    <x v="2"/>
    <n v="3007"/>
    <n v="2771.3663999999999"/>
    <n v="0.92163831060857992"/>
    <n v="9726"/>
  </r>
  <r>
    <x v="4"/>
    <n v="5540246176295"/>
    <x v="2"/>
    <n v="11099"/>
    <n v="10230.105600000001"/>
    <n v="0.92171417244796838"/>
    <n v="86054"/>
  </r>
  <r>
    <x v="4"/>
    <n v="5540246176699"/>
    <x v="2"/>
    <n v="-1253"/>
    <n v="-559.87199999999996"/>
    <n v="0.44682521947326415"/>
    <n v="63893"/>
  </r>
  <r>
    <x v="4"/>
    <n v="5540246177133"/>
    <x v="1"/>
    <n v="8202"/>
    <n v="29778.84"/>
    <n v="3.6306803218727142"/>
    <n v="24291"/>
  </r>
  <r>
    <x v="4"/>
    <n v="5540246177376"/>
    <x v="0"/>
    <n v="149"/>
    <n v="5861.3760000000002"/>
    <n v="39.338093959731545"/>
    <n v="1126"/>
  </r>
  <r>
    <x v="4"/>
    <n v="5540246180522"/>
    <x v="0"/>
    <n v="274"/>
    <n v="4791.7440000000006"/>
    <n v="17.488116788321172"/>
    <n v="1764"/>
  </r>
  <r>
    <x v="4"/>
    <n v="5540246181016"/>
    <x v="3"/>
    <n v="6070"/>
    <n v="48560.90400000001"/>
    <n v="8.0001489291598045"/>
    <n v="16092"/>
  </r>
  <r>
    <x v="4"/>
    <n v="5540246181061"/>
    <x v="3"/>
    <n v="14616"/>
    <n v="17472.672000000002"/>
    <n v="1.195448275862069"/>
    <n v="69740"/>
  </r>
  <r>
    <x v="4"/>
    <n v="5540246182684"/>
    <x v="0"/>
    <n v="249"/>
    <n v="12457.368"/>
    <n v="50.029590361445784"/>
    <n v="402"/>
  </r>
  <r>
    <x v="4"/>
    <n v="5540246183130"/>
    <x v="1"/>
    <n v="2715"/>
    <n v="11493.705600000001"/>
    <n v="4.2334090607734813"/>
    <n v="8728"/>
  </r>
  <r>
    <x v="4"/>
    <n v="5540246183455"/>
    <x v="1"/>
    <n v="1091"/>
    <n v="8568.2880000000005"/>
    <n v="7.8536095325389557"/>
    <n v="534"/>
  </r>
  <r>
    <x v="4"/>
    <n v="5540246183537"/>
    <x v="1"/>
    <n v="3490"/>
    <n v="4905.4463999999998"/>
    <n v="1.4055720343839542"/>
    <n v="3842"/>
  </r>
  <r>
    <x v="4"/>
    <n v="5540246183538"/>
    <x v="1"/>
    <n v="1671"/>
    <n v="2192.8320000000003"/>
    <n v="1.3122872531418315"/>
    <n v="3508"/>
  </r>
  <r>
    <x v="4"/>
    <n v="5540246183541"/>
    <x v="1"/>
    <n v="905"/>
    <n v="8154.4319999999998"/>
    <n v="9.0104220994475135"/>
    <n v="1578"/>
  </r>
  <r>
    <x v="4"/>
    <n v="5540246183542"/>
    <x v="1"/>
    <n v="2506"/>
    <n v="7045.0560000000005"/>
    <n v="2.8112753391859537"/>
    <n v="24"/>
  </r>
  <r>
    <x v="4"/>
    <n v="5540246183547"/>
    <x v="3"/>
    <n v="4826"/>
    <n v="49600.512000000002"/>
    <n v="10.277768752590138"/>
    <n v="14825"/>
  </r>
  <r>
    <x v="4"/>
    <n v="5540246183552"/>
    <x v="1"/>
    <n v="2153"/>
    <n v="3968.8704000000002"/>
    <n v="1.8434140269391548"/>
    <n v="335"/>
  </r>
  <r>
    <x v="4"/>
    <n v="5540246183554"/>
    <x v="1"/>
    <n v="1518"/>
    <n v="11402.8128"/>
    <n v="7.5117343873517788"/>
    <n v="28"/>
  </r>
  <r>
    <x v="4"/>
    <n v="5540246183555"/>
    <x v="1"/>
    <n v="260"/>
    <n v="347.41440000000006"/>
    <n v="1.336209230769231"/>
    <n v="1300"/>
  </r>
  <r>
    <x v="4"/>
    <n v="5540246183558"/>
    <x v="1"/>
    <n v="1323"/>
    <n v="7288.7040000000006"/>
    <n v="5.5092244897959191"/>
    <n v="5972"/>
  </r>
  <r>
    <x v="4"/>
    <n v="5540246183560"/>
    <x v="1"/>
    <n v="270"/>
    <n v="6564.6720000000005"/>
    <n v="24.313600000000001"/>
    <n v="179"/>
  </r>
  <r>
    <x v="4"/>
    <n v="5540246183562"/>
    <x v="1"/>
    <n v="1091"/>
    <n v="3512.5920000000006"/>
    <n v="3.2196076993583871"/>
    <n v="580"/>
  </r>
  <r>
    <x v="4"/>
    <n v="5540246183587"/>
    <x v="1"/>
    <n v="300"/>
    <n v="6302.8368"/>
    <n v="21.009456"/>
    <n v="724"/>
  </r>
  <r>
    <x v="4"/>
    <n v="5540246183589"/>
    <x v="1"/>
    <n v="1729"/>
    <n v="22786.272000000004"/>
    <n v="13.178873337189129"/>
    <n v="778"/>
  </r>
  <r>
    <x v="4"/>
    <n v="5540246183590"/>
    <x v="1"/>
    <n v="2214"/>
    <n v="30703.536000000004"/>
    <n v="13.867902439024393"/>
    <n v="2200"/>
  </r>
  <r>
    <x v="4"/>
    <n v="5540246183844"/>
    <x v="0"/>
    <n v="214"/>
    <n v="6160.3200000000006"/>
    <n v="28.786542056074769"/>
    <n v="325"/>
  </r>
  <r>
    <x v="4"/>
    <n v="5540246184036"/>
    <x v="0"/>
    <n v="128"/>
    <n v="2185.92"/>
    <n v="17.077500000000001"/>
    <n v="195"/>
  </r>
  <r>
    <x v="4"/>
    <n v="5540246185278"/>
    <x v="3"/>
    <n v="30622"/>
    <n v="30220.430400000005"/>
    <n v="0.98688623865194969"/>
    <n v="64508"/>
  </r>
  <r>
    <x v="4"/>
    <n v="5540246185429"/>
    <x v="2"/>
    <n v="70"/>
    <n v="368.06400000000002"/>
    <n v="5.258057142857143"/>
    <n v="529"/>
  </r>
  <r>
    <x v="4"/>
    <n v="5540246185562"/>
    <x v="2"/>
    <n v="195"/>
    <n v="566.09280000000001"/>
    <n v="2.9030399999999998"/>
    <n v="376"/>
  </r>
  <r>
    <x v="4"/>
    <n v="5540246186010"/>
    <x v="4"/>
    <n v="110"/>
    <n v="16062.494400000001"/>
    <n v="146.02267636363638"/>
    <n v="12"/>
  </r>
  <r>
    <x v="4"/>
    <n v="5540246186011"/>
    <x v="4"/>
    <n v="105"/>
    <n v="5944.7520000000004"/>
    <n v="56.616685714285715"/>
    <n v="5"/>
  </r>
  <r>
    <x v="4"/>
    <n v="5540246186017"/>
    <x v="4"/>
    <n v="68"/>
    <n v="7123.4208000000008"/>
    <n v="104.75618823529413"/>
    <n v="7"/>
  </r>
  <r>
    <x v="4"/>
    <n v="5540246186325"/>
    <x v="2"/>
    <n v="112"/>
    <n v="273.71520000000004"/>
    <n v="2.4438857142857144"/>
    <n v="655"/>
  </r>
  <r>
    <x v="4"/>
    <n v="5540246186351"/>
    <x v="1"/>
    <n v="1386"/>
    <n v="82090.843200000003"/>
    <n v="59.228602597402599"/>
    <n v="140"/>
  </r>
  <r>
    <x v="4"/>
    <n v="5540246186352"/>
    <x v="1"/>
    <n v="6856"/>
    <n v="72125.64"/>
    <n v="10.520075845974329"/>
    <n v="1961"/>
  </r>
  <r>
    <x v="4"/>
    <n v="5540246187882"/>
    <x v="4"/>
    <n v="47"/>
    <n v="1780.0128000000002"/>
    <n v="37.872612765957449"/>
    <n v="5"/>
  </r>
  <r>
    <x v="4"/>
    <n v="5540246187987"/>
    <x v="2"/>
    <n v="3286"/>
    <n v="1614.9024000000002"/>
    <n v="0.49144930006086435"/>
    <n v="48943"/>
  </r>
  <r>
    <x v="4"/>
    <n v="5540246187995"/>
    <x v="4"/>
    <n v="3123"/>
    <n v="273931.45919999998"/>
    <n v="87.714204034582124"/>
    <n v="1000"/>
  </r>
  <r>
    <x v="4"/>
    <n v="5540246187996"/>
    <x v="4"/>
    <n v="316"/>
    <n v="14588.121600000002"/>
    <n v="46.164941772151906"/>
    <n v="21"/>
  </r>
  <r>
    <x v="4"/>
    <n v="5540246187997"/>
    <x v="4"/>
    <n v="161"/>
    <n v="7997.4864000000007"/>
    <n v="49.673828571428572"/>
    <n v="130"/>
  </r>
  <r>
    <x v="4"/>
    <n v="5540246187998"/>
    <x v="4"/>
    <n v="1425"/>
    <n v="73234.972800000003"/>
    <n v="51.392963368421057"/>
    <n v="469"/>
  </r>
  <r>
    <x v="4"/>
    <n v="5540246188047"/>
    <x v="4"/>
    <n v="270"/>
    <n v="32783.270400000001"/>
    <n v="121.41952000000001"/>
    <n v="35"/>
  </r>
  <r>
    <x v="4"/>
    <n v="5540246188175"/>
    <x v="2"/>
    <n v="65"/>
    <n v="1854.3168000000001"/>
    <n v="28.52795076923077"/>
    <n v="529"/>
  </r>
  <r>
    <x v="4"/>
    <n v="5540246188200"/>
    <x v="2"/>
    <n v="928"/>
    <n v="1710.72"/>
    <n v="1.8434482758620689"/>
    <n v="20194"/>
  </r>
  <r>
    <x v="4"/>
    <n v="5540246188224"/>
    <x v="3"/>
    <n v="15892"/>
    <n v="18642.960000000003"/>
    <n v="1.1731034482758622"/>
    <n v="19140"/>
  </r>
  <r>
    <x v="4"/>
    <n v="5540246188512"/>
    <x v="4"/>
    <n v="332"/>
    <n v="45479.491200000004"/>
    <n v="136.98641927710844"/>
    <n v="0"/>
  </r>
  <r>
    <x v="4"/>
    <n v="5540246188647"/>
    <x v="1"/>
    <n v="986"/>
    <n v="14596.2"/>
    <n v="14.80344827586207"/>
    <n v="604"/>
  </r>
  <r>
    <x v="4"/>
    <n v="5540246190092"/>
    <x v="4"/>
    <n v="158"/>
    <n v="21832.243200000001"/>
    <n v="138.17875443037974"/>
    <n v="40"/>
  </r>
  <r>
    <x v="4"/>
    <n v="5540246190727"/>
    <x v="0"/>
    <n v="511"/>
    <n v="5767.9776000000011"/>
    <n v="11.287627397260277"/>
    <n v="685"/>
  </r>
  <r>
    <x v="4"/>
    <n v="5540246190743"/>
    <x v="2"/>
    <n v="307"/>
    <n v="2600.2943999999998"/>
    <n v="8.4700143322475565"/>
    <n v="669"/>
  </r>
  <r>
    <x v="4"/>
    <n v="5540246190831"/>
    <x v="1"/>
    <n v="836"/>
    <n v="6284.5632000000005"/>
    <n v="7.5174200956937804"/>
    <n v="93"/>
  </r>
  <r>
    <x v="4"/>
    <n v="5540246190835"/>
    <x v="0"/>
    <n v="114"/>
    <n v="24029.9136"/>
    <n v="210.78871578947368"/>
    <n v="3"/>
  </r>
  <r>
    <x v="4"/>
    <n v="5540246191394"/>
    <x v="2"/>
    <n v="1972"/>
    <n v="10531.296000000002"/>
    <n v="5.3404137931034494"/>
    <n v="0"/>
  </r>
  <r>
    <x v="4"/>
    <n v="5540246191594"/>
    <x v="2"/>
    <n v="0"/>
    <n v="0"/>
    <s v="-"/>
    <n v="696"/>
  </r>
  <r>
    <x v="4"/>
    <n v="5540246191596"/>
    <x v="0"/>
    <n v="38"/>
    <n v="2072.2175999999999"/>
    <n v="54.532042105263159"/>
    <n v="184"/>
  </r>
  <r>
    <x v="4"/>
    <n v="5540246191598"/>
    <x v="2"/>
    <n v="0"/>
    <n v="0"/>
    <s v="-"/>
    <n v="1601"/>
  </r>
  <r>
    <x v="4"/>
    <n v="5540246191718"/>
    <x v="1"/>
    <n v="2209"/>
    <n v="6547.3055999999997"/>
    <n v="2.9639228610230872"/>
    <n v="260"/>
  </r>
  <r>
    <x v="4"/>
    <n v="5540246191736"/>
    <x v="2"/>
    <n v="409"/>
    <n v="13206.758400000001"/>
    <n v="32.290362836185821"/>
    <n v="140"/>
  </r>
  <r>
    <x v="4"/>
    <n v="5540246192102"/>
    <x v="2"/>
    <n v="2269"/>
    <n v="2619.4752000000003"/>
    <n v="1.1544624063464082"/>
    <n v="11206"/>
  </r>
  <r>
    <x v="4"/>
    <n v="5540246192148"/>
    <x v="1"/>
    <n v="17818"/>
    <n v="64795.852800000008"/>
    <n v="3.6365390503984738"/>
    <n v="56237"/>
  </r>
  <r>
    <x v="4"/>
    <n v="5540246192209"/>
    <x v="1"/>
    <n v="1225"/>
    <n v="6158.5919999999996"/>
    <n v="5.0274220408163259"/>
    <n v="2311"/>
  </r>
  <r>
    <x v="4"/>
    <n v="5540246192264"/>
    <x v="2"/>
    <n v="1374"/>
    <n v="19948.032000000003"/>
    <n v="14.518218340611355"/>
    <n v="1634"/>
  </r>
  <r>
    <x v="4"/>
    <n v="5540246192265"/>
    <x v="2"/>
    <n v="1318"/>
    <n v="17642.5344"/>
    <n v="13.385837936267071"/>
    <n v="928"/>
  </r>
  <r>
    <x v="4"/>
    <n v="5540246192462"/>
    <x v="1"/>
    <n v="594"/>
    <n v="4187.0304000000006"/>
    <n v="7.0488727272727285"/>
    <n v="789"/>
  </r>
  <r>
    <x v="4"/>
    <n v="5540246192518"/>
    <x v="1"/>
    <n v="7090"/>
    <n v="49692.009600000005"/>
    <n v="7.0087460648801132"/>
    <n v="5513"/>
  </r>
  <r>
    <x v="4"/>
    <n v="5540246192571"/>
    <x v="1"/>
    <n v="460"/>
    <n v="1642.2912000000001"/>
    <n v="3.5701982608695655"/>
    <n v="502"/>
  </r>
  <r>
    <x v="4"/>
    <n v="5540246192594"/>
    <x v="1"/>
    <n v="307"/>
    <n v="2024.3520000000003"/>
    <n v="6.5939804560260598"/>
    <n v="195"/>
  </r>
  <r>
    <x v="4"/>
    <n v="5540246192831"/>
    <x v="1"/>
    <n v="418"/>
    <n v="3701.3760000000002"/>
    <n v="8.8549665071770338"/>
    <n v="567"/>
  </r>
  <r>
    <x v="4"/>
    <n v="5540246192836"/>
    <x v="4"/>
    <n v="61"/>
    <n v="8347.6224000000002"/>
    <n v="136.84626885245902"/>
    <n v="0"/>
  </r>
  <r>
    <x v="4"/>
    <n v="5540246192907"/>
    <x v="3"/>
    <n v="4446"/>
    <n v="124777.58400000002"/>
    <n v="28.06513360323887"/>
    <n v="2952"/>
  </r>
  <r>
    <x v="4"/>
    <n v="5540246193316"/>
    <x v="0"/>
    <n v="267"/>
    <n v="8728.3008000000009"/>
    <n v="32.690265168539327"/>
    <n v="467"/>
  </r>
  <r>
    <x v="4"/>
    <n v="5540246193409"/>
    <x v="0"/>
    <n v="107"/>
    <n v="5484.6719999999996"/>
    <n v="51.2586168224299"/>
    <n v="7"/>
  </r>
  <r>
    <x v="4"/>
    <n v="5540246193878"/>
    <x v="3"/>
    <n v="8352"/>
    <n v="59097.600000000006"/>
    <n v="7.0758620689655176"/>
    <n v="9652"/>
  </r>
  <r>
    <x v="4"/>
    <n v="5540246194330"/>
    <x v="1"/>
    <n v="8687"/>
    <n v="12777.523200000001"/>
    <n v="1.4708786922988375"/>
    <n v="11248"/>
  </r>
  <r>
    <x v="4"/>
    <n v="5540246194467"/>
    <x v="0"/>
    <n v="33854"/>
    <n v="34103.246400000004"/>
    <n v="1.0073623914456196"/>
    <n v="57462"/>
  </r>
  <r>
    <x v="4"/>
    <n v="5540246194478"/>
    <x v="4"/>
    <n v="724"/>
    <n v="31499.020800000002"/>
    <n v="43.506934806629836"/>
    <n v="608"/>
  </r>
  <r>
    <x v="4"/>
    <n v="5540246194632"/>
    <x v="0"/>
    <n v="0"/>
    <n v="0"/>
    <s v="-"/>
    <n v="8571"/>
  </r>
  <r>
    <x v="4"/>
    <n v="5540246194790"/>
    <x v="1"/>
    <n v="0"/>
    <n v="0"/>
    <s v="-"/>
    <n v="710"/>
  </r>
  <r>
    <x v="4"/>
    <n v="5540246194947"/>
    <x v="4"/>
    <n v="0"/>
    <n v="0"/>
    <s v="-"/>
    <n v="17"/>
  </r>
  <r>
    <x v="4"/>
    <n v="5540246195096"/>
    <x v="1"/>
    <n v="2005"/>
    <n v="11925.2736"/>
    <n v="5.9477673815461349"/>
    <n v="307"/>
  </r>
  <r>
    <x v="4"/>
    <n v="5540246195241"/>
    <x v="1"/>
    <n v="0"/>
    <n v="0"/>
    <s v="-"/>
    <n v="1165"/>
  </r>
  <r>
    <x v="4"/>
    <n v="5540246195242"/>
    <x v="1"/>
    <n v="0"/>
    <n v="0"/>
    <s v="-"/>
    <n v="1209"/>
  </r>
  <r>
    <x v="4"/>
    <n v="5540246195250"/>
    <x v="0"/>
    <n v="0"/>
    <n v="0"/>
    <s v="-"/>
    <n v="553"/>
  </r>
  <r>
    <x v="4"/>
    <n v="5540246195539"/>
    <x v="2"/>
    <n v="0"/>
    <n v="0"/>
    <s v="-"/>
    <n v="460"/>
  </r>
  <r>
    <x v="4"/>
    <n v="5540246195596"/>
    <x v="0"/>
    <n v="0"/>
    <n v="0"/>
    <s v="-"/>
    <n v="52"/>
  </r>
  <r>
    <x v="4"/>
    <n v="5540246195653"/>
    <x v="4"/>
    <n v="0"/>
    <n v="0"/>
    <s v="-"/>
    <n v="0"/>
  </r>
  <r>
    <x v="5"/>
    <n v="5540246170256"/>
    <x v="0"/>
    <n v="5253"/>
    <n v="35307.532800000001"/>
    <n v="6.7214035408338093"/>
    <n v="10146"/>
  </r>
  <r>
    <x v="5"/>
    <n v="5540246171759"/>
    <x v="1"/>
    <n v="5884"/>
    <n v="32318.784"/>
    <n v="5.492655336505778"/>
    <n v="6042"/>
  </r>
  <r>
    <x v="5"/>
    <n v="5540246171888"/>
    <x v="0"/>
    <n v="1782"/>
    <n v="30025.727999999999"/>
    <n v="16.849454545454545"/>
    <n v="2532"/>
  </r>
  <r>
    <x v="5"/>
    <n v="5540246171933"/>
    <x v="2"/>
    <n v="1894"/>
    <n v="1251.4176000000002"/>
    <n v="0.66072734952481538"/>
    <n v="8520"/>
  </r>
  <r>
    <x v="5"/>
    <n v="5540246172539"/>
    <x v="2"/>
    <n v="112"/>
    <n v="2425.2912000000001"/>
    <n v="21.654385714285716"/>
    <n v="154"/>
  </r>
  <r>
    <x v="5"/>
    <n v="5540246172669"/>
    <x v="2"/>
    <n v="557"/>
    <n v="7801.92"/>
    <n v="14.007037701974866"/>
    <n v="1420"/>
  </r>
  <r>
    <x v="5"/>
    <n v="5540246172978"/>
    <x v="2"/>
    <n v="0"/>
    <n v="0"/>
    <s v="-"/>
    <n v="15285"/>
  </r>
  <r>
    <x v="5"/>
    <n v="5540246173472"/>
    <x v="2"/>
    <n v="181"/>
    <n v="4178.3040000000001"/>
    <n v="23.084552486187846"/>
    <n v="850"/>
  </r>
  <r>
    <x v="5"/>
    <n v="5540246173492"/>
    <x v="3"/>
    <n v="0"/>
    <n v="0"/>
    <s v="-"/>
    <n v="0"/>
  </r>
  <r>
    <x v="5"/>
    <n v="5540246173685"/>
    <x v="4"/>
    <n v="170"/>
    <n v="4417.2431999999999"/>
    <n v="25.983783529411763"/>
    <n v="121"/>
  </r>
  <r>
    <x v="5"/>
    <n v="5540246173686"/>
    <x v="4"/>
    <n v="151"/>
    <n v="3903.9840000000004"/>
    <n v="25.85419867549669"/>
    <n v="0"/>
  </r>
  <r>
    <x v="5"/>
    <n v="5540246173906"/>
    <x v="3"/>
    <n v="1750"/>
    <n v="32507.654400000003"/>
    <n v="18.575802514285716"/>
    <n v="3016"/>
  </r>
  <r>
    <x v="5"/>
    <n v="5540246174095"/>
    <x v="2"/>
    <n v="77"/>
    <n v="2389.3056000000001"/>
    <n v="31.02994285714286"/>
    <n v="154"/>
  </r>
  <r>
    <x v="5"/>
    <n v="5540246174174"/>
    <x v="2"/>
    <n v="91"/>
    <n v="1251.8063999999999"/>
    <n v="13.756114285714284"/>
    <n v="666"/>
  </r>
  <r>
    <x v="5"/>
    <n v="5540246175047"/>
    <x v="2"/>
    <n v="432"/>
    <n v="4572.0288"/>
    <n v="10.583399999999999"/>
    <n v="877"/>
  </r>
  <r>
    <x v="5"/>
    <n v="5540246175049"/>
    <x v="2"/>
    <n v="683"/>
    <n v="7099.7472000000007"/>
    <n v="10.394944655929724"/>
    <n v="4274"/>
  </r>
  <r>
    <x v="5"/>
    <n v="5540246175050"/>
    <x v="2"/>
    <n v="557"/>
    <n v="6448.8960000000006"/>
    <n v="11.57791023339318"/>
    <n v="3383"/>
  </r>
  <r>
    <x v="5"/>
    <n v="5540246175372"/>
    <x v="0"/>
    <n v="1949"/>
    <n v="7620.4800000000005"/>
    <n v="3.9099435608004107"/>
    <n v="522"/>
  </r>
  <r>
    <x v="5"/>
    <n v="5540246176294"/>
    <x v="2"/>
    <n v="2265"/>
    <n v="2146.0896000000002"/>
    <n v="0.94750092715231804"/>
    <n v="12027"/>
  </r>
  <r>
    <x v="5"/>
    <n v="5540246176295"/>
    <x v="2"/>
    <n v="10060"/>
    <n v="9534.3263999999999"/>
    <n v="0.94774616302186876"/>
    <n v="90907"/>
  </r>
  <r>
    <x v="5"/>
    <n v="5540246176699"/>
    <x v="2"/>
    <n v="4594"/>
    <n v="2164.0608000000002"/>
    <n v="0.47106242925555075"/>
    <n v="65355"/>
  </r>
  <r>
    <x v="5"/>
    <n v="5540246177133"/>
    <x v="1"/>
    <n v="13422"/>
    <n v="48732.840000000004"/>
    <n v="3.6308180599016544"/>
    <n v="39510"/>
  </r>
  <r>
    <x v="5"/>
    <n v="5540246177376"/>
    <x v="0"/>
    <n v="1775"/>
    <n v="71096.184000000008"/>
    <n v="40.05418816901409"/>
    <n v="1328"/>
  </r>
  <r>
    <x v="5"/>
    <n v="5540246180522"/>
    <x v="0"/>
    <n v="1184"/>
    <n v="20710.080000000002"/>
    <n v="17.491621621621622"/>
    <n v="1963"/>
  </r>
  <r>
    <x v="5"/>
    <n v="5540246181016"/>
    <x v="3"/>
    <n v="9577"/>
    <n v="78233.212800000008"/>
    <n v="8.1688642372350433"/>
    <n v="22189"/>
  </r>
  <r>
    <x v="5"/>
    <n v="5540246181061"/>
    <x v="3"/>
    <n v="22342"/>
    <n v="26458.617600000001"/>
    <n v="1.18425465938591"/>
    <n v="85817"/>
  </r>
  <r>
    <x v="5"/>
    <n v="5540246182684"/>
    <x v="0"/>
    <n v="33"/>
    <n v="1629.9360000000001"/>
    <n v="49.392000000000003"/>
    <n v="553"/>
  </r>
  <r>
    <x v="5"/>
    <n v="5540246183130"/>
    <x v="1"/>
    <n v="6202"/>
    <n v="26258.688000000002"/>
    <n v="4.2339064817800711"/>
    <n v="8227"/>
  </r>
  <r>
    <x v="5"/>
    <n v="5540246183455"/>
    <x v="1"/>
    <n v="557"/>
    <n v="4375.2960000000003"/>
    <n v="7.8551095152603239"/>
    <n v="557"/>
  </r>
  <r>
    <x v="5"/>
    <n v="5540246183537"/>
    <x v="1"/>
    <n v="3490"/>
    <n v="4905.4463999999998"/>
    <n v="1.4055720343839542"/>
    <n v="3527"/>
  </r>
  <r>
    <x v="5"/>
    <n v="5540246183538"/>
    <x v="1"/>
    <n v="5550"/>
    <n v="8029.0655999999999"/>
    <n v="1.4466784864864866"/>
    <n v="4065"/>
  </r>
  <r>
    <x v="5"/>
    <n v="5540246183541"/>
    <x v="1"/>
    <n v="1276"/>
    <n v="11499.84"/>
    <n v="9.0124137931034483"/>
    <n v="1439"/>
  </r>
  <r>
    <x v="5"/>
    <n v="5540246183542"/>
    <x v="1"/>
    <n v="2483"/>
    <n v="6979.8240000000005"/>
    <n v="2.8110447039871125"/>
    <n v="511"/>
  </r>
  <r>
    <x v="5"/>
    <n v="5540246183547"/>
    <x v="3"/>
    <n v="7842"/>
    <n v="80600.831999999995"/>
    <n v="10.278096403978576"/>
    <n v="20242"/>
  </r>
  <r>
    <x v="5"/>
    <n v="5540246183552"/>
    <x v="1"/>
    <n v="1819"/>
    <n v="3353.0111999999999"/>
    <n v="1.8433266630016492"/>
    <n v="279"/>
  </r>
  <r>
    <x v="5"/>
    <n v="5540246183554"/>
    <x v="1"/>
    <n v="1490"/>
    <n v="11193.595200000002"/>
    <n v="7.5124800000000009"/>
    <n v="0"/>
  </r>
  <r>
    <x v="5"/>
    <n v="5540246183555"/>
    <x v="1"/>
    <n v="1133"/>
    <n v="1513.6416000000002"/>
    <n v="1.3359590467784643"/>
    <n v="1207"/>
  </r>
  <r>
    <x v="5"/>
    <n v="5540246183558"/>
    <x v="1"/>
    <n v="3146"/>
    <n v="17339.443200000002"/>
    <n v="5.5115839796567077"/>
    <n v="6752"/>
  </r>
  <r>
    <x v="5"/>
    <n v="5540246183560"/>
    <x v="1"/>
    <n v="314"/>
    <n v="7639.92"/>
    <n v="24.330955414012738"/>
    <n v="469"/>
  </r>
  <r>
    <x v="5"/>
    <n v="5540246183562"/>
    <x v="1"/>
    <n v="511"/>
    <n v="1644.1920000000002"/>
    <n v="3.2175968688845407"/>
    <n v="511"/>
  </r>
  <r>
    <x v="5"/>
    <n v="5540246183587"/>
    <x v="1"/>
    <n v="578"/>
    <n v="12165.9408"/>
    <n v="21.048340484429065"/>
    <n v="655"/>
  </r>
  <r>
    <x v="5"/>
    <n v="5540246183589"/>
    <x v="1"/>
    <n v="952"/>
    <n v="12540.096000000001"/>
    <n v="13.172369747899161"/>
    <n v="1369"/>
  </r>
  <r>
    <x v="5"/>
    <n v="5540246183844"/>
    <x v="0"/>
    <n v="307"/>
    <n v="8838.7200000000012"/>
    <n v="28.790618892508146"/>
    <n v="437"/>
  </r>
  <r>
    <x v="5"/>
    <n v="5540246184036"/>
    <x v="0"/>
    <n v="193"/>
    <n v="3298.7520000000004"/>
    <n v="17.091979274611401"/>
    <n v="202"/>
  </r>
  <r>
    <x v="5"/>
    <n v="5540246185278"/>
    <x v="3"/>
    <n v="0"/>
    <n v="0"/>
    <s v="-"/>
    <n v="48498"/>
  </r>
  <r>
    <x v="5"/>
    <n v="5540246185429"/>
    <x v="2"/>
    <n v="168"/>
    <n v="883.35360000000003"/>
    <n v="5.258057142857143"/>
    <n v="265"/>
  </r>
  <r>
    <x v="5"/>
    <n v="5540246185562"/>
    <x v="2"/>
    <n v="140"/>
    <n v="404.35199999999998"/>
    <n v="2.8882285714285714"/>
    <n v="362"/>
  </r>
  <r>
    <x v="5"/>
    <n v="5540246186010"/>
    <x v="4"/>
    <n v="98"/>
    <n v="14353.7184"/>
    <n v="146.46651428571428"/>
    <n v="12"/>
  </r>
  <r>
    <x v="5"/>
    <n v="5540246186011"/>
    <x v="4"/>
    <n v="100"/>
    <n v="5680.5408000000007"/>
    <n v="56.805408000000007"/>
    <n v="21"/>
  </r>
  <r>
    <x v="5"/>
    <n v="5540246186017"/>
    <x v="4"/>
    <n v="58"/>
    <n v="6140.88"/>
    <n v="105.87724137931035"/>
    <n v="7"/>
  </r>
  <r>
    <x v="5"/>
    <n v="5540246186325"/>
    <x v="2"/>
    <n v="293"/>
    <n v="718.50239999999997"/>
    <n v="2.4522266211604093"/>
    <n v="669"/>
  </r>
  <r>
    <x v="5"/>
    <n v="5540246186351"/>
    <x v="1"/>
    <n v="1246"/>
    <n v="73840.507200000007"/>
    <n v="59.262044301765656"/>
    <n v="140"/>
  </r>
  <r>
    <x v="5"/>
    <n v="5540246186352"/>
    <x v="1"/>
    <n v="4896"/>
    <n v="51500.880000000005"/>
    <n v="10.518970588235295"/>
    <n v="1798"/>
  </r>
  <r>
    <x v="5"/>
    <n v="5540246187882"/>
    <x v="4"/>
    <n v="42"/>
    <n v="1602.0288"/>
    <n v="38.143542857142862"/>
    <n v="3"/>
  </r>
  <r>
    <x v="5"/>
    <n v="5540246187987"/>
    <x v="2"/>
    <n v="5067"/>
    <n v="2519.1215999999999"/>
    <n v="0.49716234458259323"/>
    <n v="56683"/>
  </r>
  <r>
    <x v="5"/>
    <n v="5540246187995"/>
    <x v="4"/>
    <n v="2123"/>
    <n v="186216.40800000002"/>
    <n v="87.713804992934541"/>
    <n v="1406"/>
  </r>
  <r>
    <x v="5"/>
    <n v="5540246187996"/>
    <x v="4"/>
    <n v="295"/>
    <n v="13622.7312"/>
    <n v="46.178749830508472"/>
    <n v="24"/>
  </r>
  <r>
    <x v="5"/>
    <n v="5540246187997"/>
    <x v="4"/>
    <n v="31"/>
    <n v="1506.7728000000002"/>
    <n v="48.605574193548392"/>
    <n v="121"/>
  </r>
  <r>
    <x v="5"/>
    <n v="5540246187998"/>
    <x v="4"/>
    <n v="966"/>
    <n v="49618.483200000002"/>
    <n v="51.364889440993792"/>
    <n v="467"/>
  </r>
  <r>
    <x v="5"/>
    <n v="5540246188047"/>
    <x v="4"/>
    <n v="235"/>
    <n v="28544.054400000001"/>
    <n v="121.46406127659574"/>
    <n v="35"/>
  </r>
  <r>
    <x v="5"/>
    <n v="5540246188175"/>
    <x v="2"/>
    <n v="130"/>
    <n v="3773.2175999999999"/>
    <n v="29.024750769230767"/>
    <n v="632"/>
  </r>
  <r>
    <x v="5"/>
    <n v="5540246188200"/>
    <x v="2"/>
    <n v="75"/>
    <n v="139.36320000000001"/>
    <n v="1.858176"/>
    <n v="18820"/>
  </r>
  <r>
    <x v="5"/>
    <n v="5540246188224"/>
    <x v="3"/>
    <n v="8816"/>
    <n v="10342.08"/>
    <n v="1.173103448275862"/>
    <n v="57072"/>
  </r>
  <r>
    <x v="5"/>
    <n v="5540246188512"/>
    <x v="4"/>
    <n v="335"/>
    <n v="45797.529600000009"/>
    <n v="136.70904358208958"/>
    <n v="12"/>
  </r>
  <r>
    <x v="5"/>
    <n v="5540246188647"/>
    <x v="1"/>
    <n v="383"/>
    <n v="5666.76"/>
    <n v="14.795718015665797"/>
    <n v="383"/>
  </r>
  <r>
    <x v="5"/>
    <n v="5540246190092"/>
    <x v="4"/>
    <n v="119"/>
    <n v="16374.182400000002"/>
    <n v="137.59817142857145"/>
    <n v="42"/>
  </r>
  <r>
    <x v="5"/>
    <n v="5540246190727"/>
    <x v="0"/>
    <n v="1706"/>
    <n v="19270.310400000002"/>
    <n v="11.295609847596719"/>
    <n v="673"/>
  </r>
  <r>
    <x v="5"/>
    <n v="5540246190743"/>
    <x v="2"/>
    <n v="335"/>
    <n v="2836.6848"/>
    <n v="8.4677158208955223"/>
    <n v="836"/>
  </r>
  <r>
    <x v="5"/>
    <n v="5540246190831"/>
    <x v="1"/>
    <n v="743"/>
    <n v="5586.2784000000001"/>
    <n v="7.5185442799461644"/>
    <n v="163"/>
  </r>
  <r>
    <x v="5"/>
    <n v="5540246190835"/>
    <x v="0"/>
    <n v="112"/>
    <n v="23539.5072"/>
    <n v="210.17417142857144"/>
    <n v="33"/>
  </r>
  <r>
    <x v="5"/>
    <n v="5540246191394"/>
    <x v="2"/>
    <n v="1972"/>
    <n v="10531.296000000002"/>
    <n v="5.3404137931034494"/>
    <n v="232"/>
  </r>
  <r>
    <x v="5"/>
    <n v="5540246191594"/>
    <x v="2"/>
    <n v="808"/>
    <n v="1449.2304000000001"/>
    <n v="1.7936019801980201"/>
    <n v="3815"/>
  </r>
  <r>
    <x v="5"/>
    <n v="5540246191596"/>
    <x v="0"/>
    <n v="209"/>
    <n v="11944.3248"/>
    <n v="57.14987942583732"/>
    <n v="177"/>
  </r>
  <r>
    <x v="5"/>
    <n v="5540246191598"/>
    <x v="2"/>
    <n v="0"/>
    <n v="0"/>
    <s v="-"/>
    <n v="6404"/>
  </r>
  <r>
    <x v="5"/>
    <n v="5540246191718"/>
    <x v="1"/>
    <n v="1949"/>
    <n v="5777.0496000000003"/>
    <n v="2.9641095946639302"/>
    <n v="195"/>
  </r>
  <r>
    <x v="5"/>
    <n v="5540246191736"/>
    <x v="2"/>
    <n v="270"/>
    <n v="8704.4544000000005"/>
    <n v="32.238720000000001"/>
    <n v="21"/>
  </r>
  <r>
    <x v="5"/>
    <n v="5540246192102"/>
    <x v="2"/>
    <n v="6988"/>
    <n v="8496.7487999999994"/>
    <n v="1.2159056668574699"/>
    <n v="11735"/>
  </r>
  <r>
    <x v="5"/>
    <n v="5540246192148"/>
    <x v="1"/>
    <n v="7239"/>
    <n v="26323.315200000001"/>
    <n v="3.6363192706174887"/>
    <n v="68475"/>
  </r>
  <r>
    <x v="5"/>
    <n v="5540246192209"/>
    <x v="1"/>
    <n v="1142"/>
    <n v="5738.688000000001"/>
    <n v="5.0251208406304739"/>
    <n v="2993"/>
  </r>
  <r>
    <x v="5"/>
    <n v="5540246192264"/>
    <x v="2"/>
    <n v="1225"/>
    <n v="17791.488000000001"/>
    <n v="14.52366367346939"/>
    <n v="1225"/>
  </r>
  <r>
    <x v="5"/>
    <n v="5540246192265"/>
    <x v="2"/>
    <n v="687"/>
    <n v="9193.996799999999"/>
    <n v="13.382819213973798"/>
    <n v="819"/>
  </r>
  <r>
    <x v="5"/>
    <n v="5540246192462"/>
    <x v="1"/>
    <n v="251"/>
    <n v="1779.9264000000001"/>
    <n v="7.0913402390438245"/>
    <n v="743"/>
  </r>
  <r>
    <x v="5"/>
    <n v="5540246192518"/>
    <x v="1"/>
    <n v="3332"/>
    <n v="23374.872000000003"/>
    <n v="7.0152677070828338"/>
    <n v="13447"/>
  </r>
  <r>
    <x v="5"/>
    <n v="5540246192571"/>
    <x v="1"/>
    <n v="961"/>
    <n v="4070.5632000000001"/>
    <n v="4.2357577523413115"/>
    <n v="1685"/>
  </r>
  <r>
    <x v="5"/>
    <n v="5540246192594"/>
    <x v="1"/>
    <n v="112"/>
    <n v="736.12800000000004"/>
    <n v="6.572571428571429"/>
    <n v="214"/>
  </r>
  <r>
    <x v="5"/>
    <n v="5540246192831"/>
    <x v="1"/>
    <n v="372"/>
    <n v="3290.1120000000005"/>
    <n v="8.8443870967741951"/>
    <n v="696"/>
  </r>
  <r>
    <x v="5"/>
    <n v="5540246192907"/>
    <x v="3"/>
    <n v="1365"/>
    <n v="38292.912000000004"/>
    <n v="28.053415384615388"/>
    <n v="4529"/>
  </r>
  <r>
    <x v="5"/>
    <n v="5540246193316"/>
    <x v="0"/>
    <n v="469"/>
    <n v="15875.049600000002"/>
    <n v="33.848719829424311"/>
    <n v="539"/>
  </r>
  <r>
    <x v="5"/>
    <n v="5540246193409"/>
    <x v="0"/>
    <n v="100"/>
    <n v="5126.9760000000006"/>
    <n v="51.269760000000005"/>
    <n v="19"/>
  </r>
  <r>
    <x v="5"/>
    <n v="5540246193878"/>
    <x v="3"/>
    <n v="12842"/>
    <n v="90862.560000000012"/>
    <n v="7.075421273944869"/>
    <n v="9106"/>
  </r>
  <r>
    <x v="5"/>
    <n v="5540246194467"/>
    <x v="0"/>
    <n v="40536"/>
    <n v="40834.152000000002"/>
    <n v="1.0073552397868561"/>
    <n v="51226"/>
  </r>
  <r>
    <x v="5"/>
    <n v="5540246194478"/>
    <x v="4"/>
    <n v="1341"/>
    <n v="58353.955200000004"/>
    <n v="43.51525369127517"/>
    <n v="722"/>
  </r>
  <r>
    <x v="5"/>
    <n v="5540246194632"/>
    <x v="0"/>
    <n v="2140"/>
    <n v="27642.297600000002"/>
    <n v="12.916961495327104"/>
    <n v="10311"/>
  </r>
  <r>
    <x v="5"/>
    <n v="5540246194790"/>
    <x v="1"/>
    <n v="1984"/>
    <n v="22900.32"/>
    <n v="11.5425"/>
    <n v="2276"/>
  </r>
  <r>
    <x v="5"/>
    <n v="5540246194947"/>
    <x v="4"/>
    <n v="0"/>
    <n v="0"/>
    <s v="-"/>
    <n v="24"/>
  </r>
  <r>
    <x v="5"/>
    <n v="5540246195096"/>
    <x v="1"/>
    <n v="1699"/>
    <n v="10103.3568"/>
    <n v="5.9466490876986464"/>
    <n v="140"/>
  </r>
  <r>
    <x v="5"/>
    <n v="5540246195195"/>
    <x v="4"/>
    <n v="0"/>
    <n v="0"/>
    <s v="-"/>
    <n v="0"/>
  </r>
  <r>
    <x v="5"/>
    <n v="5540246195241"/>
    <x v="1"/>
    <n v="395"/>
    <n v="11787.12"/>
    <n v="29.84081012658228"/>
    <n v="720"/>
  </r>
  <r>
    <x v="5"/>
    <n v="5540246195242"/>
    <x v="1"/>
    <n v="996"/>
    <n v="34378.344000000005"/>
    <n v="34.516409638554222"/>
    <n v="720"/>
  </r>
  <r>
    <x v="5"/>
    <n v="5540246195250"/>
    <x v="0"/>
    <n v="242"/>
    <n v="9466.3296000000009"/>
    <n v="39.117064462809921"/>
    <n v="729"/>
  </r>
  <r>
    <x v="5"/>
    <n v="5540246195653"/>
    <x v="4"/>
    <n v="404"/>
    <n v="13815.8784"/>
    <n v="34.197718811881188"/>
    <n v="200"/>
  </r>
  <r>
    <x v="5"/>
    <n v="5540246195943"/>
    <x v="2"/>
    <n v="0"/>
    <n v="0"/>
    <s v="-"/>
    <n v="232"/>
  </r>
  <r>
    <x v="5"/>
    <n v="5540246195944"/>
    <x v="2"/>
    <n v="0"/>
    <n v="0"/>
    <s v="-"/>
    <n v="116"/>
  </r>
  <r>
    <x v="5"/>
    <n v="5540246196046"/>
    <x v="0"/>
    <n v="0"/>
    <n v="0"/>
    <s v="-"/>
    <n v="89"/>
  </r>
  <r>
    <x v="5"/>
    <n v="5540246196092"/>
    <x v="3"/>
    <n v="0"/>
    <n v="0"/>
    <s v="-"/>
    <n v="353"/>
  </r>
  <r>
    <x v="6"/>
    <n v="5540246170256"/>
    <x v="0"/>
    <n v="3951"/>
    <n v="26558.625600000003"/>
    <n v="6.7220009111617323"/>
    <n v="10366"/>
  </r>
  <r>
    <x v="6"/>
    <n v="5540246171759"/>
    <x v="1"/>
    <n v="5188"/>
    <n v="28495.584000000003"/>
    <n v="5.4925952197378569"/>
    <n v="6415"/>
  </r>
  <r>
    <x v="6"/>
    <n v="5540246171888"/>
    <x v="0"/>
    <n v="1293"/>
    <n v="21776.472000000002"/>
    <n v="16.841819025522042"/>
    <n v="2383"/>
  </r>
  <r>
    <x v="6"/>
    <n v="5540246171933"/>
    <x v="2"/>
    <n v="0"/>
    <n v="0"/>
    <s v="-"/>
    <n v="13141"/>
  </r>
  <r>
    <x v="6"/>
    <n v="5540246172539"/>
    <x v="2"/>
    <n v="75"/>
    <n v="1621.8144000000002"/>
    <n v="21.624192000000004"/>
    <n v="158"/>
  </r>
  <r>
    <x v="6"/>
    <n v="5540246172669"/>
    <x v="2"/>
    <n v="251"/>
    <n v="3511.8144000000002"/>
    <n v="13.991292430278886"/>
    <n v="1337"/>
  </r>
  <r>
    <x v="6"/>
    <n v="5540246172978"/>
    <x v="2"/>
    <n v="335"/>
    <n v="269.35200000000003"/>
    <n v="0.8040358208955225"/>
    <n v="16120"/>
  </r>
  <r>
    <x v="6"/>
    <n v="5540246173472"/>
    <x v="2"/>
    <n v="307"/>
    <n v="7070.9760000000006"/>
    <n v="23.032495114006515"/>
    <n v="696"/>
  </r>
  <r>
    <x v="6"/>
    <n v="5540246173492"/>
    <x v="3"/>
    <n v="3675"/>
    <n v="57309.120000000003"/>
    <n v="15.59431836734694"/>
    <n v="1448"/>
  </r>
  <r>
    <x v="6"/>
    <n v="5540246173685"/>
    <x v="4"/>
    <n v="49"/>
    <n v="1270.7280000000001"/>
    <n v="25.933224489795919"/>
    <n v="49"/>
  </r>
  <r>
    <x v="6"/>
    <n v="5540246173686"/>
    <x v="4"/>
    <n v="151"/>
    <n v="3903.9840000000004"/>
    <n v="25.85419867549669"/>
    <n v="154"/>
  </r>
  <r>
    <x v="6"/>
    <n v="5540246173906"/>
    <x v="3"/>
    <n v="3429"/>
    <n v="67527.345600000001"/>
    <n v="19.693014173228345"/>
    <n v="2896"/>
  </r>
  <r>
    <x v="6"/>
    <n v="5540246174095"/>
    <x v="2"/>
    <n v="98"/>
    <n v="3040.9344000000001"/>
    <n v="31.029942857142856"/>
    <n v="181"/>
  </r>
  <r>
    <x v="6"/>
    <n v="5540246174174"/>
    <x v="2"/>
    <n v="137"/>
    <n v="1893.7584000000002"/>
    <n v="13.823054014598542"/>
    <n v="752"/>
  </r>
  <r>
    <x v="6"/>
    <n v="5540246175047"/>
    <x v="2"/>
    <n v="529"/>
    <n v="5604.4224000000004"/>
    <n v="10.594371266540643"/>
    <n v="947"/>
  </r>
  <r>
    <x v="6"/>
    <n v="5540246175049"/>
    <x v="2"/>
    <n v="947"/>
    <n v="9852.7103999999999"/>
    <n v="10.404129250263992"/>
    <n v="5095"/>
  </r>
  <r>
    <x v="6"/>
    <n v="5540246175050"/>
    <x v="2"/>
    <n v="1379"/>
    <n v="15961.017600000001"/>
    <n v="11.574341986947063"/>
    <n v="3494"/>
  </r>
  <r>
    <x v="6"/>
    <n v="5540246175372"/>
    <x v="0"/>
    <n v="1462"/>
    <n v="5715.3600000000006"/>
    <n v="3.9092749658002739"/>
    <n v="140"/>
  </r>
  <r>
    <x v="6"/>
    <n v="5540246176294"/>
    <x v="2"/>
    <n v="483"/>
    <n v="457.35840000000007"/>
    <n v="0.94691180124223617"/>
    <n v="10691"/>
  </r>
  <r>
    <x v="6"/>
    <n v="5540246176295"/>
    <x v="2"/>
    <n v="6905"/>
    <n v="6543.8496000000005"/>
    <n v="0.94769726285300515"/>
    <n v="89200"/>
  </r>
  <r>
    <x v="6"/>
    <n v="5540246176699"/>
    <x v="2"/>
    <n v="7517"/>
    <n v="3835.1232"/>
    <n v="0.51019332180391108"/>
    <n v="72245"/>
  </r>
  <r>
    <x v="6"/>
    <n v="5540246177133"/>
    <x v="1"/>
    <n v="10707"/>
    <n v="38876.76"/>
    <n v="3.6309666573269825"/>
    <n v="34313"/>
  </r>
  <r>
    <x v="6"/>
    <n v="5540246177376"/>
    <x v="0"/>
    <n v="1692"/>
    <n v="67936.276800000007"/>
    <n v="40.151463829787239"/>
    <n v="1167"/>
  </r>
  <r>
    <x v="6"/>
    <n v="5540246180522"/>
    <x v="0"/>
    <n v="1337"/>
    <n v="25241.500800000002"/>
    <n v="18.879207778608826"/>
    <n v="1722"/>
  </r>
  <r>
    <x v="6"/>
    <n v="5540246181016"/>
    <x v="3"/>
    <n v="16788"/>
    <n v="144075.11040000001"/>
    <n v="8.5820294496068623"/>
    <n v="24110"/>
  </r>
  <r>
    <x v="6"/>
    <n v="5540246181061"/>
    <x v="3"/>
    <n v="76839"/>
    <n v="108596.50560000002"/>
    <n v="1.4132993089446768"/>
    <n v="87905"/>
  </r>
  <r>
    <x v="6"/>
    <n v="5540246182684"/>
    <x v="0"/>
    <n v="455"/>
    <n v="22819.103999999999"/>
    <n v="50.151876923076919"/>
    <n v="557"/>
  </r>
  <r>
    <x v="6"/>
    <n v="5540246183130"/>
    <x v="1"/>
    <n v="5680"/>
    <n v="24048.36"/>
    <n v="4.2338661971830991"/>
    <n v="8666"/>
  </r>
  <r>
    <x v="6"/>
    <n v="5540246183455"/>
    <x v="1"/>
    <n v="1044"/>
    <n v="8353.3680000000004"/>
    <n v="8.0013103448275871"/>
    <n v="627"/>
  </r>
  <r>
    <x v="6"/>
    <n v="5540246183537"/>
    <x v="1"/>
    <n v="6478"/>
    <n v="9106.387200000001"/>
    <n v="1.4057405372028406"/>
    <n v="3731"/>
  </r>
  <r>
    <x v="6"/>
    <n v="5540246183538"/>
    <x v="1"/>
    <n v="5160"/>
    <n v="7686.1440000000011"/>
    <n v="1.4895627906976747"/>
    <n v="4288"/>
  </r>
  <r>
    <x v="6"/>
    <n v="5540246183541"/>
    <x v="1"/>
    <n v="766"/>
    <n v="6899.9040000000005"/>
    <n v="9.0077075718015678"/>
    <n v="1439"/>
  </r>
  <r>
    <x v="6"/>
    <n v="5540246183542"/>
    <x v="1"/>
    <n v="1972"/>
    <n v="5544.72"/>
    <n v="2.8117241379310345"/>
    <n v="859"/>
  </r>
  <r>
    <x v="6"/>
    <n v="5540246183547"/>
    <x v="3"/>
    <n v="0"/>
    <n v="0"/>
    <s v="-"/>
    <n v="14814"/>
  </r>
  <r>
    <x v="6"/>
    <n v="5540246183552"/>
    <x v="1"/>
    <n v="1541"/>
    <n v="2839.7952"/>
    <n v="1.842826216742375"/>
    <n v="223"/>
  </r>
  <r>
    <x v="6"/>
    <n v="5540246183554"/>
    <x v="1"/>
    <n v="1490"/>
    <n v="11193.595200000002"/>
    <n v="7.5124800000000009"/>
    <n v="84"/>
  </r>
  <r>
    <x v="6"/>
    <n v="5540246183555"/>
    <x v="1"/>
    <n v="2098"/>
    <n v="2803.9824000000003"/>
    <n v="1.3365025738798857"/>
    <n v="1522"/>
  </r>
  <r>
    <x v="6"/>
    <n v="5540246183558"/>
    <x v="1"/>
    <n v="4190"/>
    <n v="23093.683200000003"/>
    <n v="5.5116189021479718"/>
    <n v="6496"/>
  </r>
  <r>
    <x v="6"/>
    <n v="5540246183560"/>
    <x v="1"/>
    <n v="290"/>
    <n v="7074.0000000000009"/>
    <n v="24.393103448275866"/>
    <n v="288"/>
  </r>
  <r>
    <x v="6"/>
    <n v="5540246183587"/>
    <x v="1"/>
    <n v="926"/>
    <n v="19494.820800000001"/>
    <n v="21.052722246220302"/>
    <n v="759"/>
  </r>
  <r>
    <x v="6"/>
    <n v="5540246183589"/>
    <x v="1"/>
    <n v="882"/>
    <n v="11622.528000000002"/>
    <n v="13.177469387755105"/>
    <n v="1764"/>
  </r>
  <r>
    <x v="6"/>
    <n v="5540246183844"/>
    <x v="0"/>
    <n v="471"/>
    <n v="13592.880000000001"/>
    <n v="28.859617834394907"/>
    <n v="455"/>
  </r>
  <r>
    <x v="6"/>
    <n v="5540246184036"/>
    <x v="0"/>
    <n v="72"/>
    <n v="1348.3152000000002"/>
    <n v="18.726600000000005"/>
    <n v="65"/>
  </r>
  <r>
    <x v="6"/>
    <n v="5540246185278"/>
    <x v="3"/>
    <n v="78498"/>
    <n v="109479.25440000001"/>
    <n v="1.3946757165787664"/>
    <n v="82073"/>
  </r>
  <r>
    <x v="6"/>
    <n v="5540246185429"/>
    <x v="2"/>
    <n v="56"/>
    <n v="294.45120000000003"/>
    <n v="5.258057142857143"/>
    <n v="307"/>
  </r>
  <r>
    <x v="6"/>
    <n v="5540246185562"/>
    <x v="2"/>
    <n v="265"/>
    <n v="768.26880000000006"/>
    <n v="2.8991275471698117"/>
    <n v="362"/>
  </r>
  <r>
    <x v="6"/>
    <n v="5540246186010"/>
    <x v="4"/>
    <n v="86"/>
    <n v="12644.942400000002"/>
    <n v="147.0342139534884"/>
    <n v="17"/>
  </r>
  <r>
    <x v="6"/>
    <n v="5540246186011"/>
    <x v="4"/>
    <n v="79"/>
    <n v="4491.5904"/>
    <n v="56.855574683544305"/>
    <n v="17"/>
  </r>
  <r>
    <x v="6"/>
    <n v="5540246186017"/>
    <x v="4"/>
    <n v="52"/>
    <n v="5403.974400000001"/>
    <n v="103.92258461538464"/>
    <n v="7"/>
  </r>
  <r>
    <x v="6"/>
    <n v="5540246186325"/>
    <x v="2"/>
    <n v="279"/>
    <n v="684.28800000000012"/>
    <n v="2.4526451612903228"/>
    <n v="655"/>
  </r>
  <r>
    <x v="6"/>
    <n v="5540246186351"/>
    <x v="1"/>
    <n v="1107"/>
    <n v="65590.171199999997"/>
    <n v="59.250380487804875"/>
    <n v="188"/>
  </r>
  <r>
    <x v="6"/>
    <n v="5540246186352"/>
    <x v="1"/>
    <n v="4037"/>
    <n v="42469.920000000006"/>
    <n v="10.520168441912313"/>
    <n v="1996"/>
  </r>
  <r>
    <x v="6"/>
    <n v="5540246187882"/>
    <x v="4"/>
    <n v="40"/>
    <n v="1512.9936000000002"/>
    <n v="37.824840000000009"/>
    <n v="7"/>
  </r>
  <r>
    <x v="6"/>
    <n v="5540246187987"/>
    <x v="2"/>
    <n v="2395"/>
    <n v="1190.3328000000001"/>
    <n v="0.49700743215031323"/>
    <n v="60859"/>
  </r>
  <r>
    <x v="6"/>
    <n v="5540246187995"/>
    <x v="4"/>
    <n v="1889"/>
    <n v="165661.37280000001"/>
    <n v="87.697921016410803"/>
    <n v="1469"/>
  </r>
  <r>
    <x v="6"/>
    <n v="5540246187996"/>
    <x v="4"/>
    <n v="272"/>
    <n v="12550.075200000001"/>
    <n v="46.139982352941182"/>
    <n v="24"/>
  </r>
  <r>
    <x v="6"/>
    <n v="5540246187997"/>
    <x v="4"/>
    <n v="286"/>
    <n v="14256.388800000002"/>
    <n v="49.847513286713294"/>
    <n v="128"/>
  </r>
  <r>
    <x v="6"/>
    <n v="5540246187998"/>
    <x v="4"/>
    <n v="1126"/>
    <n v="57848.472000000009"/>
    <n v="51.375197158081711"/>
    <n v="462"/>
  </r>
  <r>
    <x v="6"/>
    <n v="5540246188047"/>
    <x v="4"/>
    <n v="195"/>
    <n v="23739.6096"/>
    <n v="121.74158769230769"/>
    <n v="38"/>
  </r>
  <r>
    <x v="6"/>
    <n v="5540246188175"/>
    <x v="2"/>
    <n v="93"/>
    <n v="2697.7536000000005"/>
    <n v="29.008103225806458"/>
    <n v="632"/>
  </r>
  <r>
    <x v="6"/>
    <n v="5540246188200"/>
    <x v="2"/>
    <n v="2265"/>
    <n v="4250.0591999999997"/>
    <n v="1.8764058278145694"/>
    <n v="20194"/>
  </r>
  <r>
    <x v="6"/>
    <n v="5540246188512"/>
    <x v="4"/>
    <n v="323"/>
    <n v="44207.337600000006"/>
    <n v="136.86482229102168"/>
    <n v="0"/>
  </r>
  <r>
    <x v="6"/>
    <n v="5540246190092"/>
    <x v="4"/>
    <n v="307"/>
    <n v="40035.988800000006"/>
    <n v="130.41038697068407"/>
    <n v="35"/>
  </r>
  <r>
    <x v="6"/>
    <n v="5540246190727"/>
    <x v="0"/>
    <n v="1033"/>
    <n v="11667.067200000001"/>
    <n v="11.294353533397871"/>
    <n v="952"/>
  </r>
  <r>
    <x v="6"/>
    <n v="5540246190743"/>
    <x v="2"/>
    <n v="335"/>
    <n v="2836.6848"/>
    <n v="8.4677158208955223"/>
    <n v="543"/>
  </r>
  <r>
    <x v="6"/>
    <n v="5540246190831"/>
    <x v="1"/>
    <n v="580"/>
    <n v="4364.2800000000007"/>
    <n v="7.5246206896551735"/>
    <n v="0"/>
  </r>
  <r>
    <x v="6"/>
    <n v="5540246190835"/>
    <x v="0"/>
    <n v="79"/>
    <n v="16673.817600000002"/>
    <n v="211.06098227848105"/>
    <n v="28"/>
  </r>
  <r>
    <x v="6"/>
    <n v="5540246191394"/>
    <x v="2"/>
    <n v="1740"/>
    <n v="9292.32"/>
    <n v="5.3404137931034485"/>
    <n v="232"/>
  </r>
  <r>
    <x v="6"/>
    <n v="5540246191594"/>
    <x v="2"/>
    <n v="1504"/>
    <n v="2698.5744"/>
    <n v="1.7942648936170214"/>
    <n v="3007"/>
  </r>
  <r>
    <x v="6"/>
    <n v="5540246191596"/>
    <x v="0"/>
    <n v="330"/>
    <n v="20022.681600000004"/>
    <n v="60.674792727272738"/>
    <n v="184"/>
  </r>
  <r>
    <x v="6"/>
    <n v="5540246191598"/>
    <x v="2"/>
    <n v="1601"/>
    <n v="3061.2816000000003"/>
    <n v="1.9121059337913806"/>
    <n v="6404"/>
  </r>
  <r>
    <x v="6"/>
    <n v="5540246191718"/>
    <x v="1"/>
    <n v="1754"/>
    <n v="5199.3360000000002"/>
    <n v="2.9642736602052451"/>
    <n v="0"/>
  </r>
  <r>
    <x v="6"/>
    <n v="5540246191736"/>
    <x v="2"/>
    <n v="249"/>
    <n v="8029.1088"/>
    <n v="32.245416867469878"/>
    <n v="0"/>
  </r>
  <r>
    <x v="6"/>
    <n v="5540246192102"/>
    <x v="2"/>
    <n v="7237"/>
    <n v="8879.4144000000015"/>
    <n v="1.2269468564322235"/>
    <n v="11921"/>
  </r>
  <r>
    <x v="6"/>
    <n v="5540246192148"/>
    <x v="1"/>
    <n v="20045"/>
    <n v="72895.334399999992"/>
    <n v="3.6365844050885503"/>
    <n v="65703"/>
  </r>
  <r>
    <x v="6"/>
    <n v="5540246192209"/>
    <x v="1"/>
    <n v="2604"/>
    <n v="13087.008000000002"/>
    <n v="5.0257327188940097"/>
    <n v="3425"/>
  </r>
  <r>
    <x v="6"/>
    <n v="5540246192264"/>
    <x v="2"/>
    <n v="0"/>
    <n v="0"/>
    <s v="-"/>
    <n v="0"/>
  </r>
  <r>
    <x v="6"/>
    <n v="5540246192265"/>
    <x v="2"/>
    <n v="0"/>
    <n v="0"/>
    <s v="-"/>
    <n v="0"/>
  </r>
  <r>
    <x v="6"/>
    <n v="5540246192462"/>
    <x v="1"/>
    <n v="1068"/>
    <n v="7626.8736000000008"/>
    <n v="7.1412674157303382"/>
    <n v="632"/>
  </r>
  <r>
    <x v="6"/>
    <n v="5540246192518"/>
    <x v="1"/>
    <n v="1253"/>
    <n v="8799.3216000000011"/>
    <n v="7.0226030327214692"/>
    <n v="10942"/>
  </r>
  <r>
    <x v="6"/>
    <n v="5540246192571"/>
    <x v="1"/>
    <n v="2534"/>
    <n v="11293.560000000001"/>
    <n v="4.4568113654301502"/>
    <n v="1657"/>
  </r>
  <r>
    <x v="6"/>
    <n v="5540246192594"/>
    <x v="1"/>
    <n v="195"/>
    <n v="1398.5568000000001"/>
    <n v="7.1720861538461538"/>
    <n v="242"/>
  </r>
  <r>
    <x v="6"/>
    <n v="5540246192831"/>
    <x v="1"/>
    <n v="1235"/>
    <n v="10939.622400000002"/>
    <n v="8.8579938461538479"/>
    <n v="659"/>
  </r>
  <r>
    <x v="6"/>
    <n v="5540246192907"/>
    <x v="3"/>
    <n v="1300"/>
    <n v="36469.440000000002"/>
    <n v="28.053415384615388"/>
    <n v="3351"/>
  </r>
  <r>
    <x v="6"/>
    <n v="5540246193316"/>
    <x v="0"/>
    <n v="265"/>
    <n v="8992.6848000000009"/>
    <n v="33.934659622641512"/>
    <n v="516"/>
  </r>
  <r>
    <x v="6"/>
    <n v="5540246193409"/>
    <x v="0"/>
    <n v="82"/>
    <n v="4173.12"/>
    <n v="50.89170731707317"/>
    <n v="5"/>
  </r>
  <r>
    <x v="6"/>
    <n v="5540246193878"/>
    <x v="3"/>
    <n v="3736"/>
    <n v="26429.760000000002"/>
    <n v="7.0743468950749469"/>
    <n v="6682"/>
  </r>
  <r>
    <x v="6"/>
    <n v="5540246194467"/>
    <x v="0"/>
    <n v="61694"/>
    <n v="62148.686400000006"/>
    <n v="1.0073700262586314"/>
    <n v="55848"/>
  </r>
  <r>
    <x v="6"/>
    <n v="5540246194478"/>
    <x v="4"/>
    <n v="615"/>
    <n v="26753.976000000002"/>
    <n v="43.502400000000002"/>
    <n v="701"/>
  </r>
  <r>
    <x v="6"/>
    <n v="5540246194632"/>
    <x v="0"/>
    <n v="2963"/>
    <n v="38285.481599999999"/>
    <n v="12.921188525143435"/>
    <n v="10656"/>
  </r>
  <r>
    <x v="6"/>
    <n v="5540246194790"/>
    <x v="1"/>
    <n v="4970"/>
    <n v="57371.328000000001"/>
    <n v="11.543526760563381"/>
    <n v="1775"/>
  </r>
  <r>
    <x v="6"/>
    <n v="5540246194947"/>
    <x v="4"/>
    <n v="209"/>
    <n v="5579.2800000000007"/>
    <n v="26.695119617224883"/>
    <n v="142"/>
  </r>
  <r>
    <x v="6"/>
    <n v="5540246195096"/>
    <x v="1"/>
    <n v="1560"/>
    <n v="9275.2128000000012"/>
    <n v="5.9456492307692317"/>
    <n v="186"/>
  </r>
  <r>
    <x v="6"/>
    <n v="5540246195195"/>
    <x v="4"/>
    <n v="54"/>
    <n v="5010.7248000000009"/>
    <n v="92.791200000000018"/>
    <n v="0"/>
  </r>
  <r>
    <x v="6"/>
    <n v="5540246195241"/>
    <x v="1"/>
    <n v="1160"/>
    <n v="34668"/>
    <n v="29.886206896551723"/>
    <n v="743"/>
  </r>
  <r>
    <x v="6"/>
    <n v="5540246195242"/>
    <x v="1"/>
    <n v="1506"/>
    <n v="52569"/>
    <n v="34.906374501992033"/>
    <n v="696"/>
  </r>
  <r>
    <x v="6"/>
    <n v="5540246195250"/>
    <x v="0"/>
    <n v="516"/>
    <n v="20206.9728"/>
    <n v="39.160800000000002"/>
    <n v="613"/>
  </r>
  <r>
    <x v="6"/>
    <n v="5540246195653"/>
    <x v="4"/>
    <n v="205"/>
    <n v="6987.3408000000009"/>
    <n v="34.084589268292689"/>
    <n v="151"/>
  </r>
  <r>
    <x v="6"/>
    <n v="5540246195943"/>
    <x v="2"/>
    <n v="0"/>
    <n v="0"/>
    <s v="-"/>
    <n v="1369"/>
  </r>
  <r>
    <x v="6"/>
    <n v="5540246195944"/>
    <x v="2"/>
    <n v="812"/>
    <n v="22271.760000000002"/>
    <n v="27.428275862068968"/>
    <n v="1137"/>
  </r>
  <r>
    <x v="6"/>
    <n v="5540246195999"/>
    <x v="1"/>
    <n v="0"/>
    <n v="0"/>
    <s v="-"/>
    <n v="0"/>
  </r>
  <r>
    <x v="6"/>
    <n v="5540246196002"/>
    <x v="2"/>
    <n v="0"/>
    <n v="0"/>
    <s v="-"/>
    <n v="0"/>
  </r>
  <r>
    <x v="6"/>
    <n v="5540246196046"/>
    <x v="0"/>
    <n v="239"/>
    <n v="4341.0384000000004"/>
    <n v="18.163340585774058"/>
    <n v="799"/>
  </r>
  <r>
    <x v="6"/>
    <n v="5540246196065"/>
    <x v="0"/>
    <n v="0"/>
    <n v="0"/>
    <s v="-"/>
    <n v="0"/>
  </r>
  <r>
    <x v="6"/>
    <n v="5540246196092"/>
    <x v="3"/>
    <n v="1096"/>
    <n v="47254.752000000008"/>
    <n v="43.115649635036505"/>
    <n v="1244"/>
  </r>
  <r>
    <x v="6"/>
    <n v="5540246196148"/>
    <x v="4"/>
    <n v="0"/>
    <n v="0"/>
    <s v="-"/>
    <n v="418"/>
  </r>
  <r>
    <x v="7"/>
    <n v="5540246170256"/>
    <x v="0"/>
    <n v="5390"/>
    <n v="38746.512000000002"/>
    <n v="7.1885922077922082"/>
    <n v="9691"/>
  </r>
  <r>
    <x v="7"/>
    <n v="5540246171759"/>
    <x v="1"/>
    <n v="5455"/>
    <n v="32439.268800000002"/>
    <n v="5.9467037213565543"/>
    <n v="7508"/>
  </r>
  <r>
    <x v="7"/>
    <n v="5540246171888"/>
    <x v="0"/>
    <n v="1641"/>
    <n v="29189.376000000004"/>
    <n v="17.787553930530166"/>
    <n v="2441"/>
  </r>
  <r>
    <x v="7"/>
    <n v="5540246171933"/>
    <x v="2"/>
    <n v="0"/>
    <n v="0"/>
    <s v="-"/>
    <n v="12139"/>
  </r>
  <r>
    <x v="7"/>
    <n v="5540246172539"/>
    <x v="2"/>
    <n v="33"/>
    <n v="710.0784000000001"/>
    <n v="21.517527272727275"/>
    <n v="184"/>
  </r>
  <r>
    <x v="7"/>
    <n v="5540246172669"/>
    <x v="2"/>
    <n v="28"/>
    <n v="390.18239999999997"/>
    <n v="13.935085714285714"/>
    <n v="1657"/>
  </r>
  <r>
    <x v="7"/>
    <n v="5540246172978"/>
    <x v="2"/>
    <n v="1587"/>
    <n v="1279.4544000000001"/>
    <n v="0.80620945179584125"/>
    <n v="15452"/>
  </r>
  <r>
    <x v="7"/>
    <n v="5540246173472"/>
    <x v="2"/>
    <n v="446"/>
    <n v="10511.510399999999"/>
    <n v="23.568408968609862"/>
    <n v="933"/>
  </r>
  <r>
    <x v="7"/>
    <n v="5540246173492"/>
    <x v="3"/>
    <n v="2228"/>
    <n v="34732.800000000003"/>
    <n v="15.58922800718133"/>
    <n v="1337"/>
  </r>
  <r>
    <x v="7"/>
    <n v="5540246173906"/>
    <x v="3"/>
    <n v="3392"/>
    <n v="66808.972800000003"/>
    <n v="19.696041509433964"/>
    <n v="2562"/>
  </r>
  <r>
    <x v="7"/>
    <n v="5540246174095"/>
    <x v="2"/>
    <n v="56"/>
    <n v="1777.5936000000002"/>
    <n v="31.742742857142861"/>
    <n v="230"/>
  </r>
  <r>
    <x v="7"/>
    <n v="5540246174174"/>
    <x v="2"/>
    <n v="35"/>
    <n v="481.46400000000006"/>
    <n v="13.756114285714288"/>
    <n v="826"/>
  </r>
  <r>
    <x v="7"/>
    <n v="5540246175047"/>
    <x v="2"/>
    <n v="140"/>
    <n v="1503.3600000000001"/>
    <n v="10.738285714285714"/>
    <n v="1142"/>
  </r>
  <r>
    <x v="7"/>
    <n v="5540246175049"/>
    <x v="2"/>
    <n v="585"/>
    <n v="6237.9072000000006"/>
    <n v="10.663089230769232"/>
    <n v="5861"/>
  </r>
  <r>
    <x v="7"/>
    <n v="5540246175050"/>
    <x v="2"/>
    <n v="1086"/>
    <n v="12890.750400000001"/>
    <n v="11.869935911602211"/>
    <n v="4135"/>
  </r>
  <r>
    <x v="7"/>
    <n v="5540246176294"/>
    <x v="2"/>
    <n v="1300"/>
    <n v="1231.3728000000001"/>
    <n v="0.94720984615384618"/>
    <n v="10617"/>
  </r>
  <r>
    <x v="7"/>
    <n v="5540246176295"/>
    <x v="2"/>
    <n v="6200"/>
    <n v="5875.4160000000002"/>
    <n v="0.94764774193548384"/>
    <n v="87669"/>
  </r>
  <r>
    <x v="7"/>
    <n v="5540246176699"/>
    <x v="2"/>
    <n v="627"/>
    <n v="320.76000000000005"/>
    <n v="0.51157894736842113"/>
    <n v="80806"/>
  </r>
  <r>
    <x v="7"/>
    <n v="5540246177133"/>
    <x v="1"/>
    <n v="20846"/>
    <n v="86480.265600000013"/>
    <n v="4.1485304422910874"/>
    <n v="36817"/>
  </r>
  <r>
    <x v="7"/>
    <n v="5540246177376"/>
    <x v="0"/>
    <n v="1945"/>
    <n v="78166.512000000002"/>
    <n v="40.188438046272495"/>
    <n v="1017"/>
  </r>
  <r>
    <x v="7"/>
    <n v="5540246180522"/>
    <x v="0"/>
    <n v="729"/>
    <n v="14005.656000000001"/>
    <n v="19.212148148148149"/>
    <n v="1856"/>
  </r>
  <r>
    <x v="7"/>
    <n v="5540246181016"/>
    <x v="3"/>
    <n v="29427"/>
    <n v="256275.6624"/>
    <n v="8.7088613314303185"/>
    <n v="19656"/>
  </r>
  <r>
    <x v="7"/>
    <n v="5540246181061"/>
    <x v="3"/>
    <n v="80388"/>
    <n v="117954.14400000001"/>
    <n v="1.4673103448275864"/>
    <n v="84356"/>
  </r>
  <r>
    <x v="7"/>
    <n v="5540246182684"/>
    <x v="0"/>
    <n v="362"/>
    <n v="18162.144"/>
    <n v="50.17166850828729"/>
    <n v="601"/>
  </r>
  <r>
    <x v="7"/>
    <n v="5540246183130"/>
    <x v="1"/>
    <n v="4511"/>
    <n v="19097.251200000002"/>
    <n v="4.2334850809133231"/>
    <n v="9438"/>
  </r>
  <r>
    <x v="7"/>
    <n v="5540246183455"/>
    <x v="1"/>
    <n v="418"/>
    <n v="3341.3472000000002"/>
    <n v="7.9936535885167466"/>
    <n v="604"/>
  </r>
  <r>
    <x v="7"/>
    <n v="5540246183537"/>
    <x v="1"/>
    <n v="2747"/>
    <n v="3861.7344000000003"/>
    <n v="1.405800655260284"/>
    <n v="4251"/>
  </r>
  <r>
    <x v="7"/>
    <n v="5540246183538"/>
    <x v="1"/>
    <n v="4548"/>
    <n v="6858.4319999999998"/>
    <n v="1.5080105540897097"/>
    <n v="4808"/>
  </r>
  <r>
    <x v="7"/>
    <n v="5540246183541"/>
    <x v="1"/>
    <n v="2112"/>
    <n v="19027.007999999998"/>
    <n v="9.0089999999999986"/>
    <n v="1392"/>
  </r>
  <r>
    <x v="7"/>
    <n v="5540246183542"/>
    <x v="1"/>
    <n v="1114"/>
    <n v="3131.136"/>
    <n v="2.810714542190305"/>
    <n v="1114"/>
  </r>
  <r>
    <x v="7"/>
    <n v="5540246183547"/>
    <x v="3"/>
    <n v="9802"/>
    <n v="141270.48000000001"/>
    <n v="14.412413793103449"/>
    <n v="17505"/>
  </r>
  <r>
    <x v="7"/>
    <n v="5540246183552"/>
    <x v="1"/>
    <n v="1318"/>
    <n v="2429.2224000000006"/>
    <n v="1.8431125948406681"/>
    <n v="446"/>
  </r>
  <r>
    <x v="7"/>
    <n v="5540246183554"/>
    <x v="1"/>
    <n v="1406"/>
    <n v="10565.942400000002"/>
    <n v="7.5148950213371277"/>
    <n v="516"/>
  </r>
  <r>
    <x v="7"/>
    <n v="5540246183555"/>
    <x v="1"/>
    <n v="576"/>
    <n v="769.21920000000011"/>
    <n v="1.3354500000000002"/>
    <n v="1188"/>
  </r>
  <r>
    <x v="7"/>
    <n v="5540246183558"/>
    <x v="1"/>
    <n v="8051"/>
    <n v="46380.297600000005"/>
    <n v="5.7608120233511375"/>
    <n v="7401"/>
  </r>
  <r>
    <x v="7"/>
    <n v="5540246183560"/>
    <x v="1"/>
    <n v="448"/>
    <n v="10922.256000000001"/>
    <n v="24.380035714285718"/>
    <n v="481"/>
  </r>
  <r>
    <x v="7"/>
    <n v="5540246183587"/>
    <x v="1"/>
    <n v="1177"/>
    <n v="24771.614400000002"/>
    <n v="21.046401359388277"/>
    <n v="773"/>
  </r>
  <r>
    <x v="7"/>
    <n v="5540246183589"/>
    <x v="1"/>
    <n v="2355"/>
    <n v="31044.384000000002"/>
    <n v="13.182328662420383"/>
    <n v="1984"/>
  </r>
  <r>
    <x v="7"/>
    <n v="5540246183844"/>
    <x v="0"/>
    <n v="481"/>
    <n v="13860.720000000001"/>
    <n v="28.816465696465698"/>
    <n v="411"/>
  </r>
  <r>
    <x v="7"/>
    <n v="5540246185278"/>
    <x v="3"/>
    <n v="56114"/>
    <n v="78261.37920000001"/>
    <n v="1.3946854474819119"/>
    <n v="86114"/>
  </r>
  <r>
    <x v="7"/>
    <n v="5540246185429"/>
    <x v="2"/>
    <n v="168"/>
    <n v="883.35360000000003"/>
    <n v="5.258057142857143"/>
    <n v="321"/>
  </r>
  <r>
    <x v="7"/>
    <n v="5540246185562"/>
    <x v="2"/>
    <n v="168"/>
    <n v="485.22239999999999"/>
    <n v="2.8882285714285714"/>
    <n v="529"/>
  </r>
  <r>
    <x v="7"/>
    <n v="5540246186010"/>
    <x v="4"/>
    <n v="70"/>
    <n v="10252.656000000001"/>
    <n v="146.46651428571431"/>
    <n v="14"/>
  </r>
  <r>
    <x v="7"/>
    <n v="5540246186011"/>
    <x v="4"/>
    <n v="63"/>
    <n v="3566.8512000000001"/>
    <n v="56.616685714285715"/>
    <n v="12"/>
  </r>
  <r>
    <x v="7"/>
    <n v="5540246186017"/>
    <x v="4"/>
    <n v="45"/>
    <n v="4667.0688"/>
    <n v="103.71263999999999"/>
    <n v="10"/>
  </r>
  <r>
    <x v="7"/>
    <n v="5540246186325"/>
    <x v="2"/>
    <n v="181"/>
    <n v="444.78719999999998"/>
    <n v="2.4573878453038671"/>
    <n v="794"/>
  </r>
  <r>
    <x v="7"/>
    <n v="5540246186351"/>
    <x v="1"/>
    <n v="919"/>
    <n v="54452.217600000004"/>
    <n v="59.251596953210012"/>
    <n v="188"/>
  </r>
  <r>
    <x v="7"/>
    <n v="5540246186352"/>
    <x v="1"/>
    <n v="2123"/>
    <n v="22333.32"/>
    <n v="10.519698539802167"/>
    <n v="1914"/>
  </r>
  <r>
    <x v="7"/>
    <n v="5540246187882"/>
    <x v="4"/>
    <n v="195"/>
    <n v="7813.152"/>
    <n v="40.067446153846156"/>
    <n v="7"/>
  </r>
  <r>
    <x v="7"/>
    <n v="5540246187987"/>
    <x v="2"/>
    <n v="335"/>
    <n v="166.10400000000001"/>
    <n v="0.49583283582089555"/>
    <n v="59300"/>
  </r>
  <r>
    <x v="7"/>
    <n v="5540246187995"/>
    <x v="4"/>
    <n v="3084"/>
    <n v="270471.70080000005"/>
    <n v="87.701589105058389"/>
    <n v="1228"/>
  </r>
  <r>
    <x v="7"/>
    <n v="5540246187996"/>
    <x v="4"/>
    <n v="249"/>
    <n v="11477.4192"/>
    <n v="46.094053012048192"/>
    <n v="10"/>
  </r>
  <r>
    <x v="7"/>
    <n v="5540246187997"/>
    <x v="4"/>
    <n v="362"/>
    <n v="18081.2736"/>
    <n v="49.948269613259669"/>
    <n v="93"/>
  </r>
  <r>
    <x v="7"/>
    <n v="5540246187998"/>
    <x v="4"/>
    <n v="1891"/>
    <n v="97209.288000000015"/>
    <n v="51.406286620835544"/>
    <n v="432"/>
  </r>
  <r>
    <x v="7"/>
    <n v="5540246188047"/>
    <x v="4"/>
    <n v="158"/>
    <n v="19217.779200000004"/>
    <n v="121.63151392405067"/>
    <n v="31"/>
  </r>
  <r>
    <x v="7"/>
    <n v="5540246188175"/>
    <x v="2"/>
    <n v="19"/>
    <n v="539.5680000000001"/>
    <n v="28.398315789473688"/>
    <n v="956"/>
  </r>
  <r>
    <x v="7"/>
    <n v="5540246188200"/>
    <x v="2"/>
    <n v="632"/>
    <n v="1184.4576000000002"/>
    <n v="1.8741417721518989"/>
    <n v="16964"/>
  </r>
  <r>
    <x v="7"/>
    <n v="5540246188512"/>
    <x v="4"/>
    <n v="323"/>
    <n v="44207.337600000006"/>
    <n v="136.86482229102168"/>
    <n v="0"/>
  </r>
  <r>
    <x v="7"/>
    <n v="5540246190092"/>
    <x v="4"/>
    <n v="272"/>
    <n v="35486.424000000006"/>
    <n v="130.46479411764707"/>
    <n v="42"/>
  </r>
  <r>
    <x v="7"/>
    <n v="5540246190727"/>
    <x v="0"/>
    <n v="93"/>
    <n v="1048.7232000000001"/>
    <n v="11.276593548387098"/>
    <n v="720"/>
  </r>
  <r>
    <x v="7"/>
    <n v="5540246190743"/>
    <x v="2"/>
    <n v="209"/>
    <n v="1796.6448"/>
    <n v="8.5963866028708136"/>
    <n v="766"/>
  </r>
  <r>
    <x v="7"/>
    <n v="5540246190831"/>
    <x v="1"/>
    <n v="580"/>
    <n v="4364.2800000000007"/>
    <n v="7.5246206896551735"/>
    <n v="93"/>
  </r>
  <r>
    <x v="7"/>
    <n v="5540246190835"/>
    <x v="0"/>
    <n v="52"/>
    <n v="10788.9408"/>
    <n v="207.47963076923077"/>
    <n v="26"/>
  </r>
  <r>
    <x v="7"/>
    <n v="5540246191394"/>
    <x v="2"/>
    <n v="1508"/>
    <n v="8053.344000000001"/>
    <n v="5.3404137931034485"/>
    <n v="1508"/>
  </r>
  <r>
    <x v="7"/>
    <n v="5540246191594"/>
    <x v="2"/>
    <n v="2979"/>
    <n v="5347.2096000000001"/>
    <n v="1.7949679758308157"/>
    <n v="2979"/>
  </r>
  <r>
    <x v="7"/>
    <n v="5540246191596"/>
    <x v="0"/>
    <n v="147"/>
    <n v="8883.3024000000005"/>
    <n v="60.430628571428578"/>
    <n v="212"/>
  </r>
  <r>
    <x v="7"/>
    <n v="5540246191598"/>
    <x v="2"/>
    <n v="1476"/>
    <n v="2821.6943999999999"/>
    <n v="1.9117170731707316"/>
    <n v="4594"/>
  </r>
  <r>
    <x v="7"/>
    <n v="5540246191718"/>
    <x v="1"/>
    <n v="1754"/>
    <n v="5199.3360000000002"/>
    <n v="2.9642736602052451"/>
    <n v="293"/>
  </r>
  <r>
    <x v="7"/>
    <n v="5540246191736"/>
    <x v="2"/>
    <n v="898"/>
    <n v="29523.009600000001"/>
    <n v="32.876402672605792"/>
    <n v="82"/>
  </r>
  <r>
    <x v="7"/>
    <n v="5540246192102"/>
    <x v="2"/>
    <n v="3216"/>
    <n v="3951.7632000000003"/>
    <n v="1.228782089552239"/>
    <n v="12116"/>
  </r>
  <r>
    <x v="7"/>
    <n v="5540246192148"/>
    <x v="1"/>
    <n v="6682"/>
    <n v="27458.611199999999"/>
    <n v="4.1093401975456452"/>
    <n v="62919"/>
  </r>
  <r>
    <x v="7"/>
    <n v="5540246192209"/>
    <x v="1"/>
    <n v="3606"/>
    <n v="18615.916799999999"/>
    <n v="5.1624838602329453"/>
    <n v="3564"/>
  </r>
  <r>
    <x v="7"/>
    <n v="5540246192462"/>
    <x v="1"/>
    <n v="873"/>
    <n v="6235.7472000000007"/>
    <n v="7.1428948453608259"/>
    <n v="632"/>
  </r>
  <r>
    <x v="7"/>
    <n v="5540246192518"/>
    <x v="1"/>
    <n v="5012"/>
    <n v="38808.460800000008"/>
    <n v="7.743108699122109"/>
    <n v="10858"/>
  </r>
  <r>
    <x v="7"/>
    <n v="5540246192571"/>
    <x v="1"/>
    <n v="1991"/>
    <n v="8880.9264000000003"/>
    <n v="4.460535610246108"/>
    <n v="1573"/>
  </r>
  <r>
    <x v="7"/>
    <n v="5540246192594"/>
    <x v="1"/>
    <n v="251"/>
    <n v="1826.5824"/>
    <n v="7.277220717131474"/>
    <n v="901"/>
  </r>
  <r>
    <x v="7"/>
    <n v="5540246192831"/>
    <x v="1"/>
    <n v="576"/>
    <n v="5099.6736000000001"/>
    <n v="8.8536000000000001"/>
    <n v="780"/>
  </r>
  <r>
    <x v="7"/>
    <n v="5540246192907"/>
    <x v="3"/>
    <n v="2404"/>
    <n v="67468.464000000007"/>
    <n v="28.065084858569055"/>
    <n v="4659"/>
  </r>
  <r>
    <x v="7"/>
    <n v="5540246193316"/>
    <x v="0"/>
    <n v="864"/>
    <n v="29344.550400000004"/>
    <n v="33.963600000000007"/>
    <n v="594"/>
  </r>
  <r>
    <x v="7"/>
    <n v="5540246193409"/>
    <x v="0"/>
    <n v="77"/>
    <n v="3934.6559999999999"/>
    <n v="51.099428571428568"/>
    <n v="14"/>
  </r>
  <r>
    <x v="7"/>
    <n v="5540246193878"/>
    <x v="3"/>
    <n v="13804"/>
    <n v="97675.200000000012"/>
    <n v="7.0758620689655185"/>
    <n v="6682"/>
  </r>
  <r>
    <x v="7"/>
    <n v="5540246194467"/>
    <x v="0"/>
    <n v="64422"/>
    <n v="64897.156800000004"/>
    <n v="1.007375691533948"/>
    <n v="54901"/>
  </r>
  <r>
    <x v="7"/>
    <n v="5540246194478"/>
    <x v="4"/>
    <n v="14"/>
    <n v="605.75040000000001"/>
    <n v="43.267885714285718"/>
    <n v="17"/>
  </r>
  <r>
    <x v="7"/>
    <n v="5540246194632"/>
    <x v="0"/>
    <n v="1924"/>
    <n v="24854.083200000001"/>
    <n v="12.917922661122661"/>
    <n v="10009"/>
  </r>
  <r>
    <x v="7"/>
    <n v="5540246194790"/>
    <x v="1"/>
    <n v="3174"/>
    <n v="36640.512000000002"/>
    <n v="11.543954631379963"/>
    <n v="1671"/>
  </r>
  <r>
    <x v="7"/>
    <n v="5540246194947"/>
    <x v="4"/>
    <n v="68"/>
    <n v="1797.768"/>
    <n v="26.437764705882355"/>
    <n v="72"/>
  </r>
  <r>
    <x v="7"/>
    <n v="5540246195096"/>
    <x v="1"/>
    <n v="1374"/>
    <n v="8171.0208000000011"/>
    <n v="5.9468855895196517"/>
    <n v="103"/>
  </r>
  <r>
    <x v="7"/>
    <n v="5540246195195"/>
    <x v="4"/>
    <n v="54"/>
    <n v="5010.7248000000009"/>
    <n v="92.791200000000018"/>
    <n v="0"/>
  </r>
  <r>
    <x v="7"/>
    <n v="5540246195241"/>
    <x v="1"/>
    <n v="1184"/>
    <n v="36216.2016"/>
    <n v="30.588008108108109"/>
    <n v="604"/>
  </r>
  <r>
    <x v="7"/>
    <n v="5540246195242"/>
    <x v="1"/>
    <n v="1529"/>
    <n v="53666.539199999999"/>
    <n v="35.099110006540222"/>
    <n v="696"/>
  </r>
  <r>
    <x v="7"/>
    <n v="5540246195250"/>
    <x v="0"/>
    <n v="780"/>
    <n v="30583.526400000002"/>
    <n v="39.209649230769237"/>
    <n v="796"/>
  </r>
  <r>
    <x v="7"/>
    <n v="5540246195653"/>
    <x v="4"/>
    <n v="492"/>
    <n v="16833.139200000001"/>
    <n v="34.213697560975611"/>
    <n v="168"/>
  </r>
  <r>
    <x v="7"/>
    <n v="5540246195943"/>
    <x v="2"/>
    <n v="673"/>
    <n v="20019.743999999999"/>
    <n v="29.747019316493311"/>
    <n v="836"/>
  </r>
  <r>
    <x v="7"/>
    <n v="5540246195944"/>
    <x v="2"/>
    <n v="140"/>
    <n v="3818.0160000000001"/>
    <n v="27.271542857142858"/>
    <n v="232"/>
  </r>
  <r>
    <x v="7"/>
    <n v="5540246195999"/>
    <x v="1"/>
    <n v="5012"/>
    <n v="23906.5344"/>
    <n v="4.7698592178770953"/>
    <n v="244"/>
  </r>
  <r>
    <x v="7"/>
    <n v="5540246196002"/>
    <x v="2"/>
    <n v="845"/>
    <n v="40790.131200000003"/>
    <n v="48.272344615384618"/>
    <n v="26"/>
  </r>
  <r>
    <x v="7"/>
    <n v="5540246196046"/>
    <x v="0"/>
    <n v="919"/>
    <n v="16689.801600000003"/>
    <n v="18.160828726877043"/>
    <n v="785"/>
  </r>
  <r>
    <x v="7"/>
    <n v="5540246196065"/>
    <x v="0"/>
    <n v="891"/>
    <n v="20594.995200000001"/>
    <n v="23.11447272727273"/>
    <n v="116"/>
  </r>
  <r>
    <x v="7"/>
    <n v="5540246196092"/>
    <x v="3"/>
    <n v="1782"/>
    <n v="76889.088000000018"/>
    <n v="43.147636363636373"/>
    <n v="1225"/>
  </r>
  <r>
    <x v="7"/>
    <n v="5540246196148"/>
    <x v="4"/>
    <n v="362"/>
    <n v="16450.387200000001"/>
    <n v="45.443058563535914"/>
    <n v="666"/>
  </r>
  <r>
    <x v="7"/>
    <n v="5540246196466"/>
    <x v="0"/>
    <n v="0"/>
    <n v="0"/>
    <s v="-"/>
    <n v="966"/>
  </r>
  <r>
    <x v="8"/>
    <n v="5540246170256"/>
    <x v="0"/>
    <n v="8503"/>
    <n v="61969.5792"/>
    <n v="7.2879665059390799"/>
    <n v="1332"/>
  </r>
  <r>
    <x v="8"/>
    <n v="5540246171759"/>
    <x v="1"/>
    <n v="2636"/>
    <n v="16366.5792"/>
    <n v="6.2088691957511379"/>
    <n v="854"/>
  </r>
  <r>
    <x v="8"/>
    <n v="5540246171888"/>
    <x v="0"/>
    <n v="1297"/>
    <n v="23644.094400000002"/>
    <n v="18.229833770239015"/>
    <n v="369"/>
  </r>
  <r>
    <x v="8"/>
    <n v="5540246171933"/>
    <x v="2"/>
    <n v="0"/>
    <n v="0"/>
    <s v="-"/>
    <n v="2784"/>
  </r>
  <r>
    <x v="8"/>
    <n v="5540246172539"/>
    <x v="2"/>
    <n v="49"/>
    <n v="1065.2256000000002"/>
    <n v="21.739297959183677"/>
    <n v="21"/>
  </r>
  <r>
    <x v="8"/>
    <n v="5540246172669"/>
    <x v="2"/>
    <n v="265"/>
    <n v="3706.9056000000005"/>
    <n v="13.988323018867927"/>
    <n v="279"/>
  </r>
  <r>
    <x v="8"/>
    <n v="5540246172978"/>
    <x v="2"/>
    <n v="1170"/>
    <n v="942.75360000000001"/>
    <n v="0.80577230769230768"/>
    <n v="1671"/>
  </r>
  <r>
    <x v="8"/>
    <n v="5540246173472"/>
    <x v="2"/>
    <n v="348"/>
    <n v="8228.9519999999993"/>
    <n v="23.646413793103445"/>
    <n v="0"/>
  </r>
  <r>
    <x v="8"/>
    <n v="5540246173492"/>
    <x v="3"/>
    <n v="891"/>
    <n v="13893.12"/>
    <n v="15.592727272727274"/>
    <n v="0"/>
  </r>
  <r>
    <x v="8"/>
    <n v="5540246173906"/>
    <x v="3"/>
    <n v="2037"/>
    <n v="41111.8848"/>
    <n v="20.182564948453606"/>
    <n v="822"/>
  </r>
  <r>
    <x v="8"/>
    <n v="5540246174095"/>
    <x v="2"/>
    <n v="35"/>
    <n v="1128.9023999999999"/>
    <n v="32.254354285714285"/>
    <n v="7"/>
  </r>
  <r>
    <x v="8"/>
    <n v="5540246174174"/>
    <x v="2"/>
    <n v="91"/>
    <n v="1251.8063999999999"/>
    <n v="13.756114285714284"/>
    <n v="96"/>
  </r>
  <r>
    <x v="8"/>
    <n v="5540246175047"/>
    <x v="2"/>
    <n v="404"/>
    <n v="4374.7776000000003"/>
    <n v="10.828657425742575"/>
    <n v="84"/>
  </r>
  <r>
    <x v="8"/>
    <n v="5540246175049"/>
    <x v="2"/>
    <n v="140"/>
    <n v="1550.0160000000001"/>
    <n v="11.071542857142857"/>
    <n v="975"/>
  </r>
  <r>
    <x v="8"/>
    <n v="5540246175050"/>
    <x v="2"/>
    <n v="474"/>
    <n v="5789.1455999999998"/>
    <n v="12.213387341772151"/>
    <n v="516"/>
  </r>
  <r>
    <x v="8"/>
    <n v="5540246176294"/>
    <x v="2"/>
    <n v="409"/>
    <n v="386.98560000000003"/>
    <n v="0.94617506112469441"/>
    <n v="1411"/>
  </r>
  <r>
    <x v="8"/>
    <n v="5540246176295"/>
    <x v="2"/>
    <n v="11886"/>
    <n v="11264.8752"/>
    <n v="0.94774316002019188"/>
    <n v="11099"/>
  </r>
  <r>
    <x v="8"/>
    <n v="5540246176699"/>
    <x v="2"/>
    <n v="4803"/>
    <n v="2459.1600000000003"/>
    <n v="0.512004996876952"/>
    <n v="11484"/>
  </r>
  <r>
    <x v="8"/>
    <n v="5540246177133"/>
    <x v="1"/>
    <n v="12366"/>
    <n v="55791.028800000007"/>
    <n v="4.5116471615720526"/>
    <n v="5708"/>
  </r>
  <r>
    <x v="8"/>
    <n v="5540246177376"/>
    <x v="0"/>
    <n v="928"/>
    <n v="37310.976000000002"/>
    <n v="40.205793103448279"/>
    <n v="184"/>
  </r>
  <r>
    <x v="8"/>
    <n v="5540246180522"/>
    <x v="0"/>
    <n v="543"/>
    <n v="10564.689600000002"/>
    <n v="19.456150276243097"/>
    <n v="279"/>
  </r>
  <r>
    <x v="8"/>
    <n v="5540246181016"/>
    <x v="3"/>
    <n v="17456"/>
    <n v="152767.29600000003"/>
    <n v="8.7515637030247504"/>
    <n v="3536"/>
  </r>
  <r>
    <x v="8"/>
    <n v="5540246181061"/>
    <x v="3"/>
    <n v="13886"/>
    <n v="20477.3184"/>
    <n v="1.4746736569206396"/>
    <n v="13364"/>
  </r>
  <r>
    <x v="8"/>
    <n v="5540246182684"/>
    <x v="0"/>
    <n v="226"/>
    <n v="11293.128000000001"/>
    <n v="49.969592920353982"/>
    <n v="79"/>
  </r>
  <r>
    <x v="8"/>
    <n v="5540246183130"/>
    <x v="1"/>
    <n v="11986"/>
    <n v="50749.113600000004"/>
    <n v="4.2340325045886873"/>
    <n v="1379"/>
  </r>
  <r>
    <x v="8"/>
    <n v="5540246183455"/>
    <x v="1"/>
    <n v="859"/>
    <n v="6906.6864000000005"/>
    <n v="8.040379976717114"/>
    <n v="24"/>
  </r>
  <r>
    <x v="8"/>
    <n v="5540246183537"/>
    <x v="1"/>
    <n v="6200"/>
    <n v="8714.9951999999994"/>
    <n v="1.4056443870967741"/>
    <n v="650"/>
  </r>
  <r>
    <x v="8"/>
    <n v="5540246183538"/>
    <x v="1"/>
    <n v="3416"/>
    <n v="5188.9680000000008"/>
    <n v="1.5190187353629978"/>
    <n v="761"/>
  </r>
  <r>
    <x v="8"/>
    <n v="5540246183541"/>
    <x v="1"/>
    <n v="2413"/>
    <n v="25748.236800000002"/>
    <n v="10.670632739328637"/>
    <n v="372"/>
  </r>
  <r>
    <x v="8"/>
    <n v="5540246183547"/>
    <x v="3"/>
    <n v="1207"/>
    <n v="17387.136000000002"/>
    <n v="14.405249378624692"/>
    <n v="1207"/>
  </r>
  <r>
    <x v="8"/>
    <n v="5540246183552"/>
    <x v="1"/>
    <n v="873"/>
    <n v="1608.0768"/>
    <n v="1.8420123711340206"/>
    <n v="56"/>
  </r>
  <r>
    <x v="8"/>
    <n v="5540246183554"/>
    <x v="1"/>
    <n v="1782"/>
    <n v="13589.553600000001"/>
    <n v="7.6260121212121215"/>
    <n v="0"/>
  </r>
  <r>
    <x v="8"/>
    <n v="5540246183555"/>
    <x v="1"/>
    <n v="3750"/>
    <n v="5012.4528"/>
    <n v="1.33665408"/>
    <n v="260"/>
  </r>
  <r>
    <x v="8"/>
    <n v="5540246183558"/>
    <x v="1"/>
    <n v="7146"/>
    <n v="42218.668800000007"/>
    <n v="5.9080141057934519"/>
    <n v="1021"/>
  </r>
  <r>
    <x v="8"/>
    <n v="5540246183560"/>
    <x v="1"/>
    <n v="1082"/>
    <n v="24858.014400000004"/>
    <n v="22.97413530499076"/>
    <n v="75"/>
  </r>
  <r>
    <x v="8"/>
    <n v="5540246183587"/>
    <x v="1"/>
    <n v="905"/>
    <n v="19055.088"/>
    <n v="21.05534585635359"/>
    <n v="140"/>
  </r>
  <r>
    <x v="8"/>
    <n v="5540246183589"/>
    <x v="1"/>
    <n v="1021"/>
    <n v="13457.664000000001"/>
    <n v="13.180865817825662"/>
    <n v="430"/>
  </r>
  <r>
    <x v="8"/>
    <n v="5540246183844"/>
    <x v="0"/>
    <n v="256"/>
    <n v="7365.6"/>
    <n v="28.771875000000001"/>
    <n v="79"/>
  </r>
  <r>
    <x v="8"/>
    <n v="5540246185278"/>
    <x v="3"/>
    <n v="0"/>
    <n v="0"/>
    <s v="-"/>
    <n v="14923"/>
  </r>
  <r>
    <x v="8"/>
    <n v="5540246185429"/>
    <x v="2"/>
    <n v="126"/>
    <n v="662.51520000000005"/>
    <n v="5.258057142857143"/>
    <n v="42"/>
  </r>
  <r>
    <x v="8"/>
    <n v="5540246185562"/>
    <x v="2"/>
    <n v="362"/>
    <n v="1051.3152000000002"/>
    <n v="2.9041856353591164"/>
    <n v="209"/>
  </r>
  <r>
    <x v="8"/>
    <n v="5540246186010"/>
    <x v="4"/>
    <n v="56"/>
    <n v="8202.1248000000014"/>
    <n v="146.46651428571431"/>
    <n v="5"/>
  </r>
  <r>
    <x v="8"/>
    <n v="5540246186011"/>
    <x v="4"/>
    <n v="52"/>
    <n v="2906.3232000000003"/>
    <n v="55.890830769230774"/>
    <n v="0"/>
  </r>
  <r>
    <x v="8"/>
    <n v="5540246186017"/>
    <x v="4"/>
    <n v="35"/>
    <n v="3684.5280000000002"/>
    <n v="105.27222857142858"/>
    <n v="3"/>
  </r>
  <r>
    <x v="8"/>
    <n v="5540246186325"/>
    <x v="2"/>
    <n v="362"/>
    <n v="889.57439999999997"/>
    <n v="2.4573878453038671"/>
    <n v="70"/>
  </r>
  <r>
    <x v="8"/>
    <n v="5540246186351"/>
    <x v="1"/>
    <n v="731"/>
    <n v="43314.264000000003"/>
    <n v="59.253439124487009"/>
    <n v="0"/>
  </r>
  <r>
    <x v="8"/>
    <n v="5540246186352"/>
    <x v="1"/>
    <n v="2088"/>
    <n v="21967.200000000001"/>
    <n v="10.520689655172415"/>
    <n v="256"/>
  </r>
  <r>
    <x v="8"/>
    <n v="5540246187882"/>
    <x v="4"/>
    <n v="188"/>
    <n v="7534.1232000000009"/>
    <n v="40.075123404255322"/>
    <n v="3"/>
  </r>
  <r>
    <x v="8"/>
    <n v="5540246187987"/>
    <x v="2"/>
    <n v="2339"/>
    <n v="1162.6848"/>
    <n v="0.49708627618640444"/>
    <n v="6905"/>
  </r>
  <r>
    <x v="8"/>
    <n v="5540246187995"/>
    <x v="4"/>
    <n v="3172"/>
    <n v="278205.27840000001"/>
    <n v="87.706582093316527"/>
    <n v="179"/>
  </r>
  <r>
    <x v="8"/>
    <n v="5540246187996"/>
    <x v="4"/>
    <n v="258"/>
    <n v="11906.481600000001"/>
    <n v="46.1491534883721"/>
    <n v="0"/>
  </r>
  <r>
    <x v="8"/>
    <n v="5540246187997"/>
    <x v="4"/>
    <n v="272"/>
    <n v="13560.955200000002"/>
    <n v="49.856452941176478"/>
    <n v="10"/>
  </r>
  <r>
    <x v="8"/>
    <n v="5540246187998"/>
    <x v="4"/>
    <n v="1467"/>
    <n v="75381.926400000011"/>
    <n v="51.385089570552154"/>
    <n v="61"/>
  </r>
  <r>
    <x v="8"/>
    <n v="5540246188047"/>
    <x v="4"/>
    <n v="128"/>
    <n v="15543.792000000001"/>
    <n v="121.43587500000001"/>
    <n v="7"/>
  </r>
  <r>
    <x v="8"/>
    <n v="5540246188175"/>
    <x v="2"/>
    <n v="168"/>
    <n v="4856.2848000000004"/>
    <n v="28.906457142857146"/>
    <n v="186"/>
  </r>
  <r>
    <x v="8"/>
    <n v="5540246188200"/>
    <x v="2"/>
    <n v="632"/>
    <n v="1184.4576000000002"/>
    <n v="1.8741417721518989"/>
    <n v="3490"/>
  </r>
  <r>
    <x v="8"/>
    <n v="5540246188512"/>
    <x v="4"/>
    <n v="323"/>
    <n v="44207.337600000006"/>
    <n v="136.86482229102168"/>
    <n v="0"/>
  </r>
  <r>
    <x v="8"/>
    <n v="5540246190092"/>
    <x v="4"/>
    <n v="230"/>
    <n v="30026.980800000001"/>
    <n v="130.55209043478263"/>
    <n v="0"/>
  </r>
  <r>
    <x v="8"/>
    <n v="5540246190727"/>
    <x v="0"/>
    <n v="1880"/>
    <n v="21236.644800000002"/>
    <n v="11.29608765957447"/>
    <n v="186"/>
  </r>
  <r>
    <x v="8"/>
    <n v="5540246190743"/>
    <x v="2"/>
    <n v="279"/>
    <n v="2417.8175999999999"/>
    <n v="8.6660129032258055"/>
    <n v="0"/>
  </r>
  <r>
    <x v="8"/>
    <n v="5540246190831"/>
    <x v="1"/>
    <n v="476"/>
    <n v="3578.7312000000002"/>
    <n v="7.5183428571428577"/>
    <n v="0"/>
  </r>
  <r>
    <x v="8"/>
    <n v="5540246190835"/>
    <x v="0"/>
    <n v="26"/>
    <n v="5394.4704000000002"/>
    <n v="207.47963076923077"/>
    <n v="12"/>
  </r>
  <r>
    <x v="8"/>
    <n v="5540246191594"/>
    <x v="2"/>
    <n v="0"/>
    <n v="0"/>
    <s v="-"/>
    <n v="0"/>
  </r>
  <r>
    <x v="8"/>
    <n v="5540246191596"/>
    <x v="0"/>
    <n v="158"/>
    <n v="9728.1648000000005"/>
    <n v="61.57066329113924"/>
    <n v="72"/>
  </r>
  <r>
    <x v="8"/>
    <n v="5540246191598"/>
    <x v="2"/>
    <n v="84"/>
    <n v="159.71039999999999"/>
    <n v="1.9013142857142857"/>
    <n v="0"/>
  </r>
  <r>
    <x v="8"/>
    <n v="5540246191718"/>
    <x v="1"/>
    <n v="1462"/>
    <n v="4332.7872000000007"/>
    <n v="2.9636027359781125"/>
    <n v="0"/>
  </r>
  <r>
    <x v="8"/>
    <n v="5540246191736"/>
    <x v="2"/>
    <n v="817"/>
    <n v="26852.990400000002"/>
    <n v="32.867797307221544"/>
    <n v="0"/>
  </r>
  <r>
    <x v="8"/>
    <n v="5540246192102"/>
    <x v="2"/>
    <n v="9188"/>
    <n v="11290.752"/>
    <n v="1.2288585111014367"/>
    <n v="1128"/>
  </r>
  <r>
    <x v="8"/>
    <n v="5540246192148"/>
    <x v="1"/>
    <n v="20045"/>
    <n v="90288.691200000001"/>
    <n v="4.5042998852581695"/>
    <n v="7796"/>
  </r>
  <r>
    <x v="8"/>
    <n v="5540246192209"/>
    <x v="1"/>
    <n v="4497"/>
    <n v="23701.5936"/>
    <n v="5.2705344896597728"/>
    <n v="613"/>
  </r>
  <r>
    <x v="8"/>
    <n v="5540246192462"/>
    <x v="1"/>
    <n v="1133"/>
    <n v="8289.3024000000005"/>
    <n v="7.316242188879083"/>
    <n v="93"/>
  </r>
  <r>
    <x v="8"/>
    <n v="5540246192518"/>
    <x v="1"/>
    <n v="6933"/>
    <n v="54588.600000000006"/>
    <n v="7.8737343141497194"/>
    <n v="1671"/>
  </r>
  <r>
    <x v="8"/>
    <n v="5540246192571"/>
    <x v="1"/>
    <n v="2423"/>
    <n v="10819.699200000001"/>
    <n v="4.4654144449030131"/>
    <n v="460"/>
  </r>
  <r>
    <x v="8"/>
    <n v="5540246192594"/>
    <x v="1"/>
    <n v="1430"/>
    <n v="10870.675200000001"/>
    <n v="7.6018707692307705"/>
    <n v="93"/>
  </r>
  <r>
    <x v="8"/>
    <n v="5540246192831"/>
    <x v="1"/>
    <n v="826"/>
    <n v="7501.9823999999999"/>
    <n v="9.0823031476997578"/>
    <n v="65"/>
  </r>
  <r>
    <x v="8"/>
    <n v="5540246192907"/>
    <x v="3"/>
    <n v="6654"/>
    <n v="186775.63200000001"/>
    <n v="28.069677186654644"/>
    <n v="1968"/>
  </r>
  <r>
    <x v="8"/>
    <n v="5540246193316"/>
    <x v="0"/>
    <n v="270"/>
    <n v="9150.4511999999995"/>
    <n v="33.890560000000001"/>
    <n v="126"/>
  </r>
  <r>
    <x v="8"/>
    <n v="5540246193409"/>
    <x v="0"/>
    <n v="63"/>
    <n v="3219.2640000000006"/>
    <n v="51.099428571428582"/>
    <n v="3"/>
  </r>
  <r>
    <x v="8"/>
    <n v="5540246193878"/>
    <x v="3"/>
    <n v="29395"/>
    <n v="207990.72"/>
    <n v="7.0757176390542611"/>
    <n v="986"/>
  </r>
  <r>
    <x v="8"/>
    <n v="5540246194467"/>
    <x v="0"/>
    <n v="93209"/>
    <n v="93896.150400000013"/>
    <n v="1.0073721464665431"/>
    <n v="8909"/>
  </r>
  <r>
    <x v="8"/>
    <n v="5540246194632"/>
    <x v="0"/>
    <n v="2239"/>
    <n v="28931.472000000005"/>
    <n v="12.921604287628409"/>
    <n v="1569"/>
  </r>
  <r>
    <x v="8"/>
    <n v="5540246194790"/>
    <x v="1"/>
    <n v="1504"/>
    <n v="17356.031999999999"/>
    <n v="11.53991489361702"/>
    <n v="335"/>
  </r>
  <r>
    <x v="8"/>
    <n v="5540246194947"/>
    <x v="4"/>
    <n v="230"/>
    <n v="6137.2080000000005"/>
    <n v="26.683513043478264"/>
    <n v="19"/>
  </r>
  <r>
    <x v="8"/>
    <n v="5540246195096"/>
    <x v="1"/>
    <n v="1272"/>
    <n v="7563.7151999999996"/>
    <n v="5.9463169811320755"/>
    <n v="28"/>
  </r>
  <r>
    <x v="8"/>
    <n v="5540246195195"/>
    <x v="4"/>
    <n v="54"/>
    <n v="5010.7248000000009"/>
    <n v="92.791200000000018"/>
    <n v="0"/>
  </r>
  <r>
    <x v="8"/>
    <n v="5540246195241"/>
    <x v="1"/>
    <n v="580"/>
    <n v="17753.04"/>
    <n v="30.608689655172416"/>
    <n v="70"/>
  </r>
  <r>
    <x v="8"/>
    <n v="5540246195242"/>
    <x v="1"/>
    <n v="836"/>
    <n v="29317.075199999999"/>
    <n v="35.068271770334924"/>
    <n v="47"/>
  </r>
  <r>
    <x v="8"/>
    <n v="5540246195250"/>
    <x v="0"/>
    <n v="574"/>
    <n v="22482.532800000001"/>
    <n v="39.168175609756098"/>
    <n v="149"/>
  </r>
  <r>
    <x v="8"/>
    <n v="5540246195653"/>
    <x v="4"/>
    <n v="773"/>
    <n v="27466.430400000001"/>
    <n v="35.532251487710219"/>
    <n v="10"/>
  </r>
  <r>
    <x v="8"/>
    <n v="5540246195943"/>
    <x v="2"/>
    <n v="2622"/>
    <n v="78007.968000000008"/>
    <n v="29.751322654462246"/>
    <n v="163"/>
  </r>
  <r>
    <x v="8"/>
    <n v="5540246195944"/>
    <x v="2"/>
    <n v="2692"/>
    <n v="73814.975999999995"/>
    <n v="27.420124814264486"/>
    <n v="209"/>
  </r>
  <r>
    <x v="8"/>
    <n v="5540246195999"/>
    <x v="1"/>
    <n v="9779"/>
    <n v="50128.847999999998"/>
    <n v="5.1261732283464569"/>
    <n v="163"/>
  </r>
  <r>
    <x v="8"/>
    <n v="5540246196002"/>
    <x v="2"/>
    <n v="819"/>
    <n v="39557.462400000004"/>
    <n v="48.299709890109895"/>
    <n v="38"/>
  </r>
  <r>
    <x v="8"/>
    <n v="5540246196046"/>
    <x v="0"/>
    <n v="720"/>
    <n v="13065.235200000001"/>
    <n v="18.146160000000002"/>
    <n v="100"/>
  </r>
  <r>
    <x v="8"/>
    <n v="5540246196065"/>
    <x v="0"/>
    <n v="775"/>
    <n v="17913.355199999998"/>
    <n v="23.114006709677415"/>
    <n v="98"/>
  </r>
  <r>
    <x v="8"/>
    <n v="5540246196092"/>
    <x v="3"/>
    <n v="557"/>
    <n v="24027.84"/>
    <n v="43.137953321364449"/>
    <n v="56"/>
  </r>
  <r>
    <x v="8"/>
    <n v="5540246196148"/>
    <x v="4"/>
    <n v="659"/>
    <n v="27972.864000000001"/>
    <n v="42.447441578148712"/>
    <n v="82"/>
  </r>
  <r>
    <x v="8"/>
    <n v="5540246196466"/>
    <x v="0"/>
    <n v="817"/>
    <n v="4242.5856000000003"/>
    <n v="5.1928832313341493"/>
    <n v="223"/>
  </r>
  <r>
    <x v="8"/>
    <n v="5540246196800"/>
    <x v="1"/>
    <n v="0"/>
    <n v="0"/>
    <s v="-"/>
    <n v="0"/>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r>
    <x v="9"/>
    <m/>
    <x v="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21"/>
    <x v="0"/>
    <n v="32"/>
    <n v="10"/>
  </r>
  <r>
    <x v="1"/>
    <x v="1"/>
    <n v="24"/>
    <x v="1"/>
    <n v="35"/>
    <n v="9"/>
  </r>
  <r>
    <x v="2"/>
    <x v="1"/>
    <n v="22"/>
    <x v="2"/>
    <n v="34"/>
    <n v="10"/>
  </r>
  <r>
    <x v="3"/>
    <x v="2"/>
    <n v="23"/>
    <x v="3"/>
    <n v="31"/>
    <n v="8"/>
  </r>
  <r>
    <x v="4"/>
    <x v="3"/>
    <n v="22"/>
    <x v="2"/>
    <n v="32"/>
    <n v="8"/>
  </r>
  <r>
    <x v="5"/>
    <x v="2"/>
    <n v="25"/>
    <x v="2"/>
    <n v="32"/>
    <n v="7"/>
  </r>
  <r>
    <x v="6"/>
    <x v="4"/>
    <n v="25"/>
    <x v="4"/>
    <n v="30"/>
    <n v="8"/>
  </r>
  <r>
    <x v="7"/>
    <x v="2"/>
    <n v="27"/>
    <x v="1"/>
    <n v="31"/>
    <n v="9"/>
  </r>
  <r>
    <x v="8"/>
    <x v="4"/>
    <n v="25"/>
    <x v="2"/>
    <n v="30"/>
    <n v="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6">
  <r>
    <x v="0"/>
    <x v="0"/>
    <x v="0"/>
    <n v="116"/>
    <x v="0"/>
  </r>
  <r>
    <x v="1"/>
    <x v="1"/>
    <x v="0"/>
    <n v="2320"/>
    <x v="0"/>
  </r>
  <r>
    <x v="2"/>
    <x v="0"/>
    <x v="0"/>
    <n v="116"/>
    <x v="0"/>
  </r>
  <r>
    <x v="3"/>
    <x v="0"/>
    <x v="1"/>
    <n v="877"/>
    <x v="0"/>
  </r>
  <r>
    <x v="4"/>
    <x v="0"/>
    <x v="2"/>
    <n v="1300"/>
    <x v="0"/>
  </r>
  <r>
    <x v="4"/>
    <x v="0"/>
    <x v="2"/>
    <n v="483"/>
    <x v="0"/>
  </r>
  <r>
    <x v="5"/>
    <x v="0"/>
    <x v="3"/>
    <n v="5099"/>
    <x v="0"/>
  </r>
  <r>
    <x v="6"/>
    <x v="0"/>
    <x v="1"/>
    <n v="14848"/>
    <x v="0"/>
  </r>
  <r>
    <x v="7"/>
    <x v="0"/>
    <x v="1"/>
    <n v="17818"/>
    <x v="0"/>
  </r>
  <r>
    <x v="8"/>
    <x v="0"/>
    <x v="3"/>
    <n v="1207"/>
    <x v="0"/>
  </r>
  <r>
    <x v="9"/>
    <x v="0"/>
    <x v="1"/>
    <n v="1337"/>
    <x v="0"/>
  </r>
  <r>
    <x v="10"/>
    <x v="0"/>
    <x v="2"/>
    <n v="1485"/>
    <x v="0"/>
  </r>
  <r>
    <x v="10"/>
    <x v="0"/>
    <x v="2"/>
    <n v="297"/>
    <x v="0"/>
  </r>
  <r>
    <x v="11"/>
    <x v="0"/>
    <x v="2"/>
    <n v="307"/>
    <x v="0"/>
  </r>
  <r>
    <x v="11"/>
    <x v="0"/>
    <x v="2"/>
    <n v="279"/>
    <x v="0"/>
  </r>
  <r>
    <x v="12"/>
    <x v="0"/>
    <x v="1"/>
    <n v="186"/>
    <x v="0"/>
  </r>
  <r>
    <x v="12"/>
    <x v="0"/>
    <x v="1"/>
    <n v="140"/>
    <x v="0"/>
  </r>
  <r>
    <x v="13"/>
    <x v="0"/>
    <x v="1"/>
    <n v="2645"/>
    <x v="0"/>
  </r>
  <r>
    <x v="13"/>
    <x v="0"/>
    <x v="1"/>
    <n v="910"/>
    <x v="0"/>
  </r>
  <r>
    <x v="14"/>
    <x v="0"/>
    <x v="1"/>
    <n v="1244"/>
    <x v="0"/>
  </r>
  <r>
    <x v="15"/>
    <x v="0"/>
    <x v="2"/>
    <n v="84"/>
    <x v="0"/>
  </r>
  <r>
    <x v="15"/>
    <x v="0"/>
    <x v="2"/>
    <n v="279"/>
    <x v="0"/>
  </r>
  <r>
    <x v="16"/>
    <x v="0"/>
    <x v="3"/>
    <n v="1634"/>
    <x v="0"/>
  </r>
  <r>
    <x v="16"/>
    <x v="0"/>
    <x v="3"/>
    <n v="8909"/>
    <x v="0"/>
  </r>
  <r>
    <x v="17"/>
    <x v="0"/>
    <x v="1"/>
    <n v="2784"/>
    <x v="0"/>
  </r>
  <r>
    <x v="18"/>
    <x v="0"/>
    <x v="2"/>
    <n v="418"/>
    <x v="0"/>
  </r>
  <r>
    <x v="19"/>
    <x v="0"/>
    <x v="2"/>
    <n v="140"/>
    <x v="0"/>
  </r>
  <r>
    <x v="19"/>
    <x v="0"/>
    <x v="2"/>
    <n v="223"/>
    <x v="0"/>
  </r>
  <r>
    <x v="19"/>
    <x v="0"/>
    <x v="2"/>
    <n v="836"/>
    <x v="0"/>
  </r>
  <r>
    <x v="20"/>
    <x v="0"/>
    <x v="2"/>
    <n v="557"/>
    <x v="0"/>
  </r>
  <r>
    <x v="21"/>
    <x v="0"/>
    <x v="4"/>
    <n v="18338"/>
    <x v="0"/>
  </r>
  <r>
    <x v="22"/>
    <x v="0"/>
    <x v="1"/>
    <n v="1764"/>
    <x v="0"/>
  </r>
  <r>
    <x v="22"/>
    <x v="0"/>
    <x v="1"/>
    <n v="1560"/>
    <x v="0"/>
  </r>
  <r>
    <x v="23"/>
    <x v="0"/>
    <x v="2"/>
    <n v="836"/>
    <x v="0"/>
  </r>
  <r>
    <x v="23"/>
    <x v="0"/>
    <x v="2"/>
    <n v="232"/>
    <x v="0"/>
  </r>
  <r>
    <x v="23"/>
    <x v="0"/>
    <x v="2"/>
    <n v="7424"/>
    <x v="0"/>
  </r>
  <r>
    <x v="23"/>
    <x v="0"/>
    <x v="2"/>
    <n v="2088"/>
    <x v="0"/>
  </r>
  <r>
    <x v="23"/>
    <x v="0"/>
    <x v="2"/>
    <n v="4455"/>
    <x v="0"/>
  </r>
  <r>
    <x v="24"/>
    <x v="0"/>
    <x v="4"/>
    <n v="9280"/>
    <x v="0"/>
  </r>
  <r>
    <x v="24"/>
    <x v="0"/>
    <x v="4"/>
    <n v="5012"/>
    <x v="0"/>
  </r>
  <r>
    <x v="24"/>
    <x v="0"/>
    <x v="4"/>
    <n v="1021"/>
    <x v="0"/>
  </r>
  <r>
    <x v="25"/>
    <x v="0"/>
    <x v="2"/>
    <n v="70"/>
    <x v="0"/>
  </r>
  <r>
    <x v="25"/>
    <x v="0"/>
    <x v="2"/>
    <n v="140"/>
    <x v="0"/>
  </r>
  <r>
    <x v="25"/>
    <x v="0"/>
    <x v="2"/>
    <n v="418"/>
    <x v="0"/>
  </r>
  <r>
    <x v="25"/>
    <x v="0"/>
    <x v="2"/>
    <n v="696"/>
    <x v="0"/>
  </r>
  <r>
    <x v="25"/>
    <x v="0"/>
    <x v="2"/>
    <n v="140"/>
    <x v="0"/>
  </r>
  <r>
    <x v="26"/>
    <x v="0"/>
    <x v="3"/>
    <n v="986"/>
    <x v="0"/>
  </r>
  <r>
    <x v="27"/>
    <x v="0"/>
    <x v="4"/>
    <n v="2256"/>
    <x v="0"/>
  </r>
  <r>
    <x v="27"/>
    <x v="0"/>
    <x v="4"/>
    <n v="961"/>
    <x v="0"/>
  </r>
  <r>
    <x v="27"/>
    <x v="0"/>
    <x v="4"/>
    <n v="919"/>
    <x v="0"/>
  </r>
  <r>
    <x v="28"/>
    <x v="0"/>
    <x v="4"/>
    <n v="1300"/>
    <x v="0"/>
  </r>
  <r>
    <x v="28"/>
    <x v="0"/>
    <x v="4"/>
    <n v="223"/>
    <x v="0"/>
  </r>
  <r>
    <x v="29"/>
    <x v="0"/>
    <x v="4"/>
    <n v="1300"/>
    <x v="0"/>
  </r>
  <r>
    <x v="30"/>
    <x v="0"/>
    <x v="4"/>
    <n v="4585"/>
    <x v="0"/>
  </r>
  <r>
    <x v="31"/>
    <x v="0"/>
    <x v="0"/>
    <n v="891"/>
    <x v="0"/>
  </r>
  <r>
    <x v="32"/>
    <x v="0"/>
    <x v="2"/>
    <n v="279"/>
    <x v="0"/>
  </r>
  <r>
    <x v="32"/>
    <x v="0"/>
    <x v="2"/>
    <n v="7424"/>
    <x v="0"/>
  </r>
  <r>
    <x v="32"/>
    <x v="0"/>
    <x v="2"/>
    <n v="1782"/>
    <x v="0"/>
  </r>
  <r>
    <x v="32"/>
    <x v="0"/>
    <x v="2"/>
    <n v="372"/>
    <x v="0"/>
  </r>
  <r>
    <x v="33"/>
    <x v="0"/>
    <x v="2"/>
    <n v="70"/>
    <x v="0"/>
  </r>
  <r>
    <x v="33"/>
    <x v="0"/>
    <x v="2"/>
    <n v="836"/>
    <x v="0"/>
  </r>
  <r>
    <x v="33"/>
    <x v="0"/>
    <x v="2"/>
    <n v="2088"/>
    <x v="0"/>
  </r>
  <r>
    <x v="34"/>
    <x v="0"/>
    <x v="4"/>
    <n v="27506"/>
    <x v="0"/>
  </r>
  <r>
    <x v="35"/>
    <x v="0"/>
    <x v="2"/>
    <n v="1935"/>
    <x v="0"/>
  </r>
  <r>
    <x v="36"/>
    <x v="0"/>
    <x v="2"/>
    <n v="836"/>
    <x v="0"/>
  </r>
  <r>
    <x v="36"/>
    <x v="0"/>
    <x v="2"/>
    <n v="348"/>
    <x v="0"/>
  </r>
  <r>
    <x v="36"/>
    <x v="0"/>
    <x v="2"/>
    <n v="4176"/>
    <x v="0"/>
  </r>
  <r>
    <x v="37"/>
    <x v="0"/>
    <x v="2"/>
    <n v="557"/>
    <x v="0"/>
  </r>
  <r>
    <x v="37"/>
    <x v="0"/>
    <x v="2"/>
    <n v="4455"/>
    <x v="0"/>
  </r>
  <r>
    <x v="38"/>
    <x v="0"/>
    <x v="3"/>
    <n v="5568"/>
    <x v="0"/>
  </r>
  <r>
    <x v="39"/>
    <x v="0"/>
    <x v="4"/>
    <n v="2506"/>
    <x v="0"/>
  </r>
  <r>
    <x v="39"/>
    <x v="0"/>
    <x v="4"/>
    <n v="7888"/>
    <x v="0"/>
  </r>
  <r>
    <x v="39"/>
    <x v="0"/>
    <x v="4"/>
    <n v="5012"/>
    <x v="0"/>
  </r>
  <r>
    <x v="39"/>
    <x v="0"/>
    <x v="4"/>
    <n v="3132"/>
    <x v="0"/>
  </r>
  <r>
    <x v="40"/>
    <x v="0"/>
    <x v="1"/>
    <n v="93"/>
    <x v="0"/>
  </r>
  <r>
    <x v="41"/>
    <x v="0"/>
    <x v="2"/>
    <n v="836"/>
    <x v="0"/>
  </r>
  <r>
    <x v="41"/>
    <x v="0"/>
    <x v="2"/>
    <n v="232"/>
    <x v="0"/>
  </r>
  <r>
    <x v="41"/>
    <x v="0"/>
    <x v="2"/>
    <n v="2088"/>
    <x v="0"/>
  </r>
  <r>
    <x v="42"/>
    <x v="0"/>
    <x v="2"/>
    <n v="2970"/>
    <x v="0"/>
  </r>
  <r>
    <x v="42"/>
    <x v="0"/>
    <x v="2"/>
    <n v="7424"/>
    <x v="0"/>
  </r>
  <r>
    <x v="42"/>
    <x v="0"/>
    <x v="2"/>
    <n v="4455"/>
    <x v="0"/>
  </r>
  <r>
    <x v="43"/>
    <x v="0"/>
    <x v="3"/>
    <n v="4410"/>
    <x v="0"/>
  </r>
  <r>
    <x v="43"/>
    <x v="0"/>
    <x v="3"/>
    <n v="1120"/>
    <x v="0"/>
  </r>
  <r>
    <x v="44"/>
    <x v="0"/>
    <x v="2"/>
    <n v="446"/>
    <x v="0"/>
  </r>
  <r>
    <x v="45"/>
    <x v="0"/>
    <x v="3"/>
    <n v="6483"/>
    <x v="0"/>
  </r>
  <r>
    <x v="46"/>
    <x v="0"/>
    <x v="2"/>
    <n v="209"/>
    <x v="0"/>
  </r>
  <r>
    <x v="46"/>
    <x v="0"/>
    <x v="2"/>
    <n v="140"/>
    <x v="0"/>
  </r>
  <r>
    <x v="47"/>
    <x v="0"/>
    <x v="1"/>
    <n v="260"/>
    <x v="0"/>
  </r>
  <r>
    <x v="47"/>
    <x v="0"/>
    <x v="1"/>
    <n v="75"/>
    <x v="0"/>
  </r>
  <r>
    <x v="48"/>
    <x v="0"/>
    <x v="1"/>
    <n v="47"/>
    <x v="0"/>
  </r>
  <r>
    <x v="49"/>
    <x v="0"/>
    <x v="1"/>
    <n v="47"/>
    <x v="0"/>
  </r>
  <r>
    <x v="50"/>
    <x v="0"/>
    <x v="1"/>
    <n v="877"/>
    <x v="0"/>
  </r>
  <r>
    <x v="51"/>
    <x v="0"/>
    <x v="0"/>
    <n v="1253"/>
    <x v="0"/>
  </r>
  <r>
    <x v="52"/>
    <x v="0"/>
    <x v="2"/>
    <n v="1123"/>
    <x v="0"/>
  </r>
  <r>
    <x v="53"/>
    <x v="0"/>
    <x v="1"/>
    <n v="209"/>
    <x v="0"/>
  </r>
  <r>
    <x v="53"/>
    <x v="0"/>
    <x v="1"/>
    <n v="75"/>
    <x v="0"/>
  </r>
  <r>
    <x v="54"/>
    <x v="0"/>
    <x v="4"/>
    <n v="18375"/>
    <x v="0"/>
  </r>
  <r>
    <x v="55"/>
    <x v="2"/>
    <x v="0"/>
    <n v="279"/>
    <x v="0"/>
  </r>
  <r>
    <x v="56"/>
    <x v="0"/>
    <x v="2"/>
    <n v="47"/>
    <x v="0"/>
  </r>
  <r>
    <x v="56"/>
    <x v="0"/>
    <x v="2"/>
    <n v="585"/>
    <x v="0"/>
  </r>
  <r>
    <x v="56"/>
    <x v="0"/>
    <x v="2"/>
    <n v="464"/>
    <x v="0"/>
  </r>
  <r>
    <x v="57"/>
    <x v="0"/>
    <x v="2"/>
    <n v="669"/>
    <x v="0"/>
  </r>
  <r>
    <x v="57"/>
    <x v="0"/>
    <x v="2"/>
    <n v="1485"/>
    <x v="0"/>
  </r>
  <r>
    <x v="57"/>
    <x v="0"/>
    <x v="2"/>
    <n v="5940"/>
    <x v="0"/>
  </r>
  <r>
    <x v="57"/>
    <x v="0"/>
    <x v="2"/>
    <n v="3341"/>
    <x v="0"/>
  </r>
  <r>
    <x v="58"/>
    <x v="0"/>
    <x v="2"/>
    <n v="1856"/>
    <x v="0"/>
  </r>
  <r>
    <x v="59"/>
    <x v="0"/>
    <x v="2"/>
    <n v="279"/>
    <x v="0"/>
  </r>
  <r>
    <x v="59"/>
    <x v="0"/>
    <x v="2"/>
    <n v="557"/>
    <x v="0"/>
  </r>
  <r>
    <x v="59"/>
    <x v="0"/>
    <x v="2"/>
    <n v="557"/>
    <x v="0"/>
  </r>
  <r>
    <x v="59"/>
    <x v="0"/>
    <x v="2"/>
    <n v="251"/>
    <x v="0"/>
  </r>
  <r>
    <x v="60"/>
    <x v="0"/>
    <x v="2"/>
    <n v="1123"/>
    <x v="0"/>
  </r>
  <r>
    <x v="61"/>
    <x v="0"/>
    <x v="2"/>
    <n v="223"/>
    <x v="0"/>
  </r>
  <r>
    <x v="61"/>
    <x v="0"/>
    <x v="2"/>
    <n v="1485"/>
    <x v="0"/>
  </r>
  <r>
    <x v="62"/>
    <x v="0"/>
    <x v="4"/>
    <n v="22922"/>
    <x v="0"/>
  </r>
  <r>
    <x v="63"/>
    <x v="0"/>
    <x v="4"/>
    <n v="564"/>
    <x v="0"/>
  </r>
  <r>
    <x v="63"/>
    <x v="0"/>
    <x v="4"/>
    <n v="1880"/>
    <x v="0"/>
  </r>
  <r>
    <x v="64"/>
    <x v="0"/>
    <x v="1"/>
    <n v="3527"/>
    <x v="0"/>
  </r>
  <r>
    <x v="64"/>
    <x v="0"/>
    <x v="1"/>
    <n v="221"/>
    <x v="0"/>
  </r>
  <r>
    <x v="65"/>
    <x v="2"/>
    <x v="0"/>
    <n v="116"/>
    <x v="0"/>
  </r>
  <r>
    <x v="66"/>
    <x v="0"/>
    <x v="2"/>
    <n v="836"/>
    <x v="0"/>
  </r>
  <r>
    <x v="67"/>
    <x v="0"/>
    <x v="2"/>
    <n v="93"/>
    <x v="0"/>
  </r>
  <r>
    <x v="67"/>
    <x v="0"/>
    <x v="2"/>
    <n v="4009"/>
    <x v="0"/>
  </r>
  <r>
    <x v="68"/>
    <x v="0"/>
    <x v="4"/>
    <n v="6264"/>
    <x v="0"/>
  </r>
  <r>
    <x v="68"/>
    <x v="0"/>
    <x v="4"/>
    <n v="7888"/>
    <x v="0"/>
  </r>
  <r>
    <x v="68"/>
    <x v="0"/>
    <x v="4"/>
    <n v="6125"/>
    <x v="0"/>
  </r>
  <r>
    <x v="69"/>
    <x v="0"/>
    <x v="1"/>
    <n v="2784"/>
    <x v="0"/>
  </r>
  <r>
    <x v="70"/>
    <x v="2"/>
    <x v="2"/>
    <n v="483"/>
    <x v="0"/>
  </r>
  <r>
    <x v="70"/>
    <x v="2"/>
    <x v="2"/>
    <n v="1300"/>
    <x v="0"/>
  </r>
  <r>
    <x v="71"/>
    <x v="2"/>
    <x v="2"/>
    <n v="928"/>
    <x v="0"/>
  </r>
  <r>
    <x v="71"/>
    <x v="2"/>
    <x v="2"/>
    <n v="854"/>
    <x v="0"/>
  </r>
  <r>
    <x v="72"/>
    <x v="0"/>
    <x v="0"/>
    <n v="47"/>
    <x v="0"/>
  </r>
  <r>
    <x v="73"/>
    <x v="0"/>
    <x v="2"/>
    <n v="297"/>
    <x v="0"/>
  </r>
  <r>
    <x v="73"/>
    <x v="0"/>
    <x v="2"/>
    <n v="1485"/>
    <x v="0"/>
  </r>
  <r>
    <x v="74"/>
    <x v="0"/>
    <x v="2"/>
    <n v="279"/>
    <x v="0"/>
  </r>
  <r>
    <x v="74"/>
    <x v="0"/>
    <x v="2"/>
    <n v="1253"/>
    <x v="0"/>
  </r>
  <r>
    <x v="74"/>
    <x v="0"/>
    <x v="2"/>
    <n v="93"/>
    <x v="0"/>
  </r>
  <r>
    <x v="75"/>
    <x v="0"/>
    <x v="2"/>
    <n v="557"/>
    <x v="0"/>
  </r>
  <r>
    <x v="75"/>
    <x v="0"/>
    <x v="2"/>
    <n v="4455"/>
    <x v="0"/>
  </r>
  <r>
    <x v="75"/>
    <x v="0"/>
    <x v="2"/>
    <n v="1263"/>
    <x v="0"/>
  </r>
  <r>
    <x v="76"/>
    <x v="0"/>
    <x v="4"/>
    <n v="1300"/>
    <x v="0"/>
  </r>
  <r>
    <x v="76"/>
    <x v="0"/>
    <x v="4"/>
    <n v="1128"/>
    <x v="0"/>
  </r>
  <r>
    <x v="76"/>
    <x v="0"/>
    <x v="4"/>
    <n v="1880"/>
    <x v="0"/>
  </r>
  <r>
    <x v="77"/>
    <x v="0"/>
    <x v="4"/>
    <n v="891"/>
    <x v="0"/>
  </r>
  <r>
    <x v="77"/>
    <x v="0"/>
    <x v="4"/>
    <n v="1782"/>
    <x v="0"/>
  </r>
  <r>
    <x v="77"/>
    <x v="0"/>
    <x v="4"/>
    <n v="2599"/>
    <x v="0"/>
  </r>
  <r>
    <x v="77"/>
    <x v="0"/>
    <x v="4"/>
    <n v="2228"/>
    <x v="0"/>
  </r>
  <r>
    <x v="77"/>
    <x v="0"/>
    <x v="4"/>
    <n v="2228"/>
    <x v="0"/>
  </r>
  <r>
    <x v="77"/>
    <x v="0"/>
    <x v="4"/>
    <n v="743"/>
    <x v="0"/>
  </r>
  <r>
    <x v="77"/>
    <x v="0"/>
    <x v="4"/>
    <n v="1300"/>
    <x v="0"/>
  </r>
  <r>
    <x v="78"/>
    <x v="0"/>
    <x v="2"/>
    <n v="140"/>
    <x v="0"/>
  </r>
  <r>
    <x v="79"/>
    <x v="0"/>
    <x v="4"/>
    <n v="2819"/>
    <x v="0"/>
  </r>
  <r>
    <x v="79"/>
    <x v="0"/>
    <x v="4"/>
    <n v="961"/>
    <x v="0"/>
  </r>
  <r>
    <x v="79"/>
    <x v="0"/>
    <x v="4"/>
    <n v="1114"/>
    <x v="0"/>
  </r>
  <r>
    <x v="79"/>
    <x v="0"/>
    <x v="4"/>
    <n v="543"/>
    <x v="0"/>
  </r>
  <r>
    <x v="80"/>
    <x v="2"/>
    <x v="1"/>
    <n v="891"/>
    <x v="0"/>
  </r>
  <r>
    <x v="81"/>
    <x v="0"/>
    <x v="1"/>
    <n v="2822"/>
    <x v="0"/>
  </r>
  <r>
    <x v="81"/>
    <x v="0"/>
    <x v="1"/>
    <n v="130"/>
    <x v="0"/>
  </r>
  <r>
    <x v="82"/>
    <x v="2"/>
    <x v="1"/>
    <n v="2822"/>
    <x v="0"/>
  </r>
  <r>
    <x v="82"/>
    <x v="2"/>
    <x v="1"/>
    <n v="780"/>
    <x v="0"/>
  </r>
  <r>
    <x v="83"/>
    <x v="2"/>
    <x v="1"/>
    <n v="1940"/>
    <x v="0"/>
  </r>
  <r>
    <x v="83"/>
    <x v="2"/>
    <x v="1"/>
    <n v="520"/>
    <x v="0"/>
  </r>
  <r>
    <x v="84"/>
    <x v="0"/>
    <x v="2"/>
    <n v="836"/>
    <x v="0"/>
  </r>
  <r>
    <x v="85"/>
    <x v="0"/>
    <x v="2"/>
    <n v="1114"/>
    <x v="0"/>
  </r>
  <r>
    <x v="85"/>
    <x v="0"/>
    <x v="2"/>
    <n v="2228"/>
    <x v="0"/>
  </r>
  <r>
    <x v="85"/>
    <x v="0"/>
    <x v="2"/>
    <n v="1485"/>
    <x v="0"/>
  </r>
  <r>
    <x v="86"/>
    <x v="0"/>
    <x v="1"/>
    <n v="3341"/>
    <x v="0"/>
  </r>
  <r>
    <x v="87"/>
    <x v="0"/>
    <x v="1"/>
    <n v="35636"/>
    <x v="0"/>
  </r>
  <r>
    <x v="88"/>
    <x v="0"/>
    <x v="2"/>
    <n v="93"/>
    <x v="0"/>
  </r>
  <r>
    <x v="89"/>
    <x v="0"/>
    <x v="2"/>
    <n v="1114"/>
    <x v="0"/>
  </r>
  <r>
    <x v="89"/>
    <x v="0"/>
    <x v="2"/>
    <n v="1671"/>
    <x v="0"/>
  </r>
  <r>
    <x v="89"/>
    <x v="0"/>
    <x v="2"/>
    <n v="1114"/>
    <x v="0"/>
  </r>
  <r>
    <x v="90"/>
    <x v="0"/>
    <x v="4"/>
    <n v="15034"/>
    <x v="0"/>
  </r>
  <r>
    <x v="90"/>
    <x v="0"/>
    <x v="4"/>
    <n v="8816"/>
    <x v="0"/>
  </r>
  <r>
    <x v="90"/>
    <x v="0"/>
    <x v="4"/>
    <n v="546"/>
    <x v="0"/>
  </r>
  <r>
    <x v="90"/>
    <x v="0"/>
    <x v="4"/>
    <n v="1044"/>
    <x v="0"/>
  </r>
  <r>
    <x v="91"/>
    <x v="2"/>
    <x v="0"/>
    <n v="232"/>
    <x v="0"/>
  </r>
  <r>
    <x v="91"/>
    <x v="2"/>
    <x v="0"/>
    <n v="116"/>
    <x v="0"/>
  </r>
  <r>
    <x v="92"/>
    <x v="0"/>
    <x v="2"/>
    <n v="140"/>
    <x v="0"/>
  </r>
  <r>
    <x v="92"/>
    <x v="0"/>
    <x v="2"/>
    <n v="348"/>
    <x v="0"/>
  </r>
  <r>
    <x v="93"/>
    <x v="0"/>
    <x v="2"/>
    <n v="557"/>
    <x v="0"/>
  </r>
  <r>
    <x v="93"/>
    <x v="0"/>
    <x v="2"/>
    <n v="2970"/>
    <x v="0"/>
  </r>
  <r>
    <x v="93"/>
    <x v="0"/>
    <x v="2"/>
    <n v="7424"/>
    <x v="0"/>
  </r>
  <r>
    <x v="93"/>
    <x v="0"/>
    <x v="2"/>
    <n v="4455"/>
    <x v="0"/>
  </r>
  <r>
    <x v="93"/>
    <x v="0"/>
    <x v="2"/>
    <n v="1485"/>
    <x v="0"/>
  </r>
  <r>
    <x v="94"/>
    <x v="2"/>
    <x v="3"/>
    <n v="2068"/>
    <x v="0"/>
  </r>
  <r>
    <x v="94"/>
    <x v="2"/>
    <x v="3"/>
    <n v="15591"/>
    <x v="0"/>
  </r>
  <r>
    <x v="94"/>
    <x v="2"/>
    <x v="3"/>
    <n v="1120"/>
    <x v="0"/>
  </r>
  <r>
    <x v="95"/>
    <x v="2"/>
    <x v="3"/>
    <n v="2311"/>
    <x v="0"/>
  </r>
  <r>
    <x v="95"/>
    <x v="2"/>
    <x v="3"/>
    <n v="13364"/>
    <x v="0"/>
  </r>
  <r>
    <x v="96"/>
    <x v="0"/>
    <x v="2"/>
    <n v="2970"/>
    <x v="0"/>
  </r>
  <r>
    <x v="96"/>
    <x v="0"/>
    <x v="2"/>
    <n v="4455"/>
    <x v="0"/>
  </r>
  <r>
    <x v="97"/>
    <x v="0"/>
    <x v="2"/>
    <n v="696"/>
    <x v="0"/>
  </r>
  <r>
    <x v="97"/>
    <x v="0"/>
    <x v="2"/>
    <n v="232"/>
    <x v="0"/>
  </r>
  <r>
    <x v="98"/>
    <x v="2"/>
    <x v="3"/>
    <n v="11136"/>
    <x v="0"/>
  </r>
  <r>
    <x v="99"/>
    <x v="0"/>
    <x v="2"/>
    <n v="279"/>
    <x v="0"/>
  </r>
  <r>
    <x v="99"/>
    <x v="0"/>
    <x v="2"/>
    <n v="557"/>
    <x v="0"/>
  </r>
  <r>
    <x v="99"/>
    <x v="0"/>
    <x v="2"/>
    <n v="418"/>
    <x v="0"/>
  </r>
  <r>
    <x v="99"/>
    <x v="0"/>
    <x v="2"/>
    <n v="279"/>
    <x v="0"/>
  </r>
  <r>
    <x v="100"/>
    <x v="2"/>
    <x v="0"/>
    <n v="84"/>
    <x v="0"/>
  </r>
  <r>
    <x v="100"/>
    <x v="2"/>
    <x v="0"/>
    <n v="3"/>
    <x v="0"/>
  </r>
  <r>
    <x v="100"/>
    <x v="2"/>
    <x v="0"/>
    <n v="63"/>
    <x v="0"/>
  </r>
  <r>
    <x v="101"/>
    <x v="0"/>
    <x v="2"/>
    <n v="140"/>
    <x v="0"/>
  </r>
  <r>
    <x v="102"/>
    <x v="0"/>
    <x v="1"/>
    <n v="174"/>
    <x v="0"/>
  </r>
  <r>
    <x v="102"/>
    <x v="0"/>
    <x v="1"/>
    <n v="140"/>
    <x v="0"/>
  </r>
  <r>
    <x v="103"/>
    <x v="0"/>
    <x v="1"/>
    <n v="130"/>
    <x v="0"/>
  </r>
  <r>
    <x v="103"/>
    <x v="0"/>
    <x v="1"/>
    <n v="223"/>
    <x v="0"/>
  </r>
  <r>
    <x v="103"/>
    <x v="0"/>
    <x v="1"/>
    <n v="29696"/>
    <x v="0"/>
  </r>
  <r>
    <x v="104"/>
    <x v="1"/>
    <x v="0"/>
    <n v="1392"/>
    <x v="0"/>
  </r>
  <r>
    <x v="105"/>
    <x v="2"/>
    <x v="0"/>
    <n v="928"/>
    <x v="0"/>
  </r>
  <r>
    <x v="106"/>
    <x v="0"/>
    <x v="2"/>
    <n v="2228"/>
    <x v="0"/>
  </r>
  <r>
    <x v="106"/>
    <x v="0"/>
    <x v="2"/>
    <n v="7424"/>
    <x v="0"/>
  </r>
  <r>
    <x v="106"/>
    <x v="0"/>
    <x v="2"/>
    <n v="2228"/>
    <x v="0"/>
  </r>
  <r>
    <x v="106"/>
    <x v="0"/>
    <x v="2"/>
    <n v="1485"/>
    <x v="0"/>
  </r>
  <r>
    <x v="107"/>
    <x v="0"/>
    <x v="2"/>
    <n v="209"/>
    <x v="0"/>
  </r>
  <r>
    <x v="107"/>
    <x v="0"/>
    <x v="2"/>
    <n v="464"/>
    <x v="0"/>
  </r>
  <r>
    <x v="108"/>
    <x v="0"/>
    <x v="2"/>
    <n v="557"/>
    <x v="0"/>
  </r>
  <r>
    <x v="108"/>
    <x v="0"/>
    <x v="2"/>
    <n v="557"/>
    <x v="0"/>
  </r>
  <r>
    <x v="108"/>
    <x v="0"/>
    <x v="2"/>
    <n v="557"/>
    <x v="0"/>
  </r>
  <r>
    <x v="109"/>
    <x v="0"/>
    <x v="4"/>
    <n v="20463"/>
    <x v="0"/>
  </r>
  <r>
    <x v="110"/>
    <x v="0"/>
    <x v="2"/>
    <n v="4176"/>
    <x v="0"/>
  </r>
  <r>
    <x v="111"/>
    <x v="0"/>
    <x v="3"/>
    <n v="2909"/>
    <x v="0"/>
  </r>
  <r>
    <x v="112"/>
    <x v="0"/>
    <x v="2"/>
    <n v="4455"/>
    <x v="0"/>
  </r>
  <r>
    <x v="113"/>
    <x v="0"/>
    <x v="4"/>
    <n v="1300"/>
    <x v="0"/>
  </r>
  <r>
    <x v="113"/>
    <x v="0"/>
    <x v="4"/>
    <n v="564"/>
    <x v="0"/>
  </r>
  <r>
    <x v="113"/>
    <x v="0"/>
    <x v="4"/>
    <n v="2819"/>
    <x v="0"/>
  </r>
  <r>
    <x v="114"/>
    <x v="0"/>
    <x v="4"/>
    <n v="5012"/>
    <x v="0"/>
  </r>
  <r>
    <x v="114"/>
    <x v="0"/>
    <x v="4"/>
    <n v="7424"/>
    <x v="0"/>
  </r>
  <r>
    <x v="114"/>
    <x v="0"/>
    <x v="4"/>
    <n v="8445"/>
    <x v="0"/>
  </r>
  <r>
    <x v="115"/>
    <x v="0"/>
    <x v="1"/>
    <n v="2784"/>
    <x v="0"/>
  </r>
  <r>
    <x v="116"/>
    <x v="0"/>
    <x v="2"/>
    <n v="557"/>
    <x v="0"/>
  </r>
  <r>
    <x v="116"/>
    <x v="0"/>
    <x v="2"/>
    <n v="3712"/>
    <x v="0"/>
  </r>
  <r>
    <x v="116"/>
    <x v="0"/>
    <x v="2"/>
    <n v="7424"/>
    <x v="0"/>
  </r>
  <r>
    <x v="116"/>
    <x v="0"/>
    <x v="2"/>
    <n v="4455"/>
    <x v="0"/>
  </r>
  <r>
    <x v="116"/>
    <x v="0"/>
    <x v="2"/>
    <n v="743"/>
    <x v="0"/>
  </r>
  <r>
    <x v="117"/>
    <x v="0"/>
    <x v="2"/>
    <n v="279"/>
    <x v="0"/>
  </r>
  <r>
    <x v="117"/>
    <x v="0"/>
    <x v="2"/>
    <n v="1253"/>
    <x v="0"/>
  </r>
  <r>
    <x v="117"/>
    <x v="0"/>
    <x v="2"/>
    <n v="464"/>
    <x v="0"/>
  </r>
  <r>
    <x v="117"/>
    <x v="0"/>
    <x v="2"/>
    <n v="2088"/>
    <x v="0"/>
  </r>
  <r>
    <x v="118"/>
    <x v="0"/>
    <x v="2"/>
    <n v="418"/>
    <x v="0"/>
  </r>
  <r>
    <x v="118"/>
    <x v="0"/>
    <x v="2"/>
    <n v="232"/>
    <x v="0"/>
  </r>
  <r>
    <x v="119"/>
    <x v="0"/>
    <x v="2"/>
    <n v="557"/>
    <x v="0"/>
  </r>
  <r>
    <x v="119"/>
    <x v="0"/>
    <x v="2"/>
    <n v="2228"/>
    <x v="0"/>
  </r>
  <r>
    <x v="120"/>
    <x v="0"/>
    <x v="4"/>
    <n v="23490"/>
    <x v="0"/>
  </r>
  <r>
    <x v="121"/>
    <x v="0"/>
    <x v="4"/>
    <n v="1128"/>
    <x v="0"/>
  </r>
  <r>
    <x v="121"/>
    <x v="0"/>
    <x v="4"/>
    <n v="1044"/>
    <x v="0"/>
  </r>
  <r>
    <x v="122"/>
    <x v="0"/>
    <x v="4"/>
    <n v="2506"/>
    <x v="0"/>
  </r>
  <r>
    <x v="122"/>
    <x v="0"/>
    <x v="4"/>
    <n v="6496"/>
    <x v="0"/>
  </r>
  <r>
    <x v="122"/>
    <x v="0"/>
    <x v="4"/>
    <n v="2088"/>
    <x v="0"/>
  </r>
  <r>
    <x v="123"/>
    <x v="2"/>
    <x v="3"/>
    <n v="5769"/>
    <x v="0"/>
  </r>
  <r>
    <x v="124"/>
    <x v="0"/>
    <x v="2"/>
    <n v="557"/>
    <x v="0"/>
  </r>
  <r>
    <x v="124"/>
    <x v="0"/>
    <x v="2"/>
    <n v="232"/>
    <x v="0"/>
  </r>
  <r>
    <x v="125"/>
    <x v="0"/>
    <x v="2"/>
    <n v="743"/>
    <x v="0"/>
  </r>
  <r>
    <x v="126"/>
    <x v="0"/>
    <x v="2"/>
    <n v="140"/>
    <x v="0"/>
  </r>
  <r>
    <x v="126"/>
    <x v="0"/>
    <x v="2"/>
    <n v="279"/>
    <x v="0"/>
  </r>
  <r>
    <x v="127"/>
    <x v="2"/>
    <x v="4"/>
    <n v="3898"/>
    <x v="0"/>
  </r>
  <r>
    <x v="128"/>
    <x v="2"/>
    <x v="3"/>
    <n v="2413"/>
    <x v="0"/>
  </r>
  <r>
    <x v="129"/>
    <x v="3"/>
    <x v="3"/>
    <n v="8909"/>
    <x v="0"/>
  </r>
  <r>
    <x v="130"/>
    <x v="2"/>
    <x v="3"/>
    <n v="11136"/>
    <x v="0"/>
  </r>
  <r>
    <x v="131"/>
    <x v="2"/>
    <x v="4"/>
    <n v="8457"/>
    <x v="0"/>
  </r>
  <r>
    <x v="132"/>
    <x v="0"/>
    <x v="2"/>
    <n v="1253"/>
    <x v="0"/>
  </r>
  <r>
    <x v="132"/>
    <x v="0"/>
    <x v="2"/>
    <n v="3132"/>
    <x v="0"/>
  </r>
  <r>
    <x v="132"/>
    <x v="0"/>
    <x v="2"/>
    <n v="4009"/>
    <x v="0"/>
  </r>
  <r>
    <x v="133"/>
    <x v="0"/>
    <x v="2"/>
    <n v="2228"/>
    <x v="0"/>
  </r>
  <r>
    <x v="133"/>
    <x v="0"/>
    <x v="2"/>
    <n v="7424"/>
    <x v="0"/>
  </r>
  <r>
    <x v="133"/>
    <x v="0"/>
    <x v="2"/>
    <n v="1485"/>
    <x v="0"/>
  </r>
  <r>
    <x v="134"/>
    <x v="2"/>
    <x v="2"/>
    <n v="372"/>
    <x v="0"/>
  </r>
  <r>
    <x v="134"/>
    <x v="2"/>
    <x v="2"/>
    <n v="1411"/>
    <x v="0"/>
  </r>
  <r>
    <x v="135"/>
    <x v="0"/>
    <x v="2"/>
    <n v="7424"/>
    <x v="0"/>
  </r>
  <r>
    <x v="135"/>
    <x v="0"/>
    <x v="2"/>
    <n v="2228"/>
    <x v="0"/>
  </r>
  <r>
    <x v="136"/>
    <x v="0"/>
    <x v="2"/>
    <n v="140"/>
    <x v="0"/>
  </r>
  <r>
    <x v="137"/>
    <x v="2"/>
    <x v="4"/>
    <n v="2506"/>
    <x v="0"/>
  </r>
  <r>
    <x v="137"/>
    <x v="2"/>
    <x v="4"/>
    <n v="6960"/>
    <x v="0"/>
  </r>
  <r>
    <x v="137"/>
    <x v="2"/>
    <x v="4"/>
    <n v="696"/>
    <x v="0"/>
  </r>
  <r>
    <x v="137"/>
    <x v="2"/>
    <x v="4"/>
    <n v="8770"/>
    <x v="0"/>
  </r>
  <r>
    <x v="138"/>
    <x v="2"/>
    <x v="3"/>
    <n v="6615"/>
    <x v="0"/>
  </r>
  <r>
    <x v="138"/>
    <x v="2"/>
    <x v="3"/>
    <n v="10023"/>
    <x v="0"/>
  </r>
  <r>
    <x v="138"/>
    <x v="2"/>
    <x v="3"/>
    <n v="1120"/>
    <x v="0"/>
  </r>
  <r>
    <x v="139"/>
    <x v="0"/>
    <x v="2"/>
    <n v="2228"/>
    <x v="0"/>
  </r>
  <r>
    <x v="140"/>
    <x v="0"/>
    <x v="2"/>
    <n v="1044"/>
    <x v="0"/>
  </r>
  <r>
    <x v="141"/>
    <x v="0"/>
    <x v="2"/>
    <n v="836"/>
    <x v="0"/>
  </r>
  <r>
    <x v="141"/>
    <x v="0"/>
    <x v="2"/>
    <n v="4176"/>
    <x v="0"/>
  </r>
  <r>
    <x v="142"/>
    <x v="2"/>
    <x v="2"/>
    <n v="1114"/>
    <x v="0"/>
  </r>
  <r>
    <x v="142"/>
    <x v="2"/>
    <x v="2"/>
    <n v="4455"/>
    <x v="0"/>
  </r>
  <r>
    <x v="142"/>
    <x v="2"/>
    <x v="2"/>
    <n v="2228"/>
    <x v="0"/>
  </r>
  <r>
    <x v="143"/>
    <x v="2"/>
    <x v="2"/>
    <n v="418"/>
    <x v="0"/>
  </r>
  <r>
    <x v="143"/>
    <x v="2"/>
    <x v="2"/>
    <n v="696"/>
    <x v="0"/>
  </r>
  <r>
    <x v="143"/>
    <x v="2"/>
    <x v="2"/>
    <n v="2088"/>
    <x v="0"/>
  </r>
  <r>
    <x v="143"/>
    <x v="2"/>
    <x v="2"/>
    <n v="232"/>
    <x v="0"/>
  </r>
  <r>
    <x v="144"/>
    <x v="2"/>
    <x v="2"/>
    <n v="279"/>
    <x v="0"/>
  </r>
  <r>
    <x v="144"/>
    <x v="2"/>
    <x v="2"/>
    <n v="70"/>
    <x v="0"/>
  </r>
  <r>
    <x v="144"/>
    <x v="2"/>
    <x v="2"/>
    <n v="836"/>
    <x v="0"/>
  </r>
  <r>
    <x v="144"/>
    <x v="2"/>
    <x v="2"/>
    <n v="557"/>
    <x v="0"/>
  </r>
  <r>
    <x v="145"/>
    <x v="2"/>
    <x v="1"/>
    <n v="650"/>
    <x v="0"/>
  </r>
  <r>
    <x v="146"/>
    <x v="2"/>
    <x v="1"/>
    <n v="1235"/>
    <x v="0"/>
  </r>
  <r>
    <x v="146"/>
    <x v="2"/>
    <x v="1"/>
    <n v="260"/>
    <x v="0"/>
  </r>
  <r>
    <x v="147"/>
    <x v="2"/>
    <x v="1"/>
    <n v="130"/>
    <x v="0"/>
  </r>
  <r>
    <x v="147"/>
    <x v="2"/>
    <x v="1"/>
    <n v="223"/>
    <x v="0"/>
  </r>
  <r>
    <x v="147"/>
    <x v="2"/>
    <x v="1"/>
    <n v="26727"/>
    <x v="0"/>
  </r>
  <r>
    <x v="148"/>
    <x v="2"/>
    <x v="1"/>
    <n v="3898"/>
    <x v="0"/>
  </r>
  <r>
    <x v="149"/>
    <x v="2"/>
    <x v="1"/>
    <n v="3898"/>
    <x v="0"/>
  </r>
  <r>
    <x v="150"/>
    <x v="2"/>
    <x v="2"/>
    <n v="1114"/>
    <x v="0"/>
  </r>
  <r>
    <x v="150"/>
    <x v="2"/>
    <x v="2"/>
    <n v="2228"/>
    <x v="0"/>
  </r>
  <r>
    <x v="150"/>
    <x v="2"/>
    <x v="2"/>
    <n v="4455"/>
    <x v="0"/>
  </r>
  <r>
    <x v="151"/>
    <x v="2"/>
    <x v="2"/>
    <n v="24"/>
    <x v="0"/>
  </r>
  <r>
    <x v="151"/>
    <x v="2"/>
    <x v="2"/>
    <n v="3132"/>
    <x v="0"/>
  </r>
  <r>
    <x v="152"/>
    <x v="2"/>
    <x v="4"/>
    <n v="502"/>
    <x v="0"/>
  </r>
  <r>
    <x v="152"/>
    <x v="2"/>
    <x v="4"/>
    <n v="1949"/>
    <x v="0"/>
  </r>
  <r>
    <x v="152"/>
    <x v="2"/>
    <x v="4"/>
    <n v="564"/>
    <x v="0"/>
  </r>
  <r>
    <x v="152"/>
    <x v="2"/>
    <x v="4"/>
    <n v="1880"/>
    <x v="0"/>
  </r>
  <r>
    <x v="152"/>
    <x v="2"/>
    <x v="4"/>
    <n v="2339"/>
    <x v="0"/>
  </r>
  <r>
    <x v="153"/>
    <x v="2"/>
    <x v="4"/>
    <n v="3898"/>
    <x v="0"/>
  </r>
  <r>
    <x v="153"/>
    <x v="2"/>
    <x v="4"/>
    <n v="223"/>
    <x v="0"/>
  </r>
  <r>
    <x v="153"/>
    <x v="2"/>
    <x v="4"/>
    <n v="1114"/>
    <x v="0"/>
  </r>
  <r>
    <x v="153"/>
    <x v="2"/>
    <x v="4"/>
    <n v="1114"/>
    <x v="0"/>
  </r>
  <r>
    <x v="154"/>
    <x v="2"/>
    <x v="4"/>
    <n v="3007"/>
    <x v="0"/>
  </r>
  <r>
    <x v="154"/>
    <x v="2"/>
    <x v="4"/>
    <n v="1044"/>
    <x v="0"/>
  </r>
  <r>
    <x v="154"/>
    <x v="2"/>
    <x v="4"/>
    <n v="919"/>
    <x v="0"/>
  </r>
  <r>
    <x v="154"/>
    <x v="2"/>
    <x v="4"/>
    <n v="452"/>
    <x v="0"/>
  </r>
  <r>
    <x v="155"/>
    <x v="2"/>
    <x v="2"/>
    <n v="418"/>
    <x v="0"/>
  </r>
  <r>
    <x v="155"/>
    <x v="2"/>
    <x v="2"/>
    <n v="464"/>
    <x v="0"/>
  </r>
  <r>
    <x v="156"/>
    <x v="2"/>
    <x v="2"/>
    <n v="836"/>
    <x v="0"/>
  </r>
  <r>
    <x v="156"/>
    <x v="2"/>
    <x v="2"/>
    <n v="2970"/>
    <x v="0"/>
  </r>
  <r>
    <x v="156"/>
    <x v="2"/>
    <x v="2"/>
    <n v="7424"/>
    <x v="0"/>
  </r>
  <r>
    <x v="156"/>
    <x v="2"/>
    <x v="2"/>
    <n v="4455"/>
    <x v="0"/>
  </r>
  <r>
    <x v="156"/>
    <x v="2"/>
    <x v="2"/>
    <n v="743"/>
    <x v="0"/>
  </r>
  <r>
    <x v="157"/>
    <x v="2"/>
    <x v="2"/>
    <n v="140"/>
    <x v="0"/>
  </r>
  <r>
    <x v="157"/>
    <x v="2"/>
    <x v="2"/>
    <n v="279"/>
    <x v="0"/>
  </r>
  <r>
    <x v="158"/>
    <x v="2"/>
    <x v="2"/>
    <n v="557"/>
    <x v="0"/>
  </r>
  <r>
    <x v="158"/>
    <x v="2"/>
    <x v="2"/>
    <n v="557"/>
    <x v="0"/>
  </r>
  <r>
    <x v="158"/>
    <x v="2"/>
    <x v="2"/>
    <n v="557"/>
    <x v="0"/>
  </r>
  <r>
    <x v="159"/>
    <x v="2"/>
    <x v="2"/>
    <n v="1253"/>
    <x v="0"/>
  </r>
  <r>
    <x v="159"/>
    <x v="2"/>
    <x v="2"/>
    <n v="232"/>
    <x v="0"/>
  </r>
  <r>
    <x v="160"/>
    <x v="2"/>
    <x v="2"/>
    <n v="1485"/>
    <x v="0"/>
  </r>
  <r>
    <x v="160"/>
    <x v="2"/>
    <x v="2"/>
    <n v="5940"/>
    <x v="0"/>
  </r>
  <r>
    <x v="160"/>
    <x v="2"/>
    <x v="2"/>
    <n v="2228"/>
    <x v="0"/>
  </r>
  <r>
    <x v="160"/>
    <x v="2"/>
    <x v="2"/>
    <n v="372"/>
    <x v="0"/>
  </r>
  <r>
    <x v="161"/>
    <x v="2"/>
    <x v="4"/>
    <n v="15312"/>
    <x v="0"/>
  </r>
  <r>
    <x v="162"/>
    <x v="2"/>
    <x v="3"/>
    <n v="2450"/>
    <x v="0"/>
  </r>
  <r>
    <x v="162"/>
    <x v="2"/>
    <x v="3"/>
    <n v="8018"/>
    <x v="0"/>
  </r>
  <r>
    <x v="163"/>
    <x v="2"/>
    <x v="4"/>
    <n v="2088"/>
    <x v="0"/>
  </r>
  <r>
    <x v="164"/>
    <x v="2"/>
    <x v="2"/>
    <n v="4176"/>
    <x v="0"/>
  </r>
  <r>
    <x v="165"/>
    <x v="2"/>
    <x v="2"/>
    <n v="1114"/>
    <x v="0"/>
  </r>
  <r>
    <x v="165"/>
    <x v="2"/>
    <x v="2"/>
    <n v="4455"/>
    <x v="0"/>
  </r>
  <r>
    <x v="165"/>
    <x v="2"/>
    <x v="2"/>
    <n v="14848"/>
    <x v="0"/>
  </r>
  <r>
    <x v="165"/>
    <x v="2"/>
    <x v="2"/>
    <n v="6682"/>
    <x v="0"/>
  </r>
  <r>
    <x v="165"/>
    <x v="2"/>
    <x v="2"/>
    <n v="1114"/>
    <x v="0"/>
  </r>
  <r>
    <x v="166"/>
    <x v="2"/>
    <x v="2"/>
    <n v="1671"/>
    <x v="0"/>
  </r>
  <r>
    <x v="166"/>
    <x v="2"/>
    <x v="2"/>
    <n v="464"/>
    <x v="0"/>
  </r>
  <r>
    <x v="166"/>
    <x v="2"/>
    <x v="2"/>
    <n v="4176"/>
    <x v="0"/>
  </r>
  <r>
    <x v="167"/>
    <x v="2"/>
    <x v="3"/>
    <n v="2228"/>
    <x v="0"/>
  </r>
  <r>
    <x v="168"/>
    <x v="2"/>
    <x v="2"/>
    <n v="84"/>
    <x v="0"/>
  </r>
  <r>
    <x v="168"/>
    <x v="2"/>
    <x v="2"/>
    <n v="70"/>
    <x v="0"/>
  </r>
  <r>
    <x v="168"/>
    <x v="2"/>
    <x v="2"/>
    <n v="140"/>
    <x v="0"/>
  </r>
  <r>
    <x v="168"/>
    <x v="2"/>
    <x v="2"/>
    <n v="279"/>
    <x v="0"/>
  </r>
  <r>
    <x v="168"/>
    <x v="2"/>
    <x v="2"/>
    <n v="836"/>
    <x v="0"/>
  </r>
  <r>
    <x v="169"/>
    <x v="2"/>
    <x v="4"/>
    <n v="2506"/>
    <x v="0"/>
  </r>
  <r>
    <x v="169"/>
    <x v="2"/>
    <x v="4"/>
    <n v="10208"/>
    <x v="0"/>
  </r>
  <r>
    <x v="169"/>
    <x v="2"/>
    <x v="4"/>
    <n v="3341"/>
    <x v="0"/>
  </r>
  <r>
    <x v="170"/>
    <x v="2"/>
    <x v="2"/>
    <n v="1114"/>
    <x v="0"/>
  </r>
  <r>
    <x v="170"/>
    <x v="2"/>
    <x v="2"/>
    <n v="1485"/>
    <x v="0"/>
  </r>
  <r>
    <x v="170"/>
    <x v="2"/>
    <x v="2"/>
    <n v="11136"/>
    <x v="0"/>
  </r>
  <r>
    <x v="170"/>
    <x v="2"/>
    <x v="2"/>
    <n v="4455"/>
    <x v="0"/>
  </r>
  <r>
    <x v="170"/>
    <x v="2"/>
    <x v="2"/>
    <n v="743"/>
    <x v="0"/>
  </r>
  <r>
    <x v="171"/>
    <x v="2"/>
    <x v="2"/>
    <n v="47"/>
    <x v="0"/>
  </r>
  <r>
    <x v="171"/>
    <x v="2"/>
    <x v="2"/>
    <n v="2506"/>
    <x v="0"/>
  </r>
  <r>
    <x v="171"/>
    <x v="2"/>
    <x v="2"/>
    <n v="2088"/>
    <x v="0"/>
  </r>
  <r>
    <x v="172"/>
    <x v="2"/>
    <x v="2"/>
    <n v="4455"/>
    <x v="0"/>
  </r>
  <r>
    <x v="172"/>
    <x v="2"/>
    <x v="2"/>
    <n v="2228"/>
    <x v="0"/>
  </r>
  <r>
    <x v="172"/>
    <x v="2"/>
    <x v="2"/>
    <n v="743"/>
    <x v="0"/>
  </r>
  <r>
    <x v="173"/>
    <x v="2"/>
    <x v="2"/>
    <n v="93"/>
    <x v="0"/>
  </r>
  <r>
    <x v="174"/>
    <x v="2"/>
    <x v="1"/>
    <n v="140"/>
    <x v="0"/>
  </r>
  <r>
    <x v="174"/>
    <x v="2"/>
    <x v="1"/>
    <n v="186"/>
    <x v="0"/>
  </r>
  <r>
    <x v="175"/>
    <x v="2"/>
    <x v="1"/>
    <n v="223"/>
    <x v="0"/>
  </r>
  <r>
    <x v="176"/>
    <x v="2"/>
    <x v="4"/>
    <n v="6032"/>
    <x v="0"/>
  </r>
  <r>
    <x v="176"/>
    <x v="2"/>
    <x v="4"/>
    <n v="9466"/>
    <x v="0"/>
  </r>
  <r>
    <x v="177"/>
    <x v="2"/>
    <x v="2"/>
    <n v="2228"/>
    <x v="0"/>
  </r>
  <r>
    <x v="177"/>
    <x v="2"/>
    <x v="2"/>
    <n v="3712"/>
    <x v="0"/>
  </r>
  <r>
    <x v="178"/>
    <x v="2"/>
    <x v="2"/>
    <n v="1504"/>
    <x v="0"/>
  </r>
  <r>
    <x v="178"/>
    <x v="2"/>
    <x v="2"/>
    <n v="2088"/>
    <x v="0"/>
  </r>
  <r>
    <x v="178"/>
    <x v="2"/>
    <x v="2"/>
    <n v="4009"/>
    <x v="0"/>
  </r>
  <r>
    <x v="179"/>
    <x v="2"/>
    <x v="2"/>
    <n v="70"/>
    <x v="0"/>
  </r>
  <r>
    <x v="179"/>
    <x v="2"/>
    <x v="2"/>
    <n v="279"/>
    <x v="0"/>
  </r>
  <r>
    <x v="180"/>
    <x v="2"/>
    <x v="1"/>
    <n v="4455"/>
    <x v="0"/>
  </r>
  <r>
    <x v="181"/>
    <x v="2"/>
    <x v="2"/>
    <n v="2228"/>
    <x v="0"/>
  </r>
  <r>
    <x v="182"/>
    <x v="3"/>
    <x v="2"/>
    <n v="1485"/>
    <x v="0"/>
  </r>
  <r>
    <x v="182"/>
    <x v="3"/>
    <x v="2"/>
    <n v="297"/>
    <x v="0"/>
  </r>
  <r>
    <x v="183"/>
    <x v="2"/>
    <x v="1"/>
    <n v="279"/>
    <x v="0"/>
  </r>
  <r>
    <x v="183"/>
    <x v="2"/>
    <x v="1"/>
    <n v="65"/>
    <x v="0"/>
  </r>
  <r>
    <x v="184"/>
    <x v="2"/>
    <x v="4"/>
    <n v="2506"/>
    <x v="0"/>
  </r>
  <r>
    <x v="184"/>
    <x v="2"/>
    <x v="4"/>
    <n v="7888"/>
    <x v="0"/>
  </r>
  <r>
    <x v="184"/>
    <x v="2"/>
    <x v="4"/>
    <n v="3341"/>
    <x v="0"/>
  </r>
  <r>
    <x v="184"/>
    <x v="2"/>
    <x v="4"/>
    <n v="3828"/>
    <x v="0"/>
  </r>
  <r>
    <x v="185"/>
    <x v="3"/>
    <x v="4"/>
    <n v="502"/>
    <x v="0"/>
  </r>
  <r>
    <x v="186"/>
    <x v="2"/>
    <x v="3"/>
    <n v="2559"/>
    <x v="0"/>
  </r>
  <r>
    <x v="187"/>
    <x v="2"/>
    <x v="2"/>
    <n v="7424"/>
    <x v="0"/>
  </r>
  <r>
    <x v="187"/>
    <x v="2"/>
    <x v="2"/>
    <n v="3341"/>
    <x v="0"/>
  </r>
  <r>
    <x v="187"/>
    <x v="2"/>
    <x v="2"/>
    <n v="2228"/>
    <x v="0"/>
  </r>
  <r>
    <x v="188"/>
    <x v="2"/>
    <x v="2"/>
    <n v="836"/>
    <x v="0"/>
  </r>
  <r>
    <x v="189"/>
    <x v="2"/>
    <x v="2"/>
    <n v="483"/>
    <x v="0"/>
  </r>
  <r>
    <x v="190"/>
    <x v="2"/>
    <x v="2"/>
    <n v="7387"/>
    <x v="0"/>
  </r>
  <r>
    <x v="190"/>
    <x v="2"/>
    <x v="2"/>
    <n v="4455"/>
    <x v="0"/>
  </r>
  <r>
    <x v="191"/>
    <x v="2"/>
    <x v="2"/>
    <n v="279"/>
    <x v="0"/>
  </r>
  <r>
    <x v="191"/>
    <x v="2"/>
    <x v="2"/>
    <n v="464"/>
    <x v="0"/>
  </r>
  <r>
    <x v="191"/>
    <x v="2"/>
    <x v="2"/>
    <n v="2088"/>
    <x v="0"/>
  </r>
  <r>
    <x v="191"/>
    <x v="2"/>
    <x v="2"/>
    <n v="116"/>
    <x v="0"/>
  </r>
  <r>
    <x v="192"/>
    <x v="2"/>
    <x v="2"/>
    <n v="70"/>
    <x v="0"/>
  </r>
  <r>
    <x v="192"/>
    <x v="2"/>
    <x v="2"/>
    <n v="279"/>
    <x v="0"/>
  </r>
  <r>
    <x v="193"/>
    <x v="2"/>
    <x v="3"/>
    <n v="1634"/>
    <x v="0"/>
  </r>
  <r>
    <x v="193"/>
    <x v="2"/>
    <x v="3"/>
    <n v="6237"/>
    <x v="0"/>
  </r>
  <r>
    <x v="194"/>
    <x v="3"/>
    <x v="1"/>
    <n v="1420"/>
    <x v="0"/>
  </r>
  <r>
    <x v="195"/>
    <x v="2"/>
    <x v="2"/>
    <n v="4176"/>
    <x v="0"/>
  </r>
  <r>
    <x v="195"/>
    <x v="2"/>
    <x v="2"/>
    <n v="93"/>
    <x v="0"/>
  </r>
  <r>
    <x v="196"/>
    <x v="2"/>
    <x v="2"/>
    <n v="557"/>
    <x v="0"/>
  </r>
  <r>
    <x v="197"/>
    <x v="2"/>
    <x v="4"/>
    <n v="2506"/>
    <x v="0"/>
  </r>
  <r>
    <x v="197"/>
    <x v="2"/>
    <x v="4"/>
    <n v="6960"/>
    <x v="0"/>
  </r>
  <r>
    <x v="197"/>
    <x v="2"/>
    <x v="4"/>
    <n v="7796"/>
    <x v="0"/>
  </r>
  <r>
    <x v="198"/>
    <x v="2"/>
    <x v="4"/>
    <n v="12528"/>
    <x v="0"/>
  </r>
  <r>
    <x v="199"/>
    <x v="2"/>
    <x v="3"/>
    <n v="3308"/>
    <x v="0"/>
  </r>
  <r>
    <x v="199"/>
    <x v="2"/>
    <x v="3"/>
    <n v="1114"/>
    <x v="0"/>
  </r>
  <r>
    <x v="199"/>
    <x v="2"/>
    <x v="3"/>
    <n v="2239"/>
    <x v="0"/>
  </r>
  <r>
    <x v="200"/>
    <x v="2"/>
    <x v="3"/>
    <n v="2228"/>
    <x v="0"/>
  </r>
  <r>
    <x v="201"/>
    <x v="2"/>
    <x v="2"/>
    <n v="557"/>
    <x v="0"/>
  </r>
  <r>
    <x v="201"/>
    <x v="2"/>
    <x v="2"/>
    <n v="2970"/>
    <x v="0"/>
  </r>
  <r>
    <x v="201"/>
    <x v="2"/>
    <x v="2"/>
    <n v="7424"/>
    <x v="0"/>
  </r>
  <r>
    <x v="201"/>
    <x v="2"/>
    <x v="2"/>
    <n v="2228"/>
    <x v="0"/>
  </r>
  <r>
    <x v="201"/>
    <x v="2"/>
    <x v="2"/>
    <n v="743"/>
    <x v="0"/>
  </r>
  <r>
    <x v="202"/>
    <x v="2"/>
    <x v="2"/>
    <n v="4176"/>
    <x v="0"/>
  </r>
  <r>
    <x v="203"/>
    <x v="2"/>
    <x v="2"/>
    <n v="836"/>
    <x v="0"/>
  </r>
  <r>
    <x v="204"/>
    <x v="2"/>
    <x v="2"/>
    <n v="7424"/>
    <x v="0"/>
  </r>
  <r>
    <x v="204"/>
    <x v="2"/>
    <x v="2"/>
    <n v="2228"/>
    <x v="0"/>
  </r>
  <r>
    <x v="204"/>
    <x v="2"/>
    <x v="2"/>
    <n v="743"/>
    <x v="0"/>
  </r>
  <r>
    <x v="205"/>
    <x v="3"/>
    <x v="1"/>
    <n v="2998"/>
    <x v="0"/>
  </r>
  <r>
    <x v="205"/>
    <x v="3"/>
    <x v="1"/>
    <n v="650"/>
    <x v="0"/>
  </r>
  <r>
    <x v="206"/>
    <x v="2"/>
    <x v="2"/>
    <n v="418"/>
    <x v="0"/>
  </r>
  <r>
    <x v="206"/>
    <x v="2"/>
    <x v="2"/>
    <n v="232"/>
    <x v="0"/>
  </r>
  <r>
    <x v="206"/>
    <x v="2"/>
    <x v="2"/>
    <n v="4176"/>
    <x v="0"/>
  </r>
  <r>
    <x v="206"/>
    <x v="2"/>
    <x v="2"/>
    <n v="93"/>
    <x v="0"/>
  </r>
  <r>
    <x v="207"/>
    <x v="2"/>
    <x v="2"/>
    <n v="7424"/>
    <x v="0"/>
  </r>
  <r>
    <x v="207"/>
    <x v="2"/>
    <x v="2"/>
    <n v="4455"/>
    <x v="0"/>
  </r>
  <r>
    <x v="207"/>
    <x v="2"/>
    <x v="2"/>
    <n v="743"/>
    <x v="0"/>
  </r>
  <r>
    <x v="208"/>
    <x v="2"/>
    <x v="2"/>
    <n v="418"/>
    <x v="0"/>
  </r>
  <r>
    <x v="208"/>
    <x v="2"/>
    <x v="2"/>
    <n v="232"/>
    <x v="0"/>
  </r>
  <r>
    <x v="209"/>
    <x v="2"/>
    <x v="2"/>
    <n v="279"/>
    <x v="0"/>
  </r>
  <r>
    <x v="209"/>
    <x v="2"/>
    <x v="2"/>
    <n v="1485"/>
    <x v="0"/>
  </r>
  <r>
    <x v="209"/>
    <x v="2"/>
    <x v="2"/>
    <n v="7424"/>
    <x v="0"/>
  </r>
  <r>
    <x v="209"/>
    <x v="2"/>
    <x v="2"/>
    <n v="2228"/>
    <x v="0"/>
  </r>
  <r>
    <x v="210"/>
    <x v="2"/>
    <x v="2"/>
    <n v="140"/>
    <x v="0"/>
  </r>
  <r>
    <x v="210"/>
    <x v="2"/>
    <x v="2"/>
    <n v="140"/>
    <x v="0"/>
  </r>
  <r>
    <x v="211"/>
    <x v="2"/>
    <x v="2"/>
    <n v="140"/>
    <x v="0"/>
  </r>
  <r>
    <x v="211"/>
    <x v="2"/>
    <x v="2"/>
    <n v="279"/>
    <x v="0"/>
  </r>
  <r>
    <x v="212"/>
    <x v="2"/>
    <x v="2"/>
    <n v="2088"/>
    <x v="0"/>
  </r>
  <r>
    <x v="213"/>
    <x v="1"/>
    <x v="0"/>
    <n v="724"/>
    <x v="0"/>
  </r>
  <r>
    <x v="214"/>
    <x v="2"/>
    <x v="4"/>
    <n v="3759"/>
    <x v="0"/>
  </r>
  <r>
    <x v="214"/>
    <x v="2"/>
    <x v="4"/>
    <n v="7424"/>
    <x v="0"/>
  </r>
  <r>
    <x v="214"/>
    <x v="2"/>
    <x v="4"/>
    <n v="2784"/>
    <x v="0"/>
  </r>
  <r>
    <x v="214"/>
    <x v="2"/>
    <x v="4"/>
    <n v="1253"/>
    <x v="0"/>
  </r>
  <r>
    <x v="214"/>
    <x v="2"/>
    <x v="4"/>
    <n v="5847"/>
    <x v="0"/>
  </r>
  <r>
    <x v="215"/>
    <x v="2"/>
    <x v="2"/>
    <n v="557"/>
    <x v="0"/>
  </r>
  <r>
    <x v="216"/>
    <x v="2"/>
    <x v="2"/>
    <n v="557"/>
    <x v="0"/>
  </r>
  <r>
    <x v="216"/>
    <x v="2"/>
    <x v="2"/>
    <n v="1448"/>
    <x v="0"/>
  </r>
  <r>
    <x v="216"/>
    <x v="2"/>
    <x v="2"/>
    <n v="5568"/>
    <x v="0"/>
  </r>
  <r>
    <x v="216"/>
    <x v="2"/>
    <x v="2"/>
    <n v="1114"/>
    <x v="0"/>
  </r>
  <r>
    <x v="216"/>
    <x v="2"/>
    <x v="2"/>
    <n v="1485"/>
    <x v="0"/>
  </r>
  <r>
    <x v="217"/>
    <x v="2"/>
    <x v="2"/>
    <n v="418"/>
    <x v="0"/>
  </r>
  <r>
    <x v="217"/>
    <x v="2"/>
    <x v="2"/>
    <n v="232"/>
    <x v="0"/>
  </r>
  <r>
    <x v="217"/>
    <x v="2"/>
    <x v="2"/>
    <n v="2088"/>
    <x v="0"/>
  </r>
  <r>
    <x v="218"/>
    <x v="2"/>
    <x v="2"/>
    <n v="1114"/>
    <x v="0"/>
  </r>
  <r>
    <x v="218"/>
    <x v="2"/>
    <x v="2"/>
    <n v="2228"/>
    <x v="0"/>
  </r>
  <r>
    <x v="218"/>
    <x v="2"/>
    <x v="2"/>
    <n v="11136"/>
    <x v="0"/>
  </r>
  <r>
    <x v="218"/>
    <x v="2"/>
    <x v="2"/>
    <n v="5568"/>
    <x v="0"/>
  </r>
  <r>
    <x v="218"/>
    <x v="2"/>
    <x v="2"/>
    <n v="743"/>
    <x v="0"/>
  </r>
  <r>
    <x v="219"/>
    <x v="2"/>
    <x v="2"/>
    <n v="35"/>
    <x v="0"/>
  </r>
  <r>
    <x v="219"/>
    <x v="2"/>
    <x v="2"/>
    <n v="140"/>
    <x v="0"/>
  </r>
  <r>
    <x v="219"/>
    <x v="2"/>
    <x v="2"/>
    <n v="836"/>
    <x v="0"/>
  </r>
  <r>
    <x v="219"/>
    <x v="2"/>
    <x v="2"/>
    <n v="464"/>
    <x v="0"/>
  </r>
  <r>
    <x v="219"/>
    <x v="2"/>
    <x v="2"/>
    <n v="4176"/>
    <x v="0"/>
  </r>
  <r>
    <x v="219"/>
    <x v="2"/>
    <x v="2"/>
    <n v="232"/>
    <x v="0"/>
  </r>
  <r>
    <x v="219"/>
    <x v="2"/>
    <x v="2"/>
    <n v="2005"/>
    <x v="0"/>
  </r>
  <r>
    <x v="220"/>
    <x v="3"/>
    <x v="2"/>
    <n v="70"/>
    <x v="0"/>
  </r>
  <r>
    <x v="220"/>
    <x v="3"/>
    <x v="2"/>
    <n v="140"/>
    <x v="0"/>
  </r>
  <r>
    <x v="220"/>
    <x v="3"/>
    <x v="2"/>
    <n v="557"/>
    <x v="0"/>
  </r>
  <r>
    <x v="220"/>
    <x v="3"/>
    <x v="2"/>
    <n v="836"/>
    <x v="0"/>
  </r>
  <r>
    <x v="220"/>
    <x v="3"/>
    <x v="2"/>
    <n v="140"/>
    <x v="0"/>
  </r>
  <r>
    <x v="221"/>
    <x v="2"/>
    <x v="2"/>
    <n v="557"/>
    <x v="0"/>
  </r>
  <r>
    <x v="221"/>
    <x v="2"/>
    <x v="2"/>
    <n v="2970"/>
    <x v="0"/>
  </r>
  <r>
    <x v="221"/>
    <x v="2"/>
    <x v="2"/>
    <n v="7424"/>
    <x v="0"/>
  </r>
  <r>
    <x v="221"/>
    <x v="2"/>
    <x v="2"/>
    <n v="6682"/>
    <x v="0"/>
  </r>
  <r>
    <x v="221"/>
    <x v="2"/>
    <x v="2"/>
    <n v="1485"/>
    <x v="0"/>
  </r>
  <r>
    <x v="222"/>
    <x v="2"/>
    <x v="2"/>
    <n v="836"/>
    <x v="0"/>
  </r>
  <r>
    <x v="222"/>
    <x v="2"/>
    <x v="2"/>
    <n v="464"/>
    <x v="0"/>
  </r>
  <r>
    <x v="222"/>
    <x v="2"/>
    <x v="2"/>
    <n v="3132"/>
    <x v="0"/>
  </r>
  <r>
    <x v="223"/>
    <x v="3"/>
    <x v="2"/>
    <n v="140"/>
    <x v="0"/>
  </r>
  <r>
    <x v="223"/>
    <x v="3"/>
    <x v="2"/>
    <n v="140"/>
    <x v="0"/>
  </r>
  <r>
    <x v="224"/>
    <x v="3"/>
    <x v="1"/>
    <n v="325"/>
    <x v="0"/>
  </r>
  <r>
    <x v="224"/>
    <x v="3"/>
    <x v="1"/>
    <n v="93"/>
    <x v="0"/>
  </r>
  <r>
    <x v="225"/>
    <x v="3"/>
    <x v="4"/>
    <n v="1114"/>
    <x v="0"/>
  </r>
  <r>
    <x v="225"/>
    <x v="3"/>
    <x v="4"/>
    <n v="1300"/>
    <x v="0"/>
  </r>
  <r>
    <x v="226"/>
    <x v="3"/>
    <x v="2"/>
    <n v="140"/>
    <x v="0"/>
  </r>
  <r>
    <x v="226"/>
    <x v="3"/>
    <x v="2"/>
    <n v="232"/>
    <x v="0"/>
  </r>
  <r>
    <x v="226"/>
    <x v="3"/>
    <x v="2"/>
    <n v="4176"/>
    <x v="0"/>
  </r>
  <r>
    <x v="226"/>
    <x v="3"/>
    <x v="2"/>
    <n v="116"/>
    <x v="0"/>
  </r>
  <r>
    <x v="227"/>
    <x v="3"/>
    <x v="2"/>
    <n v="4455"/>
    <x v="0"/>
  </r>
  <r>
    <x v="227"/>
    <x v="3"/>
    <x v="2"/>
    <n v="4455"/>
    <x v="0"/>
  </r>
  <r>
    <x v="227"/>
    <x v="3"/>
    <x v="2"/>
    <n v="743"/>
    <x v="0"/>
  </r>
  <r>
    <x v="228"/>
    <x v="3"/>
    <x v="2"/>
    <n v="70"/>
    <x v="0"/>
  </r>
  <r>
    <x v="228"/>
    <x v="3"/>
    <x v="2"/>
    <n v="140"/>
    <x v="0"/>
  </r>
  <r>
    <x v="228"/>
    <x v="3"/>
    <x v="2"/>
    <n v="279"/>
    <x v="0"/>
  </r>
  <r>
    <x v="228"/>
    <x v="3"/>
    <x v="2"/>
    <n v="279"/>
    <x v="0"/>
  </r>
  <r>
    <x v="228"/>
    <x v="3"/>
    <x v="2"/>
    <n v="140"/>
    <x v="0"/>
  </r>
  <r>
    <x v="229"/>
    <x v="3"/>
    <x v="4"/>
    <n v="3225"/>
    <x v="0"/>
  </r>
  <r>
    <x v="229"/>
    <x v="3"/>
    <x v="4"/>
    <n v="4455"/>
    <x v="0"/>
  </r>
  <r>
    <x v="229"/>
    <x v="3"/>
    <x v="4"/>
    <n v="1253"/>
    <x v="0"/>
  </r>
  <r>
    <x v="229"/>
    <x v="3"/>
    <x v="4"/>
    <n v="5568"/>
    <x v="0"/>
  </r>
  <r>
    <x v="229"/>
    <x v="3"/>
    <x v="4"/>
    <n v="5847"/>
    <x v="0"/>
  </r>
  <r>
    <x v="230"/>
    <x v="3"/>
    <x v="0"/>
    <n v="223"/>
    <x v="0"/>
  </r>
  <r>
    <x v="231"/>
    <x v="3"/>
    <x v="2"/>
    <n v="836"/>
    <x v="0"/>
  </r>
  <r>
    <x v="231"/>
    <x v="3"/>
    <x v="2"/>
    <n v="1485"/>
    <x v="0"/>
  </r>
  <r>
    <x v="231"/>
    <x v="3"/>
    <x v="2"/>
    <n v="4455"/>
    <x v="0"/>
  </r>
  <r>
    <x v="231"/>
    <x v="3"/>
    <x v="2"/>
    <n v="743"/>
    <x v="0"/>
  </r>
  <r>
    <x v="232"/>
    <x v="3"/>
    <x v="2"/>
    <n v="836"/>
    <x v="0"/>
  </r>
  <r>
    <x v="232"/>
    <x v="3"/>
    <x v="2"/>
    <n v="2088"/>
    <x v="0"/>
  </r>
  <r>
    <x v="233"/>
    <x v="3"/>
    <x v="2"/>
    <n v="140"/>
    <x v="0"/>
  </r>
  <r>
    <x v="233"/>
    <x v="3"/>
    <x v="2"/>
    <n v="116"/>
    <x v="0"/>
  </r>
  <r>
    <x v="234"/>
    <x v="3"/>
    <x v="2"/>
    <n v="279"/>
    <x v="0"/>
  </r>
  <r>
    <x v="234"/>
    <x v="3"/>
    <x v="2"/>
    <n v="2228"/>
    <x v="0"/>
  </r>
  <r>
    <x v="234"/>
    <x v="3"/>
    <x v="2"/>
    <n v="743"/>
    <x v="0"/>
  </r>
  <r>
    <x v="235"/>
    <x v="3"/>
    <x v="4"/>
    <n v="1003"/>
    <x v="0"/>
  </r>
  <r>
    <x v="235"/>
    <x v="3"/>
    <x v="4"/>
    <n v="961"/>
    <x v="0"/>
  </r>
  <r>
    <x v="236"/>
    <x v="3"/>
    <x v="1"/>
    <n v="3174"/>
    <x v="0"/>
  </r>
  <r>
    <x v="236"/>
    <x v="3"/>
    <x v="1"/>
    <n v="520"/>
    <x v="0"/>
  </r>
  <r>
    <x v="237"/>
    <x v="3"/>
    <x v="2"/>
    <n v="836"/>
    <x v="0"/>
  </r>
  <r>
    <x v="237"/>
    <x v="3"/>
    <x v="2"/>
    <n v="348"/>
    <x v="0"/>
  </r>
  <r>
    <x v="238"/>
    <x v="3"/>
    <x v="2"/>
    <n v="836"/>
    <x v="0"/>
  </r>
  <r>
    <x v="238"/>
    <x v="3"/>
    <x v="2"/>
    <n v="1485"/>
    <x v="0"/>
  </r>
  <r>
    <x v="238"/>
    <x v="3"/>
    <x v="2"/>
    <n v="3712"/>
    <x v="0"/>
  </r>
  <r>
    <x v="238"/>
    <x v="3"/>
    <x v="2"/>
    <n v="3341"/>
    <x v="0"/>
  </r>
  <r>
    <x v="238"/>
    <x v="3"/>
    <x v="2"/>
    <n v="743"/>
    <x v="0"/>
  </r>
  <r>
    <x v="239"/>
    <x v="3"/>
    <x v="2"/>
    <n v="418"/>
    <x v="0"/>
  </r>
  <r>
    <x v="239"/>
    <x v="3"/>
    <x v="2"/>
    <n v="557"/>
    <x v="0"/>
  </r>
  <r>
    <x v="239"/>
    <x v="3"/>
    <x v="2"/>
    <n v="557"/>
    <x v="0"/>
  </r>
  <r>
    <x v="240"/>
    <x v="3"/>
    <x v="1"/>
    <n v="2228"/>
    <x v="0"/>
  </r>
  <r>
    <x v="241"/>
    <x v="3"/>
    <x v="2"/>
    <n v="1485"/>
    <x v="0"/>
  </r>
  <r>
    <x v="241"/>
    <x v="3"/>
    <x v="2"/>
    <n v="297"/>
    <x v="0"/>
  </r>
  <r>
    <x v="242"/>
    <x v="3"/>
    <x v="3"/>
    <n v="2998"/>
    <x v="0"/>
  </r>
  <r>
    <x v="242"/>
    <x v="3"/>
    <x v="3"/>
    <n v="3341"/>
    <x v="0"/>
  </r>
  <r>
    <x v="242"/>
    <x v="3"/>
    <x v="3"/>
    <n v="1120"/>
    <x v="0"/>
  </r>
  <r>
    <x v="243"/>
    <x v="3"/>
    <x v="3"/>
    <n v="6682"/>
    <x v="0"/>
  </r>
  <r>
    <x v="244"/>
    <x v="3"/>
    <x v="4"/>
    <n v="3248"/>
    <x v="0"/>
  </r>
  <r>
    <x v="244"/>
    <x v="3"/>
    <x v="4"/>
    <n v="5568"/>
    <x v="0"/>
  </r>
  <r>
    <x v="244"/>
    <x v="3"/>
    <x v="4"/>
    <n v="11136"/>
    <x v="0"/>
  </r>
  <r>
    <x v="244"/>
    <x v="3"/>
    <x v="4"/>
    <n v="2924"/>
    <x v="0"/>
  </r>
  <r>
    <x v="245"/>
    <x v="3"/>
    <x v="1"/>
    <n v="335"/>
    <x v="0"/>
  </r>
  <r>
    <x v="246"/>
    <x v="3"/>
    <x v="2"/>
    <n v="1114"/>
    <x v="0"/>
  </r>
  <r>
    <x v="246"/>
    <x v="3"/>
    <x v="2"/>
    <n v="1485"/>
    <x v="0"/>
  </r>
  <r>
    <x v="246"/>
    <x v="3"/>
    <x v="2"/>
    <n v="4455"/>
    <x v="0"/>
  </r>
  <r>
    <x v="246"/>
    <x v="3"/>
    <x v="2"/>
    <n v="1448"/>
    <x v="0"/>
  </r>
  <r>
    <x v="247"/>
    <x v="3"/>
    <x v="2"/>
    <n v="279"/>
    <x v="0"/>
  </r>
  <r>
    <x v="247"/>
    <x v="3"/>
    <x v="2"/>
    <n v="464"/>
    <x v="0"/>
  </r>
  <r>
    <x v="247"/>
    <x v="3"/>
    <x v="2"/>
    <n v="116"/>
    <x v="0"/>
  </r>
  <r>
    <x v="248"/>
    <x v="3"/>
    <x v="1"/>
    <n v="557"/>
    <x v="0"/>
  </r>
  <r>
    <x v="249"/>
    <x v="3"/>
    <x v="1"/>
    <n v="891"/>
    <x v="0"/>
  </r>
  <r>
    <x v="250"/>
    <x v="3"/>
    <x v="2"/>
    <n v="557"/>
    <x v="0"/>
  </r>
  <r>
    <x v="250"/>
    <x v="3"/>
    <x v="2"/>
    <n v="2228"/>
    <x v="0"/>
  </r>
  <r>
    <x v="250"/>
    <x v="3"/>
    <x v="2"/>
    <n v="1485"/>
    <x v="0"/>
  </r>
  <r>
    <x v="251"/>
    <x v="3"/>
    <x v="2"/>
    <n v="47"/>
    <x v="0"/>
  </r>
  <r>
    <x v="251"/>
    <x v="3"/>
    <x v="2"/>
    <n v="279"/>
    <x v="0"/>
  </r>
  <r>
    <x v="251"/>
    <x v="3"/>
    <x v="2"/>
    <n v="1671"/>
    <x v="0"/>
  </r>
  <r>
    <x v="251"/>
    <x v="3"/>
    <x v="2"/>
    <n v="464"/>
    <x v="0"/>
  </r>
  <r>
    <x v="251"/>
    <x v="3"/>
    <x v="2"/>
    <n v="6264"/>
    <x v="0"/>
  </r>
  <r>
    <x v="251"/>
    <x v="3"/>
    <x v="2"/>
    <n v="4009"/>
    <x v="0"/>
  </r>
  <r>
    <x v="252"/>
    <x v="3"/>
    <x v="3"/>
    <n v="2450"/>
    <x v="0"/>
  </r>
  <r>
    <x v="252"/>
    <x v="3"/>
    <x v="3"/>
    <n v="10691"/>
    <x v="0"/>
  </r>
  <r>
    <x v="253"/>
    <x v="3"/>
    <x v="2"/>
    <n v="70"/>
    <x v="0"/>
  </r>
  <r>
    <x v="253"/>
    <x v="3"/>
    <x v="2"/>
    <n v="836"/>
    <x v="0"/>
  </r>
  <r>
    <x v="253"/>
    <x v="3"/>
    <x v="2"/>
    <n v="557"/>
    <x v="0"/>
  </r>
  <r>
    <x v="253"/>
    <x v="3"/>
    <x v="2"/>
    <n v="279"/>
    <x v="0"/>
  </r>
  <r>
    <x v="254"/>
    <x v="3"/>
    <x v="2"/>
    <n v="5012"/>
    <x v="0"/>
  </r>
  <r>
    <x v="255"/>
    <x v="3"/>
    <x v="4"/>
    <n v="1253"/>
    <x v="0"/>
  </r>
  <r>
    <x v="255"/>
    <x v="3"/>
    <x v="4"/>
    <n v="30624"/>
    <x v="0"/>
  </r>
  <r>
    <x v="255"/>
    <x v="3"/>
    <x v="4"/>
    <n v="8770"/>
    <x v="0"/>
  </r>
  <r>
    <x v="256"/>
    <x v="3"/>
    <x v="2"/>
    <n v="251"/>
    <x v="0"/>
  </r>
  <r>
    <x v="256"/>
    <x v="3"/>
    <x v="2"/>
    <n v="116"/>
    <x v="0"/>
  </r>
  <r>
    <x v="257"/>
    <x v="3"/>
    <x v="4"/>
    <n v="1692"/>
    <x v="0"/>
  </r>
  <r>
    <x v="258"/>
    <x v="3"/>
    <x v="2"/>
    <n v="84"/>
    <x v="0"/>
  </r>
  <r>
    <x v="259"/>
    <x v="3"/>
    <x v="2"/>
    <n v="4455"/>
    <x v="0"/>
  </r>
  <r>
    <x v="259"/>
    <x v="3"/>
    <x v="2"/>
    <n v="1671"/>
    <x v="0"/>
  </r>
  <r>
    <x v="259"/>
    <x v="3"/>
    <x v="2"/>
    <n v="446"/>
    <x v="0"/>
  </r>
  <r>
    <x v="260"/>
    <x v="3"/>
    <x v="2"/>
    <n v="1671"/>
    <x v="0"/>
  </r>
  <r>
    <x v="260"/>
    <x v="3"/>
    <x v="2"/>
    <n v="3132"/>
    <x v="0"/>
  </r>
  <r>
    <x v="261"/>
    <x v="4"/>
    <x v="0"/>
    <n v="1225"/>
    <x v="0"/>
  </r>
  <r>
    <x v="262"/>
    <x v="3"/>
    <x v="2"/>
    <n v="1671"/>
    <x v="0"/>
  </r>
  <r>
    <x v="262"/>
    <x v="3"/>
    <x v="2"/>
    <n v="743"/>
    <x v="0"/>
  </r>
  <r>
    <x v="263"/>
    <x v="3"/>
    <x v="2"/>
    <n v="116"/>
    <x v="0"/>
  </r>
  <r>
    <x v="264"/>
    <x v="3"/>
    <x v="2"/>
    <n v="279"/>
    <x v="0"/>
  </r>
  <r>
    <x v="264"/>
    <x v="3"/>
    <x v="2"/>
    <n v="140"/>
    <x v="0"/>
  </r>
  <r>
    <x v="265"/>
    <x v="1"/>
    <x v="2"/>
    <n v="362"/>
    <x v="0"/>
  </r>
  <r>
    <x v="266"/>
    <x v="1"/>
    <x v="0"/>
    <n v="576"/>
    <x v="0"/>
  </r>
  <r>
    <x v="266"/>
    <x v="1"/>
    <x v="0"/>
    <n v="274"/>
    <x v="0"/>
  </r>
  <r>
    <x v="267"/>
    <x v="3"/>
    <x v="2"/>
    <n v="1671"/>
    <x v="0"/>
  </r>
  <r>
    <x v="267"/>
    <x v="3"/>
    <x v="2"/>
    <n v="3132"/>
    <x v="0"/>
  </r>
  <r>
    <x v="268"/>
    <x v="3"/>
    <x v="2"/>
    <n v="209"/>
    <x v="0"/>
  </r>
  <r>
    <x v="269"/>
    <x v="3"/>
    <x v="2"/>
    <n v="232"/>
    <x v="0"/>
  </r>
  <r>
    <x v="270"/>
    <x v="3"/>
    <x v="1"/>
    <n v="140"/>
    <x v="0"/>
  </r>
  <r>
    <x v="270"/>
    <x v="3"/>
    <x v="1"/>
    <n v="140"/>
    <x v="0"/>
  </r>
  <r>
    <x v="270"/>
    <x v="3"/>
    <x v="1"/>
    <n v="17818"/>
    <x v="0"/>
  </r>
  <r>
    <x v="271"/>
    <x v="3"/>
    <x v="1"/>
    <n v="1838"/>
    <x v="0"/>
  </r>
  <r>
    <x v="272"/>
    <x v="3"/>
    <x v="2"/>
    <n v="743"/>
    <x v="0"/>
  </r>
  <r>
    <x v="272"/>
    <x v="3"/>
    <x v="2"/>
    <n v="2970"/>
    <x v="0"/>
  </r>
  <r>
    <x v="273"/>
    <x v="3"/>
    <x v="4"/>
    <n v="1300"/>
    <x v="0"/>
  </r>
  <r>
    <x v="274"/>
    <x v="3"/>
    <x v="2"/>
    <n v="1671"/>
    <x v="0"/>
  </r>
  <r>
    <x v="274"/>
    <x v="3"/>
    <x v="2"/>
    <n v="1044"/>
    <x v="0"/>
  </r>
  <r>
    <x v="275"/>
    <x v="3"/>
    <x v="2"/>
    <n v="743"/>
    <x v="0"/>
  </r>
  <r>
    <x v="275"/>
    <x v="3"/>
    <x v="2"/>
    <n v="3712"/>
    <x v="0"/>
  </r>
  <r>
    <x v="276"/>
    <x v="3"/>
    <x v="2"/>
    <n v="502"/>
    <x v="0"/>
  </r>
  <r>
    <x v="276"/>
    <x v="3"/>
    <x v="2"/>
    <n v="232"/>
    <x v="0"/>
  </r>
  <r>
    <x v="276"/>
    <x v="3"/>
    <x v="2"/>
    <n v="93"/>
    <x v="0"/>
  </r>
  <r>
    <x v="277"/>
    <x v="3"/>
    <x v="2"/>
    <n v="557"/>
    <x v="0"/>
  </r>
  <r>
    <x v="277"/>
    <x v="3"/>
    <x v="2"/>
    <n v="372"/>
    <x v="0"/>
  </r>
  <r>
    <x v="278"/>
    <x v="3"/>
    <x v="1"/>
    <n v="2228"/>
    <x v="0"/>
  </r>
  <r>
    <x v="279"/>
    <x v="3"/>
    <x v="1"/>
    <n v="1940"/>
    <x v="0"/>
  </r>
  <r>
    <x v="279"/>
    <x v="3"/>
    <x v="1"/>
    <n v="1033"/>
    <x v="0"/>
  </r>
  <r>
    <x v="280"/>
    <x v="3"/>
    <x v="2"/>
    <n v="279"/>
    <x v="0"/>
  </r>
  <r>
    <x v="280"/>
    <x v="3"/>
    <x v="2"/>
    <n v="372"/>
    <x v="0"/>
  </r>
  <r>
    <x v="281"/>
    <x v="3"/>
    <x v="2"/>
    <n v="232"/>
    <x v="0"/>
  </r>
  <r>
    <x v="281"/>
    <x v="3"/>
    <x v="2"/>
    <n v="2088"/>
    <x v="0"/>
  </r>
  <r>
    <x v="282"/>
    <x v="3"/>
    <x v="2"/>
    <n v="209"/>
    <x v="0"/>
  </r>
  <r>
    <x v="282"/>
    <x v="3"/>
    <x v="2"/>
    <n v="279"/>
    <x v="0"/>
  </r>
  <r>
    <x v="283"/>
    <x v="3"/>
    <x v="4"/>
    <n v="13753"/>
    <x v="0"/>
  </r>
  <r>
    <x v="284"/>
    <x v="3"/>
    <x v="2"/>
    <n v="836"/>
    <x v="0"/>
  </r>
  <r>
    <x v="284"/>
    <x v="3"/>
    <x v="2"/>
    <n v="464"/>
    <x v="0"/>
  </r>
  <r>
    <x v="284"/>
    <x v="3"/>
    <x v="2"/>
    <n v="2088"/>
    <x v="0"/>
  </r>
  <r>
    <x v="285"/>
    <x v="3"/>
    <x v="2"/>
    <n v="1114"/>
    <x v="0"/>
  </r>
  <r>
    <x v="285"/>
    <x v="3"/>
    <x v="2"/>
    <n v="743"/>
    <x v="0"/>
  </r>
  <r>
    <x v="286"/>
    <x v="1"/>
    <x v="4"/>
    <n v="1114"/>
    <x v="0"/>
  </r>
  <r>
    <x v="287"/>
    <x v="3"/>
    <x v="2"/>
    <n v="372"/>
    <x v="0"/>
  </r>
  <r>
    <x v="288"/>
    <x v="3"/>
    <x v="2"/>
    <n v="418"/>
    <x v="0"/>
  </r>
  <r>
    <x v="289"/>
    <x v="3"/>
    <x v="2"/>
    <n v="1114"/>
    <x v="0"/>
  </r>
  <r>
    <x v="289"/>
    <x v="3"/>
    <x v="2"/>
    <n v="4455"/>
    <x v="0"/>
  </r>
  <r>
    <x v="289"/>
    <x v="3"/>
    <x v="2"/>
    <n v="372"/>
    <x v="0"/>
  </r>
  <r>
    <x v="290"/>
    <x v="3"/>
    <x v="2"/>
    <n v="836"/>
    <x v="0"/>
  </r>
  <r>
    <x v="290"/>
    <x v="3"/>
    <x v="2"/>
    <n v="232"/>
    <x v="0"/>
  </r>
  <r>
    <x v="290"/>
    <x v="3"/>
    <x v="2"/>
    <n v="2088"/>
    <x v="0"/>
  </r>
  <r>
    <x v="291"/>
    <x v="3"/>
    <x v="4"/>
    <n v="1253"/>
    <x v="0"/>
  </r>
  <r>
    <x v="291"/>
    <x v="3"/>
    <x v="4"/>
    <n v="2228"/>
    <x v="0"/>
  </r>
  <r>
    <x v="291"/>
    <x v="3"/>
    <x v="4"/>
    <n v="25056"/>
    <x v="0"/>
  </r>
  <r>
    <x v="291"/>
    <x v="3"/>
    <x v="4"/>
    <n v="4385"/>
    <x v="0"/>
  </r>
  <r>
    <x v="292"/>
    <x v="1"/>
    <x v="4"/>
    <n v="1128"/>
    <x v="0"/>
  </r>
  <r>
    <x v="292"/>
    <x v="1"/>
    <x v="4"/>
    <n v="961"/>
    <x v="0"/>
  </r>
  <r>
    <x v="292"/>
    <x v="1"/>
    <x v="4"/>
    <n v="919"/>
    <x v="0"/>
  </r>
  <r>
    <x v="293"/>
    <x v="1"/>
    <x v="1"/>
    <n v="130"/>
    <x v="0"/>
  </r>
  <r>
    <x v="294"/>
    <x v="3"/>
    <x v="2"/>
    <n v="464"/>
    <x v="0"/>
  </r>
  <r>
    <x v="294"/>
    <x v="3"/>
    <x v="2"/>
    <n v="836"/>
    <x v="0"/>
  </r>
  <r>
    <x v="294"/>
    <x v="3"/>
    <x v="2"/>
    <n v="232"/>
    <x v="0"/>
  </r>
  <r>
    <x v="294"/>
    <x v="3"/>
    <x v="2"/>
    <n v="2005"/>
    <x v="0"/>
  </r>
  <r>
    <x v="295"/>
    <x v="3"/>
    <x v="2"/>
    <n v="1485"/>
    <x v="0"/>
  </r>
  <r>
    <x v="295"/>
    <x v="3"/>
    <x v="2"/>
    <n v="7424"/>
    <x v="0"/>
  </r>
  <r>
    <x v="295"/>
    <x v="3"/>
    <x v="2"/>
    <n v="2228"/>
    <x v="0"/>
  </r>
  <r>
    <x v="295"/>
    <x v="3"/>
    <x v="2"/>
    <n v="743"/>
    <x v="0"/>
  </r>
  <r>
    <x v="296"/>
    <x v="3"/>
    <x v="2"/>
    <n v="743"/>
    <x v="0"/>
  </r>
  <r>
    <x v="296"/>
    <x v="3"/>
    <x v="2"/>
    <n v="1485"/>
    <x v="0"/>
  </r>
  <r>
    <x v="296"/>
    <x v="3"/>
    <x v="2"/>
    <n v="557"/>
    <x v="0"/>
  </r>
  <r>
    <x v="297"/>
    <x v="3"/>
    <x v="2"/>
    <n v="836"/>
    <x v="0"/>
  </r>
  <r>
    <x v="297"/>
    <x v="3"/>
    <x v="2"/>
    <n v="2088"/>
    <x v="0"/>
  </r>
  <r>
    <x v="297"/>
    <x v="3"/>
    <x v="2"/>
    <n v="116"/>
    <x v="0"/>
  </r>
  <r>
    <x v="298"/>
    <x v="3"/>
    <x v="2"/>
    <n v="836"/>
    <x v="0"/>
  </r>
  <r>
    <x v="298"/>
    <x v="3"/>
    <x v="2"/>
    <n v="1044"/>
    <x v="0"/>
  </r>
  <r>
    <x v="298"/>
    <x v="3"/>
    <x v="2"/>
    <n v="116"/>
    <x v="0"/>
  </r>
  <r>
    <x v="299"/>
    <x v="3"/>
    <x v="2"/>
    <n v="1114"/>
    <x v="0"/>
  </r>
  <r>
    <x v="300"/>
    <x v="1"/>
    <x v="2"/>
    <n v="70"/>
    <x v="0"/>
  </r>
  <r>
    <x v="301"/>
    <x v="1"/>
    <x v="2"/>
    <n v="418"/>
    <x v="0"/>
  </r>
  <r>
    <x v="301"/>
    <x v="1"/>
    <x v="2"/>
    <n v="279"/>
    <x v="0"/>
  </r>
  <r>
    <x v="301"/>
    <x v="1"/>
    <x v="2"/>
    <n v="418"/>
    <x v="0"/>
  </r>
  <r>
    <x v="301"/>
    <x v="1"/>
    <x v="2"/>
    <n v="418"/>
    <x v="0"/>
  </r>
  <r>
    <x v="301"/>
    <x v="1"/>
    <x v="2"/>
    <n v="140"/>
    <x v="0"/>
  </r>
  <r>
    <x v="302"/>
    <x v="3"/>
    <x v="2"/>
    <n v="335"/>
    <x v="0"/>
  </r>
  <r>
    <x v="302"/>
    <x v="3"/>
    <x v="2"/>
    <n v="743"/>
    <x v="0"/>
  </r>
  <r>
    <x v="302"/>
    <x v="3"/>
    <x v="2"/>
    <n v="1671"/>
    <x v="0"/>
  </r>
  <r>
    <x v="303"/>
    <x v="3"/>
    <x v="2"/>
    <n v="836"/>
    <x v="0"/>
  </r>
  <r>
    <x v="303"/>
    <x v="3"/>
    <x v="2"/>
    <n v="836"/>
    <x v="0"/>
  </r>
  <r>
    <x v="304"/>
    <x v="1"/>
    <x v="4"/>
    <n v="502"/>
    <x v="0"/>
  </r>
  <r>
    <x v="304"/>
    <x v="1"/>
    <x v="4"/>
    <n v="650"/>
    <x v="0"/>
  </r>
  <r>
    <x v="305"/>
    <x v="1"/>
    <x v="1"/>
    <n v="891"/>
    <x v="0"/>
  </r>
  <r>
    <x v="306"/>
    <x v="1"/>
    <x v="1"/>
    <n v="669"/>
    <x v="0"/>
  </r>
  <r>
    <x v="307"/>
    <x v="1"/>
    <x v="2"/>
    <n v="743"/>
    <x v="0"/>
  </r>
  <r>
    <x v="307"/>
    <x v="1"/>
    <x v="2"/>
    <n v="2970"/>
    <x v="0"/>
  </r>
  <r>
    <x v="307"/>
    <x v="1"/>
    <x v="2"/>
    <n v="1671"/>
    <x v="0"/>
  </r>
  <r>
    <x v="307"/>
    <x v="1"/>
    <x v="2"/>
    <n v="372"/>
    <x v="0"/>
  </r>
  <r>
    <x v="308"/>
    <x v="1"/>
    <x v="2"/>
    <n v="279"/>
    <x v="0"/>
  </r>
  <r>
    <x v="308"/>
    <x v="1"/>
    <x v="2"/>
    <n v="836"/>
    <x v="0"/>
  </r>
  <r>
    <x v="308"/>
    <x v="1"/>
    <x v="2"/>
    <n v="232"/>
    <x v="0"/>
  </r>
  <r>
    <x v="309"/>
    <x v="1"/>
    <x v="2"/>
    <n v="1114"/>
    <x v="0"/>
  </r>
  <r>
    <x v="309"/>
    <x v="1"/>
    <x v="2"/>
    <n v="1485"/>
    <x v="0"/>
  </r>
  <r>
    <x v="309"/>
    <x v="1"/>
    <x v="2"/>
    <n v="3564"/>
    <x v="0"/>
  </r>
  <r>
    <x v="309"/>
    <x v="1"/>
    <x v="2"/>
    <n v="3898"/>
    <x v="0"/>
  </r>
  <r>
    <x v="309"/>
    <x v="1"/>
    <x v="2"/>
    <n v="743"/>
    <x v="0"/>
  </r>
  <r>
    <x v="310"/>
    <x v="1"/>
    <x v="2"/>
    <n v="557"/>
    <x v="0"/>
  </r>
  <r>
    <x v="310"/>
    <x v="1"/>
    <x v="2"/>
    <n v="743"/>
    <x v="0"/>
  </r>
  <r>
    <x v="310"/>
    <x v="1"/>
    <x v="2"/>
    <n v="2228"/>
    <x v="0"/>
  </r>
  <r>
    <x v="310"/>
    <x v="1"/>
    <x v="2"/>
    <n v="2228"/>
    <x v="0"/>
  </r>
  <r>
    <x v="310"/>
    <x v="1"/>
    <x v="2"/>
    <n v="186"/>
    <x v="0"/>
  </r>
  <r>
    <x v="311"/>
    <x v="1"/>
    <x v="2"/>
    <n v="1253"/>
    <x v="0"/>
  </r>
  <r>
    <x v="312"/>
    <x v="1"/>
    <x v="2"/>
    <n v="836"/>
    <x v="0"/>
  </r>
  <r>
    <x v="312"/>
    <x v="1"/>
    <x v="2"/>
    <n v="232"/>
    <x v="0"/>
  </r>
  <r>
    <x v="312"/>
    <x v="1"/>
    <x v="2"/>
    <n v="2088"/>
    <x v="0"/>
  </r>
  <r>
    <x v="313"/>
    <x v="1"/>
    <x v="2"/>
    <n v="70"/>
    <x v="0"/>
  </r>
  <r>
    <x v="314"/>
    <x v="1"/>
    <x v="3"/>
    <n v="3871"/>
    <x v="0"/>
  </r>
  <r>
    <x v="314"/>
    <x v="1"/>
    <x v="3"/>
    <n v="2228"/>
    <x v="0"/>
  </r>
  <r>
    <x v="314"/>
    <x v="1"/>
    <x v="3"/>
    <n v="1120"/>
    <x v="0"/>
  </r>
  <r>
    <x v="315"/>
    <x v="1"/>
    <x v="4"/>
    <n v="2599"/>
    <x v="0"/>
  </r>
  <r>
    <x v="315"/>
    <x v="1"/>
    <x v="4"/>
    <n v="223"/>
    <x v="0"/>
  </r>
  <r>
    <x v="315"/>
    <x v="1"/>
    <x v="4"/>
    <n v="1114"/>
    <x v="0"/>
  </r>
  <r>
    <x v="315"/>
    <x v="1"/>
    <x v="4"/>
    <n v="1114"/>
    <x v="0"/>
  </r>
  <r>
    <x v="316"/>
    <x v="1"/>
    <x v="2"/>
    <n v="1485"/>
    <x v="0"/>
  </r>
  <r>
    <x v="316"/>
    <x v="1"/>
    <x v="2"/>
    <n v="297"/>
    <x v="0"/>
  </r>
  <r>
    <x v="317"/>
    <x v="1"/>
    <x v="1"/>
    <n v="2228"/>
    <x v="0"/>
  </r>
  <r>
    <x v="318"/>
    <x v="1"/>
    <x v="1"/>
    <n v="3880"/>
    <x v="0"/>
  </r>
  <r>
    <x v="319"/>
    <x v="1"/>
    <x v="2"/>
    <n v="836"/>
    <x v="0"/>
  </r>
  <r>
    <x v="319"/>
    <x v="1"/>
    <x v="2"/>
    <n v="2088"/>
    <x v="0"/>
  </r>
  <r>
    <x v="320"/>
    <x v="1"/>
    <x v="2"/>
    <n v="195"/>
    <x v="0"/>
  </r>
  <r>
    <x v="321"/>
    <x v="1"/>
    <x v="4"/>
    <n v="9169"/>
    <x v="0"/>
  </r>
  <r>
    <x v="322"/>
    <x v="1"/>
    <x v="4"/>
    <n v="5012"/>
    <x v="0"/>
  </r>
  <r>
    <x v="322"/>
    <x v="1"/>
    <x v="4"/>
    <n v="4455"/>
    <x v="0"/>
  </r>
  <r>
    <x v="322"/>
    <x v="1"/>
    <x v="4"/>
    <n v="16704"/>
    <x v="0"/>
  </r>
  <r>
    <x v="323"/>
    <x v="1"/>
    <x v="2"/>
    <n v="743"/>
    <x v="0"/>
  </r>
  <r>
    <x v="324"/>
    <x v="1"/>
    <x v="2"/>
    <n v="4455"/>
    <x v="0"/>
  </r>
  <r>
    <x v="324"/>
    <x v="1"/>
    <x v="2"/>
    <n v="743"/>
    <x v="0"/>
  </r>
  <r>
    <x v="325"/>
    <x v="1"/>
    <x v="2"/>
    <n v="232"/>
    <x v="0"/>
  </r>
  <r>
    <x v="325"/>
    <x v="1"/>
    <x v="2"/>
    <n v="2088"/>
    <x v="0"/>
  </r>
  <r>
    <x v="325"/>
    <x v="1"/>
    <x v="2"/>
    <n v="2005"/>
    <x v="0"/>
  </r>
  <r>
    <x v="326"/>
    <x v="1"/>
    <x v="2"/>
    <n v="70"/>
    <x v="0"/>
  </r>
  <r>
    <x v="326"/>
    <x v="1"/>
    <x v="2"/>
    <n v="279"/>
    <x v="0"/>
  </r>
  <r>
    <x v="326"/>
    <x v="1"/>
    <x v="2"/>
    <n v="557"/>
    <x v="0"/>
  </r>
  <r>
    <x v="326"/>
    <x v="1"/>
    <x v="2"/>
    <n v="557"/>
    <x v="0"/>
  </r>
  <r>
    <x v="326"/>
    <x v="1"/>
    <x v="2"/>
    <n v="279"/>
    <x v="0"/>
  </r>
  <r>
    <x v="327"/>
    <x v="1"/>
    <x v="2"/>
    <n v="1411"/>
    <x v="0"/>
  </r>
  <r>
    <x v="327"/>
    <x v="1"/>
    <x v="2"/>
    <n v="7424"/>
    <x v="0"/>
  </r>
  <r>
    <x v="327"/>
    <x v="1"/>
    <x v="2"/>
    <n v="2228"/>
    <x v="0"/>
  </r>
  <r>
    <x v="327"/>
    <x v="1"/>
    <x v="2"/>
    <n v="1485"/>
    <x v="0"/>
  </r>
  <r>
    <x v="328"/>
    <x v="1"/>
    <x v="2"/>
    <n v="35"/>
    <x v="0"/>
  </r>
  <r>
    <x v="328"/>
    <x v="1"/>
    <x v="2"/>
    <n v="464"/>
    <x v="0"/>
  </r>
  <r>
    <x v="328"/>
    <x v="1"/>
    <x v="2"/>
    <n v="3132"/>
    <x v="0"/>
  </r>
  <r>
    <x v="329"/>
    <x v="1"/>
    <x v="4"/>
    <n v="1128"/>
    <x v="0"/>
  </r>
  <r>
    <x v="329"/>
    <x v="1"/>
    <x v="4"/>
    <n v="2172"/>
    <x v="0"/>
  </r>
  <r>
    <x v="330"/>
    <x v="1"/>
    <x v="1"/>
    <n v="335"/>
    <x v="0"/>
  </r>
  <r>
    <x v="331"/>
    <x v="1"/>
    <x v="2"/>
    <n v="279"/>
    <x v="0"/>
  </r>
  <r>
    <x v="331"/>
    <x v="1"/>
    <x v="2"/>
    <n v="2506"/>
    <x v="0"/>
  </r>
  <r>
    <x v="331"/>
    <x v="1"/>
    <x v="2"/>
    <n v="3132"/>
    <x v="0"/>
  </r>
  <r>
    <x v="331"/>
    <x v="1"/>
    <x v="2"/>
    <n v="232"/>
    <x v="0"/>
  </r>
  <r>
    <x v="331"/>
    <x v="1"/>
    <x v="2"/>
    <n v="2005"/>
    <x v="0"/>
  </r>
  <r>
    <x v="332"/>
    <x v="1"/>
    <x v="2"/>
    <n v="1114"/>
    <x v="0"/>
  </r>
  <r>
    <x v="332"/>
    <x v="1"/>
    <x v="2"/>
    <n v="11136"/>
    <x v="0"/>
  </r>
  <r>
    <x v="332"/>
    <x v="1"/>
    <x v="2"/>
    <n v="3341"/>
    <x v="0"/>
  </r>
  <r>
    <x v="332"/>
    <x v="1"/>
    <x v="2"/>
    <n v="1448"/>
    <x v="0"/>
  </r>
  <r>
    <x v="333"/>
    <x v="1"/>
    <x v="2"/>
    <n v="1485"/>
    <x v="0"/>
  </r>
  <r>
    <x v="333"/>
    <x v="1"/>
    <x v="2"/>
    <n v="7424"/>
    <x v="0"/>
  </r>
  <r>
    <x v="333"/>
    <x v="1"/>
    <x v="2"/>
    <n v="4455"/>
    <x v="0"/>
  </r>
  <r>
    <x v="333"/>
    <x v="1"/>
    <x v="2"/>
    <n v="743"/>
    <x v="0"/>
  </r>
  <r>
    <x v="334"/>
    <x v="1"/>
    <x v="2"/>
    <n v="836"/>
    <x v="0"/>
  </r>
  <r>
    <x v="334"/>
    <x v="1"/>
    <x v="2"/>
    <n v="696"/>
    <x v="0"/>
  </r>
  <r>
    <x v="334"/>
    <x v="1"/>
    <x v="2"/>
    <n v="3132"/>
    <x v="0"/>
  </r>
  <r>
    <x v="334"/>
    <x v="1"/>
    <x v="2"/>
    <n v="232"/>
    <x v="0"/>
  </r>
  <r>
    <x v="335"/>
    <x v="1"/>
    <x v="2"/>
    <n v="418"/>
    <x v="0"/>
  </r>
  <r>
    <x v="335"/>
    <x v="1"/>
    <x v="2"/>
    <n v="279"/>
    <x v="0"/>
  </r>
  <r>
    <x v="335"/>
    <x v="1"/>
    <x v="2"/>
    <n v="279"/>
    <x v="0"/>
  </r>
  <r>
    <x v="335"/>
    <x v="1"/>
    <x v="2"/>
    <n v="418"/>
    <x v="0"/>
  </r>
  <r>
    <x v="336"/>
    <x v="1"/>
    <x v="2"/>
    <n v="140"/>
    <x v="0"/>
  </r>
  <r>
    <x v="336"/>
    <x v="1"/>
    <x v="2"/>
    <n v="140"/>
    <x v="0"/>
  </r>
  <r>
    <x v="337"/>
    <x v="1"/>
    <x v="4"/>
    <n v="4585"/>
    <x v="0"/>
  </r>
  <r>
    <x v="338"/>
    <x v="1"/>
    <x v="2"/>
    <n v="24"/>
    <x v="0"/>
  </r>
  <r>
    <x v="338"/>
    <x v="1"/>
    <x v="2"/>
    <n v="836"/>
    <x v="0"/>
  </r>
  <r>
    <x v="338"/>
    <x v="1"/>
    <x v="2"/>
    <n v="232"/>
    <x v="0"/>
  </r>
  <r>
    <x v="338"/>
    <x v="1"/>
    <x v="2"/>
    <n v="2088"/>
    <x v="0"/>
  </r>
  <r>
    <x v="339"/>
    <x v="1"/>
    <x v="2"/>
    <n v="1114"/>
    <x v="0"/>
  </r>
  <r>
    <x v="339"/>
    <x v="1"/>
    <x v="2"/>
    <n v="4455"/>
    <x v="0"/>
  </r>
  <r>
    <x v="339"/>
    <x v="1"/>
    <x v="2"/>
    <n v="743"/>
    <x v="0"/>
  </r>
  <r>
    <x v="340"/>
    <x v="1"/>
    <x v="3"/>
    <n v="5568"/>
    <x v="0"/>
  </r>
  <r>
    <x v="340"/>
    <x v="1"/>
    <x v="3"/>
    <n v="2239"/>
    <x v="0"/>
  </r>
  <r>
    <x v="341"/>
    <x v="1"/>
    <x v="4"/>
    <n v="1253"/>
    <x v="0"/>
  </r>
  <r>
    <x v="341"/>
    <x v="1"/>
    <x v="4"/>
    <n v="3341"/>
    <x v="0"/>
  </r>
  <r>
    <x v="341"/>
    <x v="1"/>
    <x v="4"/>
    <n v="27840"/>
    <x v="0"/>
  </r>
  <r>
    <x v="342"/>
    <x v="4"/>
    <x v="4"/>
    <n v="2631"/>
    <x v="0"/>
  </r>
  <r>
    <x v="343"/>
    <x v="1"/>
    <x v="1"/>
    <n v="836"/>
    <x v="0"/>
  </r>
  <r>
    <x v="344"/>
    <x v="1"/>
    <x v="1"/>
    <n v="1337"/>
    <x v="0"/>
  </r>
  <r>
    <x v="345"/>
    <x v="1"/>
    <x v="1"/>
    <n v="17818"/>
    <x v="0"/>
  </r>
  <r>
    <x v="346"/>
    <x v="1"/>
    <x v="1"/>
    <n v="149"/>
    <x v="0"/>
  </r>
  <r>
    <x v="347"/>
    <x v="1"/>
    <x v="2"/>
    <n v="232"/>
    <x v="0"/>
  </r>
  <r>
    <x v="347"/>
    <x v="1"/>
    <x v="2"/>
    <n v="3132"/>
    <x v="0"/>
  </r>
  <r>
    <x v="348"/>
    <x v="1"/>
    <x v="2"/>
    <n v="557"/>
    <x v="0"/>
  </r>
  <r>
    <x v="349"/>
    <x v="5"/>
    <x v="0"/>
    <n v="1170"/>
    <x v="0"/>
  </r>
  <r>
    <x v="349"/>
    <x v="5"/>
    <x v="0"/>
    <n v="376"/>
    <x v="0"/>
  </r>
  <r>
    <x v="349"/>
    <x v="5"/>
    <x v="0"/>
    <n v="627"/>
    <x v="0"/>
  </r>
  <r>
    <x v="350"/>
    <x v="1"/>
    <x v="2"/>
    <n v="4455"/>
    <x v="0"/>
  </r>
  <r>
    <x v="351"/>
    <x v="1"/>
    <x v="2"/>
    <n v="836"/>
    <x v="0"/>
  </r>
  <r>
    <x v="351"/>
    <x v="1"/>
    <x v="2"/>
    <n v="2088"/>
    <x v="0"/>
  </r>
  <r>
    <x v="351"/>
    <x v="1"/>
    <x v="2"/>
    <n v="2005"/>
    <x v="0"/>
  </r>
  <r>
    <x v="352"/>
    <x v="1"/>
    <x v="3"/>
    <n v="1207"/>
    <x v="0"/>
  </r>
  <r>
    <x v="353"/>
    <x v="4"/>
    <x v="3"/>
    <n v="14141"/>
    <x v="0"/>
  </r>
  <r>
    <x v="354"/>
    <x v="1"/>
    <x v="4"/>
    <n v="2506"/>
    <x v="0"/>
  </r>
  <r>
    <x v="354"/>
    <x v="1"/>
    <x v="4"/>
    <n v="4455"/>
    <x v="0"/>
  </r>
  <r>
    <x v="354"/>
    <x v="1"/>
    <x v="4"/>
    <n v="23664"/>
    <x v="0"/>
  </r>
  <r>
    <x v="355"/>
    <x v="1"/>
    <x v="1"/>
    <n v="836"/>
    <x v="0"/>
  </r>
  <r>
    <x v="356"/>
    <x v="1"/>
    <x v="2"/>
    <n v="836"/>
    <x v="0"/>
  </r>
  <r>
    <x v="356"/>
    <x v="1"/>
    <x v="2"/>
    <n v="4455"/>
    <x v="0"/>
  </r>
  <r>
    <x v="356"/>
    <x v="1"/>
    <x v="2"/>
    <n v="1485"/>
    <x v="0"/>
  </r>
  <r>
    <x v="357"/>
    <x v="1"/>
    <x v="2"/>
    <n v="140"/>
    <x v="0"/>
  </r>
  <r>
    <x v="357"/>
    <x v="1"/>
    <x v="2"/>
    <n v="1671"/>
    <x v="0"/>
  </r>
  <r>
    <x v="357"/>
    <x v="1"/>
    <x v="2"/>
    <n v="232"/>
    <x v="0"/>
  </r>
  <r>
    <x v="357"/>
    <x v="1"/>
    <x v="2"/>
    <n v="2088"/>
    <x v="0"/>
  </r>
  <r>
    <x v="358"/>
    <x v="1"/>
    <x v="1"/>
    <n v="891"/>
    <x v="0"/>
  </r>
  <r>
    <x v="359"/>
    <x v="4"/>
    <x v="1"/>
    <n v="439"/>
    <x v="0"/>
  </r>
  <r>
    <x v="360"/>
    <x v="1"/>
    <x v="4"/>
    <n v="2599"/>
    <x v="0"/>
  </r>
  <r>
    <x v="360"/>
    <x v="1"/>
    <x v="4"/>
    <n v="1114"/>
    <x v="0"/>
  </r>
  <r>
    <x v="360"/>
    <x v="1"/>
    <x v="4"/>
    <n v="1300"/>
    <x v="0"/>
  </r>
  <r>
    <x v="361"/>
    <x v="1"/>
    <x v="3"/>
    <n v="5513"/>
    <x v="0"/>
  </r>
  <r>
    <x v="361"/>
    <x v="1"/>
    <x v="3"/>
    <n v="5568"/>
    <x v="0"/>
  </r>
  <r>
    <x v="361"/>
    <x v="1"/>
    <x v="3"/>
    <n v="1120"/>
    <x v="0"/>
  </r>
  <r>
    <x v="362"/>
    <x v="1"/>
    <x v="1"/>
    <n v="3351"/>
    <x v="0"/>
  </r>
  <r>
    <x v="363"/>
    <x v="1"/>
    <x v="2"/>
    <n v="836"/>
    <x v="0"/>
  </r>
  <r>
    <x v="364"/>
    <x v="1"/>
    <x v="2"/>
    <n v="140"/>
    <x v="0"/>
  </r>
  <r>
    <x v="364"/>
    <x v="1"/>
    <x v="2"/>
    <n v="836"/>
    <x v="0"/>
  </r>
  <r>
    <x v="364"/>
    <x v="1"/>
    <x v="2"/>
    <n v="232"/>
    <x v="0"/>
  </r>
  <r>
    <x v="364"/>
    <x v="1"/>
    <x v="2"/>
    <n v="2088"/>
    <x v="0"/>
  </r>
  <r>
    <x v="364"/>
    <x v="1"/>
    <x v="2"/>
    <n v="116"/>
    <x v="0"/>
  </r>
  <r>
    <x v="365"/>
    <x v="1"/>
    <x v="2"/>
    <n v="140"/>
    <x v="0"/>
  </r>
  <r>
    <x v="366"/>
    <x v="1"/>
    <x v="2"/>
    <n v="140"/>
    <x v="0"/>
  </r>
  <r>
    <x v="366"/>
    <x v="1"/>
    <x v="2"/>
    <n v="140"/>
    <x v="0"/>
  </r>
  <r>
    <x v="367"/>
    <x v="1"/>
    <x v="4"/>
    <n v="4585"/>
    <x v="0"/>
  </r>
  <r>
    <x v="368"/>
    <x v="1"/>
    <x v="2"/>
    <n v="3341"/>
    <x v="0"/>
  </r>
  <r>
    <x v="369"/>
    <x v="1"/>
    <x v="2"/>
    <n v="1114"/>
    <x v="0"/>
  </r>
  <r>
    <x v="370"/>
    <x v="1"/>
    <x v="2"/>
    <n v="836"/>
    <x v="0"/>
  </r>
  <r>
    <x v="370"/>
    <x v="1"/>
    <x v="2"/>
    <n v="1044"/>
    <x v="0"/>
  </r>
  <r>
    <x v="370"/>
    <x v="1"/>
    <x v="2"/>
    <n v="70"/>
    <x v="0"/>
  </r>
  <r>
    <x v="371"/>
    <x v="1"/>
    <x v="4"/>
    <n v="5012"/>
    <x v="0"/>
  </r>
  <r>
    <x v="372"/>
    <x v="1"/>
    <x v="4"/>
    <n v="2256"/>
    <x v="0"/>
  </r>
  <r>
    <x v="372"/>
    <x v="1"/>
    <x v="4"/>
    <n v="919"/>
    <x v="0"/>
  </r>
  <r>
    <x v="372"/>
    <x v="1"/>
    <x v="4"/>
    <n v="543"/>
    <x v="0"/>
  </r>
  <r>
    <x v="373"/>
    <x v="1"/>
    <x v="4"/>
    <n v="2506"/>
    <x v="0"/>
  </r>
  <r>
    <x v="373"/>
    <x v="1"/>
    <x v="4"/>
    <n v="2228"/>
    <x v="0"/>
  </r>
  <r>
    <x v="373"/>
    <x v="1"/>
    <x v="4"/>
    <n v="27840"/>
    <x v="0"/>
  </r>
  <r>
    <x v="374"/>
    <x v="1"/>
    <x v="1"/>
    <n v="1003"/>
    <x v="0"/>
  </r>
  <r>
    <x v="375"/>
    <x v="1"/>
    <x v="3"/>
    <n v="1634"/>
    <x v="0"/>
  </r>
  <r>
    <x v="375"/>
    <x v="1"/>
    <x v="3"/>
    <n v="3564"/>
    <x v="0"/>
  </r>
  <r>
    <x v="376"/>
    <x v="1"/>
    <x v="1"/>
    <n v="140"/>
    <x v="0"/>
  </r>
  <r>
    <x v="377"/>
    <x v="1"/>
    <x v="2"/>
    <n v="2970"/>
    <x v="0"/>
  </r>
  <r>
    <x v="377"/>
    <x v="1"/>
    <x v="2"/>
    <n v="7424"/>
    <x v="0"/>
  </r>
  <r>
    <x v="377"/>
    <x v="1"/>
    <x v="2"/>
    <n v="4455"/>
    <x v="0"/>
  </r>
  <r>
    <x v="377"/>
    <x v="1"/>
    <x v="2"/>
    <n v="1485"/>
    <x v="0"/>
  </r>
  <r>
    <x v="378"/>
    <x v="1"/>
    <x v="2"/>
    <n v="836"/>
    <x v="0"/>
  </r>
  <r>
    <x v="378"/>
    <x v="1"/>
    <x v="2"/>
    <n v="232"/>
    <x v="0"/>
  </r>
  <r>
    <x v="378"/>
    <x v="1"/>
    <x v="2"/>
    <n v="2088"/>
    <x v="0"/>
  </r>
  <r>
    <x v="379"/>
    <x v="1"/>
    <x v="2"/>
    <n v="279"/>
    <x v="0"/>
  </r>
  <r>
    <x v="379"/>
    <x v="1"/>
    <x v="2"/>
    <n v="696"/>
    <x v="0"/>
  </r>
  <r>
    <x v="379"/>
    <x v="1"/>
    <x v="2"/>
    <n v="557"/>
    <x v="0"/>
  </r>
  <r>
    <x v="380"/>
    <x v="1"/>
    <x v="2"/>
    <n v="557"/>
    <x v="0"/>
  </r>
  <r>
    <x v="380"/>
    <x v="1"/>
    <x v="2"/>
    <n v="1485"/>
    <x v="0"/>
  </r>
  <r>
    <x v="380"/>
    <x v="1"/>
    <x v="2"/>
    <n v="5568"/>
    <x v="0"/>
  </r>
  <r>
    <x v="380"/>
    <x v="1"/>
    <x v="2"/>
    <n v="743"/>
    <x v="0"/>
  </r>
  <r>
    <x v="381"/>
    <x v="1"/>
    <x v="2"/>
    <n v="24"/>
    <x v="0"/>
  </r>
  <r>
    <x v="381"/>
    <x v="1"/>
    <x v="2"/>
    <n v="279"/>
    <x v="0"/>
  </r>
  <r>
    <x v="381"/>
    <x v="1"/>
    <x v="2"/>
    <n v="836"/>
    <x v="0"/>
  </r>
  <r>
    <x v="381"/>
    <x v="1"/>
    <x v="2"/>
    <n v="232"/>
    <x v="0"/>
  </r>
  <r>
    <x v="381"/>
    <x v="1"/>
    <x v="2"/>
    <n v="1880"/>
    <x v="0"/>
  </r>
  <r>
    <x v="382"/>
    <x v="1"/>
    <x v="2"/>
    <n v="557"/>
    <x v="0"/>
  </r>
  <r>
    <x v="382"/>
    <x v="1"/>
    <x v="2"/>
    <n v="743"/>
    <x v="0"/>
  </r>
  <r>
    <x v="383"/>
    <x v="1"/>
    <x v="2"/>
    <n v="836"/>
    <x v="0"/>
  </r>
  <r>
    <x v="383"/>
    <x v="1"/>
    <x v="2"/>
    <n v="232"/>
    <x v="0"/>
  </r>
  <r>
    <x v="383"/>
    <x v="1"/>
    <x v="2"/>
    <n v="3132"/>
    <x v="0"/>
  </r>
  <r>
    <x v="383"/>
    <x v="1"/>
    <x v="2"/>
    <n v="163"/>
    <x v="0"/>
  </r>
  <r>
    <x v="384"/>
    <x v="1"/>
    <x v="2"/>
    <n v="140"/>
    <x v="0"/>
  </r>
  <r>
    <x v="385"/>
    <x v="1"/>
    <x v="2"/>
    <n v="2228"/>
    <x v="0"/>
  </r>
  <r>
    <x v="385"/>
    <x v="1"/>
    <x v="2"/>
    <n v="1485"/>
    <x v="0"/>
  </r>
  <r>
    <x v="386"/>
    <x v="1"/>
    <x v="2"/>
    <n v="232"/>
    <x v="0"/>
  </r>
  <r>
    <x v="386"/>
    <x v="1"/>
    <x v="2"/>
    <n v="93"/>
    <x v="0"/>
  </r>
  <r>
    <x v="387"/>
    <x v="1"/>
    <x v="2"/>
    <n v="70"/>
    <x v="0"/>
  </r>
  <r>
    <x v="387"/>
    <x v="1"/>
    <x v="2"/>
    <n v="140"/>
    <x v="0"/>
  </r>
  <r>
    <x v="388"/>
    <x v="6"/>
    <x v="0"/>
    <n v="163"/>
    <x v="0"/>
  </r>
  <r>
    <x v="388"/>
    <x v="6"/>
    <x v="0"/>
    <n v="464"/>
    <x v="0"/>
  </r>
  <r>
    <x v="388"/>
    <x v="6"/>
    <x v="0"/>
    <n v="205"/>
    <x v="0"/>
  </r>
  <r>
    <x v="389"/>
    <x v="1"/>
    <x v="2"/>
    <n v="47"/>
    <x v="0"/>
  </r>
  <r>
    <x v="389"/>
    <x v="1"/>
    <x v="2"/>
    <n v="279"/>
    <x v="0"/>
  </r>
  <r>
    <x v="389"/>
    <x v="1"/>
    <x v="2"/>
    <n v="4176"/>
    <x v="0"/>
  </r>
  <r>
    <x v="389"/>
    <x v="1"/>
    <x v="2"/>
    <n v="70"/>
    <x v="0"/>
  </r>
  <r>
    <x v="389"/>
    <x v="1"/>
    <x v="2"/>
    <n v="4009"/>
    <x v="0"/>
  </r>
  <r>
    <x v="390"/>
    <x v="1"/>
    <x v="2"/>
    <n v="1114"/>
    <x v="0"/>
  </r>
  <r>
    <x v="391"/>
    <x v="1"/>
    <x v="2"/>
    <n v="279"/>
    <x v="0"/>
  </r>
  <r>
    <x v="391"/>
    <x v="1"/>
    <x v="2"/>
    <n v="279"/>
    <x v="0"/>
  </r>
  <r>
    <x v="391"/>
    <x v="1"/>
    <x v="2"/>
    <n v="557"/>
    <x v="0"/>
  </r>
  <r>
    <x v="391"/>
    <x v="1"/>
    <x v="2"/>
    <n v="557"/>
    <x v="0"/>
  </r>
  <r>
    <x v="391"/>
    <x v="1"/>
    <x v="2"/>
    <n v="279"/>
    <x v="0"/>
  </r>
  <r>
    <x v="392"/>
    <x v="1"/>
    <x v="2"/>
    <n v="836"/>
    <x v="0"/>
  </r>
  <r>
    <x v="392"/>
    <x v="1"/>
    <x v="2"/>
    <n v="232"/>
    <x v="0"/>
  </r>
  <r>
    <x v="392"/>
    <x v="1"/>
    <x v="2"/>
    <n v="6264"/>
    <x v="0"/>
  </r>
  <r>
    <x v="393"/>
    <x v="1"/>
    <x v="2"/>
    <n v="4455"/>
    <x v="0"/>
  </r>
  <r>
    <x v="393"/>
    <x v="1"/>
    <x v="2"/>
    <n v="1485"/>
    <x v="0"/>
  </r>
  <r>
    <x v="394"/>
    <x v="1"/>
    <x v="1"/>
    <n v="335"/>
    <x v="0"/>
  </r>
  <r>
    <x v="395"/>
    <x v="4"/>
    <x v="1"/>
    <n v="1337"/>
    <x v="0"/>
  </r>
  <r>
    <x v="396"/>
    <x v="4"/>
    <x v="1"/>
    <n v="130"/>
    <x v="0"/>
  </r>
  <r>
    <x v="396"/>
    <x v="4"/>
    <x v="1"/>
    <n v="75"/>
    <x v="0"/>
  </r>
  <r>
    <x v="397"/>
    <x v="4"/>
    <x v="4"/>
    <n v="3759"/>
    <x v="0"/>
  </r>
  <r>
    <x v="397"/>
    <x v="4"/>
    <x v="4"/>
    <n v="6125"/>
    <x v="0"/>
  </r>
  <r>
    <x v="397"/>
    <x v="4"/>
    <x v="4"/>
    <n v="26448"/>
    <x v="0"/>
  </r>
  <r>
    <x v="398"/>
    <x v="4"/>
    <x v="4"/>
    <n v="502"/>
    <x v="0"/>
  </r>
  <r>
    <x v="399"/>
    <x v="1"/>
    <x v="2"/>
    <n v="7424"/>
    <x v="0"/>
  </r>
  <r>
    <x v="399"/>
    <x v="1"/>
    <x v="2"/>
    <n v="3341"/>
    <x v="0"/>
  </r>
  <r>
    <x v="399"/>
    <x v="1"/>
    <x v="2"/>
    <n v="1485"/>
    <x v="0"/>
  </r>
  <r>
    <x v="400"/>
    <x v="1"/>
    <x v="2"/>
    <n v="232"/>
    <x v="0"/>
  </r>
  <r>
    <x v="401"/>
    <x v="1"/>
    <x v="4"/>
    <n v="743"/>
    <x v="0"/>
  </r>
  <r>
    <x v="401"/>
    <x v="1"/>
    <x v="4"/>
    <n v="743"/>
    <x v="0"/>
  </r>
  <r>
    <x v="402"/>
    <x v="4"/>
    <x v="3"/>
    <n v="2205"/>
    <x v="0"/>
  </r>
  <r>
    <x v="402"/>
    <x v="4"/>
    <x v="3"/>
    <n v="5568"/>
    <x v="0"/>
  </r>
  <r>
    <x v="402"/>
    <x v="4"/>
    <x v="3"/>
    <n v="1120"/>
    <x v="0"/>
  </r>
  <r>
    <x v="403"/>
    <x v="4"/>
    <x v="3"/>
    <n v="1634"/>
    <x v="0"/>
  </r>
  <r>
    <x v="403"/>
    <x v="4"/>
    <x v="3"/>
    <n v="5346"/>
    <x v="0"/>
  </r>
  <r>
    <x v="404"/>
    <x v="1"/>
    <x v="1"/>
    <n v="335"/>
    <x v="0"/>
  </r>
  <r>
    <x v="405"/>
    <x v="1"/>
    <x v="2"/>
    <n v="1485"/>
    <x v="0"/>
  </r>
  <r>
    <x v="405"/>
    <x v="1"/>
    <x v="2"/>
    <n v="7424"/>
    <x v="0"/>
  </r>
  <r>
    <x v="405"/>
    <x v="1"/>
    <x v="2"/>
    <n v="4455"/>
    <x v="0"/>
  </r>
  <r>
    <x v="405"/>
    <x v="1"/>
    <x v="2"/>
    <n v="1485"/>
    <x v="0"/>
  </r>
  <r>
    <x v="406"/>
    <x v="1"/>
    <x v="2"/>
    <n v="279"/>
    <x v="0"/>
  </r>
  <r>
    <x v="406"/>
    <x v="1"/>
    <x v="2"/>
    <n v="1671"/>
    <x v="0"/>
  </r>
  <r>
    <x v="406"/>
    <x v="1"/>
    <x v="2"/>
    <n v="464"/>
    <x v="0"/>
  </r>
  <r>
    <x v="406"/>
    <x v="1"/>
    <x v="2"/>
    <n v="8352"/>
    <x v="0"/>
  </r>
  <r>
    <x v="406"/>
    <x v="1"/>
    <x v="2"/>
    <n v="4009"/>
    <x v="0"/>
  </r>
  <r>
    <x v="407"/>
    <x v="4"/>
    <x v="2"/>
    <n v="70"/>
    <x v="0"/>
  </r>
  <r>
    <x v="407"/>
    <x v="4"/>
    <x v="2"/>
    <n v="418"/>
    <x v="0"/>
  </r>
  <r>
    <x v="407"/>
    <x v="4"/>
    <x v="2"/>
    <n v="836"/>
    <x v="0"/>
  </r>
  <r>
    <x v="407"/>
    <x v="4"/>
    <x v="2"/>
    <n v="836"/>
    <x v="0"/>
  </r>
  <r>
    <x v="408"/>
    <x v="1"/>
    <x v="1"/>
    <n v="335"/>
    <x v="0"/>
  </r>
  <r>
    <x v="409"/>
    <x v="4"/>
    <x v="1"/>
    <n v="504"/>
    <x v="0"/>
  </r>
  <r>
    <x v="409"/>
    <x v="4"/>
    <x v="1"/>
    <n v="1170"/>
    <x v="0"/>
  </r>
  <r>
    <x v="410"/>
    <x v="4"/>
    <x v="1"/>
    <n v="93"/>
    <x v="0"/>
  </r>
  <r>
    <x v="410"/>
    <x v="4"/>
    <x v="1"/>
    <n v="93"/>
    <x v="0"/>
  </r>
  <r>
    <x v="411"/>
    <x v="4"/>
    <x v="2"/>
    <n v="2228"/>
    <x v="0"/>
  </r>
  <r>
    <x v="412"/>
    <x v="4"/>
    <x v="2"/>
    <n v="360"/>
    <x v="0"/>
  </r>
  <r>
    <x v="412"/>
    <x v="4"/>
    <x v="2"/>
    <n v="6264"/>
    <x v="0"/>
  </r>
  <r>
    <x v="412"/>
    <x v="4"/>
    <x v="2"/>
    <n v="93"/>
    <x v="0"/>
  </r>
  <r>
    <x v="413"/>
    <x v="4"/>
    <x v="1"/>
    <n v="502"/>
    <x v="0"/>
  </r>
  <r>
    <x v="414"/>
    <x v="4"/>
    <x v="1"/>
    <n v="1420"/>
    <x v="0"/>
  </r>
  <r>
    <x v="414"/>
    <x v="4"/>
    <x v="1"/>
    <n v="335"/>
    <x v="0"/>
  </r>
  <r>
    <x v="415"/>
    <x v="4"/>
    <x v="4"/>
    <n v="3759"/>
    <x v="0"/>
  </r>
  <r>
    <x v="415"/>
    <x v="4"/>
    <x v="4"/>
    <n v="4455"/>
    <x v="0"/>
  </r>
  <r>
    <x v="415"/>
    <x v="4"/>
    <x v="4"/>
    <n v="15312"/>
    <x v="0"/>
  </r>
  <r>
    <x v="416"/>
    <x v="4"/>
    <x v="4"/>
    <n v="1692"/>
    <x v="0"/>
  </r>
  <r>
    <x v="416"/>
    <x v="4"/>
    <x v="4"/>
    <n v="961"/>
    <x v="0"/>
  </r>
  <r>
    <x v="416"/>
    <x v="4"/>
    <x v="4"/>
    <n v="1044"/>
    <x v="0"/>
  </r>
  <r>
    <x v="416"/>
    <x v="4"/>
    <x v="4"/>
    <n v="602"/>
    <x v="0"/>
  </r>
  <r>
    <x v="417"/>
    <x v="4"/>
    <x v="4"/>
    <n v="5197"/>
    <x v="0"/>
  </r>
  <r>
    <x v="417"/>
    <x v="4"/>
    <x v="4"/>
    <n v="223"/>
    <x v="0"/>
  </r>
  <r>
    <x v="417"/>
    <x v="4"/>
    <x v="4"/>
    <n v="1114"/>
    <x v="0"/>
  </r>
  <r>
    <x v="417"/>
    <x v="4"/>
    <x v="4"/>
    <n v="1114"/>
    <x v="0"/>
  </r>
  <r>
    <x v="418"/>
    <x v="1"/>
    <x v="3"/>
    <n v="817"/>
    <x v="0"/>
  </r>
  <r>
    <x v="419"/>
    <x v="4"/>
    <x v="2"/>
    <n v="557"/>
    <x v="0"/>
  </r>
  <r>
    <x v="419"/>
    <x v="4"/>
    <x v="2"/>
    <n v="1114"/>
    <x v="0"/>
  </r>
  <r>
    <x v="420"/>
    <x v="4"/>
    <x v="2"/>
    <n v="464"/>
    <x v="0"/>
  </r>
  <r>
    <x v="420"/>
    <x v="4"/>
    <x v="2"/>
    <n v="6264"/>
    <x v="0"/>
  </r>
  <r>
    <x v="421"/>
    <x v="4"/>
    <x v="2"/>
    <n v="557"/>
    <x v="0"/>
  </r>
  <r>
    <x v="421"/>
    <x v="4"/>
    <x v="2"/>
    <n v="836"/>
    <x v="0"/>
  </r>
  <r>
    <x v="421"/>
    <x v="4"/>
    <x v="2"/>
    <n v="836"/>
    <x v="0"/>
  </r>
  <r>
    <x v="422"/>
    <x v="4"/>
    <x v="2"/>
    <n v="140"/>
    <x v="0"/>
  </r>
  <r>
    <x v="422"/>
    <x v="4"/>
    <x v="2"/>
    <n v="140"/>
    <x v="0"/>
  </r>
  <r>
    <x v="422"/>
    <x v="4"/>
    <x v="2"/>
    <n v="140"/>
    <x v="0"/>
  </r>
  <r>
    <x v="423"/>
    <x v="4"/>
    <x v="4"/>
    <n v="720"/>
    <x v="0"/>
  </r>
  <r>
    <x v="424"/>
    <x v="4"/>
    <x v="1"/>
    <n v="335"/>
    <x v="0"/>
  </r>
  <r>
    <x v="425"/>
    <x v="4"/>
    <x v="1"/>
    <n v="891"/>
    <x v="0"/>
  </r>
  <r>
    <x v="426"/>
    <x v="4"/>
    <x v="4"/>
    <n v="418"/>
    <x v="0"/>
  </r>
  <r>
    <x v="427"/>
    <x v="4"/>
    <x v="2"/>
    <n v="24"/>
    <x v="0"/>
  </r>
  <r>
    <x v="427"/>
    <x v="4"/>
    <x v="2"/>
    <n v="2506"/>
    <x v="0"/>
  </r>
  <r>
    <x v="427"/>
    <x v="4"/>
    <x v="2"/>
    <n v="232"/>
    <x v="0"/>
  </r>
  <r>
    <x v="428"/>
    <x v="4"/>
    <x v="2"/>
    <n v="1671"/>
    <x v="0"/>
  </r>
  <r>
    <x v="428"/>
    <x v="4"/>
    <x v="2"/>
    <n v="743"/>
    <x v="0"/>
  </r>
  <r>
    <x v="429"/>
    <x v="4"/>
    <x v="1"/>
    <n v="17818"/>
    <x v="0"/>
  </r>
  <r>
    <x v="430"/>
    <x v="4"/>
    <x v="1"/>
    <n v="93"/>
    <x v="0"/>
  </r>
  <r>
    <x v="430"/>
    <x v="4"/>
    <x v="1"/>
    <n v="279"/>
    <x v="0"/>
  </r>
  <r>
    <x v="430"/>
    <x v="4"/>
    <x v="1"/>
    <n v="17818"/>
    <x v="0"/>
  </r>
  <r>
    <x v="431"/>
    <x v="4"/>
    <x v="1"/>
    <n v="3174"/>
    <x v="0"/>
  </r>
  <r>
    <x v="431"/>
    <x v="4"/>
    <x v="1"/>
    <n v="520"/>
    <x v="0"/>
  </r>
  <r>
    <x v="432"/>
    <x v="4"/>
    <x v="1"/>
    <n v="492"/>
    <x v="0"/>
  </r>
  <r>
    <x v="433"/>
    <x v="4"/>
    <x v="4"/>
    <n v="3759"/>
    <x v="0"/>
  </r>
  <r>
    <x v="433"/>
    <x v="4"/>
    <x v="4"/>
    <n v="3898"/>
    <x v="0"/>
  </r>
  <r>
    <x v="433"/>
    <x v="4"/>
    <x v="4"/>
    <n v="11136"/>
    <x v="0"/>
  </r>
  <r>
    <x v="434"/>
    <x v="4"/>
    <x v="2"/>
    <n v="836"/>
    <x v="0"/>
  </r>
  <r>
    <x v="434"/>
    <x v="4"/>
    <x v="2"/>
    <n v="1671"/>
    <x v="0"/>
  </r>
  <r>
    <x v="434"/>
    <x v="4"/>
    <x v="2"/>
    <n v="1485"/>
    <x v="0"/>
  </r>
  <r>
    <x v="435"/>
    <x v="4"/>
    <x v="1"/>
    <n v="877"/>
    <x v="0"/>
  </r>
  <r>
    <x v="436"/>
    <x v="4"/>
    <x v="1"/>
    <n v="1504"/>
    <x v="0"/>
  </r>
  <r>
    <x v="436"/>
    <x v="4"/>
    <x v="1"/>
    <n v="42"/>
    <x v="0"/>
  </r>
  <r>
    <x v="437"/>
    <x v="4"/>
    <x v="3"/>
    <n v="804"/>
    <x v="0"/>
  </r>
  <r>
    <x v="437"/>
    <x v="4"/>
    <x v="3"/>
    <n v="6844"/>
    <x v="0"/>
  </r>
  <r>
    <x v="437"/>
    <x v="4"/>
    <x v="3"/>
    <n v="374"/>
    <x v="0"/>
  </r>
  <r>
    <x v="438"/>
    <x v="4"/>
    <x v="2"/>
    <n v="836"/>
    <x v="0"/>
  </r>
  <r>
    <x v="438"/>
    <x v="4"/>
    <x v="2"/>
    <n v="2088"/>
    <x v="0"/>
  </r>
  <r>
    <x v="438"/>
    <x v="4"/>
    <x v="2"/>
    <n v="279"/>
    <x v="0"/>
  </r>
  <r>
    <x v="439"/>
    <x v="4"/>
    <x v="2"/>
    <n v="5940"/>
    <x v="0"/>
  </r>
  <r>
    <x v="440"/>
    <x v="4"/>
    <x v="2"/>
    <n v="2088"/>
    <x v="0"/>
  </r>
  <r>
    <x v="440"/>
    <x v="4"/>
    <x v="2"/>
    <n v="232"/>
    <x v="0"/>
  </r>
  <r>
    <x v="441"/>
    <x v="4"/>
    <x v="2"/>
    <n v="557"/>
    <x v="0"/>
  </r>
  <r>
    <x v="441"/>
    <x v="4"/>
    <x v="2"/>
    <n v="4455"/>
    <x v="0"/>
  </r>
  <r>
    <x v="441"/>
    <x v="4"/>
    <x v="2"/>
    <n v="4455"/>
    <x v="0"/>
  </r>
  <r>
    <x v="442"/>
    <x v="4"/>
    <x v="3"/>
    <n v="1207"/>
    <x v="0"/>
  </r>
  <r>
    <x v="443"/>
    <x v="4"/>
    <x v="1"/>
    <n v="47"/>
    <x v="0"/>
  </r>
  <r>
    <x v="443"/>
    <x v="4"/>
    <x v="1"/>
    <n v="28509"/>
    <x v="0"/>
  </r>
  <r>
    <x v="444"/>
    <x v="4"/>
    <x v="2"/>
    <n v="557"/>
    <x v="0"/>
  </r>
  <r>
    <x v="445"/>
    <x v="4"/>
    <x v="4"/>
    <n v="1128"/>
    <x v="0"/>
  </r>
  <r>
    <x v="446"/>
    <x v="4"/>
    <x v="2"/>
    <n v="168"/>
    <x v="0"/>
  </r>
  <r>
    <x v="446"/>
    <x v="4"/>
    <x v="2"/>
    <n v="140"/>
    <x v="0"/>
  </r>
  <r>
    <x v="447"/>
    <x v="4"/>
    <x v="2"/>
    <n v="70"/>
    <x v="0"/>
  </r>
  <r>
    <x v="447"/>
    <x v="4"/>
    <x v="2"/>
    <n v="418"/>
    <x v="0"/>
  </r>
  <r>
    <x v="448"/>
    <x v="4"/>
    <x v="3"/>
    <n v="817"/>
    <x v="0"/>
  </r>
  <r>
    <x v="448"/>
    <x v="4"/>
    <x v="3"/>
    <n v="3564"/>
    <x v="0"/>
  </r>
  <r>
    <x v="449"/>
    <x v="4"/>
    <x v="2"/>
    <n v="1114"/>
    <x v="0"/>
  </r>
  <r>
    <x v="449"/>
    <x v="4"/>
    <x v="2"/>
    <n v="38"/>
    <x v="0"/>
  </r>
  <r>
    <x v="449"/>
    <x v="4"/>
    <x v="2"/>
    <n v="7424"/>
    <x v="0"/>
  </r>
  <r>
    <x v="449"/>
    <x v="4"/>
    <x v="2"/>
    <n v="2228"/>
    <x v="0"/>
  </r>
  <r>
    <x v="449"/>
    <x v="4"/>
    <x v="2"/>
    <n v="1485"/>
    <x v="0"/>
  </r>
  <r>
    <x v="450"/>
    <x v="4"/>
    <x v="1"/>
    <n v="1420"/>
    <x v="0"/>
  </r>
  <r>
    <x v="451"/>
    <x v="4"/>
    <x v="1"/>
    <n v="2172"/>
    <x v="0"/>
  </r>
  <r>
    <x v="452"/>
    <x v="4"/>
    <x v="1"/>
    <n v="130"/>
    <x v="0"/>
  </r>
  <r>
    <x v="452"/>
    <x v="4"/>
    <x v="1"/>
    <n v="149"/>
    <x v="0"/>
  </r>
  <r>
    <x v="453"/>
    <x v="4"/>
    <x v="4"/>
    <n v="2274"/>
    <x v="0"/>
  </r>
  <r>
    <x v="453"/>
    <x v="4"/>
    <x v="4"/>
    <n v="5568"/>
    <x v="0"/>
  </r>
  <r>
    <x v="453"/>
    <x v="4"/>
    <x v="4"/>
    <n v="26448"/>
    <x v="0"/>
  </r>
  <r>
    <x v="454"/>
    <x v="4"/>
    <x v="4"/>
    <n v="502"/>
    <x v="0"/>
  </r>
  <r>
    <x v="455"/>
    <x v="4"/>
    <x v="1"/>
    <n v="2822"/>
    <x v="0"/>
  </r>
  <r>
    <x v="455"/>
    <x v="4"/>
    <x v="1"/>
    <n v="780"/>
    <x v="0"/>
  </r>
  <r>
    <x v="456"/>
    <x v="4"/>
    <x v="1"/>
    <n v="335"/>
    <x v="0"/>
  </r>
  <r>
    <x v="457"/>
    <x v="4"/>
    <x v="1"/>
    <n v="891"/>
    <x v="0"/>
  </r>
  <r>
    <x v="458"/>
    <x v="4"/>
    <x v="2"/>
    <n v="1671"/>
    <x v="0"/>
  </r>
  <r>
    <x v="458"/>
    <x v="4"/>
    <x v="2"/>
    <n v="4176"/>
    <x v="0"/>
  </r>
  <r>
    <x v="458"/>
    <x v="4"/>
    <x v="2"/>
    <n v="232"/>
    <x v="0"/>
  </r>
  <r>
    <x v="459"/>
    <x v="4"/>
    <x v="2"/>
    <n v="1114"/>
    <x v="0"/>
  </r>
  <r>
    <x v="459"/>
    <x v="4"/>
    <x v="2"/>
    <n v="5309"/>
    <x v="0"/>
  </r>
  <r>
    <x v="459"/>
    <x v="4"/>
    <x v="2"/>
    <n v="2228"/>
    <x v="0"/>
  </r>
  <r>
    <x v="460"/>
    <x v="4"/>
    <x v="2"/>
    <n v="404"/>
    <x v="0"/>
  </r>
  <r>
    <x v="461"/>
    <x v="4"/>
    <x v="2"/>
    <n v="836"/>
    <x v="0"/>
  </r>
  <r>
    <x v="461"/>
    <x v="4"/>
    <x v="2"/>
    <n v="11136"/>
    <x v="0"/>
  </r>
  <r>
    <x v="461"/>
    <x v="4"/>
    <x v="2"/>
    <n v="4455"/>
    <x v="0"/>
  </r>
  <r>
    <x v="461"/>
    <x v="4"/>
    <x v="2"/>
    <n v="1485"/>
    <x v="0"/>
  </r>
  <r>
    <x v="462"/>
    <x v="4"/>
    <x v="2"/>
    <n v="47"/>
    <x v="0"/>
  </r>
  <r>
    <x v="462"/>
    <x v="4"/>
    <x v="2"/>
    <n v="279"/>
    <x v="0"/>
  </r>
  <r>
    <x v="462"/>
    <x v="4"/>
    <x v="2"/>
    <n v="1504"/>
    <x v="0"/>
  </r>
  <r>
    <x v="462"/>
    <x v="4"/>
    <x v="2"/>
    <n v="464"/>
    <x v="0"/>
  </r>
  <r>
    <x v="463"/>
    <x v="4"/>
    <x v="2"/>
    <n v="140"/>
    <x v="0"/>
  </r>
  <r>
    <x v="463"/>
    <x v="4"/>
    <x v="2"/>
    <n v="418"/>
    <x v="0"/>
  </r>
  <r>
    <x v="463"/>
    <x v="4"/>
    <x v="2"/>
    <n v="279"/>
    <x v="0"/>
  </r>
  <r>
    <x v="463"/>
    <x v="4"/>
    <x v="2"/>
    <n v="279"/>
    <x v="0"/>
  </r>
  <r>
    <x v="464"/>
    <x v="4"/>
    <x v="2"/>
    <n v="1485"/>
    <x v="0"/>
  </r>
  <r>
    <x v="465"/>
    <x v="4"/>
    <x v="2"/>
    <n v="557"/>
    <x v="0"/>
  </r>
  <r>
    <x v="465"/>
    <x v="4"/>
    <x v="2"/>
    <n v="1671"/>
    <x v="0"/>
  </r>
  <r>
    <x v="465"/>
    <x v="4"/>
    <x v="2"/>
    <n v="1485"/>
    <x v="0"/>
  </r>
  <r>
    <x v="466"/>
    <x v="4"/>
    <x v="2"/>
    <n v="2088"/>
    <x v="0"/>
  </r>
  <r>
    <x v="466"/>
    <x v="4"/>
    <x v="2"/>
    <n v="4009"/>
    <x v="0"/>
  </r>
  <r>
    <x v="467"/>
    <x v="4"/>
    <x v="2"/>
    <n v="140"/>
    <x v="0"/>
  </r>
  <r>
    <x v="467"/>
    <x v="4"/>
    <x v="2"/>
    <n v="140"/>
    <x v="0"/>
  </r>
  <r>
    <x v="468"/>
    <x v="4"/>
    <x v="3"/>
    <n v="1634"/>
    <x v="0"/>
  </r>
  <r>
    <x v="468"/>
    <x v="4"/>
    <x v="3"/>
    <n v="7128"/>
    <x v="0"/>
  </r>
  <r>
    <x v="469"/>
    <x v="4"/>
    <x v="1"/>
    <n v="1114"/>
    <x v="0"/>
  </r>
  <r>
    <x v="469"/>
    <x v="4"/>
    <x v="1"/>
    <n v="84"/>
    <x v="0"/>
  </r>
  <r>
    <x v="470"/>
    <x v="4"/>
    <x v="4"/>
    <n v="5012"/>
    <x v="0"/>
  </r>
  <r>
    <x v="470"/>
    <x v="4"/>
    <x v="4"/>
    <n v="4455"/>
    <x v="0"/>
  </r>
  <r>
    <x v="470"/>
    <x v="4"/>
    <x v="4"/>
    <n v="19488"/>
    <x v="0"/>
  </r>
  <r>
    <x v="471"/>
    <x v="4"/>
    <x v="4"/>
    <n v="395"/>
    <x v="0"/>
  </r>
  <r>
    <x v="472"/>
    <x v="4"/>
    <x v="2"/>
    <n v="2088"/>
    <x v="0"/>
  </r>
  <r>
    <x v="473"/>
    <x v="4"/>
    <x v="2"/>
    <n v="1504"/>
    <x v="0"/>
  </r>
  <r>
    <x v="474"/>
    <x v="4"/>
    <x v="2"/>
    <n v="372"/>
    <x v="0"/>
  </r>
  <r>
    <x v="474"/>
    <x v="4"/>
    <x v="2"/>
    <n v="4455"/>
    <x v="0"/>
  </r>
  <r>
    <x v="474"/>
    <x v="4"/>
    <x v="2"/>
    <n v="2228"/>
    <x v="0"/>
  </r>
  <r>
    <x v="474"/>
    <x v="4"/>
    <x v="2"/>
    <n v="743"/>
    <x v="0"/>
  </r>
  <r>
    <x v="475"/>
    <x v="4"/>
    <x v="2"/>
    <n v="47"/>
    <x v="0"/>
  </r>
  <r>
    <x v="475"/>
    <x v="4"/>
    <x v="2"/>
    <n v="279"/>
    <x v="0"/>
  </r>
  <r>
    <x v="475"/>
    <x v="4"/>
    <x v="2"/>
    <n v="836"/>
    <x v="0"/>
  </r>
  <r>
    <x v="475"/>
    <x v="4"/>
    <x v="2"/>
    <n v="836"/>
    <x v="0"/>
  </r>
  <r>
    <x v="476"/>
    <x v="4"/>
    <x v="1"/>
    <n v="52"/>
    <x v="0"/>
  </r>
  <r>
    <x v="477"/>
    <x v="4"/>
    <x v="2"/>
    <n v="1601"/>
    <x v="0"/>
  </r>
  <r>
    <x v="478"/>
    <x v="4"/>
    <x v="4"/>
    <n v="2256"/>
    <x v="0"/>
  </r>
  <r>
    <x v="478"/>
    <x v="4"/>
    <x v="4"/>
    <n v="919"/>
    <x v="0"/>
  </r>
  <r>
    <x v="478"/>
    <x v="4"/>
    <x v="4"/>
    <n v="928"/>
    <x v="0"/>
  </r>
  <r>
    <x v="479"/>
    <x v="5"/>
    <x v="4"/>
    <n v="1856"/>
    <x v="0"/>
  </r>
  <r>
    <x v="479"/>
    <x v="5"/>
    <x v="4"/>
    <n v="743"/>
    <x v="0"/>
  </r>
  <r>
    <x v="480"/>
    <x v="4"/>
    <x v="1"/>
    <n v="279"/>
    <x v="0"/>
  </r>
  <r>
    <x v="480"/>
    <x v="4"/>
    <x v="1"/>
    <n v="47"/>
    <x v="0"/>
  </r>
  <r>
    <x v="481"/>
    <x v="4"/>
    <x v="2"/>
    <n v="348"/>
    <x v="0"/>
  </r>
  <r>
    <x v="481"/>
    <x v="4"/>
    <x v="2"/>
    <n v="4176"/>
    <x v="0"/>
  </r>
  <r>
    <x v="482"/>
    <x v="4"/>
    <x v="2"/>
    <n v="1485"/>
    <x v="0"/>
  </r>
  <r>
    <x v="482"/>
    <x v="4"/>
    <x v="2"/>
    <n v="9652"/>
    <x v="0"/>
  </r>
  <r>
    <x v="482"/>
    <x v="4"/>
    <x v="2"/>
    <n v="4455"/>
    <x v="0"/>
  </r>
  <r>
    <x v="482"/>
    <x v="4"/>
    <x v="2"/>
    <n v="743"/>
    <x v="0"/>
  </r>
  <r>
    <x v="483"/>
    <x v="5"/>
    <x v="1"/>
    <n v="891"/>
    <x v="0"/>
  </r>
  <r>
    <x v="484"/>
    <x v="4"/>
    <x v="1"/>
    <n v="1170"/>
    <x v="0"/>
  </r>
  <r>
    <x v="484"/>
    <x v="4"/>
    <x v="1"/>
    <n v="168"/>
    <x v="0"/>
  </r>
  <r>
    <x v="485"/>
    <x v="5"/>
    <x v="3"/>
    <n v="6682"/>
    <x v="0"/>
  </r>
  <r>
    <x v="486"/>
    <x v="4"/>
    <x v="3"/>
    <n v="5513"/>
    <x v="0"/>
  </r>
  <r>
    <x v="487"/>
    <x v="4"/>
    <x v="3"/>
    <n v="4826"/>
    <x v="0"/>
  </r>
  <r>
    <x v="488"/>
    <x v="4"/>
    <x v="0"/>
    <n v="54"/>
    <x v="0"/>
  </r>
  <r>
    <x v="489"/>
    <x v="4"/>
    <x v="2"/>
    <n v="232"/>
    <x v="0"/>
  </r>
  <r>
    <x v="489"/>
    <x v="4"/>
    <x v="2"/>
    <n v="6264"/>
    <x v="0"/>
  </r>
  <r>
    <x v="490"/>
    <x v="4"/>
    <x v="2"/>
    <n v="1392"/>
    <x v="0"/>
  </r>
  <r>
    <x v="490"/>
    <x v="4"/>
    <x v="2"/>
    <n v="743"/>
    <x v="0"/>
  </r>
  <r>
    <x v="490"/>
    <x v="4"/>
    <x v="2"/>
    <n v="4455"/>
    <x v="0"/>
  </r>
  <r>
    <x v="490"/>
    <x v="4"/>
    <x v="2"/>
    <n v="2228"/>
    <x v="0"/>
  </r>
  <r>
    <x v="490"/>
    <x v="4"/>
    <x v="2"/>
    <n v="1485"/>
    <x v="0"/>
  </r>
  <r>
    <x v="491"/>
    <x v="4"/>
    <x v="1"/>
    <n v="1253"/>
    <x v="0"/>
  </r>
  <r>
    <x v="491"/>
    <x v="4"/>
    <x v="1"/>
    <n v="84"/>
    <x v="0"/>
  </r>
  <r>
    <x v="492"/>
    <x v="4"/>
    <x v="1"/>
    <n v="1940"/>
    <x v="0"/>
  </r>
  <r>
    <x v="492"/>
    <x v="4"/>
    <x v="1"/>
    <n v="520"/>
    <x v="0"/>
  </r>
  <r>
    <x v="493"/>
    <x v="4"/>
    <x v="2"/>
    <n v="70"/>
    <x v="0"/>
  </r>
  <r>
    <x v="493"/>
    <x v="4"/>
    <x v="2"/>
    <n v="418"/>
    <x v="0"/>
  </r>
  <r>
    <x v="493"/>
    <x v="4"/>
    <x v="2"/>
    <n v="557"/>
    <x v="0"/>
  </r>
  <r>
    <x v="493"/>
    <x v="4"/>
    <x v="2"/>
    <n v="140"/>
    <x v="0"/>
  </r>
  <r>
    <x v="494"/>
    <x v="4"/>
    <x v="4"/>
    <n v="743"/>
    <x v="0"/>
  </r>
  <r>
    <x v="495"/>
    <x v="4"/>
    <x v="4"/>
    <n v="743"/>
    <x v="0"/>
  </r>
  <r>
    <x v="496"/>
    <x v="4"/>
    <x v="0"/>
    <n v="404"/>
    <x v="0"/>
  </r>
  <r>
    <x v="497"/>
    <x v="4"/>
    <x v="2"/>
    <n v="47"/>
    <x v="0"/>
  </r>
  <r>
    <x v="497"/>
    <x v="4"/>
    <x v="2"/>
    <n v="279"/>
    <x v="0"/>
  </r>
  <r>
    <x v="497"/>
    <x v="4"/>
    <x v="2"/>
    <n v="2506"/>
    <x v="0"/>
  </r>
  <r>
    <x v="497"/>
    <x v="4"/>
    <x v="2"/>
    <n v="464"/>
    <x v="0"/>
  </r>
  <r>
    <x v="497"/>
    <x v="4"/>
    <x v="2"/>
    <n v="10440"/>
    <x v="0"/>
  </r>
  <r>
    <x v="497"/>
    <x v="4"/>
    <x v="2"/>
    <n v="116"/>
    <x v="0"/>
  </r>
  <r>
    <x v="497"/>
    <x v="4"/>
    <x v="2"/>
    <n v="4009"/>
    <x v="0"/>
  </r>
  <r>
    <x v="498"/>
    <x v="4"/>
    <x v="2"/>
    <n v="1485"/>
    <x v="0"/>
  </r>
  <r>
    <x v="498"/>
    <x v="4"/>
    <x v="2"/>
    <n v="4455"/>
    <x v="0"/>
  </r>
  <r>
    <x v="498"/>
    <x v="4"/>
    <x v="2"/>
    <n v="6682"/>
    <x v="0"/>
  </r>
  <r>
    <x v="498"/>
    <x v="4"/>
    <x v="2"/>
    <n v="1485"/>
    <x v="0"/>
  </r>
  <r>
    <x v="499"/>
    <x v="4"/>
    <x v="4"/>
    <n v="5012"/>
    <x v="0"/>
  </r>
  <r>
    <x v="499"/>
    <x v="4"/>
    <x v="4"/>
    <n v="5012"/>
    <x v="0"/>
  </r>
  <r>
    <x v="499"/>
    <x v="4"/>
    <x v="4"/>
    <n v="15312"/>
    <x v="0"/>
  </r>
  <r>
    <x v="499"/>
    <x v="4"/>
    <x v="4"/>
    <n v="4385"/>
    <x v="0"/>
  </r>
  <r>
    <x v="500"/>
    <x v="4"/>
    <x v="4"/>
    <n v="4455"/>
    <x v="0"/>
  </r>
  <r>
    <x v="500"/>
    <x v="4"/>
    <x v="4"/>
    <n v="30624"/>
    <x v="0"/>
  </r>
  <r>
    <x v="500"/>
    <x v="4"/>
    <x v="4"/>
    <n v="2088"/>
    <x v="0"/>
  </r>
  <r>
    <x v="501"/>
    <x v="4"/>
    <x v="2"/>
    <n v="743"/>
    <x v="0"/>
  </r>
  <r>
    <x v="501"/>
    <x v="4"/>
    <x v="2"/>
    <n v="4455"/>
    <x v="0"/>
  </r>
  <r>
    <x v="502"/>
    <x v="4"/>
    <x v="2"/>
    <n v="279"/>
    <x v="0"/>
  </r>
  <r>
    <x v="502"/>
    <x v="4"/>
    <x v="2"/>
    <n v="464"/>
    <x v="0"/>
  </r>
  <r>
    <x v="502"/>
    <x v="4"/>
    <x v="2"/>
    <n v="232"/>
    <x v="0"/>
  </r>
  <r>
    <x v="503"/>
    <x v="4"/>
    <x v="2"/>
    <n v="140"/>
    <x v="0"/>
  </r>
  <r>
    <x v="503"/>
    <x v="4"/>
    <x v="2"/>
    <n v="168"/>
    <x v="0"/>
  </r>
  <r>
    <x v="503"/>
    <x v="4"/>
    <x v="2"/>
    <n v="279"/>
    <x v="0"/>
  </r>
  <r>
    <x v="504"/>
    <x v="5"/>
    <x v="0"/>
    <n v="98"/>
    <x v="0"/>
  </r>
  <r>
    <x v="505"/>
    <x v="4"/>
    <x v="2"/>
    <n v="706"/>
    <x v="0"/>
  </r>
  <r>
    <x v="505"/>
    <x v="4"/>
    <x v="2"/>
    <n v="743"/>
    <x v="0"/>
  </r>
  <r>
    <x v="506"/>
    <x v="4"/>
    <x v="2"/>
    <n v="836"/>
    <x v="0"/>
  </r>
  <r>
    <x v="507"/>
    <x v="5"/>
    <x v="1"/>
    <n v="140"/>
    <x v="0"/>
  </r>
  <r>
    <x v="507"/>
    <x v="5"/>
    <x v="1"/>
    <n v="21382"/>
    <x v="0"/>
  </r>
  <r>
    <x v="508"/>
    <x v="5"/>
    <x v="1"/>
    <n v="1170"/>
    <x v="0"/>
  </r>
  <r>
    <x v="509"/>
    <x v="5"/>
    <x v="4"/>
    <n v="1692"/>
    <x v="0"/>
  </r>
  <r>
    <x v="509"/>
    <x v="5"/>
    <x v="4"/>
    <n v="1044"/>
    <x v="0"/>
  </r>
  <r>
    <x v="509"/>
    <x v="5"/>
    <x v="4"/>
    <n v="669"/>
    <x v="0"/>
  </r>
  <r>
    <x v="509"/>
    <x v="5"/>
    <x v="4"/>
    <n v="543"/>
    <x v="0"/>
  </r>
  <r>
    <x v="510"/>
    <x v="4"/>
    <x v="2"/>
    <n v="557"/>
    <x v="0"/>
  </r>
  <r>
    <x v="510"/>
    <x v="4"/>
    <x v="2"/>
    <n v="743"/>
    <x v="0"/>
  </r>
  <r>
    <x v="510"/>
    <x v="4"/>
    <x v="2"/>
    <n v="4455"/>
    <x v="0"/>
  </r>
  <r>
    <x v="510"/>
    <x v="4"/>
    <x v="2"/>
    <n v="6682"/>
    <x v="0"/>
  </r>
  <r>
    <x v="510"/>
    <x v="4"/>
    <x v="2"/>
    <n v="743"/>
    <x v="0"/>
  </r>
  <r>
    <x v="511"/>
    <x v="4"/>
    <x v="2"/>
    <n v="4176"/>
    <x v="0"/>
  </r>
  <r>
    <x v="512"/>
    <x v="4"/>
    <x v="2"/>
    <n v="2228"/>
    <x v="0"/>
  </r>
  <r>
    <x v="513"/>
    <x v="6"/>
    <x v="2"/>
    <n v="650"/>
    <x v="0"/>
  </r>
  <r>
    <x v="514"/>
    <x v="5"/>
    <x v="4"/>
    <n v="5197"/>
    <x v="0"/>
  </r>
  <r>
    <x v="514"/>
    <x v="5"/>
    <x v="4"/>
    <n v="223"/>
    <x v="0"/>
  </r>
  <r>
    <x v="514"/>
    <x v="5"/>
    <x v="4"/>
    <n v="2228"/>
    <x v="0"/>
  </r>
  <r>
    <x v="514"/>
    <x v="5"/>
    <x v="4"/>
    <n v="928"/>
    <x v="0"/>
  </r>
  <r>
    <x v="514"/>
    <x v="5"/>
    <x v="4"/>
    <n v="1300"/>
    <x v="0"/>
  </r>
  <r>
    <x v="515"/>
    <x v="5"/>
    <x v="3"/>
    <n v="2205"/>
    <x v="0"/>
  </r>
  <r>
    <x v="515"/>
    <x v="5"/>
    <x v="3"/>
    <n v="6098"/>
    <x v="0"/>
  </r>
  <r>
    <x v="516"/>
    <x v="4"/>
    <x v="4"/>
    <n v="3341"/>
    <x v="0"/>
  </r>
  <r>
    <x v="516"/>
    <x v="4"/>
    <x v="4"/>
    <n v="3341"/>
    <x v="0"/>
  </r>
  <r>
    <x v="516"/>
    <x v="4"/>
    <x v="4"/>
    <n v="20880"/>
    <x v="0"/>
  </r>
  <r>
    <x v="516"/>
    <x v="4"/>
    <x v="4"/>
    <n v="5847"/>
    <x v="0"/>
  </r>
  <r>
    <x v="517"/>
    <x v="5"/>
    <x v="1"/>
    <n v="3174"/>
    <x v="0"/>
  </r>
  <r>
    <x v="517"/>
    <x v="5"/>
    <x v="1"/>
    <n v="485"/>
    <x v="0"/>
  </r>
  <r>
    <x v="518"/>
    <x v="4"/>
    <x v="2"/>
    <n v="2506"/>
    <x v="0"/>
  </r>
  <r>
    <x v="518"/>
    <x v="4"/>
    <x v="2"/>
    <n v="464"/>
    <x v="0"/>
  </r>
  <r>
    <x v="518"/>
    <x v="4"/>
    <x v="2"/>
    <n v="140"/>
    <x v="0"/>
  </r>
  <r>
    <x v="519"/>
    <x v="4"/>
    <x v="2"/>
    <n v="743"/>
    <x v="0"/>
  </r>
  <r>
    <x v="519"/>
    <x v="4"/>
    <x v="2"/>
    <n v="5457"/>
    <x v="0"/>
  </r>
  <r>
    <x v="519"/>
    <x v="4"/>
    <x v="2"/>
    <n v="3341"/>
    <x v="0"/>
  </r>
  <r>
    <x v="519"/>
    <x v="4"/>
    <x v="2"/>
    <n v="743"/>
    <x v="0"/>
  </r>
  <r>
    <x v="520"/>
    <x v="5"/>
    <x v="3"/>
    <n v="817"/>
    <x v="0"/>
  </r>
  <r>
    <x v="520"/>
    <x v="5"/>
    <x v="3"/>
    <n v="9800"/>
    <x v="0"/>
  </r>
  <r>
    <x v="521"/>
    <x v="5"/>
    <x v="3"/>
    <n v="4455"/>
    <x v="0"/>
  </r>
  <r>
    <x v="522"/>
    <x v="5"/>
    <x v="1"/>
    <n v="335"/>
    <x v="0"/>
  </r>
  <r>
    <x v="523"/>
    <x v="5"/>
    <x v="0"/>
    <n v="237"/>
    <x v="0"/>
  </r>
  <r>
    <x v="524"/>
    <x v="4"/>
    <x v="2"/>
    <n v="1671"/>
    <x v="0"/>
  </r>
  <r>
    <x v="524"/>
    <x v="4"/>
    <x v="2"/>
    <n v="297"/>
    <x v="0"/>
  </r>
  <r>
    <x v="524"/>
    <x v="4"/>
    <x v="2"/>
    <n v="2228"/>
    <x v="0"/>
  </r>
  <r>
    <x v="524"/>
    <x v="4"/>
    <x v="2"/>
    <n v="1485"/>
    <x v="0"/>
  </r>
  <r>
    <x v="525"/>
    <x v="4"/>
    <x v="2"/>
    <n v="3341"/>
    <x v="0"/>
  </r>
  <r>
    <x v="525"/>
    <x v="4"/>
    <x v="2"/>
    <n v="8352"/>
    <x v="0"/>
  </r>
  <r>
    <x v="526"/>
    <x v="5"/>
    <x v="2"/>
    <n v="140"/>
    <x v="0"/>
  </r>
  <r>
    <x v="526"/>
    <x v="5"/>
    <x v="2"/>
    <n v="70"/>
    <x v="0"/>
  </r>
  <r>
    <x v="526"/>
    <x v="5"/>
    <x v="2"/>
    <n v="140"/>
    <x v="0"/>
  </r>
  <r>
    <x v="526"/>
    <x v="5"/>
    <x v="2"/>
    <n v="279"/>
    <x v="0"/>
  </r>
  <r>
    <x v="526"/>
    <x v="5"/>
    <x v="2"/>
    <n v="279"/>
    <x v="0"/>
  </r>
  <r>
    <x v="526"/>
    <x v="5"/>
    <x v="2"/>
    <n v="140"/>
    <x v="0"/>
  </r>
  <r>
    <x v="527"/>
    <x v="5"/>
    <x v="4"/>
    <n v="5568"/>
    <x v="0"/>
  </r>
  <r>
    <x v="527"/>
    <x v="5"/>
    <x v="4"/>
    <n v="26448"/>
    <x v="0"/>
  </r>
  <r>
    <x v="527"/>
    <x v="5"/>
    <x v="4"/>
    <n v="5847"/>
    <x v="0"/>
  </r>
  <r>
    <x v="528"/>
    <x v="5"/>
    <x v="4"/>
    <n v="502"/>
    <x v="0"/>
  </r>
  <r>
    <x v="528"/>
    <x v="5"/>
    <x v="4"/>
    <n v="1316"/>
    <x v="0"/>
  </r>
  <r>
    <x v="529"/>
    <x v="5"/>
    <x v="1"/>
    <n v="2822"/>
    <x v="0"/>
  </r>
  <r>
    <x v="529"/>
    <x v="5"/>
    <x v="1"/>
    <n v="780"/>
    <x v="0"/>
  </r>
  <r>
    <x v="530"/>
    <x v="5"/>
    <x v="1"/>
    <n v="325"/>
    <x v="0"/>
  </r>
  <r>
    <x v="530"/>
    <x v="5"/>
    <x v="1"/>
    <n v="186"/>
    <x v="0"/>
  </r>
  <r>
    <x v="530"/>
    <x v="5"/>
    <x v="1"/>
    <n v="26727"/>
    <x v="0"/>
  </r>
  <r>
    <x v="531"/>
    <x v="5"/>
    <x v="1"/>
    <n v="696"/>
    <x v="0"/>
  </r>
  <r>
    <x v="531"/>
    <x v="5"/>
    <x v="1"/>
    <n v="335"/>
    <x v="0"/>
  </r>
  <r>
    <x v="532"/>
    <x v="4"/>
    <x v="2"/>
    <n v="1671"/>
    <x v="0"/>
  </r>
  <r>
    <x v="532"/>
    <x v="4"/>
    <x v="2"/>
    <n v="372"/>
    <x v="0"/>
  </r>
  <r>
    <x v="533"/>
    <x v="4"/>
    <x v="2"/>
    <n v="56"/>
    <x v="0"/>
  </r>
  <r>
    <x v="533"/>
    <x v="4"/>
    <x v="2"/>
    <n v="70"/>
    <x v="0"/>
  </r>
  <r>
    <x v="533"/>
    <x v="4"/>
    <x v="2"/>
    <n v="98"/>
    <x v="0"/>
  </r>
  <r>
    <x v="534"/>
    <x v="5"/>
    <x v="1"/>
    <n v="1253"/>
    <x v="0"/>
  </r>
  <r>
    <x v="534"/>
    <x v="5"/>
    <x v="1"/>
    <n v="251"/>
    <x v="0"/>
  </r>
  <r>
    <x v="535"/>
    <x v="5"/>
    <x v="2"/>
    <n v="2970"/>
    <x v="0"/>
  </r>
  <r>
    <x v="535"/>
    <x v="5"/>
    <x v="2"/>
    <n v="743"/>
    <x v="0"/>
  </r>
  <r>
    <x v="536"/>
    <x v="5"/>
    <x v="2"/>
    <n v="4176"/>
    <x v="0"/>
  </r>
  <r>
    <x v="537"/>
    <x v="5"/>
    <x v="2"/>
    <n v="557"/>
    <x v="0"/>
  </r>
  <r>
    <x v="537"/>
    <x v="5"/>
    <x v="2"/>
    <n v="557"/>
    <x v="0"/>
  </r>
  <r>
    <x v="538"/>
    <x v="5"/>
    <x v="4"/>
    <n v="488"/>
    <x v="0"/>
  </r>
  <r>
    <x v="539"/>
    <x v="5"/>
    <x v="4"/>
    <n v="743"/>
    <x v="0"/>
  </r>
  <r>
    <x v="540"/>
    <x v="5"/>
    <x v="2"/>
    <n v="140"/>
    <x v="0"/>
  </r>
  <r>
    <x v="540"/>
    <x v="5"/>
    <x v="2"/>
    <n v="140"/>
    <x v="0"/>
  </r>
  <r>
    <x v="541"/>
    <x v="5"/>
    <x v="4"/>
    <n v="4455"/>
    <x v="0"/>
  </r>
  <r>
    <x v="541"/>
    <x v="5"/>
    <x v="4"/>
    <n v="29232"/>
    <x v="0"/>
  </r>
  <r>
    <x v="541"/>
    <x v="5"/>
    <x v="4"/>
    <n v="5847"/>
    <x v="0"/>
  </r>
  <r>
    <x v="542"/>
    <x v="5"/>
    <x v="4"/>
    <n v="502"/>
    <x v="0"/>
  </r>
  <r>
    <x v="542"/>
    <x v="5"/>
    <x v="4"/>
    <n v="650"/>
    <x v="0"/>
  </r>
  <r>
    <x v="542"/>
    <x v="5"/>
    <x v="4"/>
    <n v="2631"/>
    <x v="0"/>
  </r>
  <r>
    <x v="543"/>
    <x v="5"/>
    <x v="4"/>
    <n v="2005"/>
    <x v="0"/>
  </r>
  <r>
    <x v="543"/>
    <x v="5"/>
    <x v="4"/>
    <n v="928"/>
    <x v="0"/>
  </r>
  <r>
    <x v="544"/>
    <x v="5"/>
    <x v="2"/>
    <n v="1601"/>
    <x v="0"/>
  </r>
  <r>
    <x v="545"/>
    <x v="5"/>
    <x v="2"/>
    <n v="1485"/>
    <x v="0"/>
  </r>
  <r>
    <x v="545"/>
    <x v="5"/>
    <x v="2"/>
    <n v="4455"/>
    <x v="0"/>
  </r>
  <r>
    <x v="545"/>
    <x v="5"/>
    <x v="2"/>
    <n v="1485"/>
    <x v="0"/>
  </r>
  <r>
    <x v="546"/>
    <x v="5"/>
    <x v="2"/>
    <n v="279"/>
    <x v="0"/>
  </r>
  <r>
    <x v="547"/>
    <x v="5"/>
    <x v="1"/>
    <n v="82"/>
    <x v="0"/>
  </r>
  <r>
    <x v="548"/>
    <x v="5"/>
    <x v="2"/>
    <n v="7424"/>
    <x v="0"/>
  </r>
  <r>
    <x v="548"/>
    <x v="5"/>
    <x v="2"/>
    <n v="743"/>
    <x v="0"/>
  </r>
  <r>
    <x v="549"/>
    <x v="5"/>
    <x v="2"/>
    <n v="232"/>
    <x v="0"/>
  </r>
  <r>
    <x v="549"/>
    <x v="5"/>
    <x v="2"/>
    <n v="2088"/>
    <x v="0"/>
  </r>
  <r>
    <x v="549"/>
    <x v="5"/>
    <x v="2"/>
    <n v="116"/>
    <x v="0"/>
  </r>
  <r>
    <x v="550"/>
    <x v="5"/>
    <x v="2"/>
    <n v="209"/>
    <x v="0"/>
  </r>
  <r>
    <x v="550"/>
    <x v="5"/>
    <x v="2"/>
    <n v="70"/>
    <x v="0"/>
  </r>
  <r>
    <x v="550"/>
    <x v="5"/>
    <x v="2"/>
    <n v="836"/>
    <x v="0"/>
  </r>
  <r>
    <x v="550"/>
    <x v="5"/>
    <x v="2"/>
    <n v="836"/>
    <x v="0"/>
  </r>
  <r>
    <x v="550"/>
    <x v="5"/>
    <x v="2"/>
    <n v="140"/>
    <x v="0"/>
  </r>
  <r>
    <x v="551"/>
    <x v="5"/>
    <x v="2"/>
    <n v="6162"/>
    <x v="0"/>
  </r>
  <r>
    <x v="551"/>
    <x v="5"/>
    <x v="2"/>
    <n v="4455"/>
    <x v="0"/>
  </r>
  <r>
    <x v="551"/>
    <x v="5"/>
    <x v="2"/>
    <n v="1485"/>
    <x v="0"/>
  </r>
  <r>
    <x v="552"/>
    <x v="5"/>
    <x v="2"/>
    <n v="47"/>
    <x v="0"/>
  </r>
  <r>
    <x v="552"/>
    <x v="5"/>
    <x v="2"/>
    <n v="464"/>
    <x v="0"/>
  </r>
  <r>
    <x v="552"/>
    <x v="5"/>
    <x v="2"/>
    <n v="8352"/>
    <x v="0"/>
  </r>
  <r>
    <x v="552"/>
    <x v="5"/>
    <x v="2"/>
    <n v="348"/>
    <x v="0"/>
  </r>
  <r>
    <x v="552"/>
    <x v="5"/>
    <x v="2"/>
    <n v="4009"/>
    <x v="0"/>
  </r>
  <r>
    <x v="553"/>
    <x v="5"/>
    <x v="2"/>
    <n v="1504"/>
    <x v="0"/>
  </r>
  <r>
    <x v="553"/>
    <x v="5"/>
    <x v="2"/>
    <n v="1601"/>
    <x v="0"/>
  </r>
  <r>
    <x v="554"/>
    <x v="5"/>
    <x v="2"/>
    <n v="418"/>
    <x v="0"/>
  </r>
  <r>
    <x v="555"/>
    <x v="5"/>
    <x v="2"/>
    <n v="209"/>
    <x v="0"/>
  </r>
  <r>
    <x v="555"/>
    <x v="5"/>
    <x v="2"/>
    <n v="70"/>
    <x v="0"/>
  </r>
  <r>
    <x v="555"/>
    <x v="5"/>
    <x v="2"/>
    <n v="279"/>
    <x v="0"/>
  </r>
  <r>
    <x v="555"/>
    <x v="5"/>
    <x v="2"/>
    <n v="836"/>
    <x v="0"/>
  </r>
  <r>
    <x v="555"/>
    <x v="5"/>
    <x v="2"/>
    <n v="836"/>
    <x v="0"/>
  </r>
  <r>
    <x v="555"/>
    <x v="5"/>
    <x v="2"/>
    <n v="279"/>
    <x v="0"/>
  </r>
  <r>
    <x v="556"/>
    <x v="5"/>
    <x v="2"/>
    <n v="743"/>
    <x v="0"/>
  </r>
  <r>
    <x v="556"/>
    <x v="5"/>
    <x v="2"/>
    <n v="4009"/>
    <x v="0"/>
  </r>
  <r>
    <x v="556"/>
    <x v="5"/>
    <x v="2"/>
    <n v="4455"/>
    <x v="0"/>
  </r>
  <r>
    <x v="556"/>
    <x v="5"/>
    <x v="2"/>
    <n v="1337"/>
    <x v="0"/>
  </r>
  <r>
    <x v="557"/>
    <x v="5"/>
    <x v="0"/>
    <n v="232"/>
    <x v="0"/>
  </r>
  <r>
    <x v="558"/>
    <x v="5"/>
    <x v="2"/>
    <n v="2506"/>
    <x v="0"/>
  </r>
  <r>
    <x v="558"/>
    <x v="5"/>
    <x v="2"/>
    <n v="8352"/>
    <x v="0"/>
  </r>
  <r>
    <x v="559"/>
    <x v="5"/>
    <x v="2"/>
    <n v="557"/>
    <x v="0"/>
  </r>
  <r>
    <x v="559"/>
    <x v="5"/>
    <x v="2"/>
    <n v="743"/>
    <x v="0"/>
  </r>
  <r>
    <x v="559"/>
    <x v="5"/>
    <x v="2"/>
    <n v="4455"/>
    <x v="0"/>
  </r>
  <r>
    <x v="559"/>
    <x v="5"/>
    <x v="2"/>
    <n v="1485"/>
    <x v="0"/>
  </r>
  <r>
    <x v="560"/>
    <x v="5"/>
    <x v="2"/>
    <n v="1601"/>
    <x v="0"/>
  </r>
  <r>
    <x v="561"/>
    <x v="5"/>
    <x v="1"/>
    <n v="1086"/>
    <x v="0"/>
  </r>
  <r>
    <x v="562"/>
    <x v="5"/>
    <x v="4"/>
    <n v="2228"/>
    <x v="0"/>
  </r>
  <r>
    <x v="562"/>
    <x v="5"/>
    <x v="4"/>
    <n v="36192"/>
    <x v="0"/>
  </r>
  <r>
    <x v="562"/>
    <x v="5"/>
    <x v="4"/>
    <n v="4385"/>
    <x v="0"/>
  </r>
  <r>
    <x v="563"/>
    <x v="5"/>
    <x v="2"/>
    <n v="140"/>
    <x v="0"/>
  </r>
  <r>
    <x v="564"/>
    <x v="5"/>
    <x v="2"/>
    <n v="1114"/>
    <x v="0"/>
  </r>
  <r>
    <x v="564"/>
    <x v="5"/>
    <x v="2"/>
    <n v="1485"/>
    <x v="0"/>
  </r>
  <r>
    <x v="564"/>
    <x v="5"/>
    <x v="2"/>
    <n v="7424"/>
    <x v="0"/>
  </r>
  <r>
    <x v="564"/>
    <x v="5"/>
    <x v="2"/>
    <n v="4455"/>
    <x v="0"/>
  </r>
  <r>
    <x v="565"/>
    <x v="5"/>
    <x v="2"/>
    <n v="140"/>
    <x v="0"/>
  </r>
  <r>
    <x v="565"/>
    <x v="5"/>
    <x v="2"/>
    <n v="348"/>
    <x v="0"/>
  </r>
  <r>
    <x v="566"/>
    <x v="5"/>
    <x v="2"/>
    <n v="1504"/>
    <x v="0"/>
  </r>
  <r>
    <x v="567"/>
    <x v="5"/>
    <x v="2"/>
    <n v="836"/>
    <x v="0"/>
  </r>
  <r>
    <x v="567"/>
    <x v="5"/>
    <x v="2"/>
    <n v="836"/>
    <x v="0"/>
  </r>
  <r>
    <x v="568"/>
    <x v="5"/>
    <x v="4"/>
    <n v="1003"/>
    <x v="0"/>
  </r>
  <r>
    <x v="568"/>
    <x v="5"/>
    <x v="4"/>
    <n v="961"/>
    <x v="0"/>
  </r>
  <r>
    <x v="568"/>
    <x v="5"/>
    <x v="4"/>
    <n v="919"/>
    <x v="0"/>
  </r>
  <r>
    <x v="568"/>
    <x v="5"/>
    <x v="4"/>
    <n v="1212"/>
    <x v="0"/>
  </r>
  <r>
    <x v="569"/>
    <x v="5"/>
    <x v="1"/>
    <n v="1225"/>
    <x v="0"/>
  </r>
  <r>
    <x v="570"/>
    <x v="5"/>
    <x v="1"/>
    <n v="1253"/>
    <x v="0"/>
  </r>
  <r>
    <x v="571"/>
    <x v="5"/>
    <x v="1"/>
    <n v="297"/>
    <x v="0"/>
  </r>
  <r>
    <x v="572"/>
    <x v="5"/>
    <x v="4"/>
    <n v="669"/>
    <x v="0"/>
  </r>
  <r>
    <x v="573"/>
    <x v="5"/>
    <x v="1"/>
    <n v="1170"/>
    <x v="0"/>
  </r>
  <r>
    <x v="573"/>
    <x v="5"/>
    <x v="1"/>
    <n v="168"/>
    <x v="0"/>
  </r>
  <r>
    <x v="574"/>
    <x v="5"/>
    <x v="3"/>
    <n v="3267"/>
    <x v="0"/>
  </r>
  <r>
    <x v="574"/>
    <x v="5"/>
    <x v="3"/>
    <n v="9800"/>
    <x v="0"/>
  </r>
  <r>
    <x v="575"/>
    <x v="5"/>
    <x v="3"/>
    <n v="1810"/>
    <x v="0"/>
  </r>
  <r>
    <x v="576"/>
    <x v="5"/>
    <x v="2"/>
    <n v="1114"/>
    <x v="0"/>
  </r>
  <r>
    <x v="576"/>
    <x v="5"/>
    <x v="2"/>
    <n v="2970"/>
    <x v="0"/>
  </r>
  <r>
    <x v="576"/>
    <x v="5"/>
    <x v="2"/>
    <n v="8761"/>
    <x v="0"/>
  </r>
  <r>
    <x v="576"/>
    <x v="5"/>
    <x v="2"/>
    <n v="8909"/>
    <x v="0"/>
  </r>
  <r>
    <x v="576"/>
    <x v="5"/>
    <x v="2"/>
    <n v="2228"/>
    <x v="0"/>
  </r>
  <r>
    <x v="577"/>
    <x v="5"/>
    <x v="2"/>
    <n v="2506"/>
    <x v="0"/>
  </r>
  <r>
    <x v="577"/>
    <x v="5"/>
    <x v="2"/>
    <n v="232"/>
    <x v="0"/>
  </r>
  <r>
    <x v="577"/>
    <x v="5"/>
    <x v="2"/>
    <n v="4176"/>
    <x v="0"/>
  </r>
  <r>
    <x v="577"/>
    <x v="5"/>
    <x v="2"/>
    <n v="464"/>
    <x v="0"/>
  </r>
  <r>
    <x v="577"/>
    <x v="5"/>
    <x v="2"/>
    <n v="4009"/>
    <x v="0"/>
  </r>
  <r>
    <x v="578"/>
    <x v="5"/>
    <x v="1"/>
    <n v="2822"/>
    <x v="0"/>
  </r>
  <r>
    <x v="578"/>
    <x v="5"/>
    <x v="1"/>
    <n v="780"/>
    <x v="0"/>
  </r>
  <r>
    <x v="579"/>
    <x v="5"/>
    <x v="2"/>
    <n v="1114"/>
    <x v="0"/>
  </r>
  <r>
    <x v="579"/>
    <x v="5"/>
    <x v="2"/>
    <n v="6682"/>
    <x v="0"/>
  </r>
  <r>
    <x v="579"/>
    <x v="5"/>
    <x v="2"/>
    <n v="743"/>
    <x v="0"/>
  </r>
  <r>
    <x v="580"/>
    <x v="5"/>
    <x v="2"/>
    <n v="418"/>
    <x v="0"/>
  </r>
  <r>
    <x v="580"/>
    <x v="5"/>
    <x v="2"/>
    <n v="1671"/>
    <x v="0"/>
  </r>
  <r>
    <x v="580"/>
    <x v="5"/>
    <x v="2"/>
    <n v="232"/>
    <x v="0"/>
  </r>
  <r>
    <x v="580"/>
    <x v="5"/>
    <x v="2"/>
    <n v="8352"/>
    <x v="0"/>
  </r>
  <r>
    <x v="580"/>
    <x v="5"/>
    <x v="2"/>
    <n v="2005"/>
    <x v="0"/>
  </r>
  <r>
    <x v="581"/>
    <x v="5"/>
    <x v="2"/>
    <n v="418"/>
    <x v="0"/>
  </r>
  <r>
    <x v="581"/>
    <x v="5"/>
    <x v="2"/>
    <n v="140"/>
    <x v="0"/>
  </r>
  <r>
    <x v="581"/>
    <x v="5"/>
    <x v="2"/>
    <n v="279"/>
    <x v="0"/>
  </r>
  <r>
    <x v="581"/>
    <x v="5"/>
    <x v="2"/>
    <n v="1114"/>
    <x v="0"/>
  </r>
  <r>
    <x v="581"/>
    <x v="5"/>
    <x v="2"/>
    <n v="836"/>
    <x v="0"/>
  </r>
  <r>
    <x v="581"/>
    <x v="5"/>
    <x v="2"/>
    <n v="279"/>
    <x v="0"/>
  </r>
  <r>
    <x v="582"/>
    <x v="5"/>
    <x v="2"/>
    <n v="232"/>
    <x v="0"/>
  </r>
  <r>
    <x v="582"/>
    <x v="5"/>
    <x v="2"/>
    <n v="928"/>
    <x v="0"/>
  </r>
  <r>
    <x v="583"/>
    <x v="6"/>
    <x v="2"/>
    <n v="1184"/>
    <x v="0"/>
  </r>
  <r>
    <x v="583"/>
    <x v="6"/>
    <x v="2"/>
    <n v="464"/>
    <x v="0"/>
  </r>
  <r>
    <x v="584"/>
    <x v="5"/>
    <x v="3"/>
    <n v="4410"/>
    <x v="0"/>
  </r>
  <r>
    <x v="584"/>
    <x v="5"/>
    <x v="3"/>
    <n v="6682"/>
    <x v="0"/>
  </r>
  <r>
    <x v="584"/>
    <x v="5"/>
    <x v="3"/>
    <n v="2239"/>
    <x v="0"/>
  </r>
  <r>
    <x v="585"/>
    <x v="6"/>
    <x v="1"/>
    <n v="335"/>
    <x v="0"/>
  </r>
  <r>
    <x v="586"/>
    <x v="5"/>
    <x v="4"/>
    <n v="6682"/>
    <x v="0"/>
  </r>
  <r>
    <x v="586"/>
    <x v="5"/>
    <x v="4"/>
    <n v="13920"/>
    <x v="0"/>
  </r>
  <r>
    <x v="586"/>
    <x v="5"/>
    <x v="4"/>
    <n v="4385"/>
    <x v="0"/>
  </r>
  <r>
    <x v="587"/>
    <x v="5"/>
    <x v="1"/>
    <n v="1337"/>
    <x v="0"/>
  </r>
  <r>
    <x v="588"/>
    <x v="5"/>
    <x v="4"/>
    <n v="2599"/>
    <x v="0"/>
  </r>
  <r>
    <x v="588"/>
    <x v="5"/>
    <x v="4"/>
    <n v="223"/>
    <x v="0"/>
  </r>
  <r>
    <x v="588"/>
    <x v="5"/>
    <x v="4"/>
    <n v="2228"/>
    <x v="0"/>
  </r>
  <r>
    <x v="588"/>
    <x v="5"/>
    <x v="4"/>
    <n v="1114"/>
    <x v="0"/>
  </r>
  <r>
    <x v="588"/>
    <x v="5"/>
    <x v="4"/>
    <n v="2599"/>
    <x v="0"/>
  </r>
  <r>
    <x v="589"/>
    <x v="5"/>
    <x v="2"/>
    <n v="1671"/>
    <x v="0"/>
  </r>
  <r>
    <x v="589"/>
    <x v="5"/>
    <x v="2"/>
    <n v="232"/>
    <x v="0"/>
  </r>
  <r>
    <x v="590"/>
    <x v="5"/>
    <x v="2"/>
    <n v="1114"/>
    <x v="0"/>
  </r>
  <r>
    <x v="590"/>
    <x v="5"/>
    <x v="2"/>
    <n v="4455"/>
    <x v="0"/>
  </r>
  <r>
    <x v="591"/>
    <x v="5"/>
    <x v="1"/>
    <n v="502"/>
    <x v="0"/>
  </r>
  <r>
    <x v="592"/>
    <x v="5"/>
    <x v="1"/>
    <n v="168"/>
    <x v="0"/>
  </r>
  <r>
    <x v="593"/>
    <x v="6"/>
    <x v="4"/>
    <n v="2784"/>
    <x v="0"/>
  </r>
  <r>
    <x v="594"/>
    <x v="5"/>
    <x v="4"/>
    <n v="10023"/>
    <x v="0"/>
  </r>
  <r>
    <x v="594"/>
    <x v="5"/>
    <x v="4"/>
    <n v="10023"/>
    <x v="0"/>
  </r>
  <r>
    <x v="595"/>
    <x v="5"/>
    <x v="4"/>
    <n v="45936"/>
    <x v="0"/>
  </r>
  <r>
    <x v="596"/>
    <x v="5"/>
    <x v="2"/>
    <n v="70"/>
    <x v="0"/>
  </r>
  <r>
    <x v="596"/>
    <x v="5"/>
    <x v="2"/>
    <n v="1671"/>
    <x v="0"/>
  </r>
  <r>
    <x v="596"/>
    <x v="5"/>
    <x v="2"/>
    <n v="464"/>
    <x v="0"/>
  </r>
  <r>
    <x v="596"/>
    <x v="5"/>
    <x v="2"/>
    <n v="8352"/>
    <x v="0"/>
  </r>
  <r>
    <x v="597"/>
    <x v="5"/>
    <x v="2"/>
    <n v="1601"/>
    <x v="0"/>
  </r>
  <r>
    <x v="598"/>
    <x v="5"/>
    <x v="2"/>
    <n v="4455"/>
    <x v="0"/>
  </r>
  <r>
    <x v="598"/>
    <x v="5"/>
    <x v="2"/>
    <n v="2228"/>
    <x v="0"/>
  </r>
  <r>
    <x v="598"/>
    <x v="5"/>
    <x v="2"/>
    <n v="1485"/>
    <x v="0"/>
  </r>
  <r>
    <x v="599"/>
    <x v="5"/>
    <x v="2"/>
    <n v="11136"/>
    <x v="0"/>
  </r>
  <r>
    <x v="600"/>
    <x v="5"/>
    <x v="3"/>
    <n v="5309"/>
    <x v="0"/>
  </r>
  <r>
    <x v="600"/>
    <x v="5"/>
    <x v="3"/>
    <n v="9800"/>
    <x v="0"/>
  </r>
  <r>
    <x v="601"/>
    <x v="5"/>
    <x v="4"/>
    <n v="743"/>
    <x v="0"/>
  </r>
  <r>
    <x v="602"/>
    <x v="5"/>
    <x v="2"/>
    <n v="1485"/>
    <x v="0"/>
  </r>
  <r>
    <x v="602"/>
    <x v="5"/>
    <x v="2"/>
    <n v="4455"/>
    <x v="0"/>
  </r>
  <r>
    <x v="602"/>
    <x v="5"/>
    <x v="2"/>
    <n v="3341"/>
    <x v="0"/>
  </r>
  <r>
    <x v="602"/>
    <x v="5"/>
    <x v="2"/>
    <n v="743"/>
    <x v="0"/>
  </r>
  <r>
    <x v="603"/>
    <x v="5"/>
    <x v="2"/>
    <n v="140"/>
    <x v="0"/>
  </r>
  <r>
    <x v="604"/>
    <x v="5"/>
    <x v="1"/>
    <n v="1504"/>
    <x v="0"/>
  </r>
  <r>
    <x v="605"/>
    <x v="5"/>
    <x v="1"/>
    <n v="232"/>
    <x v="0"/>
  </r>
  <r>
    <x v="605"/>
    <x v="5"/>
    <x v="1"/>
    <n v="372"/>
    <x v="0"/>
  </r>
  <r>
    <x v="605"/>
    <x v="5"/>
    <x v="1"/>
    <n v="24277"/>
    <x v="0"/>
  </r>
  <r>
    <x v="606"/>
    <x v="5"/>
    <x v="1"/>
    <n v="2822"/>
    <x v="0"/>
  </r>
  <r>
    <x v="606"/>
    <x v="5"/>
    <x v="1"/>
    <n v="780"/>
    <x v="0"/>
  </r>
  <r>
    <x v="607"/>
    <x v="5"/>
    <x v="4"/>
    <n v="650"/>
    <x v="0"/>
  </r>
  <r>
    <x v="607"/>
    <x v="5"/>
    <x v="4"/>
    <n v="940"/>
    <x v="0"/>
  </r>
  <r>
    <x v="607"/>
    <x v="5"/>
    <x v="4"/>
    <n v="1316"/>
    <x v="0"/>
  </r>
  <r>
    <x v="608"/>
    <x v="5"/>
    <x v="2"/>
    <n v="2228"/>
    <x v="0"/>
  </r>
  <r>
    <x v="608"/>
    <x v="5"/>
    <x v="2"/>
    <n v="1485"/>
    <x v="0"/>
  </r>
  <r>
    <x v="609"/>
    <x v="5"/>
    <x v="2"/>
    <n v="186"/>
    <x v="0"/>
  </r>
  <r>
    <x v="610"/>
    <x v="6"/>
    <x v="2"/>
    <n v="845"/>
    <x v="0"/>
  </r>
  <r>
    <x v="611"/>
    <x v="5"/>
    <x v="1"/>
    <n v="669"/>
    <x v="0"/>
  </r>
  <r>
    <x v="611"/>
    <x v="5"/>
    <x v="1"/>
    <n v="418"/>
    <x v="0"/>
  </r>
  <r>
    <x v="612"/>
    <x v="5"/>
    <x v="1"/>
    <n v="1942"/>
    <x v="0"/>
  </r>
  <r>
    <x v="613"/>
    <x v="5"/>
    <x v="1"/>
    <n v="585"/>
    <x v="0"/>
  </r>
  <r>
    <x v="613"/>
    <x v="5"/>
    <x v="1"/>
    <n v="242"/>
    <x v="0"/>
  </r>
  <r>
    <x v="614"/>
    <x v="5"/>
    <x v="2"/>
    <n v="140"/>
    <x v="0"/>
  </r>
  <r>
    <x v="614"/>
    <x v="5"/>
    <x v="2"/>
    <n v="464"/>
    <x v="0"/>
  </r>
  <r>
    <x v="614"/>
    <x v="5"/>
    <x v="2"/>
    <n v="8352"/>
    <x v="0"/>
  </r>
  <r>
    <x v="614"/>
    <x v="5"/>
    <x v="2"/>
    <n v="232"/>
    <x v="0"/>
  </r>
  <r>
    <x v="615"/>
    <x v="5"/>
    <x v="2"/>
    <n v="7424"/>
    <x v="0"/>
  </r>
  <r>
    <x v="615"/>
    <x v="5"/>
    <x v="2"/>
    <n v="1114"/>
    <x v="0"/>
  </r>
  <r>
    <x v="615"/>
    <x v="5"/>
    <x v="2"/>
    <n v="1485"/>
    <x v="0"/>
  </r>
  <r>
    <x v="616"/>
    <x v="5"/>
    <x v="2"/>
    <n v="140"/>
    <x v="0"/>
  </r>
  <r>
    <x v="616"/>
    <x v="5"/>
    <x v="2"/>
    <n v="140"/>
    <x v="0"/>
  </r>
  <r>
    <x v="617"/>
    <x v="6"/>
    <x v="4"/>
    <n v="7517"/>
    <x v="0"/>
  </r>
  <r>
    <x v="618"/>
    <x v="5"/>
    <x v="3"/>
    <n v="3308"/>
    <x v="0"/>
  </r>
  <r>
    <x v="618"/>
    <x v="5"/>
    <x v="3"/>
    <n v="5789"/>
    <x v="0"/>
  </r>
  <r>
    <x v="618"/>
    <x v="5"/>
    <x v="3"/>
    <n v="1120"/>
    <x v="0"/>
  </r>
  <r>
    <x v="619"/>
    <x v="5"/>
    <x v="4"/>
    <n v="3341"/>
    <x v="0"/>
  </r>
  <r>
    <x v="619"/>
    <x v="5"/>
    <x v="4"/>
    <n v="5568"/>
    <x v="0"/>
  </r>
  <r>
    <x v="619"/>
    <x v="5"/>
    <x v="4"/>
    <n v="29232"/>
    <x v="0"/>
  </r>
  <r>
    <x v="620"/>
    <x v="5"/>
    <x v="3"/>
    <n v="5717"/>
    <x v="0"/>
  </r>
  <r>
    <x v="620"/>
    <x v="5"/>
    <x v="3"/>
    <n v="10691"/>
    <x v="0"/>
  </r>
  <r>
    <x v="621"/>
    <x v="5"/>
    <x v="2"/>
    <n v="1504"/>
    <x v="0"/>
  </r>
  <r>
    <x v="622"/>
    <x v="5"/>
    <x v="2"/>
    <n v="279"/>
    <x v="0"/>
  </r>
  <r>
    <x v="623"/>
    <x v="5"/>
    <x v="2"/>
    <n v="464"/>
    <x v="0"/>
  </r>
  <r>
    <x v="623"/>
    <x v="5"/>
    <x v="2"/>
    <n v="4176"/>
    <x v="0"/>
  </r>
  <r>
    <x v="624"/>
    <x v="5"/>
    <x v="2"/>
    <n v="1485"/>
    <x v="0"/>
  </r>
  <r>
    <x v="625"/>
    <x v="6"/>
    <x v="0"/>
    <n v="446"/>
    <x v="0"/>
  </r>
  <r>
    <x v="626"/>
    <x v="5"/>
    <x v="3"/>
    <n v="9188"/>
    <x v="0"/>
  </r>
  <r>
    <x v="627"/>
    <x v="5"/>
    <x v="4"/>
    <n v="7239"/>
    <x v="0"/>
  </r>
  <r>
    <x v="627"/>
    <x v="5"/>
    <x v="4"/>
    <n v="11136"/>
    <x v="0"/>
  </r>
  <r>
    <x v="627"/>
    <x v="5"/>
    <x v="4"/>
    <n v="11693"/>
    <x v="0"/>
  </r>
  <r>
    <x v="628"/>
    <x v="5"/>
    <x v="1"/>
    <n v="328"/>
    <x v="0"/>
  </r>
  <r>
    <x v="629"/>
    <x v="5"/>
    <x v="2"/>
    <n v="1601"/>
    <x v="0"/>
  </r>
  <r>
    <x v="630"/>
    <x v="6"/>
    <x v="4"/>
    <n v="4511"/>
    <x v="0"/>
  </r>
  <r>
    <x v="630"/>
    <x v="6"/>
    <x v="4"/>
    <n v="919"/>
    <x v="0"/>
  </r>
  <r>
    <x v="630"/>
    <x v="6"/>
    <x v="4"/>
    <n v="669"/>
    <x v="0"/>
  </r>
  <r>
    <x v="631"/>
    <x v="6"/>
    <x v="4"/>
    <n v="45936"/>
    <x v="0"/>
  </r>
  <r>
    <x v="632"/>
    <x v="6"/>
    <x v="4"/>
    <n v="3341"/>
    <x v="0"/>
  </r>
  <r>
    <x v="632"/>
    <x v="6"/>
    <x v="4"/>
    <n v="11693"/>
    <x v="0"/>
  </r>
  <r>
    <x v="632"/>
    <x v="6"/>
    <x v="4"/>
    <n v="2924"/>
    <x v="0"/>
  </r>
  <r>
    <x v="633"/>
    <x v="6"/>
    <x v="4"/>
    <n v="5197"/>
    <x v="0"/>
  </r>
  <r>
    <x v="633"/>
    <x v="6"/>
    <x v="4"/>
    <n v="446"/>
    <x v="0"/>
  </r>
  <r>
    <x v="633"/>
    <x v="6"/>
    <x v="4"/>
    <n v="2228"/>
    <x v="0"/>
  </r>
  <r>
    <x v="633"/>
    <x v="6"/>
    <x v="4"/>
    <n v="1114"/>
    <x v="0"/>
  </r>
  <r>
    <x v="633"/>
    <x v="6"/>
    <x v="4"/>
    <n v="743"/>
    <x v="0"/>
  </r>
  <r>
    <x v="634"/>
    <x v="6"/>
    <x v="4"/>
    <n v="1949"/>
    <x v="0"/>
  </r>
  <r>
    <x v="635"/>
    <x v="5"/>
    <x v="1"/>
    <n v="1114"/>
    <x v="0"/>
  </r>
  <r>
    <x v="636"/>
    <x v="6"/>
    <x v="1"/>
    <n v="232"/>
    <x v="0"/>
  </r>
  <r>
    <x v="636"/>
    <x v="6"/>
    <x v="1"/>
    <n v="42095"/>
    <x v="0"/>
  </r>
  <r>
    <x v="637"/>
    <x v="6"/>
    <x v="1"/>
    <n v="780"/>
    <x v="0"/>
  </r>
  <r>
    <x v="638"/>
    <x v="5"/>
    <x v="2"/>
    <n v="6645"/>
    <x v="0"/>
  </r>
  <r>
    <x v="638"/>
    <x v="5"/>
    <x v="2"/>
    <n v="6682"/>
    <x v="0"/>
  </r>
  <r>
    <x v="638"/>
    <x v="5"/>
    <x v="2"/>
    <n v="1485"/>
    <x v="0"/>
  </r>
  <r>
    <x v="639"/>
    <x v="5"/>
    <x v="2"/>
    <n v="4176"/>
    <x v="0"/>
  </r>
  <r>
    <x v="639"/>
    <x v="5"/>
    <x v="2"/>
    <n v="2005"/>
    <x v="0"/>
  </r>
  <r>
    <x v="640"/>
    <x v="5"/>
    <x v="2"/>
    <n v="140"/>
    <x v="0"/>
  </r>
  <r>
    <x v="641"/>
    <x v="6"/>
    <x v="1"/>
    <n v="1253"/>
    <x v="0"/>
  </r>
  <r>
    <x v="641"/>
    <x v="6"/>
    <x v="1"/>
    <n v="161"/>
    <x v="0"/>
  </r>
  <r>
    <x v="641"/>
    <x v="6"/>
    <x v="1"/>
    <n v="251"/>
    <x v="0"/>
  </r>
  <r>
    <x v="642"/>
    <x v="6"/>
    <x v="1"/>
    <n v="2822"/>
    <x v="0"/>
  </r>
  <r>
    <x v="642"/>
    <x v="6"/>
    <x v="1"/>
    <n v="780"/>
    <x v="0"/>
  </r>
  <r>
    <x v="643"/>
    <x v="5"/>
    <x v="3"/>
    <n v="3446"/>
    <x v="0"/>
  </r>
  <r>
    <x v="643"/>
    <x v="5"/>
    <x v="3"/>
    <n v="1120"/>
    <x v="0"/>
  </r>
  <r>
    <x v="644"/>
    <x v="6"/>
    <x v="0"/>
    <n v="2135"/>
    <x v="0"/>
  </r>
  <r>
    <x v="644"/>
    <x v="6"/>
    <x v="0"/>
    <n v="1230"/>
    <x v="0"/>
  </r>
  <r>
    <x v="645"/>
    <x v="7"/>
    <x v="3"/>
    <n v="3620"/>
    <x v="0"/>
  </r>
  <r>
    <x v="646"/>
    <x v="5"/>
    <x v="2"/>
    <n v="2506"/>
    <x v="0"/>
  </r>
  <r>
    <x v="646"/>
    <x v="5"/>
    <x v="2"/>
    <n v="232"/>
    <x v="0"/>
  </r>
  <r>
    <x v="646"/>
    <x v="5"/>
    <x v="2"/>
    <n v="4176"/>
    <x v="0"/>
  </r>
  <r>
    <x v="647"/>
    <x v="5"/>
    <x v="2"/>
    <n v="2599"/>
    <x v="0"/>
  </r>
  <r>
    <x v="647"/>
    <x v="5"/>
    <x v="2"/>
    <n v="4455"/>
    <x v="0"/>
  </r>
  <r>
    <x v="648"/>
    <x v="5"/>
    <x v="2"/>
    <n v="557"/>
    <x v="0"/>
  </r>
  <r>
    <x v="648"/>
    <x v="5"/>
    <x v="2"/>
    <n v="418"/>
    <x v="0"/>
  </r>
  <r>
    <x v="649"/>
    <x v="5"/>
    <x v="3"/>
    <n v="4826"/>
    <x v="0"/>
  </r>
  <r>
    <x v="650"/>
    <x v="6"/>
    <x v="3"/>
    <n v="11136"/>
    <x v="0"/>
  </r>
  <r>
    <x v="651"/>
    <x v="6"/>
    <x v="1"/>
    <n v="891"/>
    <x v="0"/>
  </r>
  <r>
    <x v="652"/>
    <x v="5"/>
    <x v="2"/>
    <n v="4176"/>
    <x v="0"/>
  </r>
  <r>
    <x v="653"/>
    <x v="5"/>
    <x v="2"/>
    <n v="2228"/>
    <x v="0"/>
  </r>
  <r>
    <x v="653"/>
    <x v="5"/>
    <x v="2"/>
    <n v="1485"/>
    <x v="0"/>
  </r>
  <r>
    <x v="653"/>
    <x v="5"/>
    <x v="2"/>
    <n v="2228"/>
    <x v="0"/>
  </r>
  <r>
    <x v="654"/>
    <x v="5"/>
    <x v="3"/>
    <n v="3620"/>
    <x v="0"/>
  </r>
  <r>
    <x v="655"/>
    <x v="5"/>
    <x v="2"/>
    <n v="232"/>
    <x v="0"/>
  </r>
  <r>
    <x v="656"/>
    <x v="5"/>
    <x v="2"/>
    <n v="1114"/>
    <x v="0"/>
  </r>
  <r>
    <x v="656"/>
    <x v="5"/>
    <x v="2"/>
    <n v="7424"/>
    <x v="0"/>
  </r>
  <r>
    <x v="656"/>
    <x v="5"/>
    <x v="2"/>
    <n v="1485"/>
    <x v="0"/>
  </r>
  <r>
    <x v="657"/>
    <x v="5"/>
    <x v="2"/>
    <n v="1504"/>
    <x v="0"/>
  </r>
  <r>
    <x v="658"/>
    <x v="6"/>
    <x v="3"/>
    <n v="11136"/>
    <x v="0"/>
  </r>
  <r>
    <x v="659"/>
    <x v="6"/>
    <x v="3"/>
    <n v="16774"/>
    <x v="0"/>
  </r>
  <r>
    <x v="660"/>
    <x v="5"/>
    <x v="2"/>
    <n v="1671"/>
    <x v="0"/>
  </r>
  <r>
    <x v="660"/>
    <x v="5"/>
    <x v="2"/>
    <n v="5940"/>
    <x v="0"/>
  </r>
  <r>
    <x v="660"/>
    <x v="5"/>
    <x v="2"/>
    <n v="3341"/>
    <x v="0"/>
  </r>
  <r>
    <x v="660"/>
    <x v="5"/>
    <x v="2"/>
    <n v="1485"/>
    <x v="0"/>
  </r>
  <r>
    <x v="661"/>
    <x v="5"/>
    <x v="2"/>
    <n v="140"/>
    <x v="0"/>
  </r>
  <r>
    <x v="661"/>
    <x v="5"/>
    <x v="2"/>
    <n v="1671"/>
    <x v="0"/>
  </r>
  <r>
    <x v="662"/>
    <x v="6"/>
    <x v="2"/>
    <n v="279"/>
    <x v="0"/>
  </r>
  <r>
    <x v="662"/>
    <x v="6"/>
    <x v="2"/>
    <n v="279"/>
    <x v="0"/>
  </r>
  <r>
    <x v="662"/>
    <x v="6"/>
    <x v="2"/>
    <n v="836"/>
    <x v="0"/>
  </r>
  <r>
    <x v="662"/>
    <x v="6"/>
    <x v="2"/>
    <n v="557"/>
    <x v="0"/>
  </r>
  <r>
    <x v="663"/>
    <x v="5"/>
    <x v="2"/>
    <n v="1114"/>
    <x v="0"/>
  </r>
  <r>
    <x v="663"/>
    <x v="5"/>
    <x v="2"/>
    <n v="4603"/>
    <x v="0"/>
  </r>
  <r>
    <x v="663"/>
    <x v="5"/>
    <x v="2"/>
    <n v="4455"/>
    <x v="0"/>
  </r>
  <r>
    <x v="663"/>
    <x v="5"/>
    <x v="2"/>
    <n v="1485"/>
    <x v="0"/>
  </r>
  <r>
    <x v="664"/>
    <x v="5"/>
    <x v="2"/>
    <n v="418"/>
    <x v="0"/>
  </r>
  <r>
    <x v="664"/>
    <x v="5"/>
    <x v="2"/>
    <n v="464"/>
    <x v="0"/>
  </r>
  <r>
    <x v="664"/>
    <x v="5"/>
    <x v="2"/>
    <n v="4176"/>
    <x v="0"/>
  </r>
  <r>
    <x v="664"/>
    <x v="5"/>
    <x v="2"/>
    <n v="232"/>
    <x v="0"/>
  </r>
  <r>
    <x v="665"/>
    <x v="6"/>
    <x v="2"/>
    <n v="140"/>
    <x v="0"/>
  </r>
  <r>
    <x v="665"/>
    <x v="6"/>
    <x v="2"/>
    <n v="279"/>
    <x v="0"/>
  </r>
  <r>
    <x v="665"/>
    <x v="6"/>
    <x v="2"/>
    <n v="1114"/>
    <x v="0"/>
  </r>
  <r>
    <x v="665"/>
    <x v="6"/>
    <x v="2"/>
    <n v="418"/>
    <x v="0"/>
  </r>
  <r>
    <x v="666"/>
    <x v="6"/>
    <x v="2"/>
    <n v="1671"/>
    <x v="0"/>
  </r>
  <r>
    <x v="666"/>
    <x v="6"/>
    <x v="2"/>
    <n v="5940"/>
    <x v="0"/>
  </r>
  <r>
    <x v="666"/>
    <x v="6"/>
    <x v="2"/>
    <n v="4455"/>
    <x v="0"/>
  </r>
  <r>
    <x v="666"/>
    <x v="6"/>
    <x v="2"/>
    <n v="2970"/>
    <x v="0"/>
  </r>
  <r>
    <x v="667"/>
    <x v="6"/>
    <x v="2"/>
    <n v="464"/>
    <x v="0"/>
  </r>
  <r>
    <x v="667"/>
    <x v="6"/>
    <x v="2"/>
    <n v="8352"/>
    <x v="0"/>
  </r>
  <r>
    <x v="667"/>
    <x v="6"/>
    <x v="2"/>
    <n v="2005"/>
    <x v="0"/>
  </r>
  <r>
    <x v="668"/>
    <x v="6"/>
    <x v="2"/>
    <n v="140"/>
    <x v="0"/>
  </r>
  <r>
    <x v="669"/>
    <x v="6"/>
    <x v="0"/>
    <n v="780"/>
    <x v="0"/>
  </r>
  <r>
    <x v="670"/>
    <x v="6"/>
    <x v="2"/>
    <n v="279"/>
    <x v="0"/>
  </r>
  <r>
    <x v="670"/>
    <x v="6"/>
    <x v="2"/>
    <n v="464"/>
    <x v="0"/>
  </r>
  <r>
    <x v="671"/>
    <x v="6"/>
    <x v="2"/>
    <n v="1114"/>
    <x v="0"/>
  </r>
  <r>
    <x v="671"/>
    <x v="6"/>
    <x v="2"/>
    <n v="4752"/>
    <x v="0"/>
  </r>
  <r>
    <x v="672"/>
    <x v="6"/>
    <x v="4"/>
    <n v="743"/>
    <x v="0"/>
  </r>
  <r>
    <x v="672"/>
    <x v="6"/>
    <x v="4"/>
    <n v="743"/>
    <x v="0"/>
  </r>
  <r>
    <x v="673"/>
    <x v="6"/>
    <x v="0"/>
    <n v="446"/>
    <x v="0"/>
  </r>
  <r>
    <x v="674"/>
    <x v="6"/>
    <x v="2"/>
    <n v="1671"/>
    <x v="0"/>
  </r>
  <r>
    <x v="674"/>
    <x v="6"/>
    <x v="2"/>
    <n v="8352"/>
    <x v="0"/>
  </r>
  <r>
    <x v="674"/>
    <x v="6"/>
    <x v="2"/>
    <n v="232"/>
    <x v="0"/>
  </r>
  <r>
    <x v="675"/>
    <x v="6"/>
    <x v="2"/>
    <n v="557"/>
    <x v="0"/>
  </r>
  <r>
    <x v="676"/>
    <x v="6"/>
    <x v="3"/>
    <n v="14255"/>
    <x v="0"/>
  </r>
  <r>
    <x v="677"/>
    <x v="6"/>
    <x v="2"/>
    <n v="859"/>
    <x v="0"/>
  </r>
  <r>
    <x v="678"/>
    <x v="6"/>
    <x v="4"/>
    <n v="3341"/>
    <x v="0"/>
  </r>
  <r>
    <x v="678"/>
    <x v="6"/>
    <x v="4"/>
    <n v="7239"/>
    <x v="0"/>
  </r>
  <r>
    <x v="678"/>
    <x v="6"/>
    <x v="4"/>
    <n v="17540"/>
    <x v="0"/>
  </r>
  <r>
    <x v="679"/>
    <x v="6"/>
    <x v="2"/>
    <n v="47"/>
    <x v="0"/>
  </r>
  <r>
    <x v="680"/>
    <x v="6"/>
    <x v="2"/>
    <n v="1114"/>
    <x v="0"/>
  </r>
  <r>
    <x v="680"/>
    <x v="6"/>
    <x v="2"/>
    <n v="4455"/>
    <x v="0"/>
  </r>
  <r>
    <x v="680"/>
    <x v="6"/>
    <x v="2"/>
    <n v="2228"/>
    <x v="0"/>
  </r>
  <r>
    <x v="681"/>
    <x v="8"/>
    <x v="3"/>
    <n v="11136"/>
    <x v="0"/>
  </r>
  <r>
    <x v="682"/>
    <x v="8"/>
    <x v="3"/>
    <n v="11136"/>
    <x v="0"/>
  </r>
  <r>
    <x v="683"/>
    <x v="6"/>
    <x v="1"/>
    <n v="836"/>
    <x v="0"/>
  </r>
  <r>
    <x v="683"/>
    <x v="6"/>
    <x v="1"/>
    <n v="335"/>
    <x v="0"/>
  </r>
  <r>
    <x v="684"/>
    <x v="6"/>
    <x v="1"/>
    <n v="919"/>
    <x v="0"/>
  </r>
  <r>
    <x v="684"/>
    <x v="6"/>
    <x v="1"/>
    <n v="335"/>
    <x v="0"/>
  </r>
  <r>
    <x v="685"/>
    <x v="6"/>
    <x v="2"/>
    <n v="1601"/>
    <x v="0"/>
  </r>
  <r>
    <x v="686"/>
    <x v="6"/>
    <x v="1"/>
    <n v="2998"/>
    <x v="0"/>
  </r>
  <r>
    <x v="686"/>
    <x v="6"/>
    <x v="1"/>
    <n v="650"/>
    <x v="0"/>
  </r>
  <r>
    <x v="687"/>
    <x v="6"/>
    <x v="1"/>
    <n v="3174"/>
    <x v="0"/>
  </r>
  <r>
    <x v="687"/>
    <x v="6"/>
    <x v="1"/>
    <n v="520"/>
    <x v="0"/>
  </r>
  <r>
    <x v="688"/>
    <x v="6"/>
    <x v="2"/>
    <n v="279"/>
    <x v="0"/>
  </r>
  <r>
    <x v="688"/>
    <x v="6"/>
    <x v="2"/>
    <n v="836"/>
    <x v="0"/>
  </r>
  <r>
    <x v="688"/>
    <x v="6"/>
    <x v="2"/>
    <n v="836"/>
    <x v="0"/>
  </r>
  <r>
    <x v="689"/>
    <x v="8"/>
    <x v="4"/>
    <n v="7517"/>
    <x v="0"/>
  </r>
  <r>
    <x v="690"/>
    <x v="6"/>
    <x v="4"/>
    <n v="3898"/>
    <x v="0"/>
  </r>
  <r>
    <x v="690"/>
    <x v="6"/>
    <x v="4"/>
    <n v="22272"/>
    <x v="0"/>
  </r>
  <r>
    <x v="690"/>
    <x v="6"/>
    <x v="4"/>
    <n v="4385"/>
    <x v="0"/>
  </r>
  <r>
    <x v="691"/>
    <x v="6"/>
    <x v="2"/>
    <n v="1114"/>
    <x v="0"/>
  </r>
  <r>
    <x v="691"/>
    <x v="6"/>
    <x v="2"/>
    <n v="7424"/>
    <x v="0"/>
  </r>
  <r>
    <x v="691"/>
    <x v="6"/>
    <x v="2"/>
    <n v="4455"/>
    <x v="0"/>
  </r>
  <r>
    <x v="692"/>
    <x v="6"/>
    <x v="2"/>
    <n v="1671"/>
    <x v="0"/>
  </r>
  <r>
    <x v="692"/>
    <x v="6"/>
    <x v="2"/>
    <n v="232"/>
    <x v="0"/>
  </r>
  <r>
    <x v="693"/>
    <x v="6"/>
    <x v="2"/>
    <n v="836"/>
    <x v="0"/>
  </r>
  <r>
    <x v="693"/>
    <x v="6"/>
    <x v="2"/>
    <n v="4176"/>
    <x v="0"/>
  </r>
  <r>
    <x v="693"/>
    <x v="6"/>
    <x v="2"/>
    <n v="4009"/>
    <x v="0"/>
  </r>
  <r>
    <x v="694"/>
    <x v="6"/>
    <x v="2"/>
    <n v="6682"/>
    <x v="0"/>
  </r>
  <r>
    <x v="694"/>
    <x v="6"/>
    <x v="2"/>
    <n v="2970"/>
    <x v="0"/>
  </r>
  <r>
    <x v="695"/>
    <x v="6"/>
    <x v="2"/>
    <n v="279"/>
    <x v="0"/>
  </r>
  <r>
    <x v="696"/>
    <x v="6"/>
    <x v="2"/>
    <n v="24"/>
    <x v="0"/>
  </r>
  <r>
    <x v="696"/>
    <x v="6"/>
    <x v="2"/>
    <n v="140"/>
    <x v="0"/>
  </r>
  <r>
    <x v="696"/>
    <x v="6"/>
    <x v="2"/>
    <n v="836"/>
    <x v="0"/>
  </r>
  <r>
    <x v="696"/>
    <x v="6"/>
    <x v="2"/>
    <n v="696"/>
    <x v="0"/>
  </r>
  <r>
    <x v="696"/>
    <x v="6"/>
    <x v="2"/>
    <n v="8352"/>
    <x v="0"/>
  </r>
  <r>
    <x v="697"/>
    <x v="6"/>
    <x v="2"/>
    <n v="1485"/>
    <x v="0"/>
  </r>
  <r>
    <x v="697"/>
    <x v="6"/>
    <x v="2"/>
    <n v="4455"/>
    <x v="0"/>
  </r>
  <r>
    <x v="697"/>
    <x v="6"/>
    <x v="2"/>
    <n v="4455"/>
    <x v="0"/>
  </r>
  <r>
    <x v="698"/>
    <x v="6"/>
    <x v="2"/>
    <n v="140"/>
    <x v="0"/>
  </r>
  <r>
    <x v="698"/>
    <x v="6"/>
    <x v="2"/>
    <n v="209"/>
    <x v="0"/>
  </r>
  <r>
    <x v="698"/>
    <x v="6"/>
    <x v="2"/>
    <n v="279"/>
    <x v="0"/>
  </r>
  <r>
    <x v="699"/>
    <x v="6"/>
    <x v="3"/>
    <n v="6615"/>
    <x v="0"/>
  </r>
  <r>
    <x v="699"/>
    <x v="6"/>
    <x v="3"/>
    <n v="13364"/>
    <x v="0"/>
  </r>
  <r>
    <x v="699"/>
    <x v="6"/>
    <x v="3"/>
    <n v="3358"/>
    <x v="0"/>
  </r>
  <r>
    <x v="700"/>
    <x v="6"/>
    <x v="4"/>
    <n v="1003"/>
    <x v="0"/>
  </r>
  <r>
    <x v="700"/>
    <x v="6"/>
    <x v="4"/>
    <n v="1300"/>
    <x v="0"/>
  </r>
  <r>
    <x v="701"/>
    <x v="6"/>
    <x v="1"/>
    <n v="1420"/>
    <x v="0"/>
  </r>
  <r>
    <x v="702"/>
    <x v="6"/>
    <x v="1"/>
    <n v="1671"/>
    <x v="0"/>
  </r>
  <r>
    <x v="703"/>
    <x v="6"/>
    <x v="1"/>
    <n v="232"/>
    <x v="0"/>
  </r>
  <r>
    <x v="703"/>
    <x v="6"/>
    <x v="1"/>
    <n v="464"/>
    <x v="0"/>
  </r>
  <r>
    <x v="703"/>
    <x v="6"/>
    <x v="1"/>
    <n v="17818"/>
    <x v="0"/>
  </r>
  <r>
    <x v="704"/>
    <x v="6"/>
    <x v="4"/>
    <n v="3383"/>
    <x v="0"/>
  </r>
  <r>
    <x v="704"/>
    <x v="6"/>
    <x v="4"/>
    <n v="1044"/>
    <x v="0"/>
  </r>
  <r>
    <x v="704"/>
    <x v="6"/>
    <x v="4"/>
    <n v="543"/>
    <x v="0"/>
  </r>
  <r>
    <x v="705"/>
    <x v="8"/>
    <x v="2"/>
    <n v="928"/>
    <x v="0"/>
  </r>
  <r>
    <x v="705"/>
    <x v="8"/>
    <x v="2"/>
    <n v="928"/>
    <x v="0"/>
  </r>
  <r>
    <x v="706"/>
    <x v="6"/>
    <x v="4"/>
    <n v="5197"/>
    <x v="0"/>
  </r>
  <r>
    <x v="706"/>
    <x v="6"/>
    <x v="4"/>
    <n v="2228"/>
    <x v="0"/>
  </r>
  <r>
    <x v="707"/>
    <x v="6"/>
    <x v="1"/>
    <n v="877"/>
    <x v="0"/>
  </r>
  <r>
    <x v="708"/>
    <x v="8"/>
    <x v="0"/>
    <n v="232"/>
    <x v="0"/>
  </r>
  <r>
    <x v="709"/>
    <x v="6"/>
    <x v="2"/>
    <n v="24"/>
    <x v="0"/>
  </r>
  <r>
    <x v="709"/>
    <x v="6"/>
    <x v="2"/>
    <n v="140"/>
    <x v="0"/>
  </r>
  <r>
    <x v="710"/>
    <x v="6"/>
    <x v="2"/>
    <n v="1485"/>
    <x v="0"/>
  </r>
  <r>
    <x v="710"/>
    <x v="6"/>
    <x v="2"/>
    <n v="4455"/>
    <x v="0"/>
  </r>
  <r>
    <x v="710"/>
    <x v="6"/>
    <x v="2"/>
    <n v="2228"/>
    <x v="0"/>
  </r>
  <r>
    <x v="710"/>
    <x v="6"/>
    <x v="2"/>
    <n v="2228"/>
    <x v="0"/>
  </r>
  <r>
    <x v="711"/>
    <x v="6"/>
    <x v="2"/>
    <n v="279"/>
    <x v="0"/>
  </r>
  <r>
    <x v="711"/>
    <x v="6"/>
    <x v="2"/>
    <n v="836"/>
    <x v="0"/>
  </r>
  <r>
    <x v="711"/>
    <x v="6"/>
    <x v="2"/>
    <n v="836"/>
    <x v="0"/>
  </r>
  <r>
    <x v="712"/>
    <x v="6"/>
    <x v="4"/>
    <n v="6682"/>
    <x v="0"/>
  </r>
  <r>
    <x v="712"/>
    <x v="6"/>
    <x v="4"/>
    <n v="8318"/>
    <x v="0"/>
  </r>
  <r>
    <x v="713"/>
    <x v="6"/>
    <x v="2"/>
    <n v="8352"/>
    <x v="0"/>
  </r>
  <r>
    <x v="714"/>
    <x v="6"/>
    <x v="2"/>
    <n v="4455"/>
    <x v="0"/>
  </r>
  <r>
    <x v="715"/>
    <x v="6"/>
    <x v="2"/>
    <n v="1601"/>
    <x v="0"/>
  </r>
  <r>
    <x v="716"/>
    <x v="8"/>
    <x v="2"/>
    <n v="928"/>
    <x v="0"/>
  </r>
  <r>
    <x v="716"/>
    <x v="8"/>
    <x v="2"/>
    <n v="928"/>
    <x v="0"/>
  </r>
  <r>
    <x v="717"/>
    <x v="6"/>
    <x v="2"/>
    <n v="140"/>
    <x v="0"/>
  </r>
  <r>
    <x v="717"/>
    <x v="6"/>
    <x v="2"/>
    <n v="1253"/>
    <x v="0"/>
  </r>
  <r>
    <x v="717"/>
    <x v="6"/>
    <x v="2"/>
    <n v="232"/>
    <x v="0"/>
  </r>
  <r>
    <x v="717"/>
    <x v="6"/>
    <x v="2"/>
    <n v="232"/>
    <x v="0"/>
  </r>
  <r>
    <x v="718"/>
    <x v="6"/>
    <x v="2"/>
    <n v="1671"/>
    <x v="0"/>
  </r>
  <r>
    <x v="718"/>
    <x v="6"/>
    <x v="2"/>
    <n v="743"/>
    <x v="0"/>
  </r>
  <r>
    <x v="718"/>
    <x v="6"/>
    <x v="2"/>
    <n v="7424"/>
    <x v="0"/>
  </r>
  <r>
    <x v="718"/>
    <x v="6"/>
    <x v="2"/>
    <n v="4455"/>
    <x v="0"/>
  </r>
  <r>
    <x v="718"/>
    <x v="6"/>
    <x v="2"/>
    <n v="1485"/>
    <x v="0"/>
  </r>
  <r>
    <x v="719"/>
    <x v="6"/>
    <x v="1"/>
    <n v="1003"/>
    <x v="0"/>
  </r>
  <r>
    <x v="719"/>
    <x v="6"/>
    <x v="1"/>
    <n v="251"/>
    <x v="0"/>
  </r>
  <r>
    <x v="720"/>
    <x v="6"/>
    <x v="1"/>
    <n v="1170"/>
    <x v="0"/>
  </r>
  <r>
    <x v="721"/>
    <x v="8"/>
    <x v="1"/>
    <n v="3174"/>
    <x v="0"/>
  </r>
  <r>
    <x v="721"/>
    <x v="8"/>
    <x v="1"/>
    <n v="520"/>
    <x v="0"/>
  </r>
  <r>
    <x v="722"/>
    <x v="8"/>
    <x v="1"/>
    <n v="3174"/>
    <x v="0"/>
  </r>
  <r>
    <x v="722"/>
    <x v="8"/>
    <x v="1"/>
    <n v="520"/>
    <x v="0"/>
  </r>
  <r>
    <x v="723"/>
    <x v="8"/>
    <x v="1"/>
    <n v="3112"/>
    <x v="0"/>
  </r>
  <r>
    <x v="723"/>
    <x v="8"/>
    <x v="1"/>
    <n v="520"/>
    <x v="0"/>
  </r>
  <r>
    <x v="724"/>
    <x v="6"/>
    <x v="2"/>
    <n v="140"/>
    <x v="0"/>
  </r>
  <r>
    <x v="724"/>
    <x v="6"/>
    <x v="2"/>
    <n v="1504"/>
    <x v="0"/>
  </r>
  <r>
    <x v="725"/>
    <x v="6"/>
    <x v="2"/>
    <n v="1114"/>
    <x v="0"/>
  </r>
  <r>
    <x v="725"/>
    <x v="6"/>
    <x v="2"/>
    <n v="8909"/>
    <x v="0"/>
  </r>
  <r>
    <x v="725"/>
    <x v="6"/>
    <x v="2"/>
    <n v="4455"/>
    <x v="0"/>
  </r>
  <r>
    <x v="726"/>
    <x v="6"/>
    <x v="4"/>
    <n v="499"/>
    <x v="0"/>
  </r>
  <r>
    <x v="726"/>
    <x v="6"/>
    <x v="4"/>
    <n v="22272"/>
    <x v="0"/>
  </r>
  <r>
    <x v="727"/>
    <x v="6"/>
    <x v="2"/>
    <n v="140"/>
    <x v="0"/>
  </r>
  <r>
    <x v="727"/>
    <x v="6"/>
    <x v="2"/>
    <n v="557"/>
    <x v="0"/>
  </r>
  <r>
    <x v="727"/>
    <x v="6"/>
    <x v="2"/>
    <n v="557"/>
    <x v="0"/>
  </r>
  <r>
    <x v="728"/>
    <x v="6"/>
    <x v="2"/>
    <n v="70"/>
    <x v="0"/>
  </r>
  <r>
    <x v="729"/>
    <x v="6"/>
    <x v="2"/>
    <n v="8352"/>
    <x v="0"/>
  </r>
  <r>
    <x v="729"/>
    <x v="6"/>
    <x v="2"/>
    <n v="2005"/>
    <x v="0"/>
  </r>
  <r>
    <x v="730"/>
    <x v="6"/>
    <x v="2"/>
    <n v="1114"/>
    <x v="0"/>
  </r>
  <r>
    <x v="730"/>
    <x v="6"/>
    <x v="2"/>
    <n v="1485"/>
    <x v="0"/>
  </r>
  <r>
    <x v="730"/>
    <x v="6"/>
    <x v="2"/>
    <n v="8909"/>
    <x v="0"/>
  </r>
  <r>
    <x v="730"/>
    <x v="6"/>
    <x v="2"/>
    <n v="3341"/>
    <x v="0"/>
  </r>
  <r>
    <x v="731"/>
    <x v="6"/>
    <x v="2"/>
    <n v="1476"/>
    <x v="0"/>
  </r>
  <r>
    <x v="732"/>
    <x v="6"/>
    <x v="1"/>
    <n v="251"/>
    <x v="0"/>
  </r>
  <r>
    <x v="732"/>
    <x v="6"/>
    <x v="1"/>
    <n v="58"/>
    <x v="0"/>
  </r>
  <r>
    <x v="732"/>
    <x v="6"/>
    <x v="1"/>
    <n v="58"/>
    <x v="0"/>
  </r>
  <r>
    <x v="733"/>
    <x v="6"/>
    <x v="1"/>
    <n v="919"/>
    <x v="0"/>
  </r>
  <r>
    <x v="733"/>
    <x v="6"/>
    <x v="1"/>
    <n v="251"/>
    <x v="0"/>
  </r>
  <r>
    <x v="734"/>
    <x v="6"/>
    <x v="1"/>
    <n v="1003"/>
    <x v="0"/>
  </r>
  <r>
    <x v="735"/>
    <x v="6"/>
    <x v="2"/>
    <n v="836"/>
    <x v="0"/>
  </r>
  <r>
    <x v="736"/>
    <x v="6"/>
    <x v="2"/>
    <n v="743"/>
    <x v="0"/>
  </r>
  <r>
    <x v="736"/>
    <x v="6"/>
    <x v="2"/>
    <n v="4455"/>
    <x v="0"/>
  </r>
  <r>
    <x v="736"/>
    <x v="6"/>
    <x v="2"/>
    <n v="1485"/>
    <x v="0"/>
  </r>
  <r>
    <x v="737"/>
    <x v="6"/>
    <x v="2"/>
    <n v="3341"/>
    <x v="0"/>
  </r>
  <r>
    <x v="738"/>
    <x v="8"/>
    <x v="1"/>
    <n v="3174"/>
    <x v="0"/>
  </r>
  <r>
    <x v="738"/>
    <x v="8"/>
    <x v="1"/>
    <n v="520"/>
    <x v="0"/>
  </r>
  <r>
    <x v="739"/>
    <x v="8"/>
    <x v="1"/>
    <n v="3112"/>
    <x v="0"/>
  </r>
  <r>
    <x v="739"/>
    <x v="8"/>
    <x v="1"/>
    <n v="520"/>
    <x v="0"/>
  </r>
  <r>
    <x v="740"/>
    <x v="7"/>
    <x v="1"/>
    <n v="3174"/>
    <x v="0"/>
  </r>
  <r>
    <x v="740"/>
    <x v="7"/>
    <x v="1"/>
    <n v="390"/>
    <x v="0"/>
  </r>
  <r>
    <x v="741"/>
    <x v="6"/>
    <x v="3"/>
    <n v="10691"/>
    <x v="0"/>
  </r>
  <r>
    <x v="742"/>
    <x v="8"/>
    <x v="4"/>
    <n v="1692"/>
    <x v="0"/>
  </r>
  <r>
    <x v="742"/>
    <x v="8"/>
    <x v="4"/>
    <n v="961"/>
    <x v="0"/>
  </r>
  <r>
    <x v="743"/>
    <x v="6"/>
    <x v="2"/>
    <n v="24"/>
    <x v="0"/>
  </r>
  <r>
    <x v="743"/>
    <x v="6"/>
    <x v="2"/>
    <n v="140"/>
    <x v="0"/>
  </r>
  <r>
    <x v="743"/>
    <x v="6"/>
    <x v="2"/>
    <n v="752"/>
    <x v="0"/>
  </r>
  <r>
    <x v="743"/>
    <x v="6"/>
    <x v="2"/>
    <n v="696"/>
    <x v="0"/>
  </r>
  <r>
    <x v="743"/>
    <x v="6"/>
    <x v="2"/>
    <n v="2924"/>
    <x v="0"/>
  </r>
  <r>
    <x v="743"/>
    <x v="6"/>
    <x v="2"/>
    <n v="116"/>
    <x v="0"/>
  </r>
  <r>
    <x v="743"/>
    <x v="6"/>
    <x v="2"/>
    <n v="1476"/>
    <x v="0"/>
  </r>
  <r>
    <x v="743"/>
    <x v="6"/>
    <x v="2"/>
    <n v="1601"/>
    <x v="0"/>
  </r>
  <r>
    <x v="744"/>
    <x v="6"/>
    <x v="2"/>
    <n v="743"/>
    <x v="0"/>
  </r>
  <r>
    <x v="744"/>
    <x v="6"/>
    <x v="2"/>
    <n v="2228"/>
    <x v="0"/>
  </r>
  <r>
    <x v="744"/>
    <x v="6"/>
    <x v="2"/>
    <n v="1485"/>
    <x v="0"/>
  </r>
  <r>
    <x v="745"/>
    <x v="6"/>
    <x v="2"/>
    <n v="70"/>
    <x v="0"/>
  </r>
  <r>
    <x v="745"/>
    <x v="6"/>
    <x v="2"/>
    <n v="557"/>
    <x v="0"/>
  </r>
  <r>
    <x v="745"/>
    <x v="6"/>
    <x v="2"/>
    <n v="418"/>
    <x v="0"/>
  </r>
  <r>
    <x v="745"/>
    <x v="6"/>
    <x v="2"/>
    <n v="279"/>
    <x v="0"/>
  </r>
  <r>
    <x v="746"/>
    <x v="8"/>
    <x v="0"/>
    <n v="975"/>
    <x v="0"/>
  </r>
  <r>
    <x v="747"/>
    <x v="6"/>
    <x v="2"/>
    <n v="140"/>
    <x v="0"/>
  </r>
  <r>
    <x v="747"/>
    <x v="6"/>
    <x v="2"/>
    <n v="168"/>
    <x v="0"/>
  </r>
  <r>
    <x v="747"/>
    <x v="6"/>
    <x v="2"/>
    <n v="140"/>
    <x v="0"/>
  </r>
  <r>
    <x v="748"/>
    <x v="8"/>
    <x v="1"/>
    <n v="919"/>
    <x v="0"/>
  </r>
  <r>
    <x v="748"/>
    <x v="8"/>
    <x v="1"/>
    <n v="251"/>
    <x v="0"/>
  </r>
  <r>
    <x v="748"/>
    <x v="8"/>
    <x v="1"/>
    <n v="168"/>
    <x v="0"/>
  </r>
  <r>
    <x v="749"/>
    <x v="8"/>
    <x v="1"/>
    <n v="2256"/>
    <x v="0"/>
  </r>
  <r>
    <x v="750"/>
    <x v="8"/>
    <x v="1"/>
    <n v="1337"/>
    <x v="0"/>
  </r>
  <r>
    <x v="751"/>
    <x v="8"/>
    <x v="1"/>
    <n v="1365"/>
    <x v="0"/>
  </r>
  <r>
    <x v="752"/>
    <x v="8"/>
    <x v="1"/>
    <n v="585"/>
    <x v="0"/>
  </r>
  <r>
    <x v="753"/>
    <x v="8"/>
    <x v="1"/>
    <n v="1086"/>
    <x v="0"/>
  </r>
  <r>
    <x v="754"/>
    <x v="7"/>
    <x v="3"/>
    <n v="3248"/>
    <x v="0"/>
  </r>
  <r>
    <x v="755"/>
    <x v="7"/>
    <x v="3"/>
    <n v="11136"/>
    <x v="0"/>
  </r>
  <r>
    <x v="756"/>
    <x v="6"/>
    <x v="2"/>
    <n v="1671"/>
    <x v="0"/>
  </r>
  <r>
    <x v="756"/>
    <x v="6"/>
    <x v="2"/>
    <n v="4176"/>
    <x v="0"/>
  </r>
  <r>
    <x v="756"/>
    <x v="6"/>
    <x v="2"/>
    <n v="116"/>
    <x v="0"/>
  </r>
  <r>
    <x v="757"/>
    <x v="6"/>
    <x v="2"/>
    <n v="2228"/>
    <x v="0"/>
  </r>
  <r>
    <x v="757"/>
    <x v="6"/>
    <x v="2"/>
    <n v="1485"/>
    <x v="0"/>
  </r>
  <r>
    <x v="758"/>
    <x v="6"/>
    <x v="4"/>
    <n v="8352"/>
    <x v="0"/>
  </r>
  <r>
    <x v="758"/>
    <x v="6"/>
    <x v="4"/>
    <n v="26309"/>
    <x v="0"/>
  </r>
  <r>
    <x v="759"/>
    <x v="6"/>
    <x v="4"/>
    <n v="45936"/>
    <x v="0"/>
  </r>
  <r>
    <x v="760"/>
    <x v="8"/>
    <x v="4"/>
    <n v="45936"/>
    <x v="0"/>
  </r>
  <r>
    <x v="761"/>
    <x v="8"/>
    <x v="2"/>
    <n v="928"/>
    <x v="0"/>
  </r>
  <r>
    <x v="761"/>
    <x v="8"/>
    <x v="2"/>
    <n v="928"/>
    <x v="0"/>
  </r>
  <r>
    <x v="762"/>
    <x v="8"/>
    <x v="2"/>
    <n v="928"/>
    <x v="0"/>
  </r>
  <r>
    <x v="762"/>
    <x v="8"/>
    <x v="2"/>
    <n v="928"/>
    <x v="0"/>
  </r>
  <r>
    <x v="763"/>
    <x v="8"/>
    <x v="1"/>
    <n v="223"/>
    <x v="0"/>
  </r>
  <r>
    <x v="764"/>
    <x v="6"/>
    <x v="2"/>
    <n v="669"/>
    <x v="0"/>
  </r>
  <r>
    <x v="764"/>
    <x v="6"/>
    <x v="2"/>
    <n v="2228"/>
    <x v="0"/>
  </r>
  <r>
    <x v="764"/>
    <x v="6"/>
    <x v="2"/>
    <n v="3341"/>
    <x v="0"/>
  </r>
  <r>
    <x v="765"/>
    <x v="8"/>
    <x v="1"/>
    <n v="372"/>
    <x v="0"/>
  </r>
  <r>
    <x v="765"/>
    <x v="8"/>
    <x v="1"/>
    <n v="12473"/>
    <x v="0"/>
  </r>
  <r>
    <x v="766"/>
    <x v="6"/>
    <x v="3"/>
    <n v="22272"/>
    <x v="0"/>
  </r>
  <r>
    <x v="767"/>
    <x v="6"/>
    <x v="2"/>
    <n v="24"/>
    <x v="0"/>
  </r>
  <r>
    <x v="767"/>
    <x v="6"/>
    <x v="2"/>
    <n v="279"/>
    <x v="0"/>
  </r>
  <r>
    <x v="767"/>
    <x v="6"/>
    <x v="2"/>
    <n v="1671"/>
    <x v="0"/>
  </r>
  <r>
    <x v="767"/>
    <x v="6"/>
    <x v="2"/>
    <n v="232"/>
    <x v="0"/>
  </r>
  <r>
    <x v="767"/>
    <x v="6"/>
    <x v="2"/>
    <n v="4176"/>
    <x v="0"/>
  </r>
  <r>
    <x v="768"/>
    <x v="6"/>
    <x v="2"/>
    <n v="557"/>
    <x v="0"/>
  </r>
  <r>
    <x v="768"/>
    <x v="6"/>
    <x v="2"/>
    <n v="8909"/>
    <x v="0"/>
  </r>
  <r>
    <x v="768"/>
    <x v="6"/>
    <x v="2"/>
    <n v="1671"/>
    <x v="0"/>
  </r>
  <r>
    <x v="769"/>
    <x v="8"/>
    <x v="3"/>
    <n v="1964"/>
    <x v="0"/>
  </r>
  <r>
    <x v="769"/>
    <x v="8"/>
    <x v="3"/>
    <n v="2239"/>
    <x v="0"/>
  </r>
  <r>
    <x v="770"/>
    <x v="8"/>
    <x v="4"/>
    <n v="2256"/>
    <x v="0"/>
  </r>
  <r>
    <x v="770"/>
    <x v="8"/>
    <x v="4"/>
    <n v="919"/>
    <x v="0"/>
  </r>
  <r>
    <x v="771"/>
    <x v="8"/>
    <x v="2"/>
    <n v="140"/>
    <x v="0"/>
  </r>
  <r>
    <x v="771"/>
    <x v="8"/>
    <x v="2"/>
    <n v="279"/>
    <x v="0"/>
  </r>
  <r>
    <x v="771"/>
    <x v="8"/>
    <x v="2"/>
    <n v="557"/>
    <x v="0"/>
  </r>
  <r>
    <x v="771"/>
    <x v="8"/>
    <x v="2"/>
    <n v="279"/>
    <x v="0"/>
  </r>
  <r>
    <x v="772"/>
    <x v="8"/>
    <x v="4"/>
    <n v="502"/>
    <x v="0"/>
  </r>
  <r>
    <x v="772"/>
    <x v="8"/>
    <x v="4"/>
    <n v="650"/>
    <x v="0"/>
  </r>
  <r>
    <x v="772"/>
    <x v="8"/>
    <x v="4"/>
    <n v="1880"/>
    <x v="0"/>
  </r>
  <r>
    <x v="773"/>
    <x v="8"/>
    <x v="4"/>
    <n v="2784"/>
    <x v="0"/>
  </r>
  <r>
    <x v="773"/>
    <x v="8"/>
    <x v="4"/>
    <n v="2228"/>
    <x v="0"/>
  </r>
  <r>
    <x v="773"/>
    <x v="8"/>
    <x v="4"/>
    <n v="1114"/>
    <x v="0"/>
  </r>
  <r>
    <x v="773"/>
    <x v="8"/>
    <x v="4"/>
    <n v="743"/>
    <x v="0"/>
  </r>
  <r>
    <x v="773"/>
    <x v="8"/>
    <x v="4"/>
    <n v="1300"/>
    <x v="0"/>
  </r>
  <r>
    <x v="774"/>
    <x v="8"/>
    <x v="0"/>
    <n v="1318"/>
    <x v="0"/>
  </r>
  <r>
    <x v="775"/>
    <x v="8"/>
    <x v="4"/>
    <n v="18375"/>
    <x v="0"/>
  </r>
  <r>
    <x v="776"/>
    <x v="8"/>
    <x v="4"/>
    <n v="45936"/>
    <x v="0"/>
  </r>
  <r>
    <x v="777"/>
    <x v="8"/>
    <x v="1"/>
    <n v="1056"/>
    <x v="0"/>
  </r>
  <r>
    <x v="778"/>
    <x v="8"/>
    <x v="2"/>
    <n v="70"/>
    <x v="0"/>
  </r>
  <r>
    <x v="779"/>
    <x v="6"/>
    <x v="2"/>
    <n v="464"/>
    <x v="0"/>
  </r>
  <r>
    <x v="779"/>
    <x v="6"/>
    <x v="2"/>
    <n v="3968"/>
    <x v="0"/>
  </r>
  <r>
    <x v="779"/>
    <x v="6"/>
    <x v="2"/>
    <n v="464"/>
    <x v="0"/>
  </r>
  <r>
    <x v="779"/>
    <x v="6"/>
    <x v="2"/>
    <n v="2005"/>
    <x v="0"/>
  </r>
  <r>
    <x v="780"/>
    <x v="6"/>
    <x v="2"/>
    <n v="1114"/>
    <x v="0"/>
  </r>
  <r>
    <x v="780"/>
    <x v="6"/>
    <x v="2"/>
    <n v="743"/>
    <x v="0"/>
  </r>
  <r>
    <x v="780"/>
    <x v="6"/>
    <x v="2"/>
    <n v="3341"/>
    <x v="0"/>
  </r>
  <r>
    <x v="780"/>
    <x v="6"/>
    <x v="2"/>
    <n v="1485"/>
    <x v="0"/>
  </r>
  <r>
    <x v="781"/>
    <x v="8"/>
    <x v="1"/>
    <n v="293"/>
    <x v="0"/>
  </r>
  <r>
    <x v="781"/>
    <x v="8"/>
    <x v="1"/>
    <n v="121"/>
    <x v="0"/>
  </r>
  <r>
    <x v="781"/>
    <x v="8"/>
    <x v="1"/>
    <n v="84"/>
    <x v="0"/>
  </r>
  <r>
    <x v="782"/>
    <x v="6"/>
    <x v="2"/>
    <n v="195"/>
    <x v="0"/>
  </r>
  <r>
    <x v="782"/>
    <x v="6"/>
    <x v="2"/>
    <n v="232"/>
    <x v="0"/>
  </r>
  <r>
    <x v="782"/>
    <x v="6"/>
    <x v="2"/>
    <n v="8352"/>
    <x v="0"/>
  </r>
  <r>
    <x v="782"/>
    <x v="6"/>
    <x v="2"/>
    <n v="2005"/>
    <x v="0"/>
  </r>
  <r>
    <x v="783"/>
    <x v="6"/>
    <x v="2"/>
    <n v="1114"/>
    <x v="0"/>
  </r>
  <r>
    <x v="783"/>
    <x v="6"/>
    <x v="2"/>
    <n v="5940"/>
    <x v="0"/>
  </r>
  <r>
    <x v="783"/>
    <x v="6"/>
    <x v="2"/>
    <n v="4455"/>
    <x v="0"/>
  </r>
  <r>
    <x v="783"/>
    <x v="6"/>
    <x v="2"/>
    <n v="706"/>
    <x v="0"/>
  </r>
  <r>
    <x v="784"/>
    <x v="8"/>
    <x v="2"/>
    <n v="836"/>
    <x v="0"/>
  </r>
  <r>
    <x v="785"/>
    <x v="8"/>
    <x v="4"/>
    <n v="45936"/>
    <x v="0"/>
  </r>
  <r>
    <x v="786"/>
    <x v="8"/>
    <x v="1"/>
    <n v="1782"/>
    <x v="0"/>
  </r>
  <r>
    <x v="787"/>
    <x v="8"/>
    <x v="3"/>
    <n v="8909"/>
    <x v="0"/>
  </r>
  <r>
    <x v="788"/>
    <x v="8"/>
    <x v="2"/>
    <n v="2116"/>
    <x v="0"/>
  </r>
  <r>
    <x v="788"/>
    <x v="8"/>
    <x v="2"/>
    <n v="743"/>
    <x v="0"/>
  </r>
  <r>
    <x v="788"/>
    <x v="8"/>
    <x v="2"/>
    <n v="4455"/>
    <x v="0"/>
  </r>
  <r>
    <x v="788"/>
    <x v="8"/>
    <x v="2"/>
    <n v="6682"/>
    <x v="0"/>
  </r>
  <r>
    <x v="788"/>
    <x v="8"/>
    <x v="2"/>
    <n v="1485"/>
    <x v="0"/>
  </r>
  <r>
    <x v="789"/>
    <x v="8"/>
    <x v="2"/>
    <n v="47"/>
    <x v="0"/>
  </r>
  <r>
    <x v="789"/>
    <x v="8"/>
    <x v="2"/>
    <n v="279"/>
    <x v="0"/>
  </r>
  <r>
    <x v="789"/>
    <x v="8"/>
    <x v="2"/>
    <n v="1671"/>
    <x v="0"/>
  </r>
  <r>
    <x v="789"/>
    <x v="8"/>
    <x v="2"/>
    <n v="232"/>
    <x v="0"/>
  </r>
  <r>
    <x v="789"/>
    <x v="8"/>
    <x v="2"/>
    <n v="4176"/>
    <x v="0"/>
  </r>
  <r>
    <x v="790"/>
    <x v="8"/>
    <x v="2"/>
    <n v="140"/>
    <x v="0"/>
  </r>
  <r>
    <x v="790"/>
    <x v="8"/>
    <x v="2"/>
    <n v="279"/>
    <x v="0"/>
  </r>
  <r>
    <x v="791"/>
    <x v="8"/>
    <x v="2"/>
    <n v="279"/>
    <x v="0"/>
  </r>
  <r>
    <x v="792"/>
    <x v="8"/>
    <x v="2"/>
    <n v="2228"/>
    <x v="0"/>
  </r>
  <r>
    <x v="792"/>
    <x v="8"/>
    <x v="2"/>
    <n v="4084"/>
    <x v="0"/>
  </r>
  <r>
    <x v="792"/>
    <x v="8"/>
    <x v="2"/>
    <n v="4455"/>
    <x v="0"/>
  </r>
  <r>
    <x v="792"/>
    <x v="8"/>
    <x v="2"/>
    <n v="743"/>
    <x v="0"/>
  </r>
  <r>
    <x v="793"/>
    <x v="8"/>
    <x v="2"/>
    <n v="1671"/>
    <x v="0"/>
  </r>
  <r>
    <x v="793"/>
    <x v="8"/>
    <x v="2"/>
    <n v="8352"/>
    <x v="0"/>
  </r>
  <r>
    <x v="794"/>
    <x v="8"/>
    <x v="2"/>
    <n v="279"/>
    <x v="0"/>
  </r>
  <r>
    <x v="794"/>
    <x v="8"/>
    <x v="2"/>
    <n v="3341"/>
    <x v="0"/>
  </r>
  <r>
    <x v="795"/>
    <x v="8"/>
    <x v="2"/>
    <n v="7424"/>
    <x v="0"/>
  </r>
  <r>
    <x v="795"/>
    <x v="8"/>
    <x v="2"/>
    <n v="4455"/>
    <x v="0"/>
  </r>
  <r>
    <x v="795"/>
    <x v="8"/>
    <x v="2"/>
    <n v="1114"/>
    <x v="0"/>
  </r>
  <r>
    <x v="796"/>
    <x v="8"/>
    <x v="2"/>
    <n v="1114"/>
    <x v="0"/>
  </r>
  <r>
    <x v="796"/>
    <x v="8"/>
    <x v="2"/>
    <n v="1114"/>
    <x v="0"/>
  </r>
  <r>
    <x v="796"/>
    <x v="8"/>
    <x v="2"/>
    <n v="279"/>
    <x v="0"/>
  </r>
  <r>
    <x v="797"/>
    <x v="8"/>
    <x v="1"/>
    <n v="140"/>
    <x v="0"/>
  </r>
  <r>
    <x v="797"/>
    <x v="8"/>
    <x v="1"/>
    <n v="186"/>
    <x v="0"/>
  </r>
  <r>
    <x v="797"/>
    <x v="8"/>
    <x v="1"/>
    <n v="12473"/>
    <x v="0"/>
  </r>
  <r>
    <x v="798"/>
    <x v="8"/>
    <x v="4"/>
    <n v="3341"/>
    <x v="0"/>
  </r>
  <r>
    <x v="798"/>
    <x v="8"/>
    <x v="4"/>
    <n v="10023"/>
    <x v="0"/>
  </r>
  <r>
    <x v="798"/>
    <x v="8"/>
    <x v="4"/>
    <n v="6960"/>
    <x v="0"/>
  </r>
  <r>
    <x v="798"/>
    <x v="8"/>
    <x v="4"/>
    <n v="5847"/>
    <x v="0"/>
  </r>
  <r>
    <x v="799"/>
    <x v="8"/>
    <x v="2"/>
    <n v="1485"/>
    <x v="0"/>
  </r>
  <r>
    <x v="799"/>
    <x v="8"/>
    <x v="2"/>
    <n v="7424"/>
    <x v="0"/>
  </r>
  <r>
    <x v="799"/>
    <x v="8"/>
    <x v="2"/>
    <n v="4455"/>
    <x v="0"/>
  </r>
  <r>
    <x v="800"/>
    <x v="8"/>
    <x v="2"/>
    <n v="232"/>
    <x v="0"/>
  </r>
  <r>
    <x v="800"/>
    <x v="8"/>
    <x v="2"/>
    <n v="8352"/>
    <x v="0"/>
  </r>
  <r>
    <x v="800"/>
    <x v="8"/>
    <x v="2"/>
    <n v="4009"/>
    <x v="0"/>
  </r>
  <r>
    <x v="801"/>
    <x v="8"/>
    <x v="1"/>
    <n v="919"/>
    <x v="0"/>
  </r>
  <r>
    <x v="802"/>
    <x v="8"/>
    <x v="1"/>
    <n v="58743"/>
    <x v="0"/>
  </r>
  <r>
    <x v="803"/>
    <x v="8"/>
    <x v="2"/>
    <n v="464"/>
    <x v="0"/>
  </r>
  <r>
    <x v="804"/>
    <x v="8"/>
    <x v="2"/>
    <n v="4455"/>
    <x v="0"/>
  </r>
  <r>
    <x v="804"/>
    <x v="8"/>
    <x v="2"/>
    <n v="6682"/>
    <x v="0"/>
  </r>
  <r>
    <x v="805"/>
    <x v="8"/>
    <x v="4"/>
    <n v="9466"/>
    <x v="0"/>
  </r>
  <r>
    <x v="805"/>
    <x v="8"/>
    <x v="4"/>
    <n v="15312"/>
    <x v="0"/>
  </r>
  <r>
    <x v="806"/>
    <x v="8"/>
    <x v="1"/>
    <n v="877"/>
    <x v="0"/>
  </r>
  <r>
    <x v="807"/>
    <x v="8"/>
    <x v="2"/>
    <n v="418"/>
    <x v="0"/>
  </r>
  <r>
    <x v="808"/>
    <x v="8"/>
    <x v="2"/>
    <n v="279"/>
    <x v="0"/>
  </r>
  <r>
    <x v="808"/>
    <x v="8"/>
    <x v="2"/>
    <n v="70"/>
    <x v="0"/>
  </r>
  <r>
    <x v="808"/>
    <x v="8"/>
    <x v="2"/>
    <n v="418"/>
    <x v="0"/>
  </r>
  <r>
    <x v="808"/>
    <x v="8"/>
    <x v="2"/>
    <n v="557"/>
    <x v="0"/>
  </r>
  <r>
    <x v="808"/>
    <x v="8"/>
    <x v="2"/>
    <n v="557"/>
    <x v="0"/>
  </r>
  <r>
    <x v="809"/>
    <x v="8"/>
    <x v="4"/>
    <n v="891"/>
    <x v="0"/>
  </r>
  <r>
    <x v="809"/>
    <x v="8"/>
    <x v="4"/>
    <n v="2599"/>
    <x v="0"/>
  </r>
  <r>
    <x v="809"/>
    <x v="8"/>
    <x v="4"/>
    <n v="446"/>
    <x v="0"/>
  </r>
  <r>
    <x v="809"/>
    <x v="8"/>
    <x v="4"/>
    <n v="2228"/>
    <x v="0"/>
  </r>
  <r>
    <x v="809"/>
    <x v="8"/>
    <x v="4"/>
    <n v="1114"/>
    <x v="0"/>
  </r>
  <r>
    <x v="809"/>
    <x v="8"/>
    <x v="4"/>
    <n v="1485"/>
    <x v="0"/>
  </r>
  <r>
    <x v="809"/>
    <x v="8"/>
    <x v="4"/>
    <n v="1300"/>
    <x v="0"/>
  </r>
  <r>
    <x v="810"/>
    <x v="8"/>
    <x v="3"/>
    <n v="3267"/>
    <x v="0"/>
  </r>
  <r>
    <x v="810"/>
    <x v="8"/>
    <x v="3"/>
    <n v="7128"/>
    <x v="0"/>
  </r>
  <r>
    <x v="811"/>
    <x v="8"/>
    <x v="2"/>
    <n v="836"/>
    <x v="0"/>
  </r>
  <r>
    <x v="811"/>
    <x v="8"/>
    <x v="2"/>
    <n v="186"/>
    <x v="0"/>
  </r>
  <r>
    <x v="812"/>
    <x v="8"/>
    <x v="2"/>
    <n v="47"/>
    <x v="0"/>
  </r>
  <r>
    <x v="812"/>
    <x v="8"/>
    <x v="2"/>
    <n v="1671"/>
    <x v="0"/>
  </r>
  <r>
    <x v="812"/>
    <x v="8"/>
    <x v="2"/>
    <n v="464"/>
    <x v="0"/>
  </r>
  <r>
    <x v="812"/>
    <x v="8"/>
    <x v="2"/>
    <n v="6264"/>
    <x v="0"/>
  </r>
  <r>
    <x v="813"/>
    <x v="8"/>
    <x v="2"/>
    <n v="7424"/>
    <x v="0"/>
  </r>
  <r>
    <x v="814"/>
    <x v="8"/>
    <x v="2"/>
    <n v="2228"/>
    <x v="0"/>
  </r>
  <r>
    <x v="815"/>
    <x v="8"/>
    <x v="2"/>
    <n v="279"/>
    <x v="0"/>
  </r>
  <r>
    <x v="815"/>
    <x v="8"/>
    <x v="2"/>
    <n v="836"/>
    <x v="0"/>
  </r>
  <r>
    <x v="815"/>
    <x v="8"/>
    <x v="2"/>
    <n v="232"/>
    <x v="0"/>
  </r>
  <r>
    <x v="815"/>
    <x v="8"/>
    <x v="2"/>
    <n v="4009"/>
    <x v="0"/>
  </r>
  <r>
    <x v="816"/>
    <x v="8"/>
    <x v="2"/>
    <n v="140"/>
    <x v="0"/>
  </r>
  <r>
    <x v="817"/>
    <x v="8"/>
    <x v="2"/>
    <n v="279"/>
    <x v="0"/>
  </r>
  <r>
    <x v="817"/>
    <x v="8"/>
    <x v="2"/>
    <n v="209"/>
    <x v="0"/>
  </r>
  <r>
    <x v="817"/>
    <x v="8"/>
    <x v="2"/>
    <n v="557"/>
    <x v="0"/>
  </r>
  <r>
    <x v="817"/>
    <x v="8"/>
    <x v="2"/>
    <n v="557"/>
    <x v="0"/>
  </r>
  <r>
    <x v="818"/>
    <x v="8"/>
    <x v="2"/>
    <n v="6014"/>
    <x v="0"/>
  </r>
  <r>
    <x v="819"/>
    <x v="8"/>
    <x v="2"/>
    <n v="2228"/>
    <x v="0"/>
  </r>
  <r>
    <x v="819"/>
    <x v="8"/>
    <x v="2"/>
    <n v="1485"/>
    <x v="0"/>
  </r>
  <r>
    <x v="819"/>
    <x v="8"/>
    <x v="2"/>
    <n v="7424"/>
    <x v="0"/>
  </r>
  <r>
    <x v="819"/>
    <x v="8"/>
    <x v="2"/>
    <n v="3341"/>
    <x v="0"/>
  </r>
  <r>
    <x v="820"/>
    <x v="8"/>
    <x v="2"/>
    <n v="47"/>
    <x v="0"/>
  </r>
  <r>
    <x v="820"/>
    <x v="8"/>
    <x v="2"/>
    <n v="279"/>
    <x v="0"/>
  </r>
  <r>
    <x v="820"/>
    <x v="8"/>
    <x v="2"/>
    <n v="1671"/>
    <x v="0"/>
  </r>
  <r>
    <x v="820"/>
    <x v="8"/>
    <x v="2"/>
    <n v="232"/>
    <x v="0"/>
  </r>
  <r>
    <x v="820"/>
    <x v="8"/>
    <x v="2"/>
    <n v="6264"/>
    <x v="0"/>
  </r>
  <r>
    <x v="821"/>
    <x v="7"/>
    <x v="4"/>
    <n v="45936"/>
    <x v="0"/>
  </r>
  <r>
    <x v="822"/>
    <x v="8"/>
    <x v="2"/>
    <n v="140"/>
    <x v="0"/>
  </r>
  <r>
    <x v="822"/>
    <x v="8"/>
    <x v="2"/>
    <n v="140"/>
    <x v="0"/>
  </r>
  <r>
    <x v="823"/>
    <x v="8"/>
    <x v="3"/>
    <n v="6615"/>
    <x v="0"/>
  </r>
  <r>
    <x v="823"/>
    <x v="8"/>
    <x v="3"/>
    <n v="4477"/>
    <x v="0"/>
  </r>
  <r>
    <x v="824"/>
    <x v="8"/>
    <x v="4"/>
    <n v="2819"/>
    <x v="0"/>
  </r>
  <r>
    <x v="824"/>
    <x v="8"/>
    <x v="4"/>
    <n v="961"/>
    <x v="0"/>
  </r>
  <r>
    <x v="824"/>
    <x v="8"/>
    <x v="4"/>
    <n v="1694"/>
    <x v="0"/>
  </r>
  <r>
    <x v="824"/>
    <x v="8"/>
    <x v="4"/>
    <n v="543"/>
    <x v="0"/>
  </r>
  <r>
    <x v="824"/>
    <x v="8"/>
    <x v="4"/>
    <n v="1203"/>
    <x v="0"/>
  </r>
  <r>
    <x v="825"/>
    <x v="7"/>
    <x v="1"/>
    <n v="557"/>
    <x v="0"/>
  </r>
  <r>
    <x v="826"/>
    <x v="8"/>
    <x v="1"/>
    <n v="502"/>
    <x v="0"/>
  </r>
  <r>
    <x v="827"/>
    <x v="8"/>
    <x v="4"/>
    <n v="8770"/>
    <x v="0"/>
  </r>
  <r>
    <x v="827"/>
    <x v="8"/>
    <x v="4"/>
    <n v="8909"/>
    <x v="0"/>
  </r>
  <r>
    <x v="827"/>
    <x v="8"/>
    <x v="4"/>
    <n v="4176"/>
    <x v="0"/>
  </r>
  <r>
    <x v="828"/>
    <x v="8"/>
    <x v="1"/>
    <n v="1838"/>
    <x v="0"/>
  </r>
  <r>
    <x v="829"/>
    <x v="8"/>
    <x v="2"/>
    <n v="2228"/>
    <x v="0"/>
  </r>
  <r>
    <x v="829"/>
    <x v="8"/>
    <x v="2"/>
    <n v="7424"/>
    <x v="0"/>
  </r>
  <r>
    <x v="829"/>
    <x v="8"/>
    <x v="2"/>
    <n v="2228"/>
    <x v="0"/>
  </r>
  <r>
    <x v="830"/>
    <x v="8"/>
    <x v="2"/>
    <n v="836"/>
    <x v="0"/>
  </r>
  <r>
    <x v="830"/>
    <x v="8"/>
    <x v="2"/>
    <n v="348"/>
    <x v="0"/>
  </r>
  <r>
    <x v="830"/>
    <x v="8"/>
    <x v="2"/>
    <n v="6264"/>
    <x v="0"/>
  </r>
  <r>
    <x v="830"/>
    <x v="8"/>
    <x v="2"/>
    <n v="464"/>
    <x v="0"/>
  </r>
  <r>
    <x v="831"/>
    <x v="8"/>
    <x v="2"/>
    <n v="1601"/>
    <x v="0"/>
  </r>
  <r>
    <x v="832"/>
    <x v="8"/>
    <x v="2"/>
    <n v="483"/>
    <x v="0"/>
  </r>
  <r>
    <x v="833"/>
    <x v="8"/>
    <x v="2"/>
    <n v="279"/>
    <x v="0"/>
  </r>
  <r>
    <x v="833"/>
    <x v="8"/>
    <x v="2"/>
    <n v="70"/>
    <x v="0"/>
  </r>
  <r>
    <x v="833"/>
    <x v="8"/>
    <x v="2"/>
    <n v="279"/>
    <x v="0"/>
  </r>
  <r>
    <x v="833"/>
    <x v="8"/>
    <x v="2"/>
    <n v="557"/>
    <x v="0"/>
  </r>
  <r>
    <x v="833"/>
    <x v="8"/>
    <x v="2"/>
    <n v="557"/>
    <x v="0"/>
  </r>
  <r>
    <x v="834"/>
    <x v="8"/>
    <x v="2"/>
    <n v="1485"/>
    <x v="0"/>
  </r>
  <r>
    <x v="834"/>
    <x v="8"/>
    <x v="2"/>
    <n v="7424"/>
    <x v="0"/>
  </r>
  <r>
    <x v="834"/>
    <x v="8"/>
    <x v="2"/>
    <n v="4455"/>
    <x v="0"/>
  </r>
  <r>
    <x v="835"/>
    <x v="8"/>
    <x v="2"/>
    <n v="6264"/>
    <x v="0"/>
  </r>
  <r>
    <x v="836"/>
    <x v="7"/>
    <x v="3"/>
    <n v="24500"/>
    <x v="0"/>
  </r>
  <r>
    <x v="837"/>
    <x v="8"/>
    <x v="2"/>
    <n v="10654"/>
    <x v="0"/>
  </r>
  <r>
    <x v="838"/>
    <x v="8"/>
    <x v="1"/>
    <n v="613"/>
    <x v="0"/>
  </r>
  <r>
    <x v="838"/>
    <x v="8"/>
    <x v="1"/>
    <n v="251"/>
    <x v="0"/>
  </r>
  <r>
    <x v="839"/>
    <x v="8"/>
    <x v="1"/>
    <n v="325"/>
    <x v="0"/>
  </r>
  <r>
    <x v="839"/>
    <x v="8"/>
    <x v="1"/>
    <n v="186"/>
    <x v="0"/>
  </r>
  <r>
    <x v="840"/>
    <x v="8"/>
    <x v="4"/>
    <n v="1300"/>
    <x v="0"/>
  </r>
  <r>
    <x v="840"/>
    <x v="8"/>
    <x v="4"/>
    <n v="2970"/>
    <x v="0"/>
  </r>
  <r>
    <x v="841"/>
    <x v="8"/>
    <x v="4"/>
    <n v="1300"/>
    <x v="0"/>
  </r>
  <r>
    <x v="841"/>
    <x v="8"/>
    <x v="4"/>
    <n v="1316"/>
    <x v="0"/>
  </r>
  <r>
    <x v="842"/>
    <x v="8"/>
    <x v="4"/>
    <n v="743"/>
    <x v="0"/>
  </r>
  <r>
    <x v="843"/>
    <x v="8"/>
    <x v="0"/>
    <n v="168"/>
    <x v="0"/>
  </r>
  <r>
    <x v="844"/>
    <x v="8"/>
    <x v="2"/>
    <n v="1671"/>
    <x v="0"/>
  </r>
  <r>
    <x v="844"/>
    <x v="8"/>
    <x v="2"/>
    <n v="348"/>
    <x v="0"/>
  </r>
  <r>
    <x v="844"/>
    <x v="8"/>
    <x v="2"/>
    <n v="232"/>
    <x v="0"/>
  </r>
  <r>
    <x v="845"/>
    <x v="8"/>
    <x v="2"/>
    <n v="1671"/>
    <x v="0"/>
  </r>
  <r>
    <x v="846"/>
    <x v="8"/>
    <x v="4"/>
    <n v="669"/>
    <x v="0"/>
  </r>
  <r>
    <x v="847"/>
    <x v="7"/>
    <x v="1"/>
    <n v="3174"/>
    <x v="0"/>
  </r>
  <r>
    <x v="847"/>
    <x v="7"/>
    <x v="1"/>
    <n v="520"/>
    <x v="0"/>
  </r>
  <r>
    <x v="848"/>
    <x v="7"/>
    <x v="1"/>
    <n v="826"/>
    <x v="0"/>
  </r>
  <r>
    <x v="849"/>
    <x v="7"/>
    <x v="1"/>
    <n v="502"/>
    <x v="0"/>
  </r>
  <r>
    <x v="849"/>
    <x v="7"/>
    <x v="1"/>
    <n v="335"/>
    <x v="0"/>
  </r>
  <r>
    <x v="850"/>
    <x v="8"/>
    <x v="2"/>
    <n v="70"/>
    <x v="0"/>
  </r>
  <r>
    <x v="850"/>
    <x v="8"/>
    <x v="2"/>
    <n v="696"/>
    <x v="0"/>
  </r>
  <r>
    <x v="850"/>
    <x v="8"/>
    <x v="2"/>
    <n v="279"/>
    <x v="0"/>
  </r>
  <r>
    <x v="851"/>
    <x v="7"/>
    <x v="0"/>
    <n v="975"/>
    <x v="0"/>
  </r>
  <r>
    <x v="852"/>
    <x v="8"/>
    <x v="2"/>
    <n v="24"/>
    <x v="0"/>
  </r>
  <r>
    <x v="852"/>
    <x v="8"/>
    <x v="2"/>
    <n v="279"/>
    <x v="0"/>
  </r>
  <r>
    <x v="852"/>
    <x v="8"/>
    <x v="2"/>
    <n v="1671"/>
    <x v="0"/>
  </r>
  <r>
    <x v="852"/>
    <x v="8"/>
    <x v="2"/>
    <n v="232"/>
    <x v="0"/>
  </r>
  <r>
    <x v="852"/>
    <x v="8"/>
    <x v="2"/>
    <n v="6264"/>
    <x v="0"/>
  </r>
  <r>
    <x v="853"/>
    <x v="8"/>
    <x v="2"/>
    <n v="1114"/>
    <x v="0"/>
  </r>
  <r>
    <x v="853"/>
    <x v="8"/>
    <x v="2"/>
    <n v="1485"/>
    <x v="0"/>
  </r>
  <r>
    <x v="853"/>
    <x v="8"/>
    <x v="2"/>
    <n v="6682"/>
    <x v="0"/>
  </r>
  <r>
    <x v="853"/>
    <x v="8"/>
    <x v="2"/>
    <n v="3341"/>
    <x v="0"/>
  </r>
  <r>
    <x v="854"/>
    <x v="8"/>
    <x v="2"/>
    <n v="836"/>
    <x v="0"/>
  </r>
  <r>
    <x v="855"/>
    <x v="7"/>
    <x v="2"/>
    <n v="418"/>
    <x v="0"/>
  </r>
  <r>
    <x v="856"/>
    <x v="7"/>
    <x v="2"/>
    <n v="423"/>
    <x v="0"/>
  </r>
  <r>
    <x v="857"/>
    <x v="7"/>
    <x v="4"/>
    <n v="6125"/>
    <x v="0"/>
  </r>
  <r>
    <x v="857"/>
    <x v="7"/>
    <x v="4"/>
    <n v="13920"/>
    <x v="0"/>
  </r>
  <r>
    <x v="857"/>
    <x v="7"/>
    <x v="4"/>
    <n v="9396"/>
    <x v="0"/>
  </r>
  <r>
    <x v="858"/>
    <x v="7"/>
    <x v="1"/>
    <n v="1253"/>
    <x v="0"/>
  </r>
  <r>
    <x v="859"/>
    <x v="7"/>
    <x v="1"/>
    <n v="2116"/>
    <x v="0"/>
  </r>
  <r>
    <x v="859"/>
    <x v="7"/>
    <x v="1"/>
    <n v="1040"/>
    <x v="0"/>
  </r>
  <r>
    <x v="860"/>
    <x v="8"/>
    <x v="2"/>
    <n v="6125"/>
    <x v="0"/>
  </r>
  <r>
    <x v="860"/>
    <x v="8"/>
    <x v="2"/>
    <n v="4455"/>
    <x v="0"/>
  </r>
  <r>
    <x v="861"/>
    <x v="8"/>
    <x v="2"/>
    <n v="836"/>
    <x v="0"/>
  </r>
  <r>
    <x v="861"/>
    <x v="8"/>
    <x v="2"/>
    <n v="6264"/>
    <x v="0"/>
  </r>
  <r>
    <x v="861"/>
    <x v="8"/>
    <x v="2"/>
    <n v="232"/>
    <x v="0"/>
  </r>
  <r>
    <x v="862"/>
    <x v="8"/>
    <x v="2"/>
    <n v="1601"/>
    <x v="0"/>
  </r>
  <r>
    <x v="863"/>
    <x v="8"/>
    <x v="2"/>
    <n v="279"/>
    <x v="0"/>
  </r>
  <r>
    <x v="864"/>
    <x v="8"/>
    <x v="2"/>
    <n v="70"/>
    <x v="0"/>
  </r>
  <r>
    <x v="864"/>
    <x v="8"/>
    <x v="2"/>
    <n v="279"/>
    <x v="0"/>
  </r>
  <r>
    <x v="864"/>
    <x v="8"/>
    <x v="2"/>
    <n v="836"/>
    <x v="0"/>
  </r>
  <r>
    <x v="864"/>
    <x v="8"/>
    <x v="2"/>
    <n v="557"/>
    <x v="0"/>
  </r>
  <r>
    <x v="865"/>
    <x v="7"/>
    <x v="1"/>
    <n v="729"/>
    <x v="0"/>
  </r>
  <r>
    <x v="865"/>
    <x v="7"/>
    <x v="1"/>
    <n v="151"/>
    <x v="0"/>
  </r>
  <r>
    <x v="865"/>
    <x v="7"/>
    <x v="1"/>
    <n v="84"/>
    <x v="0"/>
  </r>
  <r>
    <x v="866"/>
    <x v="7"/>
    <x v="4"/>
    <n v="5568"/>
    <x v="0"/>
  </r>
  <r>
    <x v="866"/>
    <x v="7"/>
    <x v="4"/>
    <n v="23664"/>
    <x v="0"/>
  </r>
  <r>
    <x v="866"/>
    <x v="7"/>
    <x v="4"/>
    <n v="3132"/>
    <x v="0"/>
  </r>
  <r>
    <x v="867"/>
    <x v="7"/>
    <x v="3"/>
    <n v="8967"/>
    <x v="0"/>
  </r>
  <r>
    <x v="868"/>
    <x v="8"/>
    <x v="1"/>
    <n v="335"/>
    <x v="0"/>
  </r>
  <r>
    <x v="869"/>
    <x v="7"/>
    <x v="3"/>
    <n v="2849"/>
    <x v="0"/>
  </r>
  <r>
    <x v="869"/>
    <x v="7"/>
    <x v="3"/>
    <n v="3358"/>
    <x v="0"/>
  </r>
  <r>
    <x v="870"/>
    <x v="8"/>
    <x v="2"/>
    <n v="6264"/>
    <x v="0"/>
  </r>
  <r>
    <x v="871"/>
    <x v="8"/>
    <x v="2"/>
    <n v="7424"/>
    <x v="0"/>
  </r>
  <r>
    <x v="871"/>
    <x v="8"/>
    <x v="2"/>
    <n v="3341"/>
    <x v="0"/>
  </r>
  <r>
    <x v="872"/>
    <x v="7"/>
    <x v="1"/>
    <n v="1381"/>
    <x v="0"/>
  </r>
  <r>
    <x v="873"/>
    <x v="8"/>
    <x v="2"/>
    <n v="696"/>
    <x v="0"/>
  </r>
  <r>
    <x v="874"/>
    <x v="8"/>
    <x v="2"/>
    <n v="2228"/>
    <x v="0"/>
  </r>
  <r>
    <x v="875"/>
    <x v="8"/>
    <x v="2"/>
    <n v="279"/>
    <x v="0"/>
  </r>
  <r>
    <x v="875"/>
    <x v="8"/>
    <x v="2"/>
    <n v="557"/>
    <x v="0"/>
  </r>
  <r>
    <x v="875"/>
    <x v="8"/>
    <x v="2"/>
    <n v="1114"/>
    <x v="0"/>
  </r>
  <r>
    <x v="876"/>
    <x v="7"/>
    <x v="1"/>
    <n v="669"/>
    <x v="0"/>
  </r>
  <r>
    <x v="876"/>
    <x v="7"/>
    <x v="1"/>
    <n v="168"/>
    <x v="0"/>
  </r>
  <r>
    <x v="877"/>
    <x v="7"/>
    <x v="1"/>
    <n v="372"/>
    <x v="0"/>
  </r>
  <r>
    <x v="877"/>
    <x v="7"/>
    <x v="1"/>
    <n v="14255"/>
    <x v="0"/>
  </r>
  <r>
    <x v="878"/>
    <x v="7"/>
    <x v="3"/>
    <n v="4900"/>
    <x v="0"/>
  </r>
  <r>
    <x v="878"/>
    <x v="7"/>
    <x v="3"/>
    <n v="10691"/>
    <x v="0"/>
  </r>
  <r>
    <x v="879"/>
    <x v="7"/>
    <x v="4"/>
    <n v="1128"/>
    <x v="0"/>
  </r>
  <r>
    <x v="879"/>
    <x v="7"/>
    <x v="4"/>
    <n v="1044"/>
    <x v="0"/>
  </r>
  <r>
    <x v="879"/>
    <x v="7"/>
    <x v="4"/>
    <n v="919"/>
    <x v="0"/>
  </r>
  <r>
    <x v="880"/>
    <x v="7"/>
    <x v="4"/>
    <n v="502"/>
    <x v="0"/>
  </r>
  <r>
    <x v="880"/>
    <x v="7"/>
    <x v="4"/>
    <n v="1300"/>
    <x v="0"/>
  </r>
  <r>
    <x v="880"/>
    <x v="7"/>
    <x v="4"/>
    <n v="940"/>
    <x v="0"/>
  </r>
  <r>
    <x v="881"/>
    <x v="8"/>
    <x v="2"/>
    <n v="348"/>
    <x v="0"/>
  </r>
  <r>
    <x v="881"/>
    <x v="8"/>
    <x v="2"/>
    <n v="4009"/>
    <x v="0"/>
  </r>
  <r>
    <x v="882"/>
    <x v="8"/>
    <x v="2"/>
    <n v="1671"/>
    <x v="0"/>
  </r>
  <r>
    <x v="882"/>
    <x v="8"/>
    <x v="2"/>
    <n v="1114"/>
    <x v="0"/>
  </r>
  <r>
    <x v="882"/>
    <x v="8"/>
    <x v="2"/>
    <n v="3712"/>
    <x v="0"/>
  </r>
  <r>
    <x v="882"/>
    <x v="8"/>
    <x v="2"/>
    <n v="2228"/>
    <x v="0"/>
  </r>
  <r>
    <x v="883"/>
    <x v="8"/>
    <x v="2"/>
    <n v="140"/>
    <x v="0"/>
  </r>
  <r>
    <x v="884"/>
    <x v="8"/>
    <x v="2"/>
    <n v="42"/>
    <x v="0"/>
  </r>
  <r>
    <x v="885"/>
    <x v="8"/>
    <x v="2"/>
    <n v="1392"/>
    <x v="0"/>
  </r>
  <r>
    <x v="886"/>
    <x v="7"/>
    <x v="1"/>
    <n v="149"/>
    <x v="0"/>
  </r>
  <r>
    <x v="886"/>
    <x v="7"/>
    <x v="1"/>
    <n v="594"/>
    <x v="0"/>
  </r>
  <r>
    <x v="887"/>
    <x v="8"/>
    <x v="2"/>
    <n v="1671"/>
    <x v="0"/>
  </r>
  <r>
    <x v="887"/>
    <x v="8"/>
    <x v="2"/>
    <n v="12528"/>
    <x v="0"/>
  </r>
  <r>
    <x v="888"/>
    <x v="8"/>
    <x v="2"/>
    <n v="1671"/>
    <x v="0"/>
  </r>
  <r>
    <x v="888"/>
    <x v="8"/>
    <x v="2"/>
    <n v="5568"/>
    <x v="0"/>
  </r>
  <r>
    <x v="888"/>
    <x v="8"/>
    <x v="2"/>
    <n v="2228"/>
    <x v="0"/>
  </r>
  <r>
    <x v="889"/>
    <x v="8"/>
    <x v="3"/>
    <n v="1120"/>
    <x v="0"/>
  </r>
  <r>
    <x v="890"/>
    <x v="7"/>
    <x v="1"/>
    <n v="502"/>
    <x v="0"/>
  </r>
  <r>
    <x v="891"/>
    <x v="7"/>
    <x v="4"/>
    <n v="45936"/>
    <x v="0"/>
  </r>
  <r>
    <x v="892"/>
    <x v="7"/>
    <x v="4"/>
    <n v="7308"/>
    <x v="0"/>
  </r>
  <r>
    <x v="892"/>
    <x v="7"/>
    <x v="4"/>
    <n v="8352"/>
    <x v="0"/>
  </r>
  <r>
    <x v="892"/>
    <x v="7"/>
    <x v="4"/>
    <n v="5220"/>
    <x v="0"/>
  </r>
  <r>
    <x v="893"/>
    <x v="8"/>
    <x v="2"/>
    <n v="47"/>
    <x v="0"/>
  </r>
  <r>
    <x v="893"/>
    <x v="8"/>
    <x v="2"/>
    <n v="251"/>
    <x v="0"/>
  </r>
  <r>
    <x v="893"/>
    <x v="8"/>
    <x v="2"/>
    <n v="1671"/>
    <x v="0"/>
  </r>
  <r>
    <x v="894"/>
    <x v="8"/>
    <x v="2"/>
    <n v="1601"/>
    <x v="0"/>
  </r>
  <r>
    <x v="895"/>
    <x v="8"/>
    <x v="2"/>
    <n v="1671"/>
    <x v="0"/>
  </r>
  <r>
    <x v="895"/>
    <x v="8"/>
    <x v="2"/>
    <n v="2228"/>
    <x v="0"/>
  </r>
  <r>
    <x v="895"/>
    <x v="8"/>
    <x v="2"/>
    <n v="4455"/>
    <x v="0"/>
  </r>
  <r>
    <x v="895"/>
    <x v="8"/>
    <x v="2"/>
    <n v="4455"/>
    <x v="0"/>
  </r>
  <r>
    <x v="895"/>
    <x v="8"/>
    <x v="2"/>
    <n v="1485"/>
    <x v="0"/>
  </r>
  <r>
    <x v="896"/>
    <x v="7"/>
    <x v="2"/>
    <n v="140"/>
    <x v="0"/>
  </r>
  <r>
    <x v="897"/>
    <x v="8"/>
    <x v="2"/>
    <n v="348"/>
    <x v="0"/>
  </r>
  <r>
    <x v="898"/>
    <x v="8"/>
    <x v="4"/>
    <n v="669"/>
    <x v="0"/>
  </r>
  <r>
    <x v="899"/>
    <x v="7"/>
    <x v="2"/>
    <n v="279"/>
    <x v="0"/>
  </r>
  <r>
    <x v="899"/>
    <x v="7"/>
    <x v="2"/>
    <n v="279"/>
    <x v="0"/>
  </r>
  <r>
    <x v="899"/>
    <x v="7"/>
    <x v="2"/>
    <n v="836"/>
    <x v="0"/>
  </r>
  <r>
    <x v="899"/>
    <x v="7"/>
    <x v="2"/>
    <n v="557"/>
    <x v="0"/>
  </r>
  <r>
    <x v="900"/>
    <x v="8"/>
    <x v="2"/>
    <n v="464"/>
    <x v="0"/>
  </r>
  <r>
    <x v="901"/>
    <x v="8"/>
    <x v="2"/>
    <n v="7424"/>
    <x v="0"/>
  </r>
  <r>
    <x v="901"/>
    <x v="8"/>
    <x v="2"/>
    <n v="2228"/>
    <x v="0"/>
  </r>
  <r>
    <x v="902"/>
    <x v="7"/>
    <x v="2"/>
    <n v="1114"/>
    <x v="0"/>
  </r>
  <r>
    <x v="902"/>
    <x v="7"/>
    <x v="2"/>
    <n v="557"/>
    <x v="0"/>
  </r>
  <r>
    <x v="903"/>
    <x v="7"/>
    <x v="1"/>
    <n v="539"/>
    <x v="0"/>
  </r>
  <r>
    <x v="904"/>
    <x v="7"/>
    <x v="4"/>
    <n v="1114"/>
    <x v="0"/>
  </r>
  <r>
    <x v="904"/>
    <x v="7"/>
    <x v="4"/>
    <n v="743"/>
    <x v="0"/>
  </r>
  <r>
    <x v="904"/>
    <x v="7"/>
    <x v="4"/>
    <n v="1300"/>
    <x v="0"/>
  </r>
  <r>
    <x v="905"/>
    <x v="7"/>
    <x v="1"/>
    <n v="669"/>
    <x v="0"/>
  </r>
  <r>
    <x v="906"/>
    <x v="7"/>
    <x v="2"/>
    <n v="279"/>
    <x v="0"/>
  </r>
  <r>
    <x v="906"/>
    <x v="7"/>
    <x v="2"/>
    <n v="464"/>
    <x v="0"/>
  </r>
  <r>
    <x v="906"/>
    <x v="7"/>
    <x v="2"/>
    <n v="8352"/>
    <x v="0"/>
  </r>
  <r>
    <x v="906"/>
    <x v="7"/>
    <x v="2"/>
    <n v="2005"/>
    <x v="0"/>
  </r>
  <r>
    <x v="907"/>
    <x v="7"/>
    <x v="2"/>
    <n v="7424"/>
    <x v="0"/>
  </r>
  <r>
    <x v="907"/>
    <x v="7"/>
    <x v="2"/>
    <n v="2228"/>
    <x v="0"/>
  </r>
  <r>
    <x v="908"/>
    <x v="7"/>
    <x v="4"/>
    <n v="1692"/>
    <x v="0"/>
  </r>
  <r>
    <x v="908"/>
    <x v="7"/>
    <x v="4"/>
    <n v="961"/>
    <x v="0"/>
  </r>
  <r>
    <x v="908"/>
    <x v="7"/>
    <x v="4"/>
    <n v="919"/>
    <x v="0"/>
  </r>
  <r>
    <x v="908"/>
    <x v="7"/>
    <x v="4"/>
    <n v="928"/>
    <x v="0"/>
  </r>
  <r>
    <x v="908"/>
    <x v="7"/>
    <x v="4"/>
    <n v="2172"/>
    <x v="0"/>
  </r>
  <r>
    <x v="908"/>
    <x v="7"/>
    <x v="4"/>
    <n v="669"/>
    <x v="0"/>
  </r>
  <r>
    <x v="909"/>
    <x v="7"/>
    <x v="1"/>
    <n v="1782"/>
    <x v="0"/>
  </r>
  <r>
    <x v="909"/>
    <x v="7"/>
    <x v="1"/>
    <n v="65"/>
    <x v="0"/>
  </r>
  <r>
    <x v="910"/>
    <x v="7"/>
    <x v="1"/>
    <n v="297"/>
    <x v="0"/>
  </r>
  <r>
    <x v="910"/>
    <x v="7"/>
    <x v="1"/>
    <n v="1188"/>
    <x v="0"/>
  </r>
  <r>
    <x v="911"/>
    <x v="7"/>
    <x v="2"/>
    <n v="2506"/>
    <x v="0"/>
  </r>
  <r>
    <x v="911"/>
    <x v="7"/>
    <x v="2"/>
    <n v="348"/>
    <x v="0"/>
  </r>
  <r>
    <x v="911"/>
    <x v="7"/>
    <x v="2"/>
    <n v="4176"/>
    <x v="0"/>
  </r>
  <r>
    <x v="911"/>
    <x v="7"/>
    <x v="2"/>
    <n v="696"/>
    <x v="0"/>
  </r>
  <r>
    <x v="912"/>
    <x v="7"/>
    <x v="2"/>
    <n v="743"/>
    <x v="0"/>
  </r>
  <r>
    <x v="912"/>
    <x v="7"/>
    <x v="2"/>
    <n v="4455"/>
    <x v="0"/>
  </r>
  <r>
    <x v="912"/>
    <x v="7"/>
    <x v="2"/>
    <n v="1485"/>
    <x v="0"/>
  </r>
  <r>
    <x v="913"/>
    <x v="7"/>
    <x v="2"/>
    <n v="1601"/>
    <x v="0"/>
  </r>
  <r>
    <x v="914"/>
    <x v="7"/>
    <x v="4"/>
    <n v="743"/>
    <x v="0"/>
  </r>
  <r>
    <x v="915"/>
    <x v="7"/>
    <x v="2"/>
    <n v="232"/>
    <x v="0"/>
  </r>
  <r>
    <x v="915"/>
    <x v="7"/>
    <x v="2"/>
    <n v="8352"/>
    <x v="0"/>
  </r>
  <r>
    <x v="916"/>
    <x v="7"/>
    <x v="2"/>
    <n v="1485"/>
    <x v="0"/>
  </r>
  <r>
    <x v="916"/>
    <x v="7"/>
    <x v="2"/>
    <n v="2784"/>
    <x v="0"/>
  </r>
  <r>
    <x v="917"/>
    <x v="7"/>
    <x v="2"/>
    <n v="836"/>
    <x v="0"/>
  </r>
  <r>
    <x v="918"/>
    <x v="7"/>
    <x v="4"/>
    <n v="502"/>
    <x v="0"/>
  </r>
  <r>
    <x v="918"/>
    <x v="7"/>
    <x v="4"/>
    <n v="1300"/>
    <x v="0"/>
  </r>
  <r>
    <x v="918"/>
    <x v="7"/>
    <x v="4"/>
    <n v="940"/>
    <x v="0"/>
  </r>
  <r>
    <x v="918"/>
    <x v="7"/>
    <x v="4"/>
    <n v="1316"/>
    <x v="0"/>
  </r>
  <r>
    <x v="919"/>
    <x v="7"/>
    <x v="4"/>
    <n v="45936"/>
    <x v="0"/>
  </r>
  <r>
    <x v="920"/>
    <x v="7"/>
    <x v="4"/>
    <n v="45936"/>
    <x v="0"/>
  </r>
  <r>
    <x v="921"/>
    <x v="7"/>
    <x v="4"/>
    <n v="5847"/>
    <x v="0"/>
  </r>
  <r>
    <x v="921"/>
    <x v="7"/>
    <x v="4"/>
    <n v="8352"/>
    <x v="0"/>
  </r>
  <r>
    <x v="921"/>
    <x v="7"/>
    <x v="4"/>
    <n v="4176"/>
    <x v="0"/>
  </r>
  <r>
    <x v="922"/>
    <x v="7"/>
    <x v="2"/>
    <n v="232"/>
    <x v="0"/>
  </r>
  <r>
    <x v="922"/>
    <x v="7"/>
    <x v="2"/>
    <n v="464"/>
    <x v="0"/>
  </r>
  <r>
    <x v="923"/>
    <x v="7"/>
    <x v="2"/>
    <n v="2228"/>
    <x v="0"/>
  </r>
  <r>
    <x v="923"/>
    <x v="7"/>
    <x v="2"/>
    <n v="4455"/>
    <x v="0"/>
  </r>
  <r>
    <x v="923"/>
    <x v="7"/>
    <x v="2"/>
    <n v="743"/>
    <x v="0"/>
  </r>
  <r>
    <x v="924"/>
    <x v="7"/>
    <x v="2"/>
    <n v="140"/>
    <x v="0"/>
  </r>
  <r>
    <x v="924"/>
    <x v="7"/>
    <x v="2"/>
    <n v="140"/>
    <x v="0"/>
  </r>
  <r>
    <x v="925"/>
    <x v="7"/>
    <x v="3"/>
    <n v="3267"/>
    <x v="0"/>
  </r>
  <r>
    <x v="925"/>
    <x v="7"/>
    <x v="3"/>
    <n v="10691"/>
    <x v="0"/>
  </r>
  <r>
    <x v="926"/>
    <x v="7"/>
    <x v="1"/>
    <n v="713"/>
    <x v="0"/>
  </r>
  <r>
    <x v="927"/>
    <x v="7"/>
    <x v="2"/>
    <n v="47"/>
    <x v="0"/>
  </r>
  <r>
    <x v="927"/>
    <x v="7"/>
    <x v="2"/>
    <n v="279"/>
    <x v="0"/>
  </r>
  <r>
    <x v="927"/>
    <x v="7"/>
    <x v="2"/>
    <n v="1671"/>
    <x v="0"/>
  </r>
  <r>
    <x v="927"/>
    <x v="7"/>
    <x v="2"/>
    <n v="348"/>
    <x v="0"/>
  </r>
  <r>
    <x v="927"/>
    <x v="7"/>
    <x v="2"/>
    <n v="8352"/>
    <x v="0"/>
  </r>
  <r>
    <x v="928"/>
    <x v="7"/>
    <x v="2"/>
    <n v="1485"/>
    <x v="0"/>
  </r>
  <r>
    <x v="928"/>
    <x v="7"/>
    <x v="2"/>
    <n v="14848"/>
    <x v="0"/>
  </r>
  <r>
    <x v="928"/>
    <x v="7"/>
    <x v="2"/>
    <n v="6682"/>
    <x v="0"/>
  </r>
  <r>
    <x v="928"/>
    <x v="7"/>
    <x v="2"/>
    <n v="2228"/>
    <x v="0"/>
  </r>
  <r>
    <x v="929"/>
    <x v="7"/>
    <x v="2"/>
    <n v="1601"/>
    <x v="0"/>
  </r>
  <r>
    <x v="930"/>
    <x v="7"/>
    <x v="2"/>
    <n v="418"/>
    <x v="0"/>
  </r>
  <r>
    <x v="930"/>
    <x v="7"/>
    <x v="2"/>
    <n v="1114"/>
    <x v="0"/>
  </r>
  <r>
    <x v="930"/>
    <x v="7"/>
    <x v="2"/>
    <n v="1114"/>
    <x v="0"/>
  </r>
  <r>
    <x v="931"/>
    <x v="7"/>
    <x v="2"/>
    <n v="6264"/>
    <x v="0"/>
  </r>
  <r>
    <x v="931"/>
    <x v="7"/>
    <x v="2"/>
    <n v="580"/>
    <x v="0"/>
  </r>
  <r>
    <x v="932"/>
    <x v="7"/>
    <x v="2"/>
    <n v="7424"/>
    <x v="0"/>
  </r>
  <r>
    <x v="932"/>
    <x v="7"/>
    <x v="2"/>
    <n v="4455"/>
    <x v="0"/>
  </r>
  <r>
    <x v="933"/>
    <x v="7"/>
    <x v="1"/>
    <n v="418"/>
    <x v="0"/>
  </r>
  <r>
    <x v="934"/>
    <x v="7"/>
    <x v="1"/>
    <n v="84"/>
    <x v="0"/>
  </r>
  <r>
    <x v="935"/>
    <x v="7"/>
    <x v="2"/>
    <n v="4176"/>
    <x v="0"/>
  </r>
  <r>
    <x v="935"/>
    <x v="7"/>
    <x v="2"/>
    <n v="4009"/>
    <x v="0"/>
  </r>
  <r>
    <x v="936"/>
    <x v="7"/>
    <x v="2"/>
    <n v="3341"/>
    <x v="0"/>
  </r>
  <r>
    <x v="937"/>
    <x v="7"/>
    <x v="2"/>
    <n v="836"/>
    <x v="0"/>
  </r>
  <r>
    <x v="937"/>
    <x v="7"/>
    <x v="2"/>
    <n v="464"/>
    <x v="0"/>
  </r>
  <r>
    <x v="937"/>
    <x v="7"/>
    <x v="2"/>
    <n v="4176"/>
    <x v="0"/>
  </r>
  <r>
    <x v="937"/>
    <x v="7"/>
    <x v="2"/>
    <n v="464"/>
    <x v="0"/>
  </r>
  <r>
    <x v="938"/>
    <x v="7"/>
    <x v="2"/>
    <n v="1671"/>
    <x v="0"/>
  </r>
  <r>
    <x v="938"/>
    <x v="7"/>
    <x v="2"/>
    <n v="743"/>
    <x v="0"/>
  </r>
  <r>
    <x v="939"/>
    <x v="7"/>
    <x v="2"/>
    <n v="140"/>
    <x v="0"/>
  </r>
  <r>
    <x v="939"/>
    <x v="7"/>
    <x v="2"/>
    <n v="279"/>
    <x v="0"/>
  </r>
  <r>
    <x v="939"/>
    <x v="7"/>
    <x v="2"/>
    <n v="279"/>
    <x v="0"/>
  </r>
  <r>
    <x v="940"/>
    <x v="7"/>
    <x v="2"/>
    <n v="464"/>
    <x v="0"/>
  </r>
  <r>
    <x v="940"/>
    <x v="7"/>
    <x v="2"/>
    <n v="464"/>
    <x v="0"/>
  </r>
  <r>
    <x v="941"/>
    <x v="7"/>
    <x v="2"/>
    <n v="1114"/>
    <x v="0"/>
  </r>
  <r>
    <x v="941"/>
    <x v="7"/>
    <x v="2"/>
    <n v="4381"/>
    <x v="0"/>
  </r>
  <r>
    <x v="942"/>
    <x v="7"/>
    <x v="2"/>
    <n v="446"/>
    <x v="0"/>
  </r>
  <r>
    <x v="943"/>
    <x v="7"/>
    <x v="1"/>
    <n v="251"/>
    <x v="0"/>
  </r>
  <r>
    <x v="944"/>
    <x v="7"/>
    <x v="2"/>
    <n v="464"/>
    <x v="0"/>
  </r>
  <r>
    <x v="945"/>
    <x v="7"/>
    <x v="2"/>
    <n v="1114"/>
    <x v="0"/>
  </r>
  <r>
    <x v="945"/>
    <x v="7"/>
    <x v="2"/>
    <n v="743"/>
    <x v="0"/>
  </r>
  <r>
    <x v="945"/>
    <x v="7"/>
    <x v="2"/>
    <n v="7424"/>
    <x v="0"/>
  </r>
  <r>
    <x v="945"/>
    <x v="7"/>
    <x v="2"/>
    <n v="4455"/>
    <x v="0"/>
  </r>
  <r>
    <x v="946"/>
    <x v="7"/>
    <x v="1"/>
    <n v="1253"/>
    <x v="0"/>
  </r>
  <r>
    <x v="947"/>
    <x v="7"/>
    <x v="2"/>
    <n v="464"/>
    <x v="0"/>
  </r>
  <r>
    <x v="948"/>
    <x v="7"/>
    <x v="2"/>
    <n v="1044"/>
    <x v="0"/>
  </r>
  <r>
    <x v="949"/>
    <x v="7"/>
    <x v="1"/>
    <n v="325"/>
    <x v="0"/>
  </r>
  <r>
    <x v="950"/>
    <x v="7"/>
    <x v="2"/>
    <n v="1671"/>
    <x v="0"/>
  </r>
  <r>
    <x v="950"/>
    <x v="7"/>
    <x v="2"/>
    <n v="464"/>
    <x v="0"/>
  </r>
  <r>
    <x v="950"/>
    <x v="7"/>
    <x v="2"/>
    <n v="4176"/>
    <x v="0"/>
  </r>
  <r>
    <x v="950"/>
    <x v="7"/>
    <x v="2"/>
    <n v="2005"/>
    <x v="0"/>
  </r>
  <r>
    <x v="951"/>
    <x v="7"/>
    <x v="2"/>
    <n v="557"/>
    <x v="0"/>
  </r>
  <r>
    <x v="951"/>
    <x v="7"/>
    <x v="2"/>
    <n v="743"/>
    <x v="0"/>
  </r>
  <r>
    <x v="951"/>
    <x v="7"/>
    <x v="2"/>
    <n v="7424"/>
    <x v="0"/>
  </r>
  <r>
    <x v="951"/>
    <x v="7"/>
    <x v="2"/>
    <n v="4455"/>
    <x v="0"/>
  </r>
  <r>
    <x v="952"/>
    <x v="7"/>
    <x v="2"/>
    <n v="1392"/>
    <x v="0"/>
  </r>
  <r>
    <x v="953"/>
    <x v="7"/>
    <x v="2"/>
    <n v="1601"/>
    <x v="0"/>
  </r>
  <r>
    <x v="954"/>
    <x v="7"/>
    <x v="2"/>
    <n v="279"/>
    <x v="0"/>
  </r>
  <r>
    <x v="954"/>
    <x v="7"/>
    <x v="2"/>
    <n v="1253"/>
    <x v="0"/>
  </r>
  <r>
    <x v="954"/>
    <x v="7"/>
    <x v="2"/>
    <n v="464"/>
    <x v="0"/>
  </r>
  <r>
    <x v="954"/>
    <x v="7"/>
    <x v="2"/>
    <n v="4176"/>
    <x v="0"/>
  </r>
  <r>
    <x v="955"/>
    <x v="7"/>
    <x v="2"/>
    <n v="1485"/>
    <x v="0"/>
  </r>
  <r>
    <x v="955"/>
    <x v="7"/>
    <x v="2"/>
    <n v="11099"/>
    <x v="0"/>
  </r>
  <r>
    <x v="956"/>
    <x v="7"/>
    <x v="2"/>
    <n v="140"/>
    <x v="0"/>
  </r>
  <r>
    <x v="956"/>
    <x v="7"/>
    <x v="2"/>
    <n v="140"/>
    <x v="0"/>
  </r>
  <r>
    <x v="956"/>
    <x v="7"/>
    <x v="2"/>
    <n v="836"/>
    <x v="0"/>
  </r>
  <r>
    <x v="956"/>
    <x v="7"/>
    <x v="2"/>
    <n v="836"/>
    <x v="0"/>
  </r>
  <r>
    <x v="956"/>
    <x v="7"/>
    <x v="2"/>
    <n v="140"/>
    <x v="0"/>
  </r>
  <r>
    <x v="957"/>
    <x v="7"/>
    <x v="2"/>
    <n v="70"/>
    <x v="0"/>
  </r>
  <r>
    <x v="957"/>
    <x v="7"/>
    <x v="2"/>
    <n v="279"/>
    <x v="0"/>
  </r>
  <r>
    <x v="957"/>
    <x v="7"/>
    <x v="2"/>
    <n v="418"/>
    <x v="0"/>
  </r>
  <r>
    <x v="957"/>
    <x v="7"/>
    <x v="2"/>
    <n v="464"/>
    <x v="0"/>
  </r>
  <r>
    <x v="957"/>
    <x v="7"/>
    <x v="2"/>
    <n v="12528"/>
    <x v="0"/>
  </r>
  <r>
    <x v="958"/>
    <x v="7"/>
    <x v="2"/>
    <n v="1114"/>
    <x v="0"/>
  </r>
  <r>
    <x v="958"/>
    <x v="7"/>
    <x v="2"/>
    <n v="4455"/>
    <x v="0"/>
  </r>
  <r>
    <x v="959"/>
    <x v="7"/>
    <x v="2"/>
    <n v="2506"/>
    <x v="0"/>
  </r>
  <r>
    <x v="960"/>
    <x v="7"/>
    <x v="2"/>
    <n v="557"/>
    <x v="0"/>
  </r>
  <r>
    <x v="960"/>
    <x v="7"/>
    <x v="2"/>
    <n v="743"/>
    <x v="0"/>
  </r>
  <r>
    <x v="960"/>
    <x v="7"/>
    <x v="2"/>
    <n v="3341"/>
    <x v="0"/>
  </r>
  <r>
    <x v="961"/>
    <x v="7"/>
    <x v="2"/>
    <n v="743"/>
    <x v="0"/>
  </r>
  <r>
    <x v="962"/>
    <x v="7"/>
    <x v="2"/>
    <n v="279"/>
    <x v="0"/>
  </r>
  <r>
    <x v="963"/>
    <x v="7"/>
    <x v="2"/>
    <n v="836"/>
    <x v="0"/>
  </r>
  <r>
    <x v="964"/>
    <x v="7"/>
    <x v="2"/>
    <n v="1003"/>
    <x v="0"/>
  </r>
  <r>
    <x v="964"/>
    <x v="7"/>
    <x v="2"/>
    <n v="743"/>
    <x v="0"/>
  </r>
  <r>
    <x v="965"/>
    <x v="7"/>
    <x v="2"/>
    <n v="1504"/>
    <x v="0"/>
  </r>
  <r>
    <x v="965"/>
    <x v="7"/>
    <x v="2"/>
    <n v="1601"/>
    <x v="0"/>
  </r>
  <r>
    <x v="965"/>
    <x v="7"/>
    <x v="2"/>
    <n v="2005"/>
    <x v="0"/>
  </r>
  <r>
    <x v="966"/>
    <x v="7"/>
    <x v="2"/>
    <n v="1253"/>
    <x v="0"/>
  </r>
  <r>
    <x v="967"/>
    <x v="7"/>
    <x v="1"/>
    <n v="335"/>
    <x v="0"/>
  </r>
  <r>
    <x v="968"/>
    <x v="7"/>
    <x v="2"/>
    <n v="464"/>
    <x v="0"/>
  </r>
  <r>
    <x v="968"/>
    <x v="7"/>
    <x v="2"/>
    <n v="4176"/>
    <x v="0"/>
  </r>
  <r>
    <x v="969"/>
    <x v="7"/>
    <x v="2"/>
    <n v="557"/>
    <x v="0"/>
  </r>
  <r>
    <x v="969"/>
    <x v="7"/>
    <x v="2"/>
    <n v="4455"/>
    <x v="0"/>
  </r>
  <r>
    <x v="969"/>
    <x v="7"/>
    <x v="2"/>
    <n v="4455"/>
    <x v="0"/>
  </r>
  <r>
    <x v="970"/>
    <x v="7"/>
    <x v="1"/>
    <n v="919"/>
    <x v="0"/>
  </r>
  <r>
    <x v="0"/>
    <x v="0"/>
    <x v="0"/>
    <n v="116"/>
    <x v="1"/>
  </r>
  <r>
    <x v="971"/>
    <x v="9"/>
    <x v="2"/>
    <n v="47"/>
    <x v="1"/>
  </r>
  <r>
    <x v="972"/>
    <x v="9"/>
    <x v="1"/>
    <n v="446"/>
    <x v="1"/>
  </r>
  <r>
    <x v="973"/>
    <x v="9"/>
    <x v="4"/>
    <n v="18338"/>
    <x v="1"/>
  </r>
  <r>
    <x v="974"/>
    <x v="9"/>
    <x v="2"/>
    <n v="279"/>
    <x v="1"/>
  </r>
  <r>
    <x v="974"/>
    <x v="9"/>
    <x v="2"/>
    <n v="140"/>
    <x v="1"/>
  </r>
  <r>
    <x v="974"/>
    <x v="9"/>
    <x v="2"/>
    <n v="2228"/>
    <x v="1"/>
  </r>
  <r>
    <x v="974"/>
    <x v="9"/>
    <x v="2"/>
    <n v="5568"/>
    <x v="1"/>
  </r>
  <r>
    <x v="974"/>
    <x v="9"/>
    <x v="2"/>
    <n v="836"/>
    <x v="1"/>
  </r>
  <r>
    <x v="974"/>
    <x v="9"/>
    <x v="2"/>
    <n v="1114"/>
    <x v="1"/>
  </r>
  <r>
    <x v="974"/>
    <x v="9"/>
    <x v="2"/>
    <n v="372"/>
    <x v="1"/>
  </r>
  <r>
    <x v="975"/>
    <x v="9"/>
    <x v="4"/>
    <n v="1300"/>
    <x v="1"/>
  </r>
  <r>
    <x v="976"/>
    <x v="9"/>
    <x v="1"/>
    <n v="75"/>
    <x v="1"/>
  </r>
  <r>
    <x v="977"/>
    <x v="9"/>
    <x v="4"/>
    <n v="6032"/>
    <x v="1"/>
  </r>
  <r>
    <x v="977"/>
    <x v="9"/>
    <x v="4"/>
    <n v="3898"/>
    <x v="1"/>
  </r>
  <r>
    <x v="977"/>
    <x v="9"/>
    <x v="4"/>
    <n v="16704"/>
    <x v="1"/>
  </r>
  <r>
    <x v="978"/>
    <x v="9"/>
    <x v="2"/>
    <n v="279"/>
    <x v="1"/>
  </r>
  <r>
    <x v="978"/>
    <x v="9"/>
    <x v="2"/>
    <n v="696"/>
    <x v="1"/>
  </r>
  <r>
    <x v="978"/>
    <x v="9"/>
    <x v="2"/>
    <n v="4009"/>
    <x v="1"/>
  </r>
  <r>
    <x v="979"/>
    <x v="9"/>
    <x v="2"/>
    <n v="279"/>
    <x v="1"/>
  </r>
  <r>
    <x v="980"/>
    <x v="9"/>
    <x v="2"/>
    <n v="140"/>
    <x v="1"/>
  </r>
  <r>
    <x v="980"/>
    <x v="9"/>
    <x v="2"/>
    <n v="279"/>
    <x v="1"/>
  </r>
  <r>
    <x v="980"/>
    <x v="9"/>
    <x v="2"/>
    <n v="279"/>
    <x v="1"/>
  </r>
  <r>
    <x v="981"/>
    <x v="9"/>
    <x v="0"/>
    <n v="1392"/>
    <x v="1"/>
  </r>
  <r>
    <x v="1"/>
    <x v="1"/>
    <x v="0"/>
    <n v="2320"/>
    <x v="1"/>
  </r>
  <r>
    <x v="982"/>
    <x v="9"/>
    <x v="3"/>
    <n v="11136"/>
    <x v="1"/>
  </r>
  <r>
    <x v="983"/>
    <x v="9"/>
    <x v="2"/>
    <n v="279"/>
    <x v="1"/>
  </r>
  <r>
    <x v="983"/>
    <x v="9"/>
    <x v="2"/>
    <n v="58"/>
    <x v="1"/>
  </r>
  <r>
    <x v="983"/>
    <x v="9"/>
    <x v="2"/>
    <n v="1485"/>
    <x v="1"/>
  </r>
  <r>
    <x v="983"/>
    <x v="9"/>
    <x v="2"/>
    <n v="4455"/>
    <x v="1"/>
  </r>
  <r>
    <x v="983"/>
    <x v="9"/>
    <x v="2"/>
    <n v="1044"/>
    <x v="1"/>
  </r>
  <r>
    <x v="983"/>
    <x v="9"/>
    <x v="2"/>
    <n v="2228"/>
    <x v="1"/>
  </r>
  <r>
    <x v="983"/>
    <x v="9"/>
    <x v="2"/>
    <n v="743"/>
    <x v="1"/>
  </r>
  <r>
    <x v="984"/>
    <x v="9"/>
    <x v="2"/>
    <n v="140"/>
    <x v="1"/>
  </r>
  <r>
    <x v="984"/>
    <x v="9"/>
    <x v="2"/>
    <n v="140"/>
    <x v="1"/>
  </r>
  <r>
    <x v="984"/>
    <x v="9"/>
    <x v="2"/>
    <n v="209"/>
    <x v="1"/>
  </r>
  <r>
    <x v="984"/>
    <x v="9"/>
    <x v="2"/>
    <n v="279"/>
    <x v="1"/>
  </r>
  <r>
    <x v="985"/>
    <x v="9"/>
    <x v="0"/>
    <n v="42"/>
    <x v="1"/>
  </r>
  <r>
    <x v="985"/>
    <x v="9"/>
    <x v="0"/>
    <n v="128"/>
    <x v="1"/>
  </r>
  <r>
    <x v="2"/>
    <x v="0"/>
    <x v="0"/>
    <n v="116"/>
    <x v="1"/>
  </r>
  <r>
    <x v="986"/>
    <x v="9"/>
    <x v="2"/>
    <n v="836"/>
    <x v="1"/>
  </r>
  <r>
    <x v="986"/>
    <x v="9"/>
    <x v="2"/>
    <n v="1485"/>
    <x v="1"/>
  </r>
  <r>
    <x v="986"/>
    <x v="9"/>
    <x v="2"/>
    <n v="4455"/>
    <x v="1"/>
  </r>
  <r>
    <x v="986"/>
    <x v="9"/>
    <x v="2"/>
    <n v="1044"/>
    <x v="1"/>
  </r>
  <r>
    <x v="986"/>
    <x v="9"/>
    <x v="2"/>
    <n v="2228"/>
    <x v="1"/>
  </r>
  <r>
    <x v="987"/>
    <x v="9"/>
    <x v="3"/>
    <n v="4176"/>
    <x v="1"/>
  </r>
  <r>
    <x v="988"/>
    <x v="9"/>
    <x v="3"/>
    <n v="2729"/>
    <x v="1"/>
  </r>
  <r>
    <x v="989"/>
    <x v="9"/>
    <x v="2"/>
    <n v="655"/>
    <x v="1"/>
  </r>
  <r>
    <x v="989"/>
    <x v="9"/>
    <x v="2"/>
    <n v="1072"/>
    <x v="1"/>
  </r>
  <r>
    <x v="990"/>
    <x v="9"/>
    <x v="2"/>
    <n v="58"/>
    <x v="1"/>
  </r>
  <r>
    <x v="990"/>
    <x v="9"/>
    <x v="2"/>
    <n v="7424"/>
    <x v="1"/>
  </r>
  <r>
    <x v="990"/>
    <x v="9"/>
    <x v="2"/>
    <n v="2228"/>
    <x v="1"/>
  </r>
  <r>
    <x v="991"/>
    <x v="9"/>
    <x v="4"/>
    <n v="223"/>
    <x v="1"/>
  </r>
  <r>
    <x v="991"/>
    <x v="9"/>
    <x v="4"/>
    <n v="1114"/>
    <x v="1"/>
  </r>
  <r>
    <x v="992"/>
    <x v="9"/>
    <x v="2"/>
    <n v="140"/>
    <x v="1"/>
  </r>
  <r>
    <x v="992"/>
    <x v="9"/>
    <x v="2"/>
    <n v="140"/>
    <x v="1"/>
  </r>
  <r>
    <x v="993"/>
    <x v="9"/>
    <x v="4"/>
    <n v="8816"/>
    <x v="1"/>
  </r>
  <r>
    <x v="993"/>
    <x v="9"/>
    <x v="4"/>
    <n v="2784"/>
    <x v="1"/>
  </r>
  <r>
    <x v="993"/>
    <x v="9"/>
    <x v="4"/>
    <n v="140"/>
    <x v="1"/>
  </r>
  <r>
    <x v="994"/>
    <x v="9"/>
    <x v="4"/>
    <n v="564"/>
    <x v="1"/>
  </r>
  <r>
    <x v="995"/>
    <x v="9"/>
    <x v="0"/>
    <n v="406"/>
    <x v="1"/>
  </r>
  <r>
    <x v="996"/>
    <x v="9"/>
    <x v="3"/>
    <n v="11136"/>
    <x v="1"/>
  </r>
  <r>
    <x v="997"/>
    <x v="9"/>
    <x v="2"/>
    <n v="1114"/>
    <x v="1"/>
  </r>
  <r>
    <x v="997"/>
    <x v="9"/>
    <x v="2"/>
    <n v="348"/>
    <x v="1"/>
  </r>
  <r>
    <x v="997"/>
    <x v="9"/>
    <x v="2"/>
    <n v="1485"/>
    <x v="1"/>
  </r>
  <r>
    <x v="997"/>
    <x v="9"/>
    <x v="2"/>
    <n v="2228"/>
    <x v="1"/>
  </r>
  <r>
    <x v="997"/>
    <x v="9"/>
    <x v="2"/>
    <n v="1044"/>
    <x v="1"/>
  </r>
  <r>
    <x v="997"/>
    <x v="9"/>
    <x v="2"/>
    <n v="1114"/>
    <x v="1"/>
  </r>
  <r>
    <x v="997"/>
    <x v="9"/>
    <x v="2"/>
    <n v="743"/>
    <x v="1"/>
  </r>
  <r>
    <x v="998"/>
    <x v="9"/>
    <x v="2"/>
    <n v="140"/>
    <x v="1"/>
  </r>
  <r>
    <x v="999"/>
    <x v="9"/>
    <x v="2"/>
    <n v="279"/>
    <x v="1"/>
  </r>
  <r>
    <x v="1000"/>
    <x v="9"/>
    <x v="2"/>
    <n v="1114"/>
    <x v="1"/>
  </r>
  <r>
    <x v="1000"/>
    <x v="9"/>
    <x v="2"/>
    <n v="836"/>
    <x v="1"/>
  </r>
  <r>
    <x v="1000"/>
    <x v="9"/>
    <x v="2"/>
    <n v="464"/>
    <x v="1"/>
  </r>
  <r>
    <x v="1000"/>
    <x v="9"/>
    <x v="2"/>
    <n v="1485"/>
    <x v="1"/>
  </r>
  <r>
    <x v="1000"/>
    <x v="9"/>
    <x v="2"/>
    <n v="372"/>
    <x v="1"/>
  </r>
  <r>
    <x v="1001"/>
    <x v="9"/>
    <x v="4"/>
    <n v="891"/>
    <x v="1"/>
  </r>
  <r>
    <x v="1002"/>
    <x v="9"/>
    <x v="2"/>
    <n v="1504"/>
    <x v="1"/>
  </r>
  <r>
    <x v="1002"/>
    <x v="9"/>
    <x v="2"/>
    <n v="2924"/>
    <x v="1"/>
  </r>
  <r>
    <x v="1003"/>
    <x v="9"/>
    <x v="4"/>
    <n v="940"/>
    <x v="1"/>
  </r>
  <r>
    <x v="1004"/>
    <x v="9"/>
    <x v="2"/>
    <n v="140"/>
    <x v="1"/>
  </r>
  <r>
    <x v="1004"/>
    <x v="9"/>
    <x v="2"/>
    <n v="209"/>
    <x v="1"/>
  </r>
  <r>
    <x v="1005"/>
    <x v="9"/>
    <x v="1"/>
    <n v="1727"/>
    <x v="1"/>
  </r>
  <r>
    <x v="1005"/>
    <x v="9"/>
    <x v="1"/>
    <n v="130"/>
    <x v="1"/>
  </r>
  <r>
    <x v="3"/>
    <x v="0"/>
    <x v="1"/>
    <n v="877"/>
    <x v="1"/>
  </r>
  <r>
    <x v="4"/>
    <x v="0"/>
    <x v="2"/>
    <n v="1300"/>
    <x v="1"/>
  </r>
  <r>
    <x v="4"/>
    <x v="0"/>
    <x v="2"/>
    <n v="483"/>
    <x v="1"/>
  </r>
  <r>
    <x v="1006"/>
    <x v="9"/>
    <x v="4"/>
    <n v="13753"/>
    <x v="1"/>
  </r>
  <r>
    <x v="1007"/>
    <x v="9"/>
    <x v="2"/>
    <n v="1671"/>
    <x v="1"/>
  </r>
  <r>
    <x v="1007"/>
    <x v="9"/>
    <x v="2"/>
    <n v="464"/>
    <x v="1"/>
  </r>
  <r>
    <x v="1007"/>
    <x v="9"/>
    <x v="2"/>
    <n v="2970"/>
    <x v="1"/>
  </r>
  <r>
    <x v="1007"/>
    <x v="9"/>
    <x v="2"/>
    <n v="1044"/>
    <x v="1"/>
  </r>
  <r>
    <x v="1008"/>
    <x v="9"/>
    <x v="4"/>
    <n v="4585"/>
    <x v="1"/>
  </r>
  <r>
    <x v="1009"/>
    <x v="9"/>
    <x v="2"/>
    <n v="279"/>
    <x v="1"/>
  </r>
  <r>
    <x v="1009"/>
    <x v="9"/>
    <x v="2"/>
    <n v="836"/>
    <x v="1"/>
  </r>
  <r>
    <x v="1009"/>
    <x v="9"/>
    <x v="2"/>
    <n v="1044"/>
    <x v="1"/>
  </r>
  <r>
    <x v="1009"/>
    <x v="9"/>
    <x v="2"/>
    <n v="3341"/>
    <x v="1"/>
  </r>
  <r>
    <x v="1009"/>
    <x v="9"/>
    <x v="2"/>
    <n v="743"/>
    <x v="1"/>
  </r>
  <r>
    <x v="1009"/>
    <x v="9"/>
    <x v="2"/>
    <n v="696"/>
    <x v="1"/>
  </r>
  <r>
    <x v="1009"/>
    <x v="9"/>
    <x v="2"/>
    <n v="1462"/>
    <x v="1"/>
  </r>
  <r>
    <x v="1010"/>
    <x v="9"/>
    <x v="4"/>
    <n v="1300"/>
    <x v="1"/>
  </r>
  <r>
    <x v="1011"/>
    <x v="9"/>
    <x v="4"/>
    <n v="9169"/>
    <x v="1"/>
  </r>
  <r>
    <x v="1012"/>
    <x v="9"/>
    <x v="2"/>
    <n v="557"/>
    <x v="1"/>
  </r>
  <r>
    <x v="1012"/>
    <x v="9"/>
    <x v="2"/>
    <n v="1253"/>
    <x v="1"/>
  </r>
  <r>
    <x v="1012"/>
    <x v="9"/>
    <x v="2"/>
    <n v="4455"/>
    <x v="1"/>
  </r>
  <r>
    <x v="1012"/>
    <x v="9"/>
    <x v="2"/>
    <n v="1044"/>
    <x v="1"/>
  </r>
  <r>
    <x v="1012"/>
    <x v="9"/>
    <x v="2"/>
    <n v="372"/>
    <x v="1"/>
  </r>
  <r>
    <x v="1013"/>
    <x v="9"/>
    <x v="4"/>
    <n v="11600"/>
    <x v="1"/>
  </r>
  <r>
    <x v="1013"/>
    <x v="9"/>
    <x v="4"/>
    <n v="4455"/>
    <x v="1"/>
  </r>
  <r>
    <x v="1014"/>
    <x v="9"/>
    <x v="3"/>
    <n v="6682"/>
    <x v="1"/>
  </r>
  <r>
    <x v="1015"/>
    <x v="9"/>
    <x v="3"/>
    <n v="940"/>
    <x v="1"/>
  </r>
  <r>
    <x v="1016"/>
    <x v="9"/>
    <x v="4"/>
    <n v="2819"/>
    <x v="1"/>
  </r>
  <r>
    <x v="1017"/>
    <x v="9"/>
    <x v="4"/>
    <n v="1003"/>
    <x v="1"/>
  </r>
  <r>
    <x v="1018"/>
    <x v="9"/>
    <x v="1"/>
    <n v="130"/>
    <x v="1"/>
  </r>
  <r>
    <x v="1019"/>
    <x v="9"/>
    <x v="1"/>
    <n v="3898"/>
    <x v="1"/>
  </r>
  <r>
    <x v="1020"/>
    <x v="9"/>
    <x v="2"/>
    <n v="836"/>
    <x v="1"/>
  </r>
  <r>
    <x v="1020"/>
    <x v="9"/>
    <x v="2"/>
    <n v="279"/>
    <x v="1"/>
  </r>
  <r>
    <x v="1020"/>
    <x v="9"/>
    <x v="2"/>
    <n v="836"/>
    <x v="1"/>
  </r>
  <r>
    <x v="1020"/>
    <x v="9"/>
    <x v="2"/>
    <n v="4455"/>
    <x v="1"/>
  </r>
  <r>
    <x v="1020"/>
    <x v="9"/>
    <x v="2"/>
    <n v="7424"/>
    <x v="1"/>
  </r>
  <r>
    <x v="1020"/>
    <x v="9"/>
    <x v="2"/>
    <n v="2088"/>
    <x v="1"/>
  </r>
  <r>
    <x v="1020"/>
    <x v="9"/>
    <x v="2"/>
    <n v="4455"/>
    <x v="1"/>
  </r>
  <r>
    <x v="1020"/>
    <x v="9"/>
    <x v="2"/>
    <n v="372"/>
    <x v="1"/>
  </r>
  <r>
    <x v="1021"/>
    <x v="9"/>
    <x v="2"/>
    <n v="1485"/>
    <x v="1"/>
  </r>
  <r>
    <x v="1021"/>
    <x v="9"/>
    <x v="2"/>
    <n v="7424"/>
    <x v="1"/>
  </r>
  <r>
    <x v="1021"/>
    <x v="9"/>
    <x v="2"/>
    <n v="2088"/>
    <x v="1"/>
  </r>
  <r>
    <x v="1021"/>
    <x v="9"/>
    <x v="2"/>
    <n v="743"/>
    <x v="1"/>
  </r>
  <r>
    <x v="1022"/>
    <x v="9"/>
    <x v="2"/>
    <n v="47"/>
    <x v="1"/>
  </r>
  <r>
    <x v="1023"/>
    <x v="9"/>
    <x v="2"/>
    <n v="140"/>
    <x v="1"/>
  </r>
  <r>
    <x v="1023"/>
    <x v="9"/>
    <x v="2"/>
    <n v="279"/>
    <x v="1"/>
  </r>
  <r>
    <x v="1023"/>
    <x v="9"/>
    <x v="2"/>
    <n v="279"/>
    <x v="1"/>
  </r>
  <r>
    <x v="1024"/>
    <x v="0"/>
    <x v="3"/>
    <n v="6682"/>
    <x v="1"/>
  </r>
  <r>
    <x v="1024"/>
    <x v="0"/>
    <x v="3"/>
    <n v="3358"/>
    <x v="1"/>
  </r>
  <r>
    <x v="5"/>
    <x v="0"/>
    <x v="3"/>
    <n v="5513"/>
    <x v="1"/>
  </r>
  <r>
    <x v="6"/>
    <x v="0"/>
    <x v="1"/>
    <n v="15962"/>
    <x v="1"/>
  </r>
  <r>
    <x v="7"/>
    <x v="0"/>
    <x v="1"/>
    <n v="19154"/>
    <x v="1"/>
  </r>
  <r>
    <x v="1025"/>
    <x v="9"/>
    <x v="2"/>
    <n v="1671"/>
    <x v="1"/>
  </r>
  <r>
    <x v="1025"/>
    <x v="9"/>
    <x v="2"/>
    <n v="836"/>
    <x v="1"/>
  </r>
  <r>
    <x v="1025"/>
    <x v="9"/>
    <x v="2"/>
    <n v="464"/>
    <x v="1"/>
  </r>
  <r>
    <x v="1025"/>
    <x v="9"/>
    <x v="2"/>
    <n v="4455"/>
    <x v="1"/>
  </r>
  <r>
    <x v="1025"/>
    <x v="9"/>
    <x v="2"/>
    <n v="7424"/>
    <x v="1"/>
  </r>
  <r>
    <x v="1025"/>
    <x v="9"/>
    <x v="2"/>
    <n v="2088"/>
    <x v="1"/>
  </r>
  <r>
    <x v="1025"/>
    <x v="9"/>
    <x v="2"/>
    <n v="743"/>
    <x v="1"/>
  </r>
  <r>
    <x v="1026"/>
    <x v="9"/>
    <x v="2"/>
    <n v="140"/>
    <x v="1"/>
  </r>
  <r>
    <x v="1026"/>
    <x v="9"/>
    <x v="2"/>
    <n v="56"/>
    <x v="1"/>
  </r>
  <r>
    <x v="1026"/>
    <x v="9"/>
    <x v="2"/>
    <n v="279"/>
    <x v="1"/>
  </r>
  <r>
    <x v="1026"/>
    <x v="9"/>
    <x v="2"/>
    <n v="279"/>
    <x v="1"/>
  </r>
  <r>
    <x v="1026"/>
    <x v="9"/>
    <x v="2"/>
    <n v="279"/>
    <x v="1"/>
  </r>
  <r>
    <x v="8"/>
    <x v="0"/>
    <x v="3"/>
    <n v="1207"/>
    <x v="1"/>
  </r>
  <r>
    <x v="1027"/>
    <x v="9"/>
    <x v="4"/>
    <n v="1782"/>
    <x v="1"/>
  </r>
  <r>
    <x v="1027"/>
    <x v="9"/>
    <x v="4"/>
    <n v="1300"/>
    <x v="1"/>
  </r>
  <r>
    <x v="1027"/>
    <x v="9"/>
    <x v="4"/>
    <n v="1114"/>
    <x v="1"/>
  </r>
  <r>
    <x v="1027"/>
    <x v="9"/>
    <x v="4"/>
    <n v="2228"/>
    <x v="1"/>
  </r>
  <r>
    <x v="1027"/>
    <x v="9"/>
    <x v="4"/>
    <n v="743"/>
    <x v="1"/>
  </r>
  <r>
    <x v="1028"/>
    <x v="0"/>
    <x v="1"/>
    <n v="3351"/>
    <x v="1"/>
  </r>
  <r>
    <x v="1029"/>
    <x v="9"/>
    <x v="1"/>
    <n v="149"/>
    <x v="1"/>
  </r>
  <r>
    <x v="9"/>
    <x v="0"/>
    <x v="1"/>
    <n v="1337"/>
    <x v="1"/>
  </r>
  <r>
    <x v="1030"/>
    <x v="9"/>
    <x v="2"/>
    <n v="557"/>
    <x v="1"/>
  </r>
  <r>
    <x v="1030"/>
    <x v="9"/>
    <x v="2"/>
    <n v="557"/>
    <x v="1"/>
  </r>
  <r>
    <x v="1031"/>
    <x v="9"/>
    <x v="2"/>
    <n v="836"/>
    <x v="1"/>
  </r>
  <r>
    <x v="1031"/>
    <x v="9"/>
    <x v="2"/>
    <n v="2088"/>
    <x v="1"/>
  </r>
  <r>
    <x v="1031"/>
    <x v="9"/>
    <x v="2"/>
    <n v="116"/>
    <x v="1"/>
  </r>
  <r>
    <x v="1031"/>
    <x v="9"/>
    <x v="2"/>
    <n v="743"/>
    <x v="1"/>
  </r>
  <r>
    <x v="1031"/>
    <x v="9"/>
    <x v="2"/>
    <n v="4009"/>
    <x v="1"/>
  </r>
  <r>
    <x v="1032"/>
    <x v="9"/>
    <x v="4"/>
    <n v="18338"/>
    <x v="1"/>
  </r>
  <r>
    <x v="1033"/>
    <x v="9"/>
    <x v="2"/>
    <n v="2228"/>
    <x v="1"/>
  </r>
  <r>
    <x v="1034"/>
    <x v="9"/>
    <x v="3"/>
    <n v="14292"/>
    <x v="1"/>
  </r>
  <r>
    <x v="1035"/>
    <x v="9"/>
    <x v="4"/>
    <n v="5012"/>
    <x v="1"/>
  </r>
  <r>
    <x v="1035"/>
    <x v="9"/>
    <x v="4"/>
    <n v="3898"/>
    <x v="1"/>
  </r>
  <r>
    <x v="1035"/>
    <x v="9"/>
    <x v="4"/>
    <n v="2784"/>
    <x v="1"/>
  </r>
  <r>
    <x v="1036"/>
    <x v="0"/>
    <x v="3"/>
    <n v="12473"/>
    <x v="1"/>
  </r>
  <r>
    <x v="10"/>
    <x v="0"/>
    <x v="2"/>
    <n v="1485"/>
    <x v="1"/>
  </r>
  <r>
    <x v="10"/>
    <x v="0"/>
    <x v="2"/>
    <n v="297"/>
    <x v="1"/>
  </r>
  <r>
    <x v="1037"/>
    <x v="9"/>
    <x v="2"/>
    <n v="836"/>
    <x v="1"/>
  </r>
  <r>
    <x v="1037"/>
    <x v="9"/>
    <x v="2"/>
    <n v="4455"/>
    <x v="1"/>
  </r>
  <r>
    <x v="1037"/>
    <x v="9"/>
    <x v="2"/>
    <n v="372"/>
    <x v="1"/>
  </r>
  <r>
    <x v="11"/>
    <x v="0"/>
    <x v="2"/>
    <n v="418"/>
    <x v="1"/>
  </r>
  <r>
    <x v="11"/>
    <x v="0"/>
    <x v="2"/>
    <n v="279"/>
    <x v="1"/>
  </r>
  <r>
    <x v="12"/>
    <x v="0"/>
    <x v="1"/>
    <n v="186"/>
    <x v="1"/>
  </r>
  <r>
    <x v="12"/>
    <x v="0"/>
    <x v="1"/>
    <n v="232"/>
    <x v="1"/>
  </r>
  <r>
    <x v="1038"/>
    <x v="9"/>
    <x v="2"/>
    <n v="836"/>
    <x v="1"/>
  </r>
  <r>
    <x v="1038"/>
    <x v="9"/>
    <x v="2"/>
    <n v="1253"/>
    <x v="1"/>
  </r>
  <r>
    <x v="1038"/>
    <x v="9"/>
    <x v="2"/>
    <n v="348"/>
    <x v="1"/>
  </r>
  <r>
    <x v="1038"/>
    <x v="9"/>
    <x v="2"/>
    <n v="2970"/>
    <x v="1"/>
  </r>
  <r>
    <x v="1038"/>
    <x v="9"/>
    <x v="2"/>
    <n v="5940"/>
    <x v="1"/>
  </r>
  <r>
    <x v="1038"/>
    <x v="9"/>
    <x v="2"/>
    <n v="5220"/>
    <x v="1"/>
  </r>
  <r>
    <x v="1038"/>
    <x v="9"/>
    <x v="2"/>
    <n v="5568"/>
    <x v="1"/>
  </r>
  <r>
    <x v="1038"/>
    <x v="9"/>
    <x v="2"/>
    <n v="116"/>
    <x v="1"/>
  </r>
  <r>
    <x v="1038"/>
    <x v="9"/>
    <x v="2"/>
    <n v="372"/>
    <x v="1"/>
  </r>
  <r>
    <x v="1038"/>
    <x v="9"/>
    <x v="2"/>
    <n v="4009"/>
    <x v="1"/>
  </r>
  <r>
    <x v="13"/>
    <x v="0"/>
    <x v="1"/>
    <n v="2645"/>
    <x v="1"/>
  </r>
  <r>
    <x v="13"/>
    <x v="0"/>
    <x v="1"/>
    <n v="910"/>
    <x v="1"/>
  </r>
  <r>
    <x v="14"/>
    <x v="0"/>
    <x v="1"/>
    <n v="1244"/>
    <x v="1"/>
  </r>
  <r>
    <x v="1039"/>
    <x v="0"/>
    <x v="4"/>
    <n v="9280"/>
    <x v="1"/>
  </r>
  <r>
    <x v="1039"/>
    <x v="0"/>
    <x v="4"/>
    <n v="3898"/>
    <x v="1"/>
  </r>
  <r>
    <x v="1040"/>
    <x v="0"/>
    <x v="2"/>
    <n v="1253"/>
    <x v="1"/>
  </r>
  <r>
    <x v="1040"/>
    <x v="0"/>
    <x v="2"/>
    <n v="348"/>
    <x v="1"/>
  </r>
  <r>
    <x v="1040"/>
    <x v="0"/>
    <x v="2"/>
    <n v="2228"/>
    <x v="1"/>
  </r>
  <r>
    <x v="1040"/>
    <x v="0"/>
    <x v="2"/>
    <n v="7424"/>
    <x v="1"/>
  </r>
  <r>
    <x v="1040"/>
    <x v="0"/>
    <x v="2"/>
    <n v="2088"/>
    <x v="1"/>
  </r>
  <r>
    <x v="1040"/>
    <x v="0"/>
    <x v="2"/>
    <n v="4455"/>
    <x v="1"/>
  </r>
  <r>
    <x v="1040"/>
    <x v="0"/>
    <x v="2"/>
    <n v="1114"/>
    <x v="1"/>
  </r>
  <r>
    <x v="15"/>
    <x v="0"/>
    <x v="2"/>
    <n v="84"/>
    <x v="1"/>
  </r>
  <r>
    <x v="15"/>
    <x v="0"/>
    <x v="2"/>
    <n v="279"/>
    <x v="1"/>
  </r>
  <r>
    <x v="16"/>
    <x v="0"/>
    <x v="3"/>
    <n v="1634"/>
    <x v="1"/>
  </r>
  <r>
    <x v="16"/>
    <x v="0"/>
    <x v="3"/>
    <n v="8909"/>
    <x v="1"/>
  </r>
  <r>
    <x v="1041"/>
    <x v="0"/>
    <x v="2"/>
    <n v="3132"/>
    <x v="1"/>
  </r>
  <r>
    <x v="1042"/>
    <x v="0"/>
    <x v="2"/>
    <n v="279"/>
    <x v="1"/>
  </r>
  <r>
    <x v="1042"/>
    <x v="0"/>
    <x v="2"/>
    <n v="348"/>
    <x v="1"/>
  </r>
  <r>
    <x v="1042"/>
    <x v="0"/>
    <x v="2"/>
    <n v="1856"/>
    <x v="1"/>
  </r>
  <r>
    <x v="1042"/>
    <x v="0"/>
    <x v="2"/>
    <n v="7424"/>
    <x v="1"/>
  </r>
  <r>
    <x v="1042"/>
    <x v="0"/>
    <x v="2"/>
    <n v="232"/>
    <x v="1"/>
  </r>
  <r>
    <x v="1042"/>
    <x v="0"/>
    <x v="2"/>
    <n v="743"/>
    <x v="1"/>
  </r>
  <r>
    <x v="17"/>
    <x v="0"/>
    <x v="1"/>
    <n v="2784"/>
    <x v="1"/>
  </r>
  <r>
    <x v="18"/>
    <x v="0"/>
    <x v="2"/>
    <n v="418"/>
    <x v="1"/>
  </r>
  <r>
    <x v="19"/>
    <x v="0"/>
    <x v="2"/>
    <n v="140"/>
    <x v="1"/>
  </r>
  <r>
    <x v="19"/>
    <x v="0"/>
    <x v="2"/>
    <n v="418"/>
    <x v="1"/>
  </r>
  <r>
    <x v="19"/>
    <x v="0"/>
    <x v="2"/>
    <n v="836"/>
    <x v="1"/>
  </r>
  <r>
    <x v="20"/>
    <x v="0"/>
    <x v="2"/>
    <n v="557"/>
    <x v="1"/>
  </r>
  <r>
    <x v="21"/>
    <x v="0"/>
    <x v="4"/>
    <n v="18338"/>
    <x v="1"/>
  </r>
  <r>
    <x v="22"/>
    <x v="0"/>
    <x v="1"/>
    <n v="1764"/>
    <x v="1"/>
  </r>
  <r>
    <x v="22"/>
    <x v="0"/>
    <x v="1"/>
    <n v="1560"/>
    <x v="1"/>
  </r>
  <r>
    <x v="23"/>
    <x v="0"/>
    <x v="2"/>
    <n v="836"/>
    <x v="1"/>
  </r>
  <r>
    <x v="23"/>
    <x v="0"/>
    <x v="2"/>
    <n v="232"/>
    <x v="1"/>
  </r>
  <r>
    <x v="23"/>
    <x v="0"/>
    <x v="2"/>
    <n v="7424"/>
    <x v="1"/>
  </r>
  <r>
    <x v="23"/>
    <x v="0"/>
    <x v="2"/>
    <n v="2088"/>
    <x v="1"/>
  </r>
  <r>
    <x v="23"/>
    <x v="0"/>
    <x v="2"/>
    <n v="4455"/>
    <x v="1"/>
  </r>
  <r>
    <x v="24"/>
    <x v="0"/>
    <x v="4"/>
    <n v="9280"/>
    <x v="1"/>
  </r>
  <r>
    <x v="24"/>
    <x v="0"/>
    <x v="4"/>
    <n v="5012"/>
    <x v="1"/>
  </r>
  <r>
    <x v="24"/>
    <x v="0"/>
    <x v="4"/>
    <n v="1021"/>
    <x v="1"/>
  </r>
  <r>
    <x v="25"/>
    <x v="0"/>
    <x v="2"/>
    <n v="70"/>
    <x v="1"/>
  </r>
  <r>
    <x v="25"/>
    <x v="0"/>
    <x v="2"/>
    <n v="140"/>
    <x v="1"/>
  </r>
  <r>
    <x v="25"/>
    <x v="0"/>
    <x v="2"/>
    <n v="418"/>
    <x v="1"/>
  </r>
  <r>
    <x v="25"/>
    <x v="0"/>
    <x v="2"/>
    <n v="696"/>
    <x v="1"/>
  </r>
  <r>
    <x v="25"/>
    <x v="0"/>
    <x v="2"/>
    <n v="140"/>
    <x v="1"/>
  </r>
  <r>
    <x v="26"/>
    <x v="0"/>
    <x v="3"/>
    <n v="1207"/>
    <x v="1"/>
  </r>
  <r>
    <x v="27"/>
    <x v="0"/>
    <x v="4"/>
    <n v="2256"/>
    <x v="1"/>
  </r>
  <r>
    <x v="27"/>
    <x v="0"/>
    <x v="4"/>
    <n v="961"/>
    <x v="1"/>
  </r>
  <r>
    <x v="27"/>
    <x v="0"/>
    <x v="4"/>
    <n v="919"/>
    <x v="1"/>
  </r>
  <r>
    <x v="28"/>
    <x v="0"/>
    <x v="4"/>
    <n v="1300"/>
    <x v="1"/>
  </r>
  <r>
    <x v="28"/>
    <x v="0"/>
    <x v="4"/>
    <n v="223"/>
    <x v="1"/>
  </r>
  <r>
    <x v="29"/>
    <x v="0"/>
    <x v="4"/>
    <n v="1300"/>
    <x v="1"/>
  </r>
  <r>
    <x v="30"/>
    <x v="0"/>
    <x v="4"/>
    <n v="27506"/>
    <x v="1"/>
  </r>
  <r>
    <x v="31"/>
    <x v="0"/>
    <x v="0"/>
    <n v="882"/>
    <x v="1"/>
  </r>
  <r>
    <x v="1043"/>
    <x v="0"/>
    <x v="1"/>
    <n v="369"/>
    <x v="1"/>
  </r>
  <r>
    <x v="32"/>
    <x v="0"/>
    <x v="2"/>
    <n v="279"/>
    <x v="1"/>
  </r>
  <r>
    <x v="32"/>
    <x v="0"/>
    <x v="2"/>
    <n v="7424"/>
    <x v="1"/>
  </r>
  <r>
    <x v="32"/>
    <x v="0"/>
    <x v="2"/>
    <n v="2228"/>
    <x v="1"/>
  </r>
  <r>
    <x v="32"/>
    <x v="0"/>
    <x v="2"/>
    <n v="1114"/>
    <x v="1"/>
  </r>
  <r>
    <x v="33"/>
    <x v="0"/>
    <x v="2"/>
    <n v="70"/>
    <x v="1"/>
  </r>
  <r>
    <x v="33"/>
    <x v="0"/>
    <x v="2"/>
    <n v="836"/>
    <x v="1"/>
  </r>
  <r>
    <x v="33"/>
    <x v="0"/>
    <x v="2"/>
    <n v="2088"/>
    <x v="1"/>
  </r>
  <r>
    <x v="34"/>
    <x v="0"/>
    <x v="4"/>
    <n v="27506"/>
    <x v="1"/>
  </r>
  <r>
    <x v="35"/>
    <x v="0"/>
    <x v="2"/>
    <n v="1935"/>
    <x v="1"/>
  </r>
  <r>
    <x v="36"/>
    <x v="0"/>
    <x v="2"/>
    <n v="836"/>
    <x v="1"/>
  </r>
  <r>
    <x v="36"/>
    <x v="0"/>
    <x v="2"/>
    <n v="348"/>
    <x v="1"/>
  </r>
  <r>
    <x v="36"/>
    <x v="0"/>
    <x v="2"/>
    <n v="4176"/>
    <x v="1"/>
  </r>
  <r>
    <x v="37"/>
    <x v="0"/>
    <x v="2"/>
    <n v="557"/>
    <x v="1"/>
  </r>
  <r>
    <x v="37"/>
    <x v="0"/>
    <x v="2"/>
    <n v="4455"/>
    <x v="1"/>
  </r>
  <r>
    <x v="38"/>
    <x v="0"/>
    <x v="3"/>
    <n v="7796"/>
    <x v="1"/>
  </r>
  <r>
    <x v="39"/>
    <x v="0"/>
    <x v="4"/>
    <n v="2506"/>
    <x v="1"/>
  </r>
  <r>
    <x v="39"/>
    <x v="0"/>
    <x v="4"/>
    <n v="7888"/>
    <x v="1"/>
  </r>
  <r>
    <x v="39"/>
    <x v="0"/>
    <x v="4"/>
    <n v="5012"/>
    <x v="1"/>
  </r>
  <r>
    <x v="39"/>
    <x v="0"/>
    <x v="4"/>
    <n v="3132"/>
    <x v="1"/>
  </r>
  <r>
    <x v="40"/>
    <x v="0"/>
    <x v="1"/>
    <n v="93"/>
    <x v="1"/>
  </r>
  <r>
    <x v="41"/>
    <x v="0"/>
    <x v="2"/>
    <n v="836"/>
    <x v="1"/>
  </r>
  <r>
    <x v="41"/>
    <x v="0"/>
    <x v="2"/>
    <n v="232"/>
    <x v="1"/>
  </r>
  <r>
    <x v="41"/>
    <x v="0"/>
    <x v="2"/>
    <n v="2088"/>
    <x v="1"/>
  </r>
  <r>
    <x v="42"/>
    <x v="0"/>
    <x v="2"/>
    <n v="2970"/>
    <x v="1"/>
  </r>
  <r>
    <x v="42"/>
    <x v="0"/>
    <x v="2"/>
    <n v="7424"/>
    <x v="1"/>
  </r>
  <r>
    <x v="42"/>
    <x v="0"/>
    <x v="2"/>
    <n v="4455"/>
    <x v="1"/>
  </r>
  <r>
    <x v="43"/>
    <x v="0"/>
    <x v="3"/>
    <n v="4410"/>
    <x v="1"/>
  </r>
  <r>
    <x v="43"/>
    <x v="0"/>
    <x v="3"/>
    <n v="1120"/>
    <x v="1"/>
  </r>
  <r>
    <x v="44"/>
    <x v="0"/>
    <x v="2"/>
    <n v="446"/>
    <x v="1"/>
  </r>
  <r>
    <x v="45"/>
    <x v="0"/>
    <x v="3"/>
    <n v="6419"/>
    <x v="1"/>
  </r>
  <r>
    <x v="46"/>
    <x v="0"/>
    <x v="2"/>
    <n v="209"/>
    <x v="1"/>
  </r>
  <r>
    <x v="46"/>
    <x v="0"/>
    <x v="2"/>
    <n v="140"/>
    <x v="1"/>
  </r>
  <r>
    <x v="47"/>
    <x v="0"/>
    <x v="1"/>
    <n v="260"/>
    <x v="1"/>
  </r>
  <r>
    <x v="47"/>
    <x v="0"/>
    <x v="1"/>
    <n v="75"/>
    <x v="1"/>
  </r>
  <r>
    <x v="48"/>
    <x v="0"/>
    <x v="1"/>
    <n v="47"/>
    <x v="1"/>
  </r>
  <r>
    <x v="49"/>
    <x v="0"/>
    <x v="1"/>
    <n v="47"/>
    <x v="1"/>
  </r>
  <r>
    <x v="50"/>
    <x v="0"/>
    <x v="1"/>
    <n v="877"/>
    <x v="1"/>
  </r>
  <r>
    <x v="51"/>
    <x v="0"/>
    <x v="0"/>
    <n v="1337"/>
    <x v="1"/>
  </r>
  <r>
    <x v="52"/>
    <x v="0"/>
    <x v="2"/>
    <n v="1123"/>
    <x v="1"/>
  </r>
  <r>
    <x v="53"/>
    <x v="0"/>
    <x v="1"/>
    <n v="232"/>
    <x v="1"/>
  </r>
  <r>
    <x v="53"/>
    <x v="0"/>
    <x v="1"/>
    <n v="93"/>
    <x v="1"/>
  </r>
  <r>
    <x v="54"/>
    <x v="0"/>
    <x v="4"/>
    <n v="18338"/>
    <x v="1"/>
  </r>
  <r>
    <x v="55"/>
    <x v="2"/>
    <x v="0"/>
    <n v="502"/>
    <x v="1"/>
  </r>
  <r>
    <x v="56"/>
    <x v="0"/>
    <x v="2"/>
    <n v="47"/>
    <x v="1"/>
  </r>
  <r>
    <x v="56"/>
    <x v="0"/>
    <x v="2"/>
    <n v="1253"/>
    <x v="1"/>
  </r>
  <r>
    <x v="56"/>
    <x v="0"/>
    <x v="2"/>
    <n v="464"/>
    <x v="1"/>
  </r>
  <r>
    <x v="57"/>
    <x v="0"/>
    <x v="2"/>
    <n v="669"/>
    <x v="1"/>
  </r>
  <r>
    <x v="57"/>
    <x v="0"/>
    <x v="2"/>
    <n v="1485"/>
    <x v="1"/>
  </r>
  <r>
    <x v="57"/>
    <x v="0"/>
    <x v="2"/>
    <n v="5940"/>
    <x v="1"/>
  </r>
  <r>
    <x v="57"/>
    <x v="0"/>
    <x v="2"/>
    <n v="3341"/>
    <x v="1"/>
  </r>
  <r>
    <x v="58"/>
    <x v="0"/>
    <x v="2"/>
    <n v="1856"/>
    <x v="1"/>
  </r>
  <r>
    <x v="59"/>
    <x v="0"/>
    <x v="2"/>
    <n v="279"/>
    <x v="1"/>
  </r>
  <r>
    <x v="59"/>
    <x v="0"/>
    <x v="2"/>
    <n v="557"/>
    <x v="1"/>
  </r>
  <r>
    <x v="59"/>
    <x v="0"/>
    <x v="2"/>
    <n v="557"/>
    <x v="1"/>
  </r>
  <r>
    <x v="59"/>
    <x v="0"/>
    <x v="2"/>
    <n v="418"/>
    <x v="1"/>
  </r>
  <r>
    <x v="60"/>
    <x v="0"/>
    <x v="2"/>
    <n v="1123"/>
    <x v="1"/>
  </r>
  <r>
    <x v="61"/>
    <x v="0"/>
    <x v="2"/>
    <n v="279"/>
    <x v="1"/>
  </r>
  <r>
    <x v="61"/>
    <x v="0"/>
    <x v="2"/>
    <n v="1485"/>
    <x v="1"/>
  </r>
  <r>
    <x v="62"/>
    <x v="0"/>
    <x v="4"/>
    <n v="22922"/>
    <x v="1"/>
  </r>
  <r>
    <x v="63"/>
    <x v="0"/>
    <x v="4"/>
    <n v="564"/>
    <x v="1"/>
  </r>
  <r>
    <x v="63"/>
    <x v="0"/>
    <x v="4"/>
    <n v="1880"/>
    <x v="1"/>
  </r>
  <r>
    <x v="64"/>
    <x v="0"/>
    <x v="1"/>
    <n v="3527"/>
    <x v="1"/>
  </r>
  <r>
    <x v="64"/>
    <x v="0"/>
    <x v="1"/>
    <n v="260"/>
    <x v="1"/>
  </r>
  <r>
    <x v="65"/>
    <x v="2"/>
    <x v="0"/>
    <n v="116"/>
    <x v="1"/>
  </r>
  <r>
    <x v="66"/>
    <x v="0"/>
    <x v="2"/>
    <n v="836"/>
    <x v="1"/>
  </r>
  <r>
    <x v="67"/>
    <x v="0"/>
    <x v="2"/>
    <n v="93"/>
    <x v="1"/>
  </r>
  <r>
    <x v="67"/>
    <x v="0"/>
    <x v="2"/>
    <n v="4009"/>
    <x v="1"/>
  </r>
  <r>
    <x v="68"/>
    <x v="0"/>
    <x v="4"/>
    <n v="6264"/>
    <x v="1"/>
  </r>
  <r>
    <x v="68"/>
    <x v="0"/>
    <x v="4"/>
    <n v="7888"/>
    <x v="1"/>
  </r>
  <r>
    <x v="68"/>
    <x v="0"/>
    <x v="4"/>
    <n v="6125"/>
    <x v="1"/>
  </r>
  <r>
    <x v="69"/>
    <x v="0"/>
    <x v="1"/>
    <n v="2784"/>
    <x v="1"/>
  </r>
  <r>
    <x v="70"/>
    <x v="2"/>
    <x v="2"/>
    <n v="483"/>
    <x v="1"/>
  </r>
  <r>
    <x v="70"/>
    <x v="2"/>
    <x v="2"/>
    <n v="1300"/>
    <x v="1"/>
  </r>
  <r>
    <x v="71"/>
    <x v="2"/>
    <x v="2"/>
    <n v="928"/>
    <x v="1"/>
  </r>
  <r>
    <x v="71"/>
    <x v="2"/>
    <x v="2"/>
    <n v="854"/>
    <x v="1"/>
  </r>
  <r>
    <x v="72"/>
    <x v="0"/>
    <x v="0"/>
    <n v="47"/>
    <x v="1"/>
  </r>
  <r>
    <x v="73"/>
    <x v="2"/>
    <x v="2"/>
    <n v="372"/>
    <x v="1"/>
  </r>
  <r>
    <x v="73"/>
    <x v="2"/>
    <x v="2"/>
    <n v="1411"/>
    <x v="1"/>
  </r>
  <r>
    <x v="74"/>
    <x v="0"/>
    <x v="2"/>
    <n v="279"/>
    <x v="1"/>
  </r>
  <r>
    <x v="74"/>
    <x v="0"/>
    <x v="2"/>
    <n v="1253"/>
    <x v="1"/>
  </r>
  <r>
    <x v="74"/>
    <x v="0"/>
    <x v="2"/>
    <n v="93"/>
    <x v="1"/>
  </r>
  <r>
    <x v="75"/>
    <x v="0"/>
    <x v="2"/>
    <n v="557"/>
    <x v="1"/>
  </r>
  <r>
    <x v="75"/>
    <x v="0"/>
    <x v="2"/>
    <n v="4455"/>
    <x v="1"/>
  </r>
  <r>
    <x v="75"/>
    <x v="0"/>
    <x v="2"/>
    <n v="1485"/>
    <x v="1"/>
  </r>
  <r>
    <x v="76"/>
    <x v="0"/>
    <x v="4"/>
    <n v="1300"/>
    <x v="1"/>
  </r>
  <r>
    <x v="76"/>
    <x v="0"/>
    <x v="4"/>
    <n v="1128"/>
    <x v="1"/>
  </r>
  <r>
    <x v="76"/>
    <x v="0"/>
    <x v="4"/>
    <n v="1880"/>
    <x v="1"/>
  </r>
  <r>
    <x v="77"/>
    <x v="0"/>
    <x v="4"/>
    <n v="891"/>
    <x v="1"/>
  </r>
  <r>
    <x v="77"/>
    <x v="0"/>
    <x v="4"/>
    <n v="1782"/>
    <x v="1"/>
  </r>
  <r>
    <x v="77"/>
    <x v="0"/>
    <x v="4"/>
    <n v="2599"/>
    <x v="1"/>
  </r>
  <r>
    <x v="77"/>
    <x v="0"/>
    <x v="4"/>
    <n v="2228"/>
    <x v="1"/>
  </r>
  <r>
    <x v="77"/>
    <x v="0"/>
    <x v="4"/>
    <n v="2228"/>
    <x v="1"/>
  </r>
  <r>
    <x v="77"/>
    <x v="0"/>
    <x v="4"/>
    <n v="743"/>
    <x v="1"/>
  </r>
  <r>
    <x v="77"/>
    <x v="0"/>
    <x v="4"/>
    <n v="1300"/>
    <x v="1"/>
  </r>
  <r>
    <x v="78"/>
    <x v="0"/>
    <x v="2"/>
    <n v="140"/>
    <x v="1"/>
  </r>
  <r>
    <x v="79"/>
    <x v="0"/>
    <x v="4"/>
    <n v="2819"/>
    <x v="1"/>
  </r>
  <r>
    <x v="79"/>
    <x v="0"/>
    <x v="4"/>
    <n v="961"/>
    <x v="1"/>
  </r>
  <r>
    <x v="79"/>
    <x v="0"/>
    <x v="4"/>
    <n v="1044"/>
    <x v="1"/>
  </r>
  <r>
    <x v="79"/>
    <x v="0"/>
    <x v="4"/>
    <n v="543"/>
    <x v="1"/>
  </r>
  <r>
    <x v="80"/>
    <x v="2"/>
    <x v="1"/>
    <n v="891"/>
    <x v="1"/>
  </r>
  <r>
    <x v="81"/>
    <x v="2"/>
    <x v="1"/>
    <n v="2822"/>
    <x v="1"/>
  </r>
  <r>
    <x v="81"/>
    <x v="2"/>
    <x v="1"/>
    <n v="780"/>
    <x v="1"/>
  </r>
  <r>
    <x v="82"/>
    <x v="2"/>
    <x v="1"/>
    <n v="2822"/>
    <x v="1"/>
  </r>
  <r>
    <x v="82"/>
    <x v="2"/>
    <x v="1"/>
    <n v="780"/>
    <x v="1"/>
  </r>
  <r>
    <x v="83"/>
    <x v="2"/>
    <x v="1"/>
    <n v="3174"/>
    <x v="1"/>
  </r>
  <r>
    <x v="83"/>
    <x v="2"/>
    <x v="1"/>
    <n v="520"/>
    <x v="1"/>
  </r>
  <r>
    <x v="84"/>
    <x v="0"/>
    <x v="2"/>
    <n v="1044"/>
    <x v="1"/>
  </r>
  <r>
    <x v="85"/>
    <x v="0"/>
    <x v="2"/>
    <n v="1114"/>
    <x v="1"/>
  </r>
  <r>
    <x v="85"/>
    <x v="0"/>
    <x v="2"/>
    <n v="2228"/>
    <x v="1"/>
  </r>
  <r>
    <x v="85"/>
    <x v="0"/>
    <x v="2"/>
    <n v="1485"/>
    <x v="1"/>
  </r>
  <r>
    <x v="86"/>
    <x v="0"/>
    <x v="1"/>
    <n v="3341"/>
    <x v="1"/>
  </r>
  <r>
    <x v="87"/>
    <x v="0"/>
    <x v="1"/>
    <n v="35636"/>
    <x v="1"/>
  </r>
  <r>
    <x v="88"/>
    <x v="0"/>
    <x v="2"/>
    <n v="93"/>
    <x v="1"/>
  </r>
  <r>
    <x v="89"/>
    <x v="0"/>
    <x v="2"/>
    <n v="1114"/>
    <x v="1"/>
  </r>
  <r>
    <x v="89"/>
    <x v="0"/>
    <x v="2"/>
    <n v="1671"/>
    <x v="1"/>
  </r>
  <r>
    <x v="89"/>
    <x v="0"/>
    <x v="2"/>
    <n v="1114"/>
    <x v="1"/>
  </r>
  <r>
    <x v="90"/>
    <x v="0"/>
    <x v="4"/>
    <n v="15034"/>
    <x v="1"/>
  </r>
  <r>
    <x v="90"/>
    <x v="0"/>
    <x v="4"/>
    <n v="8816"/>
    <x v="1"/>
  </r>
  <r>
    <x v="90"/>
    <x v="0"/>
    <x v="4"/>
    <n v="546"/>
    <x v="1"/>
  </r>
  <r>
    <x v="90"/>
    <x v="0"/>
    <x v="4"/>
    <n v="1044"/>
    <x v="1"/>
  </r>
  <r>
    <x v="91"/>
    <x v="2"/>
    <x v="0"/>
    <n v="232"/>
    <x v="1"/>
  </r>
  <r>
    <x v="91"/>
    <x v="2"/>
    <x v="0"/>
    <n v="116"/>
    <x v="1"/>
  </r>
  <r>
    <x v="92"/>
    <x v="0"/>
    <x v="2"/>
    <n v="140"/>
    <x v="1"/>
  </r>
  <r>
    <x v="92"/>
    <x v="0"/>
    <x v="2"/>
    <n v="348"/>
    <x v="1"/>
  </r>
  <r>
    <x v="93"/>
    <x v="0"/>
    <x v="2"/>
    <n v="557"/>
    <x v="1"/>
  </r>
  <r>
    <x v="93"/>
    <x v="0"/>
    <x v="2"/>
    <n v="2970"/>
    <x v="1"/>
  </r>
  <r>
    <x v="93"/>
    <x v="0"/>
    <x v="2"/>
    <n v="7424"/>
    <x v="1"/>
  </r>
  <r>
    <x v="93"/>
    <x v="0"/>
    <x v="2"/>
    <n v="4455"/>
    <x v="1"/>
  </r>
  <r>
    <x v="93"/>
    <x v="0"/>
    <x v="2"/>
    <n v="1485"/>
    <x v="1"/>
  </r>
  <r>
    <x v="94"/>
    <x v="2"/>
    <x v="3"/>
    <n v="2068"/>
    <x v="1"/>
  </r>
  <r>
    <x v="94"/>
    <x v="2"/>
    <x v="3"/>
    <n v="15591"/>
    <x v="1"/>
  </r>
  <r>
    <x v="94"/>
    <x v="2"/>
    <x v="3"/>
    <n v="1120"/>
    <x v="1"/>
  </r>
  <r>
    <x v="95"/>
    <x v="2"/>
    <x v="3"/>
    <n v="2311"/>
    <x v="1"/>
  </r>
  <r>
    <x v="95"/>
    <x v="2"/>
    <x v="3"/>
    <n v="13364"/>
    <x v="1"/>
  </r>
  <r>
    <x v="96"/>
    <x v="0"/>
    <x v="2"/>
    <n v="2970"/>
    <x v="1"/>
  </r>
  <r>
    <x v="96"/>
    <x v="0"/>
    <x v="2"/>
    <n v="4455"/>
    <x v="1"/>
  </r>
  <r>
    <x v="97"/>
    <x v="0"/>
    <x v="2"/>
    <n v="696"/>
    <x v="1"/>
  </r>
  <r>
    <x v="97"/>
    <x v="0"/>
    <x v="2"/>
    <n v="232"/>
    <x v="1"/>
  </r>
  <r>
    <x v="98"/>
    <x v="2"/>
    <x v="3"/>
    <n v="11136"/>
    <x v="1"/>
  </r>
  <r>
    <x v="99"/>
    <x v="0"/>
    <x v="2"/>
    <n v="279"/>
    <x v="1"/>
  </r>
  <r>
    <x v="99"/>
    <x v="0"/>
    <x v="2"/>
    <n v="557"/>
    <x v="1"/>
  </r>
  <r>
    <x v="99"/>
    <x v="0"/>
    <x v="2"/>
    <n v="418"/>
    <x v="1"/>
  </r>
  <r>
    <x v="99"/>
    <x v="0"/>
    <x v="2"/>
    <n v="279"/>
    <x v="1"/>
  </r>
  <r>
    <x v="100"/>
    <x v="2"/>
    <x v="0"/>
    <n v="84"/>
    <x v="1"/>
  </r>
  <r>
    <x v="100"/>
    <x v="2"/>
    <x v="0"/>
    <n v="128"/>
    <x v="1"/>
  </r>
  <r>
    <x v="100"/>
    <x v="2"/>
    <x v="0"/>
    <n v="42"/>
    <x v="1"/>
  </r>
  <r>
    <x v="101"/>
    <x v="0"/>
    <x v="2"/>
    <n v="140"/>
    <x v="1"/>
  </r>
  <r>
    <x v="102"/>
    <x v="2"/>
    <x v="1"/>
    <n v="232"/>
    <x v="1"/>
  </r>
  <r>
    <x v="102"/>
    <x v="2"/>
    <x v="1"/>
    <n v="140"/>
    <x v="1"/>
  </r>
  <r>
    <x v="103"/>
    <x v="0"/>
    <x v="1"/>
    <n v="130"/>
    <x v="1"/>
  </r>
  <r>
    <x v="103"/>
    <x v="0"/>
    <x v="1"/>
    <n v="223"/>
    <x v="1"/>
  </r>
  <r>
    <x v="103"/>
    <x v="0"/>
    <x v="1"/>
    <n v="29696"/>
    <x v="1"/>
  </r>
  <r>
    <x v="104"/>
    <x v="1"/>
    <x v="0"/>
    <n v="1392"/>
    <x v="1"/>
  </r>
  <r>
    <x v="105"/>
    <x v="2"/>
    <x v="0"/>
    <n v="928"/>
    <x v="1"/>
  </r>
  <r>
    <x v="106"/>
    <x v="0"/>
    <x v="2"/>
    <n v="2228"/>
    <x v="1"/>
  </r>
  <r>
    <x v="106"/>
    <x v="0"/>
    <x v="2"/>
    <n v="7424"/>
    <x v="1"/>
  </r>
  <r>
    <x v="106"/>
    <x v="0"/>
    <x v="2"/>
    <n v="2228"/>
    <x v="1"/>
  </r>
  <r>
    <x v="106"/>
    <x v="0"/>
    <x v="2"/>
    <n v="1485"/>
    <x v="1"/>
  </r>
  <r>
    <x v="107"/>
    <x v="0"/>
    <x v="2"/>
    <n v="209"/>
    <x v="1"/>
  </r>
  <r>
    <x v="107"/>
    <x v="0"/>
    <x v="2"/>
    <n v="464"/>
    <x v="1"/>
  </r>
  <r>
    <x v="108"/>
    <x v="0"/>
    <x v="2"/>
    <n v="557"/>
    <x v="1"/>
  </r>
  <r>
    <x v="108"/>
    <x v="0"/>
    <x v="2"/>
    <n v="557"/>
    <x v="1"/>
  </r>
  <r>
    <x v="108"/>
    <x v="0"/>
    <x v="2"/>
    <n v="557"/>
    <x v="1"/>
  </r>
  <r>
    <x v="109"/>
    <x v="0"/>
    <x v="4"/>
    <n v="20463"/>
    <x v="1"/>
  </r>
  <r>
    <x v="110"/>
    <x v="0"/>
    <x v="2"/>
    <n v="4176"/>
    <x v="1"/>
  </r>
  <r>
    <x v="111"/>
    <x v="0"/>
    <x v="3"/>
    <n v="2795"/>
    <x v="1"/>
  </r>
  <r>
    <x v="112"/>
    <x v="0"/>
    <x v="2"/>
    <n v="4455"/>
    <x v="1"/>
  </r>
  <r>
    <x v="113"/>
    <x v="2"/>
    <x v="4"/>
    <n v="1300"/>
    <x v="1"/>
  </r>
  <r>
    <x v="113"/>
    <x v="2"/>
    <x v="4"/>
    <n v="564"/>
    <x v="1"/>
  </r>
  <r>
    <x v="113"/>
    <x v="2"/>
    <x v="4"/>
    <n v="2819"/>
    <x v="1"/>
  </r>
  <r>
    <x v="114"/>
    <x v="0"/>
    <x v="4"/>
    <n v="5012"/>
    <x v="1"/>
  </r>
  <r>
    <x v="114"/>
    <x v="0"/>
    <x v="4"/>
    <n v="7424"/>
    <x v="1"/>
  </r>
  <r>
    <x v="114"/>
    <x v="0"/>
    <x v="4"/>
    <n v="8445"/>
    <x v="1"/>
  </r>
  <r>
    <x v="115"/>
    <x v="0"/>
    <x v="1"/>
    <n v="2784"/>
    <x v="1"/>
  </r>
  <r>
    <x v="116"/>
    <x v="0"/>
    <x v="2"/>
    <n v="557"/>
    <x v="1"/>
  </r>
  <r>
    <x v="116"/>
    <x v="0"/>
    <x v="2"/>
    <n v="3712"/>
    <x v="1"/>
  </r>
  <r>
    <x v="116"/>
    <x v="0"/>
    <x v="2"/>
    <n v="7424"/>
    <x v="1"/>
  </r>
  <r>
    <x v="116"/>
    <x v="0"/>
    <x v="2"/>
    <n v="4455"/>
    <x v="1"/>
  </r>
  <r>
    <x v="116"/>
    <x v="0"/>
    <x v="2"/>
    <n v="743"/>
    <x v="1"/>
  </r>
  <r>
    <x v="117"/>
    <x v="0"/>
    <x v="2"/>
    <n v="279"/>
    <x v="1"/>
  </r>
  <r>
    <x v="117"/>
    <x v="0"/>
    <x v="2"/>
    <n v="1253"/>
    <x v="1"/>
  </r>
  <r>
    <x v="117"/>
    <x v="0"/>
    <x v="2"/>
    <n v="464"/>
    <x v="1"/>
  </r>
  <r>
    <x v="117"/>
    <x v="0"/>
    <x v="2"/>
    <n v="2088"/>
    <x v="1"/>
  </r>
  <r>
    <x v="118"/>
    <x v="0"/>
    <x v="2"/>
    <n v="418"/>
    <x v="1"/>
  </r>
  <r>
    <x v="118"/>
    <x v="0"/>
    <x v="2"/>
    <n v="232"/>
    <x v="1"/>
  </r>
  <r>
    <x v="119"/>
    <x v="0"/>
    <x v="2"/>
    <n v="557"/>
    <x v="1"/>
  </r>
  <r>
    <x v="119"/>
    <x v="0"/>
    <x v="2"/>
    <n v="2228"/>
    <x v="1"/>
  </r>
  <r>
    <x v="120"/>
    <x v="0"/>
    <x v="4"/>
    <n v="23490"/>
    <x v="1"/>
  </r>
  <r>
    <x v="121"/>
    <x v="2"/>
    <x v="4"/>
    <n v="1128"/>
    <x v="1"/>
  </r>
  <r>
    <x v="121"/>
    <x v="2"/>
    <x v="4"/>
    <n v="1044"/>
    <x v="1"/>
  </r>
  <r>
    <x v="122"/>
    <x v="2"/>
    <x v="4"/>
    <n v="2506"/>
    <x v="1"/>
  </r>
  <r>
    <x v="122"/>
    <x v="2"/>
    <x v="4"/>
    <n v="6496"/>
    <x v="1"/>
  </r>
  <r>
    <x v="122"/>
    <x v="2"/>
    <x v="4"/>
    <n v="2088"/>
    <x v="1"/>
  </r>
  <r>
    <x v="123"/>
    <x v="2"/>
    <x v="3"/>
    <n v="5555"/>
    <x v="1"/>
  </r>
  <r>
    <x v="124"/>
    <x v="0"/>
    <x v="2"/>
    <n v="557"/>
    <x v="1"/>
  </r>
  <r>
    <x v="124"/>
    <x v="0"/>
    <x v="2"/>
    <n v="232"/>
    <x v="1"/>
  </r>
  <r>
    <x v="125"/>
    <x v="0"/>
    <x v="2"/>
    <n v="743"/>
    <x v="1"/>
  </r>
  <r>
    <x v="126"/>
    <x v="0"/>
    <x v="2"/>
    <n v="140"/>
    <x v="1"/>
  </r>
  <r>
    <x v="126"/>
    <x v="0"/>
    <x v="2"/>
    <n v="279"/>
    <x v="1"/>
  </r>
  <r>
    <x v="127"/>
    <x v="2"/>
    <x v="4"/>
    <n v="3898"/>
    <x v="1"/>
  </r>
  <r>
    <x v="128"/>
    <x v="2"/>
    <x v="3"/>
    <n v="2413"/>
    <x v="1"/>
  </r>
  <r>
    <x v="129"/>
    <x v="2"/>
    <x v="3"/>
    <n v="14477"/>
    <x v="1"/>
  </r>
  <r>
    <x v="130"/>
    <x v="2"/>
    <x v="3"/>
    <n v="11136"/>
    <x v="1"/>
  </r>
  <r>
    <x v="131"/>
    <x v="2"/>
    <x v="4"/>
    <n v="8457"/>
    <x v="1"/>
  </r>
  <r>
    <x v="132"/>
    <x v="0"/>
    <x v="2"/>
    <n v="1253"/>
    <x v="1"/>
  </r>
  <r>
    <x v="132"/>
    <x v="0"/>
    <x v="2"/>
    <n v="3132"/>
    <x v="1"/>
  </r>
  <r>
    <x v="132"/>
    <x v="0"/>
    <x v="2"/>
    <n v="4009"/>
    <x v="1"/>
  </r>
  <r>
    <x v="133"/>
    <x v="0"/>
    <x v="2"/>
    <n v="2228"/>
    <x v="1"/>
  </r>
  <r>
    <x v="133"/>
    <x v="0"/>
    <x v="2"/>
    <n v="7424"/>
    <x v="1"/>
  </r>
  <r>
    <x v="133"/>
    <x v="0"/>
    <x v="2"/>
    <n v="1485"/>
    <x v="1"/>
  </r>
  <r>
    <x v="134"/>
    <x v="2"/>
    <x v="2"/>
    <n v="372"/>
    <x v="1"/>
  </r>
  <r>
    <x v="134"/>
    <x v="2"/>
    <x v="2"/>
    <n v="1411"/>
    <x v="1"/>
  </r>
  <r>
    <x v="135"/>
    <x v="2"/>
    <x v="2"/>
    <n v="7424"/>
    <x v="1"/>
  </r>
  <r>
    <x v="135"/>
    <x v="2"/>
    <x v="2"/>
    <n v="2228"/>
    <x v="1"/>
  </r>
  <r>
    <x v="136"/>
    <x v="2"/>
    <x v="2"/>
    <n v="140"/>
    <x v="1"/>
  </r>
  <r>
    <x v="137"/>
    <x v="2"/>
    <x v="4"/>
    <n v="3759"/>
    <x v="1"/>
  </r>
  <r>
    <x v="137"/>
    <x v="2"/>
    <x v="4"/>
    <n v="8352"/>
    <x v="1"/>
  </r>
  <r>
    <x v="137"/>
    <x v="2"/>
    <x v="4"/>
    <n v="696"/>
    <x v="1"/>
  </r>
  <r>
    <x v="137"/>
    <x v="2"/>
    <x v="4"/>
    <n v="8770"/>
    <x v="1"/>
  </r>
  <r>
    <x v="138"/>
    <x v="2"/>
    <x v="3"/>
    <n v="6615"/>
    <x v="1"/>
  </r>
  <r>
    <x v="138"/>
    <x v="2"/>
    <x v="3"/>
    <n v="10023"/>
    <x v="1"/>
  </r>
  <r>
    <x v="138"/>
    <x v="2"/>
    <x v="3"/>
    <n v="1120"/>
    <x v="1"/>
  </r>
  <r>
    <x v="139"/>
    <x v="2"/>
    <x v="2"/>
    <n v="2228"/>
    <x v="1"/>
  </r>
  <r>
    <x v="140"/>
    <x v="2"/>
    <x v="2"/>
    <n v="1044"/>
    <x v="1"/>
  </r>
  <r>
    <x v="141"/>
    <x v="2"/>
    <x v="2"/>
    <n v="836"/>
    <x v="1"/>
  </r>
  <r>
    <x v="141"/>
    <x v="2"/>
    <x v="2"/>
    <n v="4176"/>
    <x v="1"/>
  </r>
  <r>
    <x v="142"/>
    <x v="2"/>
    <x v="2"/>
    <n v="1114"/>
    <x v="1"/>
  </r>
  <r>
    <x v="142"/>
    <x v="2"/>
    <x v="2"/>
    <n v="4455"/>
    <x v="1"/>
  </r>
  <r>
    <x v="142"/>
    <x v="2"/>
    <x v="2"/>
    <n v="2228"/>
    <x v="1"/>
  </r>
  <r>
    <x v="143"/>
    <x v="2"/>
    <x v="2"/>
    <n v="418"/>
    <x v="1"/>
  </r>
  <r>
    <x v="143"/>
    <x v="2"/>
    <x v="2"/>
    <n v="696"/>
    <x v="1"/>
  </r>
  <r>
    <x v="143"/>
    <x v="2"/>
    <x v="2"/>
    <n v="2088"/>
    <x v="1"/>
  </r>
  <r>
    <x v="143"/>
    <x v="2"/>
    <x v="2"/>
    <n v="232"/>
    <x v="1"/>
  </r>
  <r>
    <x v="144"/>
    <x v="2"/>
    <x v="2"/>
    <n v="279"/>
    <x v="1"/>
  </r>
  <r>
    <x v="144"/>
    <x v="2"/>
    <x v="2"/>
    <n v="70"/>
    <x v="1"/>
  </r>
  <r>
    <x v="144"/>
    <x v="2"/>
    <x v="2"/>
    <n v="836"/>
    <x v="1"/>
  </r>
  <r>
    <x v="144"/>
    <x v="2"/>
    <x v="2"/>
    <n v="557"/>
    <x v="1"/>
  </r>
  <r>
    <x v="145"/>
    <x v="2"/>
    <x v="1"/>
    <n v="650"/>
    <x v="1"/>
  </r>
  <r>
    <x v="146"/>
    <x v="2"/>
    <x v="1"/>
    <n v="1235"/>
    <x v="1"/>
  </r>
  <r>
    <x v="146"/>
    <x v="2"/>
    <x v="1"/>
    <n v="260"/>
    <x v="1"/>
  </r>
  <r>
    <x v="147"/>
    <x v="2"/>
    <x v="1"/>
    <n v="130"/>
    <x v="1"/>
  </r>
  <r>
    <x v="147"/>
    <x v="2"/>
    <x v="1"/>
    <n v="223"/>
    <x v="1"/>
  </r>
  <r>
    <x v="147"/>
    <x v="2"/>
    <x v="1"/>
    <n v="26727"/>
    <x v="1"/>
  </r>
  <r>
    <x v="148"/>
    <x v="2"/>
    <x v="1"/>
    <n v="3898"/>
    <x v="1"/>
  </r>
  <r>
    <x v="149"/>
    <x v="2"/>
    <x v="1"/>
    <n v="3898"/>
    <x v="1"/>
  </r>
  <r>
    <x v="150"/>
    <x v="2"/>
    <x v="2"/>
    <n v="1114"/>
    <x v="1"/>
  </r>
  <r>
    <x v="150"/>
    <x v="2"/>
    <x v="2"/>
    <n v="2228"/>
    <x v="1"/>
  </r>
  <r>
    <x v="150"/>
    <x v="2"/>
    <x v="2"/>
    <n v="4455"/>
    <x v="1"/>
  </r>
  <r>
    <x v="151"/>
    <x v="2"/>
    <x v="2"/>
    <n v="24"/>
    <x v="1"/>
  </r>
  <r>
    <x v="151"/>
    <x v="2"/>
    <x v="2"/>
    <n v="3132"/>
    <x v="1"/>
  </r>
  <r>
    <x v="152"/>
    <x v="2"/>
    <x v="4"/>
    <n v="1003"/>
    <x v="1"/>
  </r>
  <r>
    <x v="152"/>
    <x v="2"/>
    <x v="4"/>
    <n v="1949"/>
    <x v="1"/>
  </r>
  <r>
    <x v="152"/>
    <x v="2"/>
    <x v="4"/>
    <n v="564"/>
    <x v="1"/>
  </r>
  <r>
    <x v="152"/>
    <x v="2"/>
    <x v="4"/>
    <n v="1880"/>
    <x v="1"/>
  </r>
  <r>
    <x v="152"/>
    <x v="2"/>
    <x v="4"/>
    <n v="2339"/>
    <x v="1"/>
  </r>
  <r>
    <x v="153"/>
    <x v="2"/>
    <x v="4"/>
    <n v="3898"/>
    <x v="1"/>
  </r>
  <r>
    <x v="153"/>
    <x v="2"/>
    <x v="4"/>
    <n v="223"/>
    <x v="1"/>
  </r>
  <r>
    <x v="153"/>
    <x v="2"/>
    <x v="4"/>
    <n v="1114"/>
    <x v="1"/>
  </r>
  <r>
    <x v="153"/>
    <x v="2"/>
    <x v="4"/>
    <n v="1114"/>
    <x v="1"/>
  </r>
  <r>
    <x v="154"/>
    <x v="2"/>
    <x v="4"/>
    <n v="2819"/>
    <x v="1"/>
  </r>
  <r>
    <x v="154"/>
    <x v="2"/>
    <x v="4"/>
    <n v="1044"/>
    <x v="1"/>
  </r>
  <r>
    <x v="154"/>
    <x v="2"/>
    <x v="4"/>
    <n v="919"/>
    <x v="1"/>
  </r>
  <r>
    <x v="154"/>
    <x v="2"/>
    <x v="4"/>
    <n v="669"/>
    <x v="1"/>
  </r>
  <r>
    <x v="155"/>
    <x v="2"/>
    <x v="2"/>
    <n v="418"/>
    <x v="1"/>
  </r>
  <r>
    <x v="155"/>
    <x v="2"/>
    <x v="2"/>
    <n v="464"/>
    <x v="1"/>
  </r>
  <r>
    <x v="156"/>
    <x v="2"/>
    <x v="2"/>
    <n v="836"/>
    <x v="1"/>
  </r>
  <r>
    <x v="156"/>
    <x v="2"/>
    <x v="2"/>
    <n v="2970"/>
    <x v="1"/>
  </r>
  <r>
    <x v="156"/>
    <x v="2"/>
    <x v="2"/>
    <n v="7424"/>
    <x v="1"/>
  </r>
  <r>
    <x v="156"/>
    <x v="2"/>
    <x v="2"/>
    <n v="4455"/>
    <x v="1"/>
  </r>
  <r>
    <x v="156"/>
    <x v="2"/>
    <x v="2"/>
    <n v="743"/>
    <x v="1"/>
  </r>
  <r>
    <x v="157"/>
    <x v="2"/>
    <x v="2"/>
    <n v="140"/>
    <x v="1"/>
  </r>
  <r>
    <x v="157"/>
    <x v="2"/>
    <x v="2"/>
    <n v="279"/>
    <x v="1"/>
  </r>
  <r>
    <x v="158"/>
    <x v="2"/>
    <x v="2"/>
    <n v="557"/>
    <x v="1"/>
  </r>
  <r>
    <x v="158"/>
    <x v="2"/>
    <x v="2"/>
    <n v="557"/>
    <x v="1"/>
  </r>
  <r>
    <x v="158"/>
    <x v="2"/>
    <x v="2"/>
    <n v="557"/>
    <x v="1"/>
  </r>
  <r>
    <x v="159"/>
    <x v="2"/>
    <x v="2"/>
    <n v="1253"/>
    <x v="1"/>
  </r>
  <r>
    <x v="159"/>
    <x v="2"/>
    <x v="2"/>
    <n v="232"/>
    <x v="1"/>
  </r>
  <r>
    <x v="160"/>
    <x v="2"/>
    <x v="2"/>
    <n v="1485"/>
    <x v="1"/>
  </r>
  <r>
    <x v="160"/>
    <x v="2"/>
    <x v="2"/>
    <n v="5940"/>
    <x v="1"/>
  </r>
  <r>
    <x v="160"/>
    <x v="2"/>
    <x v="2"/>
    <n v="2228"/>
    <x v="1"/>
  </r>
  <r>
    <x v="160"/>
    <x v="2"/>
    <x v="2"/>
    <n v="743"/>
    <x v="1"/>
  </r>
  <r>
    <x v="161"/>
    <x v="2"/>
    <x v="4"/>
    <n v="15312"/>
    <x v="1"/>
  </r>
  <r>
    <x v="162"/>
    <x v="2"/>
    <x v="3"/>
    <n v="2450"/>
    <x v="1"/>
  </r>
  <r>
    <x v="162"/>
    <x v="2"/>
    <x v="3"/>
    <n v="8018"/>
    <x v="1"/>
  </r>
  <r>
    <x v="163"/>
    <x v="2"/>
    <x v="4"/>
    <n v="2088"/>
    <x v="1"/>
  </r>
  <r>
    <x v="164"/>
    <x v="2"/>
    <x v="2"/>
    <n v="4176"/>
    <x v="1"/>
  </r>
  <r>
    <x v="165"/>
    <x v="2"/>
    <x v="2"/>
    <n v="1114"/>
    <x v="1"/>
  </r>
  <r>
    <x v="165"/>
    <x v="2"/>
    <x v="2"/>
    <n v="4455"/>
    <x v="1"/>
  </r>
  <r>
    <x v="165"/>
    <x v="2"/>
    <x v="2"/>
    <n v="14848"/>
    <x v="1"/>
  </r>
  <r>
    <x v="165"/>
    <x v="2"/>
    <x v="2"/>
    <n v="6682"/>
    <x v="1"/>
  </r>
  <r>
    <x v="165"/>
    <x v="2"/>
    <x v="2"/>
    <n v="2228"/>
    <x v="1"/>
  </r>
  <r>
    <x v="166"/>
    <x v="2"/>
    <x v="2"/>
    <n v="1671"/>
    <x v="1"/>
  </r>
  <r>
    <x v="166"/>
    <x v="2"/>
    <x v="2"/>
    <n v="464"/>
    <x v="1"/>
  </r>
  <r>
    <x v="166"/>
    <x v="2"/>
    <x v="2"/>
    <n v="4176"/>
    <x v="1"/>
  </r>
  <r>
    <x v="167"/>
    <x v="2"/>
    <x v="3"/>
    <n v="2228"/>
    <x v="1"/>
  </r>
  <r>
    <x v="168"/>
    <x v="2"/>
    <x v="2"/>
    <n v="279"/>
    <x v="1"/>
  </r>
  <r>
    <x v="168"/>
    <x v="2"/>
    <x v="2"/>
    <n v="70"/>
    <x v="1"/>
  </r>
  <r>
    <x v="168"/>
    <x v="2"/>
    <x v="2"/>
    <n v="140"/>
    <x v="1"/>
  </r>
  <r>
    <x v="168"/>
    <x v="2"/>
    <x v="2"/>
    <n v="279"/>
    <x v="1"/>
  </r>
  <r>
    <x v="168"/>
    <x v="2"/>
    <x v="2"/>
    <n v="836"/>
    <x v="1"/>
  </r>
  <r>
    <x v="169"/>
    <x v="2"/>
    <x v="4"/>
    <n v="2506"/>
    <x v="1"/>
  </r>
  <r>
    <x v="169"/>
    <x v="2"/>
    <x v="4"/>
    <n v="10208"/>
    <x v="1"/>
  </r>
  <r>
    <x v="169"/>
    <x v="2"/>
    <x v="4"/>
    <n v="3341"/>
    <x v="1"/>
  </r>
  <r>
    <x v="170"/>
    <x v="2"/>
    <x v="2"/>
    <n v="1114"/>
    <x v="1"/>
  </r>
  <r>
    <x v="170"/>
    <x v="2"/>
    <x v="2"/>
    <n v="1485"/>
    <x v="1"/>
  </r>
  <r>
    <x v="170"/>
    <x v="2"/>
    <x v="2"/>
    <n v="11136"/>
    <x v="1"/>
  </r>
  <r>
    <x v="170"/>
    <x v="2"/>
    <x v="2"/>
    <n v="4455"/>
    <x v="1"/>
  </r>
  <r>
    <x v="170"/>
    <x v="2"/>
    <x v="2"/>
    <n v="1485"/>
    <x v="1"/>
  </r>
  <r>
    <x v="171"/>
    <x v="2"/>
    <x v="2"/>
    <n v="47"/>
    <x v="1"/>
  </r>
  <r>
    <x v="171"/>
    <x v="2"/>
    <x v="2"/>
    <n v="2506"/>
    <x v="1"/>
  </r>
  <r>
    <x v="171"/>
    <x v="2"/>
    <x v="2"/>
    <n v="2088"/>
    <x v="1"/>
  </r>
  <r>
    <x v="172"/>
    <x v="2"/>
    <x v="2"/>
    <n v="4455"/>
    <x v="1"/>
  </r>
  <r>
    <x v="172"/>
    <x v="2"/>
    <x v="2"/>
    <n v="2228"/>
    <x v="1"/>
  </r>
  <r>
    <x v="172"/>
    <x v="2"/>
    <x v="2"/>
    <n v="1485"/>
    <x v="1"/>
  </r>
  <r>
    <x v="173"/>
    <x v="2"/>
    <x v="2"/>
    <n v="93"/>
    <x v="1"/>
  </r>
  <r>
    <x v="174"/>
    <x v="2"/>
    <x v="1"/>
    <n v="140"/>
    <x v="1"/>
  </r>
  <r>
    <x v="174"/>
    <x v="2"/>
    <x v="1"/>
    <n v="186"/>
    <x v="1"/>
  </r>
  <r>
    <x v="175"/>
    <x v="2"/>
    <x v="1"/>
    <n v="223"/>
    <x v="1"/>
  </r>
  <r>
    <x v="176"/>
    <x v="2"/>
    <x v="4"/>
    <n v="6032"/>
    <x v="1"/>
  </r>
  <r>
    <x v="176"/>
    <x v="2"/>
    <x v="4"/>
    <n v="9466"/>
    <x v="1"/>
  </r>
  <r>
    <x v="177"/>
    <x v="2"/>
    <x v="2"/>
    <n v="2228"/>
    <x v="1"/>
  </r>
  <r>
    <x v="177"/>
    <x v="2"/>
    <x v="2"/>
    <n v="3712"/>
    <x v="1"/>
  </r>
  <r>
    <x v="178"/>
    <x v="2"/>
    <x v="2"/>
    <n v="1504"/>
    <x v="1"/>
  </r>
  <r>
    <x v="178"/>
    <x v="2"/>
    <x v="2"/>
    <n v="2088"/>
    <x v="1"/>
  </r>
  <r>
    <x v="178"/>
    <x v="2"/>
    <x v="2"/>
    <n v="4009"/>
    <x v="1"/>
  </r>
  <r>
    <x v="179"/>
    <x v="2"/>
    <x v="2"/>
    <n v="70"/>
    <x v="1"/>
  </r>
  <r>
    <x v="179"/>
    <x v="2"/>
    <x v="2"/>
    <n v="209"/>
    <x v="1"/>
  </r>
  <r>
    <x v="180"/>
    <x v="2"/>
    <x v="1"/>
    <n v="4455"/>
    <x v="1"/>
  </r>
  <r>
    <x v="181"/>
    <x v="2"/>
    <x v="2"/>
    <n v="2228"/>
    <x v="1"/>
  </r>
  <r>
    <x v="182"/>
    <x v="3"/>
    <x v="2"/>
    <n v="1485"/>
    <x v="1"/>
  </r>
  <r>
    <x v="182"/>
    <x v="3"/>
    <x v="2"/>
    <n v="297"/>
    <x v="1"/>
  </r>
  <r>
    <x v="183"/>
    <x v="2"/>
    <x v="1"/>
    <n v="279"/>
    <x v="1"/>
  </r>
  <r>
    <x v="183"/>
    <x v="2"/>
    <x v="1"/>
    <n v="65"/>
    <x v="1"/>
  </r>
  <r>
    <x v="184"/>
    <x v="2"/>
    <x v="4"/>
    <n v="2506"/>
    <x v="1"/>
  </r>
  <r>
    <x v="184"/>
    <x v="2"/>
    <x v="4"/>
    <n v="7888"/>
    <x v="1"/>
  </r>
  <r>
    <x v="184"/>
    <x v="2"/>
    <x v="4"/>
    <n v="3341"/>
    <x v="1"/>
  </r>
  <r>
    <x v="184"/>
    <x v="2"/>
    <x v="4"/>
    <n v="5847"/>
    <x v="1"/>
  </r>
  <r>
    <x v="185"/>
    <x v="3"/>
    <x v="4"/>
    <n v="502"/>
    <x v="1"/>
  </r>
  <r>
    <x v="186"/>
    <x v="2"/>
    <x v="3"/>
    <n v="2319"/>
    <x v="1"/>
  </r>
  <r>
    <x v="187"/>
    <x v="2"/>
    <x v="2"/>
    <n v="7424"/>
    <x v="1"/>
  </r>
  <r>
    <x v="187"/>
    <x v="2"/>
    <x v="2"/>
    <n v="3341"/>
    <x v="1"/>
  </r>
  <r>
    <x v="187"/>
    <x v="2"/>
    <x v="2"/>
    <n v="2228"/>
    <x v="1"/>
  </r>
  <r>
    <x v="188"/>
    <x v="2"/>
    <x v="2"/>
    <n v="836"/>
    <x v="1"/>
  </r>
  <r>
    <x v="189"/>
    <x v="2"/>
    <x v="2"/>
    <n v="483"/>
    <x v="1"/>
  </r>
  <r>
    <x v="190"/>
    <x v="2"/>
    <x v="2"/>
    <n v="7424"/>
    <x v="1"/>
  </r>
  <r>
    <x v="190"/>
    <x v="2"/>
    <x v="2"/>
    <n v="4455"/>
    <x v="1"/>
  </r>
  <r>
    <x v="191"/>
    <x v="2"/>
    <x v="2"/>
    <n v="279"/>
    <x v="1"/>
  </r>
  <r>
    <x v="191"/>
    <x v="2"/>
    <x v="2"/>
    <n v="464"/>
    <x v="1"/>
  </r>
  <r>
    <x v="191"/>
    <x v="2"/>
    <x v="2"/>
    <n v="2088"/>
    <x v="1"/>
  </r>
  <r>
    <x v="191"/>
    <x v="2"/>
    <x v="2"/>
    <n v="116"/>
    <x v="1"/>
  </r>
  <r>
    <x v="192"/>
    <x v="2"/>
    <x v="2"/>
    <n v="70"/>
    <x v="1"/>
  </r>
  <r>
    <x v="192"/>
    <x v="2"/>
    <x v="2"/>
    <n v="279"/>
    <x v="1"/>
  </r>
  <r>
    <x v="193"/>
    <x v="2"/>
    <x v="3"/>
    <n v="1634"/>
    <x v="1"/>
  </r>
  <r>
    <x v="193"/>
    <x v="2"/>
    <x v="3"/>
    <n v="6237"/>
    <x v="1"/>
  </r>
  <r>
    <x v="194"/>
    <x v="3"/>
    <x v="1"/>
    <n v="1420"/>
    <x v="1"/>
  </r>
  <r>
    <x v="195"/>
    <x v="2"/>
    <x v="2"/>
    <n v="4176"/>
    <x v="1"/>
  </r>
  <r>
    <x v="195"/>
    <x v="2"/>
    <x v="2"/>
    <n v="93"/>
    <x v="1"/>
  </r>
  <r>
    <x v="196"/>
    <x v="2"/>
    <x v="2"/>
    <n v="557"/>
    <x v="1"/>
  </r>
  <r>
    <x v="197"/>
    <x v="2"/>
    <x v="4"/>
    <n v="2506"/>
    <x v="1"/>
  </r>
  <r>
    <x v="197"/>
    <x v="2"/>
    <x v="4"/>
    <n v="6960"/>
    <x v="1"/>
  </r>
  <r>
    <x v="197"/>
    <x v="2"/>
    <x v="4"/>
    <n v="7796"/>
    <x v="1"/>
  </r>
  <r>
    <x v="198"/>
    <x v="2"/>
    <x v="4"/>
    <n v="12528"/>
    <x v="1"/>
  </r>
  <r>
    <x v="199"/>
    <x v="2"/>
    <x v="3"/>
    <n v="3308"/>
    <x v="1"/>
  </r>
  <r>
    <x v="199"/>
    <x v="2"/>
    <x v="3"/>
    <n v="1114"/>
    <x v="1"/>
  </r>
  <r>
    <x v="199"/>
    <x v="2"/>
    <x v="3"/>
    <n v="2239"/>
    <x v="1"/>
  </r>
  <r>
    <x v="200"/>
    <x v="2"/>
    <x v="3"/>
    <n v="2228"/>
    <x v="1"/>
  </r>
  <r>
    <x v="201"/>
    <x v="2"/>
    <x v="2"/>
    <n v="557"/>
    <x v="1"/>
  </r>
  <r>
    <x v="201"/>
    <x v="2"/>
    <x v="2"/>
    <n v="2970"/>
    <x v="1"/>
  </r>
  <r>
    <x v="201"/>
    <x v="2"/>
    <x v="2"/>
    <n v="7424"/>
    <x v="1"/>
  </r>
  <r>
    <x v="201"/>
    <x v="2"/>
    <x v="2"/>
    <n v="2228"/>
    <x v="1"/>
  </r>
  <r>
    <x v="201"/>
    <x v="2"/>
    <x v="2"/>
    <n v="743"/>
    <x v="1"/>
  </r>
  <r>
    <x v="202"/>
    <x v="2"/>
    <x v="2"/>
    <n v="4176"/>
    <x v="1"/>
  </r>
  <r>
    <x v="203"/>
    <x v="2"/>
    <x v="2"/>
    <n v="836"/>
    <x v="1"/>
  </r>
  <r>
    <x v="204"/>
    <x v="2"/>
    <x v="2"/>
    <n v="7424"/>
    <x v="1"/>
  </r>
  <r>
    <x v="204"/>
    <x v="2"/>
    <x v="2"/>
    <n v="2228"/>
    <x v="1"/>
  </r>
  <r>
    <x v="204"/>
    <x v="2"/>
    <x v="2"/>
    <n v="743"/>
    <x v="1"/>
  </r>
  <r>
    <x v="205"/>
    <x v="3"/>
    <x v="1"/>
    <n v="2998"/>
    <x v="1"/>
  </r>
  <r>
    <x v="205"/>
    <x v="3"/>
    <x v="1"/>
    <n v="650"/>
    <x v="1"/>
  </r>
  <r>
    <x v="206"/>
    <x v="2"/>
    <x v="2"/>
    <n v="418"/>
    <x v="1"/>
  </r>
  <r>
    <x v="206"/>
    <x v="2"/>
    <x v="2"/>
    <n v="232"/>
    <x v="1"/>
  </r>
  <r>
    <x v="206"/>
    <x v="2"/>
    <x v="2"/>
    <n v="4176"/>
    <x v="1"/>
  </r>
  <r>
    <x v="206"/>
    <x v="2"/>
    <x v="2"/>
    <n v="93"/>
    <x v="1"/>
  </r>
  <r>
    <x v="207"/>
    <x v="2"/>
    <x v="2"/>
    <n v="7424"/>
    <x v="1"/>
  </r>
  <r>
    <x v="207"/>
    <x v="2"/>
    <x v="2"/>
    <n v="4455"/>
    <x v="1"/>
  </r>
  <r>
    <x v="207"/>
    <x v="2"/>
    <x v="2"/>
    <n v="743"/>
    <x v="1"/>
  </r>
  <r>
    <x v="208"/>
    <x v="2"/>
    <x v="2"/>
    <n v="418"/>
    <x v="1"/>
  </r>
  <r>
    <x v="208"/>
    <x v="2"/>
    <x v="2"/>
    <n v="232"/>
    <x v="1"/>
  </r>
  <r>
    <x v="209"/>
    <x v="2"/>
    <x v="2"/>
    <n v="279"/>
    <x v="1"/>
  </r>
  <r>
    <x v="209"/>
    <x v="2"/>
    <x v="2"/>
    <n v="1485"/>
    <x v="1"/>
  </r>
  <r>
    <x v="209"/>
    <x v="2"/>
    <x v="2"/>
    <n v="7424"/>
    <x v="1"/>
  </r>
  <r>
    <x v="209"/>
    <x v="2"/>
    <x v="2"/>
    <n v="2228"/>
    <x v="1"/>
  </r>
  <r>
    <x v="210"/>
    <x v="2"/>
    <x v="2"/>
    <n v="140"/>
    <x v="1"/>
  </r>
  <r>
    <x v="210"/>
    <x v="2"/>
    <x v="2"/>
    <n v="140"/>
    <x v="1"/>
  </r>
  <r>
    <x v="211"/>
    <x v="2"/>
    <x v="2"/>
    <n v="140"/>
    <x v="1"/>
  </r>
  <r>
    <x v="211"/>
    <x v="2"/>
    <x v="2"/>
    <n v="279"/>
    <x v="1"/>
  </r>
  <r>
    <x v="212"/>
    <x v="2"/>
    <x v="2"/>
    <n v="2088"/>
    <x v="1"/>
  </r>
  <r>
    <x v="213"/>
    <x v="1"/>
    <x v="0"/>
    <n v="724"/>
    <x v="1"/>
  </r>
  <r>
    <x v="214"/>
    <x v="2"/>
    <x v="4"/>
    <n v="3759"/>
    <x v="1"/>
  </r>
  <r>
    <x v="214"/>
    <x v="2"/>
    <x v="4"/>
    <n v="7424"/>
    <x v="1"/>
  </r>
  <r>
    <x v="214"/>
    <x v="2"/>
    <x v="4"/>
    <n v="2784"/>
    <x v="1"/>
  </r>
  <r>
    <x v="214"/>
    <x v="2"/>
    <x v="4"/>
    <n v="1253"/>
    <x v="1"/>
  </r>
  <r>
    <x v="214"/>
    <x v="2"/>
    <x v="4"/>
    <n v="5847"/>
    <x v="1"/>
  </r>
  <r>
    <x v="215"/>
    <x v="2"/>
    <x v="2"/>
    <n v="557"/>
    <x v="1"/>
  </r>
  <r>
    <x v="216"/>
    <x v="2"/>
    <x v="2"/>
    <n v="557"/>
    <x v="1"/>
  </r>
  <r>
    <x v="216"/>
    <x v="2"/>
    <x v="2"/>
    <n v="1485"/>
    <x v="1"/>
  </r>
  <r>
    <x v="216"/>
    <x v="2"/>
    <x v="2"/>
    <n v="5568"/>
    <x v="1"/>
  </r>
  <r>
    <x v="216"/>
    <x v="2"/>
    <x v="2"/>
    <n v="1114"/>
    <x v="1"/>
  </r>
  <r>
    <x v="216"/>
    <x v="2"/>
    <x v="2"/>
    <n v="1485"/>
    <x v="1"/>
  </r>
  <r>
    <x v="217"/>
    <x v="2"/>
    <x v="2"/>
    <n v="418"/>
    <x v="1"/>
  </r>
  <r>
    <x v="217"/>
    <x v="2"/>
    <x v="2"/>
    <n v="232"/>
    <x v="1"/>
  </r>
  <r>
    <x v="217"/>
    <x v="2"/>
    <x v="2"/>
    <n v="2088"/>
    <x v="1"/>
  </r>
  <r>
    <x v="218"/>
    <x v="2"/>
    <x v="2"/>
    <n v="1114"/>
    <x v="1"/>
  </r>
  <r>
    <x v="218"/>
    <x v="2"/>
    <x v="2"/>
    <n v="2228"/>
    <x v="1"/>
  </r>
  <r>
    <x v="218"/>
    <x v="2"/>
    <x v="2"/>
    <n v="11136"/>
    <x v="1"/>
  </r>
  <r>
    <x v="218"/>
    <x v="2"/>
    <x v="2"/>
    <n v="5568"/>
    <x v="1"/>
  </r>
  <r>
    <x v="218"/>
    <x v="2"/>
    <x v="2"/>
    <n v="743"/>
    <x v="1"/>
  </r>
  <r>
    <x v="219"/>
    <x v="2"/>
    <x v="2"/>
    <n v="35"/>
    <x v="1"/>
  </r>
  <r>
    <x v="219"/>
    <x v="2"/>
    <x v="2"/>
    <n v="140"/>
    <x v="1"/>
  </r>
  <r>
    <x v="219"/>
    <x v="2"/>
    <x v="2"/>
    <n v="836"/>
    <x v="1"/>
  </r>
  <r>
    <x v="219"/>
    <x v="2"/>
    <x v="2"/>
    <n v="464"/>
    <x v="1"/>
  </r>
  <r>
    <x v="219"/>
    <x v="2"/>
    <x v="2"/>
    <n v="4176"/>
    <x v="1"/>
  </r>
  <r>
    <x v="219"/>
    <x v="2"/>
    <x v="2"/>
    <n v="232"/>
    <x v="1"/>
  </r>
  <r>
    <x v="219"/>
    <x v="2"/>
    <x v="2"/>
    <n v="2005"/>
    <x v="1"/>
  </r>
  <r>
    <x v="220"/>
    <x v="3"/>
    <x v="2"/>
    <n v="70"/>
    <x v="1"/>
  </r>
  <r>
    <x v="220"/>
    <x v="3"/>
    <x v="2"/>
    <n v="140"/>
    <x v="1"/>
  </r>
  <r>
    <x v="220"/>
    <x v="3"/>
    <x v="2"/>
    <n v="557"/>
    <x v="1"/>
  </r>
  <r>
    <x v="220"/>
    <x v="3"/>
    <x v="2"/>
    <n v="836"/>
    <x v="1"/>
  </r>
  <r>
    <x v="220"/>
    <x v="3"/>
    <x v="2"/>
    <n v="140"/>
    <x v="1"/>
  </r>
  <r>
    <x v="221"/>
    <x v="3"/>
    <x v="2"/>
    <n v="557"/>
    <x v="1"/>
  </r>
  <r>
    <x v="221"/>
    <x v="3"/>
    <x v="2"/>
    <n v="2970"/>
    <x v="1"/>
  </r>
  <r>
    <x v="221"/>
    <x v="3"/>
    <x v="2"/>
    <n v="7424"/>
    <x v="1"/>
  </r>
  <r>
    <x v="221"/>
    <x v="3"/>
    <x v="2"/>
    <n v="6682"/>
    <x v="1"/>
  </r>
  <r>
    <x v="221"/>
    <x v="3"/>
    <x v="2"/>
    <n v="1485"/>
    <x v="1"/>
  </r>
  <r>
    <x v="222"/>
    <x v="3"/>
    <x v="2"/>
    <n v="836"/>
    <x v="1"/>
  </r>
  <r>
    <x v="222"/>
    <x v="3"/>
    <x v="2"/>
    <n v="464"/>
    <x v="1"/>
  </r>
  <r>
    <x v="222"/>
    <x v="3"/>
    <x v="2"/>
    <n v="3132"/>
    <x v="1"/>
  </r>
  <r>
    <x v="223"/>
    <x v="3"/>
    <x v="2"/>
    <n v="140"/>
    <x v="1"/>
  </r>
  <r>
    <x v="223"/>
    <x v="3"/>
    <x v="2"/>
    <n v="140"/>
    <x v="1"/>
  </r>
  <r>
    <x v="224"/>
    <x v="3"/>
    <x v="1"/>
    <n v="325"/>
    <x v="1"/>
  </r>
  <r>
    <x v="224"/>
    <x v="3"/>
    <x v="1"/>
    <n v="93"/>
    <x v="1"/>
  </r>
  <r>
    <x v="225"/>
    <x v="3"/>
    <x v="4"/>
    <n v="1114"/>
    <x v="1"/>
  </r>
  <r>
    <x v="225"/>
    <x v="3"/>
    <x v="4"/>
    <n v="1300"/>
    <x v="1"/>
  </r>
  <r>
    <x v="226"/>
    <x v="3"/>
    <x v="2"/>
    <n v="140"/>
    <x v="1"/>
  </r>
  <r>
    <x v="226"/>
    <x v="3"/>
    <x v="2"/>
    <n v="232"/>
    <x v="1"/>
  </r>
  <r>
    <x v="226"/>
    <x v="3"/>
    <x v="2"/>
    <n v="4176"/>
    <x v="1"/>
  </r>
  <r>
    <x v="226"/>
    <x v="3"/>
    <x v="2"/>
    <n v="116"/>
    <x v="1"/>
  </r>
  <r>
    <x v="227"/>
    <x v="3"/>
    <x v="2"/>
    <n v="4455"/>
    <x v="1"/>
  </r>
  <r>
    <x v="227"/>
    <x v="3"/>
    <x v="2"/>
    <n v="4455"/>
    <x v="1"/>
  </r>
  <r>
    <x v="227"/>
    <x v="3"/>
    <x v="2"/>
    <n v="743"/>
    <x v="1"/>
  </r>
  <r>
    <x v="228"/>
    <x v="3"/>
    <x v="2"/>
    <n v="70"/>
    <x v="1"/>
  </r>
  <r>
    <x v="228"/>
    <x v="3"/>
    <x v="2"/>
    <n v="140"/>
    <x v="1"/>
  </r>
  <r>
    <x v="228"/>
    <x v="3"/>
    <x v="2"/>
    <n v="279"/>
    <x v="1"/>
  </r>
  <r>
    <x v="228"/>
    <x v="3"/>
    <x v="2"/>
    <n v="279"/>
    <x v="1"/>
  </r>
  <r>
    <x v="228"/>
    <x v="3"/>
    <x v="2"/>
    <n v="140"/>
    <x v="1"/>
  </r>
  <r>
    <x v="229"/>
    <x v="3"/>
    <x v="4"/>
    <n v="6496"/>
    <x v="1"/>
  </r>
  <r>
    <x v="229"/>
    <x v="3"/>
    <x v="4"/>
    <n v="4455"/>
    <x v="1"/>
  </r>
  <r>
    <x v="229"/>
    <x v="3"/>
    <x v="4"/>
    <n v="1253"/>
    <x v="1"/>
  </r>
  <r>
    <x v="229"/>
    <x v="3"/>
    <x v="4"/>
    <n v="5220"/>
    <x v="1"/>
  </r>
  <r>
    <x v="229"/>
    <x v="3"/>
    <x v="4"/>
    <n v="5847"/>
    <x v="1"/>
  </r>
  <r>
    <x v="230"/>
    <x v="3"/>
    <x v="0"/>
    <n v="223"/>
    <x v="1"/>
  </r>
  <r>
    <x v="231"/>
    <x v="3"/>
    <x v="2"/>
    <n v="836"/>
    <x v="1"/>
  </r>
  <r>
    <x v="231"/>
    <x v="3"/>
    <x v="2"/>
    <n v="1485"/>
    <x v="1"/>
  </r>
  <r>
    <x v="231"/>
    <x v="3"/>
    <x v="2"/>
    <n v="4455"/>
    <x v="1"/>
  </r>
  <r>
    <x v="231"/>
    <x v="3"/>
    <x v="2"/>
    <n v="743"/>
    <x v="1"/>
  </r>
  <r>
    <x v="232"/>
    <x v="3"/>
    <x v="2"/>
    <n v="836"/>
    <x v="1"/>
  </r>
  <r>
    <x v="232"/>
    <x v="3"/>
    <x v="2"/>
    <n v="2088"/>
    <x v="1"/>
  </r>
  <r>
    <x v="233"/>
    <x v="3"/>
    <x v="2"/>
    <n v="140"/>
    <x v="1"/>
  </r>
  <r>
    <x v="233"/>
    <x v="3"/>
    <x v="2"/>
    <n v="116"/>
    <x v="1"/>
  </r>
  <r>
    <x v="234"/>
    <x v="3"/>
    <x v="2"/>
    <n v="279"/>
    <x v="1"/>
  </r>
  <r>
    <x v="234"/>
    <x v="3"/>
    <x v="2"/>
    <n v="2228"/>
    <x v="1"/>
  </r>
  <r>
    <x v="234"/>
    <x v="3"/>
    <x v="2"/>
    <n v="743"/>
    <x v="1"/>
  </r>
  <r>
    <x v="235"/>
    <x v="3"/>
    <x v="4"/>
    <n v="1128"/>
    <x v="1"/>
  </r>
  <r>
    <x v="235"/>
    <x v="3"/>
    <x v="4"/>
    <n v="961"/>
    <x v="1"/>
  </r>
  <r>
    <x v="236"/>
    <x v="3"/>
    <x v="1"/>
    <n v="3174"/>
    <x v="1"/>
  </r>
  <r>
    <x v="236"/>
    <x v="3"/>
    <x v="1"/>
    <n v="520"/>
    <x v="1"/>
  </r>
  <r>
    <x v="237"/>
    <x v="3"/>
    <x v="2"/>
    <n v="836"/>
    <x v="1"/>
  </r>
  <r>
    <x v="237"/>
    <x v="3"/>
    <x v="2"/>
    <n v="348"/>
    <x v="1"/>
  </r>
  <r>
    <x v="238"/>
    <x v="3"/>
    <x v="2"/>
    <n v="836"/>
    <x v="1"/>
  </r>
  <r>
    <x v="238"/>
    <x v="3"/>
    <x v="2"/>
    <n v="1485"/>
    <x v="1"/>
  </r>
  <r>
    <x v="238"/>
    <x v="3"/>
    <x v="2"/>
    <n v="3712"/>
    <x v="1"/>
  </r>
  <r>
    <x v="238"/>
    <x v="3"/>
    <x v="2"/>
    <n v="3341"/>
    <x v="1"/>
  </r>
  <r>
    <x v="238"/>
    <x v="3"/>
    <x v="2"/>
    <n v="743"/>
    <x v="1"/>
  </r>
  <r>
    <x v="239"/>
    <x v="3"/>
    <x v="2"/>
    <n v="418"/>
    <x v="1"/>
  </r>
  <r>
    <x v="239"/>
    <x v="3"/>
    <x v="2"/>
    <n v="557"/>
    <x v="1"/>
  </r>
  <r>
    <x v="239"/>
    <x v="3"/>
    <x v="2"/>
    <n v="557"/>
    <x v="1"/>
  </r>
  <r>
    <x v="240"/>
    <x v="3"/>
    <x v="1"/>
    <n v="2228"/>
    <x v="1"/>
  </r>
  <r>
    <x v="241"/>
    <x v="1"/>
    <x v="2"/>
    <n v="1485"/>
    <x v="1"/>
  </r>
  <r>
    <x v="241"/>
    <x v="1"/>
    <x v="2"/>
    <n v="297"/>
    <x v="1"/>
  </r>
  <r>
    <x v="242"/>
    <x v="3"/>
    <x v="3"/>
    <n v="2998"/>
    <x v="1"/>
  </r>
  <r>
    <x v="242"/>
    <x v="3"/>
    <x v="3"/>
    <n v="3341"/>
    <x v="1"/>
  </r>
  <r>
    <x v="242"/>
    <x v="3"/>
    <x v="3"/>
    <n v="1120"/>
    <x v="1"/>
  </r>
  <r>
    <x v="243"/>
    <x v="3"/>
    <x v="3"/>
    <n v="6682"/>
    <x v="1"/>
  </r>
  <r>
    <x v="244"/>
    <x v="3"/>
    <x v="4"/>
    <n v="3248"/>
    <x v="1"/>
  </r>
  <r>
    <x v="244"/>
    <x v="3"/>
    <x v="4"/>
    <n v="5568"/>
    <x v="1"/>
  </r>
  <r>
    <x v="244"/>
    <x v="3"/>
    <x v="4"/>
    <n v="11136"/>
    <x v="1"/>
  </r>
  <r>
    <x v="244"/>
    <x v="3"/>
    <x v="4"/>
    <n v="2924"/>
    <x v="1"/>
  </r>
  <r>
    <x v="245"/>
    <x v="3"/>
    <x v="1"/>
    <n v="335"/>
    <x v="1"/>
  </r>
  <r>
    <x v="246"/>
    <x v="3"/>
    <x v="2"/>
    <n v="1114"/>
    <x v="1"/>
  </r>
  <r>
    <x v="246"/>
    <x v="3"/>
    <x v="2"/>
    <n v="1485"/>
    <x v="1"/>
  </r>
  <r>
    <x v="246"/>
    <x v="3"/>
    <x v="2"/>
    <n v="4455"/>
    <x v="1"/>
  </r>
  <r>
    <x v="246"/>
    <x v="3"/>
    <x v="2"/>
    <n v="1485"/>
    <x v="1"/>
  </r>
  <r>
    <x v="247"/>
    <x v="3"/>
    <x v="2"/>
    <n v="279"/>
    <x v="1"/>
  </r>
  <r>
    <x v="247"/>
    <x v="3"/>
    <x v="2"/>
    <n v="464"/>
    <x v="1"/>
  </r>
  <r>
    <x v="247"/>
    <x v="3"/>
    <x v="2"/>
    <n v="116"/>
    <x v="1"/>
  </r>
  <r>
    <x v="248"/>
    <x v="3"/>
    <x v="1"/>
    <n v="557"/>
    <x v="1"/>
  </r>
  <r>
    <x v="249"/>
    <x v="3"/>
    <x v="1"/>
    <n v="891"/>
    <x v="1"/>
  </r>
  <r>
    <x v="250"/>
    <x v="3"/>
    <x v="2"/>
    <n v="557"/>
    <x v="1"/>
  </r>
  <r>
    <x v="250"/>
    <x v="3"/>
    <x v="2"/>
    <n v="2228"/>
    <x v="1"/>
  </r>
  <r>
    <x v="250"/>
    <x v="3"/>
    <x v="2"/>
    <n v="1485"/>
    <x v="1"/>
  </r>
  <r>
    <x v="251"/>
    <x v="3"/>
    <x v="2"/>
    <n v="47"/>
    <x v="1"/>
  </r>
  <r>
    <x v="251"/>
    <x v="3"/>
    <x v="2"/>
    <n v="279"/>
    <x v="1"/>
  </r>
  <r>
    <x v="251"/>
    <x v="3"/>
    <x v="2"/>
    <n v="1671"/>
    <x v="1"/>
  </r>
  <r>
    <x v="251"/>
    <x v="3"/>
    <x v="2"/>
    <n v="464"/>
    <x v="1"/>
  </r>
  <r>
    <x v="251"/>
    <x v="3"/>
    <x v="2"/>
    <n v="6264"/>
    <x v="1"/>
  </r>
  <r>
    <x v="251"/>
    <x v="3"/>
    <x v="2"/>
    <n v="4009"/>
    <x v="1"/>
  </r>
  <r>
    <x v="252"/>
    <x v="3"/>
    <x v="3"/>
    <n v="2450"/>
    <x v="1"/>
  </r>
  <r>
    <x v="252"/>
    <x v="3"/>
    <x v="3"/>
    <n v="10691"/>
    <x v="1"/>
  </r>
  <r>
    <x v="253"/>
    <x v="3"/>
    <x v="2"/>
    <n v="70"/>
    <x v="1"/>
  </r>
  <r>
    <x v="253"/>
    <x v="3"/>
    <x v="2"/>
    <n v="836"/>
    <x v="1"/>
  </r>
  <r>
    <x v="253"/>
    <x v="3"/>
    <x v="2"/>
    <n v="557"/>
    <x v="1"/>
  </r>
  <r>
    <x v="253"/>
    <x v="3"/>
    <x v="2"/>
    <n v="279"/>
    <x v="1"/>
  </r>
  <r>
    <x v="254"/>
    <x v="3"/>
    <x v="2"/>
    <n v="5012"/>
    <x v="1"/>
  </r>
  <r>
    <x v="255"/>
    <x v="3"/>
    <x v="4"/>
    <n v="1253"/>
    <x v="1"/>
  </r>
  <r>
    <x v="255"/>
    <x v="3"/>
    <x v="4"/>
    <n v="30624"/>
    <x v="1"/>
  </r>
  <r>
    <x v="255"/>
    <x v="3"/>
    <x v="4"/>
    <n v="8770"/>
    <x v="1"/>
  </r>
  <r>
    <x v="256"/>
    <x v="3"/>
    <x v="2"/>
    <n v="418"/>
    <x v="1"/>
  </r>
  <r>
    <x v="256"/>
    <x v="3"/>
    <x v="2"/>
    <n v="116"/>
    <x v="1"/>
  </r>
  <r>
    <x v="257"/>
    <x v="3"/>
    <x v="4"/>
    <n v="1692"/>
    <x v="1"/>
  </r>
  <r>
    <x v="258"/>
    <x v="3"/>
    <x v="2"/>
    <n v="84"/>
    <x v="1"/>
  </r>
  <r>
    <x v="259"/>
    <x v="3"/>
    <x v="2"/>
    <n v="4455"/>
    <x v="1"/>
  </r>
  <r>
    <x v="259"/>
    <x v="3"/>
    <x v="2"/>
    <n v="1671"/>
    <x v="1"/>
  </r>
  <r>
    <x v="259"/>
    <x v="3"/>
    <x v="2"/>
    <n v="446"/>
    <x v="1"/>
  </r>
  <r>
    <x v="260"/>
    <x v="3"/>
    <x v="2"/>
    <n v="1671"/>
    <x v="1"/>
  </r>
  <r>
    <x v="260"/>
    <x v="3"/>
    <x v="2"/>
    <n v="3132"/>
    <x v="1"/>
  </r>
  <r>
    <x v="261"/>
    <x v="4"/>
    <x v="0"/>
    <n v="1225"/>
    <x v="1"/>
  </r>
  <r>
    <x v="262"/>
    <x v="3"/>
    <x v="2"/>
    <n v="1671"/>
    <x v="1"/>
  </r>
  <r>
    <x v="262"/>
    <x v="3"/>
    <x v="2"/>
    <n v="743"/>
    <x v="1"/>
  </r>
  <r>
    <x v="263"/>
    <x v="3"/>
    <x v="2"/>
    <n v="116"/>
    <x v="1"/>
  </r>
  <r>
    <x v="264"/>
    <x v="3"/>
    <x v="2"/>
    <n v="279"/>
    <x v="1"/>
  </r>
  <r>
    <x v="264"/>
    <x v="3"/>
    <x v="2"/>
    <n v="140"/>
    <x v="1"/>
  </r>
  <r>
    <x v="265"/>
    <x v="3"/>
    <x v="2"/>
    <n v="325"/>
    <x v="1"/>
  </r>
  <r>
    <x v="266"/>
    <x v="1"/>
    <x v="0"/>
    <n v="576"/>
    <x v="1"/>
  </r>
  <r>
    <x v="266"/>
    <x v="1"/>
    <x v="0"/>
    <n v="274"/>
    <x v="1"/>
  </r>
  <r>
    <x v="267"/>
    <x v="3"/>
    <x v="2"/>
    <n v="1671"/>
    <x v="1"/>
  </r>
  <r>
    <x v="267"/>
    <x v="3"/>
    <x v="2"/>
    <n v="3132"/>
    <x v="1"/>
  </r>
  <r>
    <x v="268"/>
    <x v="3"/>
    <x v="2"/>
    <n v="209"/>
    <x v="1"/>
  </r>
  <r>
    <x v="269"/>
    <x v="3"/>
    <x v="2"/>
    <n v="232"/>
    <x v="1"/>
  </r>
  <r>
    <x v="270"/>
    <x v="3"/>
    <x v="1"/>
    <n v="140"/>
    <x v="1"/>
  </r>
  <r>
    <x v="270"/>
    <x v="3"/>
    <x v="1"/>
    <n v="140"/>
    <x v="1"/>
  </r>
  <r>
    <x v="270"/>
    <x v="3"/>
    <x v="1"/>
    <n v="17818"/>
    <x v="1"/>
  </r>
  <r>
    <x v="271"/>
    <x v="3"/>
    <x v="1"/>
    <n v="1838"/>
    <x v="1"/>
  </r>
  <r>
    <x v="272"/>
    <x v="3"/>
    <x v="2"/>
    <n v="743"/>
    <x v="1"/>
  </r>
  <r>
    <x v="272"/>
    <x v="3"/>
    <x v="2"/>
    <n v="2970"/>
    <x v="1"/>
  </r>
  <r>
    <x v="273"/>
    <x v="3"/>
    <x v="4"/>
    <n v="1300"/>
    <x v="1"/>
  </r>
  <r>
    <x v="274"/>
    <x v="3"/>
    <x v="2"/>
    <n v="1671"/>
    <x v="1"/>
  </r>
  <r>
    <x v="274"/>
    <x v="3"/>
    <x v="2"/>
    <n v="1044"/>
    <x v="1"/>
  </r>
  <r>
    <x v="275"/>
    <x v="3"/>
    <x v="2"/>
    <n v="743"/>
    <x v="1"/>
  </r>
  <r>
    <x v="275"/>
    <x v="3"/>
    <x v="2"/>
    <n v="3712"/>
    <x v="1"/>
  </r>
  <r>
    <x v="276"/>
    <x v="3"/>
    <x v="2"/>
    <n v="836"/>
    <x v="1"/>
  </r>
  <r>
    <x v="276"/>
    <x v="3"/>
    <x v="2"/>
    <n v="232"/>
    <x v="1"/>
  </r>
  <r>
    <x v="276"/>
    <x v="3"/>
    <x v="2"/>
    <n v="116"/>
    <x v="1"/>
  </r>
  <r>
    <x v="277"/>
    <x v="3"/>
    <x v="2"/>
    <n v="557"/>
    <x v="1"/>
  </r>
  <r>
    <x v="277"/>
    <x v="3"/>
    <x v="2"/>
    <n v="372"/>
    <x v="1"/>
  </r>
  <r>
    <x v="278"/>
    <x v="3"/>
    <x v="1"/>
    <n v="2228"/>
    <x v="1"/>
  </r>
  <r>
    <x v="279"/>
    <x v="1"/>
    <x v="1"/>
    <n v="1940"/>
    <x v="1"/>
  </r>
  <r>
    <x v="279"/>
    <x v="1"/>
    <x v="1"/>
    <n v="1040"/>
    <x v="1"/>
  </r>
  <r>
    <x v="280"/>
    <x v="3"/>
    <x v="2"/>
    <n v="279"/>
    <x v="1"/>
  </r>
  <r>
    <x v="280"/>
    <x v="3"/>
    <x v="2"/>
    <n v="372"/>
    <x v="1"/>
  </r>
  <r>
    <x v="281"/>
    <x v="3"/>
    <x v="2"/>
    <n v="232"/>
    <x v="1"/>
  </r>
  <r>
    <x v="281"/>
    <x v="3"/>
    <x v="2"/>
    <n v="2088"/>
    <x v="1"/>
  </r>
  <r>
    <x v="282"/>
    <x v="1"/>
    <x v="2"/>
    <n v="209"/>
    <x v="1"/>
  </r>
  <r>
    <x v="282"/>
    <x v="1"/>
    <x v="2"/>
    <n v="279"/>
    <x v="1"/>
  </r>
  <r>
    <x v="283"/>
    <x v="1"/>
    <x v="4"/>
    <n v="13753"/>
    <x v="1"/>
  </r>
  <r>
    <x v="284"/>
    <x v="3"/>
    <x v="2"/>
    <n v="836"/>
    <x v="1"/>
  </r>
  <r>
    <x v="284"/>
    <x v="3"/>
    <x v="2"/>
    <n v="464"/>
    <x v="1"/>
  </r>
  <r>
    <x v="284"/>
    <x v="3"/>
    <x v="2"/>
    <n v="2088"/>
    <x v="1"/>
  </r>
  <r>
    <x v="285"/>
    <x v="3"/>
    <x v="2"/>
    <n v="1114"/>
    <x v="1"/>
  </r>
  <r>
    <x v="285"/>
    <x v="3"/>
    <x v="2"/>
    <n v="743"/>
    <x v="1"/>
  </r>
  <r>
    <x v="286"/>
    <x v="1"/>
    <x v="4"/>
    <n v="1114"/>
    <x v="1"/>
  </r>
  <r>
    <x v="287"/>
    <x v="3"/>
    <x v="2"/>
    <n v="372"/>
    <x v="1"/>
  </r>
  <r>
    <x v="288"/>
    <x v="3"/>
    <x v="2"/>
    <n v="418"/>
    <x v="1"/>
  </r>
  <r>
    <x v="289"/>
    <x v="3"/>
    <x v="2"/>
    <n v="1114"/>
    <x v="1"/>
  </r>
  <r>
    <x v="289"/>
    <x v="3"/>
    <x v="2"/>
    <n v="4455"/>
    <x v="1"/>
  </r>
  <r>
    <x v="289"/>
    <x v="3"/>
    <x v="2"/>
    <n v="372"/>
    <x v="1"/>
  </r>
  <r>
    <x v="290"/>
    <x v="3"/>
    <x v="2"/>
    <n v="836"/>
    <x v="1"/>
  </r>
  <r>
    <x v="290"/>
    <x v="3"/>
    <x v="2"/>
    <n v="232"/>
    <x v="1"/>
  </r>
  <r>
    <x v="290"/>
    <x v="3"/>
    <x v="2"/>
    <n v="2088"/>
    <x v="1"/>
  </r>
  <r>
    <x v="291"/>
    <x v="1"/>
    <x v="4"/>
    <n v="1253"/>
    <x v="1"/>
  </r>
  <r>
    <x v="291"/>
    <x v="1"/>
    <x v="4"/>
    <n v="2228"/>
    <x v="1"/>
  </r>
  <r>
    <x v="291"/>
    <x v="1"/>
    <x v="4"/>
    <n v="25056"/>
    <x v="1"/>
  </r>
  <r>
    <x v="291"/>
    <x v="1"/>
    <x v="4"/>
    <n v="4385"/>
    <x v="1"/>
  </r>
  <r>
    <x v="292"/>
    <x v="1"/>
    <x v="4"/>
    <n v="1128"/>
    <x v="1"/>
  </r>
  <r>
    <x v="292"/>
    <x v="1"/>
    <x v="4"/>
    <n v="961"/>
    <x v="1"/>
  </r>
  <r>
    <x v="292"/>
    <x v="1"/>
    <x v="4"/>
    <n v="919"/>
    <x v="1"/>
  </r>
  <r>
    <x v="293"/>
    <x v="1"/>
    <x v="1"/>
    <n v="130"/>
    <x v="1"/>
  </r>
  <r>
    <x v="294"/>
    <x v="3"/>
    <x v="2"/>
    <n v="464"/>
    <x v="1"/>
  </r>
  <r>
    <x v="294"/>
    <x v="3"/>
    <x v="2"/>
    <n v="836"/>
    <x v="1"/>
  </r>
  <r>
    <x v="294"/>
    <x v="3"/>
    <x v="2"/>
    <n v="232"/>
    <x v="1"/>
  </r>
  <r>
    <x v="294"/>
    <x v="3"/>
    <x v="2"/>
    <n v="2005"/>
    <x v="1"/>
  </r>
  <r>
    <x v="295"/>
    <x v="3"/>
    <x v="2"/>
    <n v="1485"/>
    <x v="1"/>
  </r>
  <r>
    <x v="295"/>
    <x v="3"/>
    <x v="2"/>
    <n v="7424"/>
    <x v="1"/>
  </r>
  <r>
    <x v="295"/>
    <x v="3"/>
    <x v="2"/>
    <n v="2228"/>
    <x v="1"/>
  </r>
  <r>
    <x v="295"/>
    <x v="3"/>
    <x v="2"/>
    <n v="743"/>
    <x v="1"/>
  </r>
  <r>
    <x v="296"/>
    <x v="1"/>
    <x v="2"/>
    <n v="743"/>
    <x v="1"/>
  </r>
  <r>
    <x v="296"/>
    <x v="1"/>
    <x v="2"/>
    <n v="1485"/>
    <x v="1"/>
  </r>
  <r>
    <x v="296"/>
    <x v="1"/>
    <x v="2"/>
    <n v="557"/>
    <x v="1"/>
  </r>
  <r>
    <x v="297"/>
    <x v="1"/>
    <x v="2"/>
    <n v="836"/>
    <x v="1"/>
  </r>
  <r>
    <x v="297"/>
    <x v="1"/>
    <x v="2"/>
    <n v="2088"/>
    <x v="1"/>
  </r>
  <r>
    <x v="297"/>
    <x v="1"/>
    <x v="2"/>
    <n v="116"/>
    <x v="1"/>
  </r>
  <r>
    <x v="298"/>
    <x v="1"/>
    <x v="2"/>
    <n v="836"/>
    <x v="1"/>
  </r>
  <r>
    <x v="298"/>
    <x v="1"/>
    <x v="2"/>
    <n v="1044"/>
    <x v="1"/>
  </r>
  <r>
    <x v="298"/>
    <x v="1"/>
    <x v="2"/>
    <n v="116"/>
    <x v="1"/>
  </r>
  <r>
    <x v="299"/>
    <x v="1"/>
    <x v="2"/>
    <n v="1114"/>
    <x v="1"/>
  </r>
  <r>
    <x v="300"/>
    <x v="1"/>
    <x v="2"/>
    <n v="70"/>
    <x v="1"/>
  </r>
  <r>
    <x v="301"/>
    <x v="1"/>
    <x v="2"/>
    <n v="418"/>
    <x v="1"/>
  </r>
  <r>
    <x v="301"/>
    <x v="1"/>
    <x v="2"/>
    <n v="279"/>
    <x v="1"/>
  </r>
  <r>
    <x v="301"/>
    <x v="1"/>
    <x v="2"/>
    <n v="418"/>
    <x v="1"/>
  </r>
  <r>
    <x v="301"/>
    <x v="1"/>
    <x v="2"/>
    <n v="418"/>
    <x v="1"/>
  </r>
  <r>
    <x v="301"/>
    <x v="1"/>
    <x v="2"/>
    <n v="140"/>
    <x v="1"/>
  </r>
  <r>
    <x v="302"/>
    <x v="1"/>
    <x v="2"/>
    <n v="335"/>
    <x v="1"/>
  </r>
  <r>
    <x v="302"/>
    <x v="1"/>
    <x v="2"/>
    <n v="743"/>
    <x v="1"/>
  </r>
  <r>
    <x v="302"/>
    <x v="1"/>
    <x v="2"/>
    <n v="1671"/>
    <x v="1"/>
  </r>
  <r>
    <x v="303"/>
    <x v="1"/>
    <x v="2"/>
    <n v="836"/>
    <x v="1"/>
  </r>
  <r>
    <x v="303"/>
    <x v="1"/>
    <x v="2"/>
    <n v="836"/>
    <x v="1"/>
  </r>
  <r>
    <x v="304"/>
    <x v="1"/>
    <x v="4"/>
    <n v="502"/>
    <x v="1"/>
  </r>
  <r>
    <x v="304"/>
    <x v="1"/>
    <x v="4"/>
    <n v="650"/>
    <x v="1"/>
  </r>
  <r>
    <x v="305"/>
    <x v="1"/>
    <x v="1"/>
    <n v="891"/>
    <x v="1"/>
  </r>
  <r>
    <x v="306"/>
    <x v="1"/>
    <x v="1"/>
    <n v="669"/>
    <x v="1"/>
  </r>
  <r>
    <x v="307"/>
    <x v="1"/>
    <x v="2"/>
    <n v="743"/>
    <x v="1"/>
  </r>
  <r>
    <x v="307"/>
    <x v="1"/>
    <x v="2"/>
    <n v="2970"/>
    <x v="1"/>
  </r>
  <r>
    <x v="307"/>
    <x v="1"/>
    <x v="2"/>
    <n v="1671"/>
    <x v="1"/>
  </r>
  <r>
    <x v="307"/>
    <x v="1"/>
    <x v="2"/>
    <n v="372"/>
    <x v="1"/>
  </r>
  <r>
    <x v="308"/>
    <x v="1"/>
    <x v="2"/>
    <n v="279"/>
    <x v="1"/>
  </r>
  <r>
    <x v="308"/>
    <x v="1"/>
    <x v="2"/>
    <n v="836"/>
    <x v="1"/>
  </r>
  <r>
    <x v="308"/>
    <x v="1"/>
    <x v="2"/>
    <n v="232"/>
    <x v="1"/>
  </r>
  <r>
    <x v="309"/>
    <x v="1"/>
    <x v="2"/>
    <n v="1114"/>
    <x v="1"/>
  </r>
  <r>
    <x v="309"/>
    <x v="1"/>
    <x v="2"/>
    <n v="1485"/>
    <x v="1"/>
  </r>
  <r>
    <x v="309"/>
    <x v="1"/>
    <x v="2"/>
    <n v="5940"/>
    <x v="1"/>
  </r>
  <r>
    <x v="309"/>
    <x v="1"/>
    <x v="2"/>
    <n v="3898"/>
    <x v="1"/>
  </r>
  <r>
    <x v="309"/>
    <x v="1"/>
    <x v="2"/>
    <n v="743"/>
    <x v="1"/>
  </r>
  <r>
    <x v="310"/>
    <x v="1"/>
    <x v="2"/>
    <n v="557"/>
    <x v="1"/>
  </r>
  <r>
    <x v="310"/>
    <x v="1"/>
    <x v="2"/>
    <n v="743"/>
    <x v="1"/>
  </r>
  <r>
    <x v="310"/>
    <x v="1"/>
    <x v="2"/>
    <n v="2228"/>
    <x v="1"/>
  </r>
  <r>
    <x v="310"/>
    <x v="1"/>
    <x v="2"/>
    <n v="2228"/>
    <x v="1"/>
  </r>
  <r>
    <x v="310"/>
    <x v="1"/>
    <x v="2"/>
    <n v="186"/>
    <x v="1"/>
  </r>
  <r>
    <x v="311"/>
    <x v="1"/>
    <x v="2"/>
    <n v="1253"/>
    <x v="1"/>
  </r>
  <r>
    <x v="312"/>
    <x v="1"/>
    <x v="2"/>
    <n v="836"/>
    <x v="1"/>
  </r>
  <r>
    <x v="312"/>
    <x v="1"/>
    <x v="2"/>
    <n v="232"/>
    <x v="1"/>
  </r>
  <r>
    <x v="312"/>
    <x v="1"/>
    <x v="2"/>
    <n v="2088"/>
    <x v="1"/>
  </r>
  <r>
    <x v="313"/>
    <x v="1"/>
    <x v="2"/>
    <n v="70"/>
    <x v="1"/>
  </r>
  <r>
    <x v="314"/>
    <x v="1"/>
    <x v="3"/>
    <n v="3871"/>
    <x v="1"/>
  </r>
  <r>
    <x v="314"/>
    <x v="1"/>
    <x v="3"/>
    <n v="2228"/>
    <x v="1"/>
  </r>
  <r>
    <x v="314"/>
    <x v="1"/>
    <x v="3"/>
    <n v="1120"/>
    <x v="1"/>
  </r>
  <r>
    <x v="315"/>
    <x v="1"/>
    <x v="4"/>
    <n v="2599"/>
    <x v="1"/>
  </r>
  <r>
    <x v="315"/>
    <x v="1"/>
    <x v="4"/>
    <n v="223"/>
    <x v="1"/>
  </r>
  <r>
    <x v="315"/>
    <x v="1"/>
    <x v="4"/>
    <n v="1114"/>
    <x v="1"/>
  </r>
  <r>
    <x v="315"/>
    <x v="1"/>
    <x v="4"/>
    <n v="1114"/>
    <x v="1"/>
  </r>
  <r>
    <x v="316"/>
    <x v="1"/>
    <x v="2"/>
    <n v="1485"/>
    <x v="1"/>
  </r>
  <r>
    <x v="316"/>
    <x v="1"/>
    <x v="2"/>
    <n v="297"/>
    <x v="1"/>
  </r>
  <r>
    <x v="317"/>
    <x v="1"/>
    <x v="1"/>
    <n v="2228"/>
    <x v="1"/>
  </r>
  <r>
    <x v="318"/>
    <x v="1"/>
    <x v="1"/>
    <n v="3880"/>
    <x v="1"/>
  </r>
  <r>
    <x v="319"/>
    <x v="1"/>
    <x v="2"/>
    <n v="836"/>
    <x v="1"/>
  </r>
  <r>
    <x v="319"/>
    <x v="1"/>
    <x v="2"/>
    <n v="2088"/>
    <x v="1"/>
  </r>
  <r>
    <x v="320"/>
    <x v="1"/>
    <x v="2"/>
    <n v="195"/>
    <x v="1"/>
  </r>
  <r>
    <x v="321"/>
    <x v="1"/>
    <x v="4"/>
    <n v="9169"/>
    <x v="1"/>
  </r>
  <r>
    <x v="322"/>
    <x v="1"/>
    <x v="4"/>
    <n v="5012"/>
    <x v="1"/>
  </r>
  <r>
    <x v="322"/>
    <x v="1"/>
    <x v="4"/>
    <n v="4455"/>
    <x v="1"/>
  </r>
  <r>
    <x v="322"/>
    <x v="1"/>
    <x v="4"/>
    <n v="16704"/>
    <x v="1"/>
  </r>
  <r>
    <x v="323"/>
    <x v="1"/>
    <x v="2"/>
    <n v="743"/>
    <x v="1"/>
  </r>
  <r>
    <x v="324"/>
    <x v="1"/>
    <x v="2"/>
    <n v="4455"/>
    <x v="1"/>
  </r>
  <r>
    <x v="324"/>
    <x v="1"/>
    <x v="2"/>
    <n v="743"/>
    <x v="1"/>
  </r>
  <r>
    <x v="325"/>
    <x v="1"/>
    <x v="2"/>
    <n v="232"/>
    <x v="1"/>
  </r>
  <r>
    <x v="325"/>
    <x v="1"/>
    <x v="2"/>
    <n v="2088"/>
    <x v="1"/>
  </r>
  <r>
    <x v="325"/>
    <x v="1"/>
    <x v="2"/>
    <n v="2005"/>
    <x v="1"/>
  </r>
  <r>
    <x v="326"/>
    <x v="1"/>
    <x v="2"/>
    <n v="70"/>
    <x v="1"/>
  </r>
  <r>
    <x v="326"/>
    <x v="1"/>
    <x v="2"/>
    <n v="279"/>
    <x v="1"/>
  </r>
  <r>
    <x v="326"/>
    <x v="1"/>
    <x v="2"/>
    <n v="557"/>
    <x v="1"/>
  </r>
  <r>
    <x v="326"/>
    <x v="1"/>
    <x v="2"/>
    <n v="557"/>
    <x v="1"/>
  </r>
  <r>
    <x v="326"/>
    <x v="1"/>
    <x v="2"/>
    <n v="279"/>
    <x v="1"/>
  </r>
  <r>
    <x v="327"/>
    <x v="1"/>
    <x v="2"/>
    <n v="1485"/>
    <x v="1"/>
  </r>
  <r>
    <x v="327"/>
    <x v="1"/>
    <x v="2"/>
    <n v="7424"/>
    <x v="1"/>
  </r>
  <r>
    <x v="327"/>
    <x v="1"/>
    <x v="2"/>
    <n v="2228"/>
    <x v="1"/>
  </r>
  <r>
    <x v="327"/>
    <x v="1"/>
    <x v="2"/>
    <n v="1485"/>
    <x v="1"/>
  </r>
  <r>
    <x v="328"/>
    <x v="1"/>
    <x v="2"/>
    <n v="35"/>
    <x v="1"/>
  </r>
  <r>
    <x v="328"/>
    <x v="1"/>
    <x v="2"/>
    <n v="464"/>
    <x v="1"/>
  </r>
  <r>
    <x v="328"/>
    <x v="1"/>
    <x v="2"/>
    <n v="3132"/>
    <x v="1"/>
  </r>
  <r>
    <x v="329"/>
    <x v="1"/>
    <x v="4"/>
    <n v="1128"/>
    <x v="1"/>
  </r>
  <r>
    <x v="329"/>
    <x v="1"/>
    <x v="4"/>
    <n v="2172"/>
    <x v="1"/>
  </r>
  <r>
    <x v="330"/>
    <x v="1"/>
    <x v="1"/>
    <n v="335"/>
    <x v="1"/>
  </r>
  <r>
    <x v="331"/>
    <x v="1"/>
    <x v="2"/>
    <n v="279"/>
    <x v="1"/>
  </r>
  <r>
    <x v="331"/>
    <x v="1"/>
    <x v="2"/>
    <n v="2506"/>
    <x v="1"/>
  </r>
  <r>
    <x v="331"/>
    <x v="1"/>
    <x v="2"/>
    <n v="3132"/>
    <x v="1"/>
  </r>
  <r>
    <x v="331"/>
    <x v="1"/>
    <x v="2"/>
    <n v="232"/>
    <x v="1"/>
  </r>
  <r>
    <x v="331"/>
    <x v="1"/>
    <x v="2"/>
    <n v="2005"/>
    <x v="1"/>
  </r>
  <r>
    <x v="332"/>
    <x v="1"/>
    <x v="2"/>
    <n v="1114"/>
    <x v="1"/>
  </r>
  <r>
    <x v="332"/>
    <x v="1"/>
    <x v="2"/>
    <n v="11136"/>
    <x v="1"/>
  </r>
  <r>
    <x v="332"/>
    <x v="1"/>
    <x v="2"/>
    <n v="3341"/>
    <x v="1"/>
  </r>
  <r>
    <x v="332"/>
    <x v="1"/>
    <x v="2"/>
    <n v="1485"/>
    <x v="1"/>
  </r>
  <r>
    <x v="333"/>
    <x v="1"/>
    <x v="2"/>
    <n v="1485"/>
    <x v="1"/>
  </r>
  <r>
    <x v="333"/>
    <x v="1"/>
    <x v="2"/>
    <n v="7424"/>
    <x v="1"/>
  </r>
  <r>
    <x v="333"/>
    <x v="1"/>
    <x v="2"/>
    <n v="4455"/>
    <x v="1"/>
  </r>
  <r>
    <x v="333"/>
    <x v="1"/>
    <x v="2"/>
    <n v="743"/>
    <x v="1"/>
  </r>
  <r>
    <x v="334"/>
    <x v="1"/>
    <x v="2"/>
    <n v="836"/>
    <x v="1"/>
  </r>
  <r>
    <x v="334"/>
    <x v="1"/>
    <x v="2"/>
    <n v="696"/>
    <x v="1"/>
  </r>
  <r>
    <x v="334"/>
    <x v="1"/>
    <x v="2"/>
    <n v="3132"/>
    <x v="1"/>
  </r>
  <r>
    <x v="334"/>
    <x v="1"/>
    <x v="2"/>
    <n v="232"/>
    <x v="1"/>
  </r>
  <r>
    <x v="335"/>
    <x v="1"/>
    <x v="2"/>
    <n v="418"/>
    <x v="1"/>
  </r>
  <r>
    <x v="335"/>
    <x v="1"/>
    <x v="2"/>
    <n v="279"/>
    <x v="1"/>
  </r>
  <r>
    <x v="335"/>
    <x v="1"/>
    <x v="2"/>
    <n v="279"/>
    <x v="1"/>
  </r>
  <r>
    <x v="335"/>
    <x v="1"/>
    <x v="2"/>
    <n v="418"/>
    <x v="1"/>
  </r>
  <r>
    <x v="336"/>
    <x v="1"/>
    <x v="2"/>
    <n v="140"/>
    <x v="1"/>
  </r>
  <r>
    <x v="336"/>
    <x v="1"/>
    <x v="2"/>
    <n v="140"/>
    <x v="1"/>
  </r>
  <r>
    <x v="337"/>
    <x v="1"/>
    <x v="4"/>
    <n v="4585"/>
    <x v="1"/>
  </r>
  <r>
    <x v="338"/>
    <x v="1"/>
    <x v="2"/>
    <n v="24"/>
    <x v="1"/>
  </r>
  <r>
    <x v="338"/>
    <x v="1"/>
    <x v="2"/>
    <n v="836"/>
    <x v="1"/>
  </r>
  <r>
    <x v="338"/>
    <x v="1"/>
    <x v="2"/>
    <n v="232"/>
    <x v="1"/>
  </r>
  <r>
    <x v="338"/>
    <x v="1"/>
    <x v="2"/>
    <n v="2088"/>
    <x v="1"/>
  </r>
  <r>
    <x v="339"/>
    <x v="1"/>
    <x v="2"/>
    <n v="1114"/>
    <x v="1"/>
  </r>
  <r>
    <x v="339"/>
    <x v="1"/>
    <x v="2"/>
    <n v="4455"/>
    <x v="1"/>
  </r>
  <r>
    <x v="339"/>
    <x v="1"/>
    <x v="2"/>
    <n v="743"/>
    <x v="1"/>
  </r>
  <r>
    <x v="340"/>
    <x v="1"/>
    <x v="3"/>
    <n v="5568"/>
    <x v="1"/>
  </r>
  <r>
    <x v="340"/>
    <x v="1"/>
    <x v="3"/>
    <n v="2239"/>
    <x v="1"/>
  </r>
  <r>
    <x v="341"/>
    <x v="1"/>
    <x v="4"/>
    <n v="1253"/>
    <x v="1"/>
  </r>
  <r>
    <x v="341"/>
    <x v="1"/>
    <x v="4"/>
    <n v="3341"/>
    <x v="1"/>
  </r>
  <r>
    <x v="341"/>
    <x v="1"/>
    <x v="4"/>
    <n v="27840"/>
    <x v="1"/>
  </r>
  <r>
    <x v="342"/>
    <x v="4"/>
    <x v="4"/>
    <n v="2631"/>
    <x v="1"/>
  </r>
  <r>
    <x v="343"/>
    <x v="1"/>
    <x v="1"/>
    <n v="836"/>
    <x v="1"/>
  </r>
  <r>
    <x v="344"/>
    <x v="1"/>
    <x v="1"/>
    <n v="1420"/>
    <x v="1"/>
  </r>
  <r>
    <x v="345"/>
    <x v="1"/>
    <x v="1"/>
    <n v="17818"/>
    <x v="1"/>
  </r>
  <r>
    <x v="346"/>
    <x v="1"/>
    <x v="1"/>
    <n v="149"/>
    <x v="1"/>
  </r>
  <r>
    <x v="347"/>
    <x v="1"/>
    <x v="2"/>
    <n v="232"/>
    <x v="1"/>
  </r>
  <r>
    <x v="347"/>
    <x v="1"/>
    <x v="2"/>
    <n v="3132"/>
    <x v="1"/>
  </r>
  <r>
    <x v="348"/>
    <x v="1"/>
    <x v="2"/>
    <n v="557"/>
    <x v="1"/>
  </r>
  <r>
    <x v="349"/>
    <x v="5"/>
    <x v="0"/>
    <n v="1170"/>
    <x v="1"/>
  </r>
  <r>
    <x v="349"/>
    <x v="5"/>
    <x v="0"/>
    <n v="376"/>
    <x v="1"/>
  </r>
  <r>
    <x v="349"/>
    <x v="5"/>
    <x v="0"/>
    <n v="627"/>
    <x v="1"/>
  </r>
  <r>
    <x v="350"/>
    <x v="1"/>
    <x v="2"/>
    <n v="4455"/>
    <x v="1"/>
  </r>
  <r>
    <x v="351"/>
    <x v="1"/>
    <x v="2"/>
    <n v="836"/>
    <x v="1"/>
  </r>
  <r>
    <x v="351"/>
    <x v="1"/>
    <x v="2"/>
    <n v="2088"/>
    <x v="1"/>
  </r>
  <r>
    <x v="351"/>
    <x v="1"/>
    <x v="2"/>
    <n v="2005"/>
    <x v="1"/>
  </r>
  <r>
    <x v="352"/>
    <x v="1"/>
    <x v="3"/>
    <n v="1207"/>
    <x v="1"/>
  </r>
  <r>
    <x v="353"/>
    <x v="1"/>
    <x v="3"/>
    <n v="6682"/>
    <x v="1"/>
  </r>
  <r>
    <x v="354"/>
    <x v="1"/>
    <x v="4"/>
    <n v="2506"/>
    <x v="1"/>
  </r>
  <r>
    <x v="354"/>
    <x v="1"/>
    <x v="4"/>
    <n v="4455"/>
    <x v="1"/>
  </r>
  <r>
    <x v="354"/>
    <x v="1"/>
    <x v="4"/>
    <n v="23664"/>
    <x v="1"/>
  </r>
  <r>
    <x v="355"/>
    <x v="1"/>
    <x v="1"/>
    <n v="836"/>
    <x v="1"/>
  </r>
  <r>
    <x v="356"/>
    <x v="1"/>
    <x v="2"/>
    <n v="836"/>
    <x v="1"/>
  </r>
  <r>
    <x v="356"/>
    <x v="1"/>
    <x v="2"/>
    <n v="4455"/>
    <x v="1"/>
  </r>
  <r>
    <x v="356"/>
    <x v="1"/>
    <x v="2"/>
    <n v="1485"/>
    <x v="1"/>
  </r>
  <r>
    <x v="357"/>
    <x v="1"/>
    <x v="2"/>
    <n v="140"/>
    <x v="1"/>
  </r>
  <r>
    <x v="357"/>
    <x v="1"/>
    <x v="2"/>
    <n v="1671"/>
    <x v="1"/>
  </r>
  <r>
    <x v="357"/>
    <x v="1"/>
    <x v="2"/>
    <n v="232"/>
    <x v="1"/>
  </r>
  <r>
    <x v="357"/>
    <x v="1"/>
    <x v="2"/>
    <n v="2088"/>
    <x v="1"/>
  </r>
  <r>
    <x v="358"/>
    <x v="1"/>
    <x v="1"/>
    <n v="891"/>
    <x v="1"/>
  </r>
  <r>
    <x v="359"/>
    <x v="4"/>
    <x v="1"/>
    <n v="439"/>
    <x v="1"/>
  </r>
  <r>
    <x v="360"/>
    <x v="4"/>
    <x v="4"/>
    <n v="2599"/>
    <x v="1"/>
  </r>
  <r>
    <x v="360"/>
    <x v="4"/>
    <x v="4"/>
    <n v="1114"/>
    <x v="1"/>
  </r>
  <r>
    <x v="360"/>
    <x v="4"/>
    <x v="4"/>
    <n v="1300"/>
    <x v="1"/>
  </r>
  <r>
    <x v="361"/>
    <x v="1"/>
    <x v="3"/>
    <n v="5513"/>
    <x v="1"/>
  </r>
  <r>
    <x v="361"/>
    <x v="1"/>
    <x v="3"/>
    <n v="5568"/>
    <x v="1"/>
  </r>
  <r>
    <x v="361"/>
    <x v="1"/>
    <x v="3"/>
    <n v="1120"/>
    <x v="1"/>
  </r>
  <r>
    <x v="362"/>
    <x v="4"/>
    <x v="1"/>
    <n v="3351"/>
    <x v="1"/>
  </r>
  <r>
    <x v="363"/>
    <x v="1"/>
    <x v="2"/>
    <n v="836"/>
    <x v="1"/>
  </r>
  <r>
    <x v="364"/>
    <x v="1"/>
    <x v="2"/>
    <n v="140"/>
    <x v="1"/>
  </r>
  <r>
    <x v="364"/>
    <x v="1"/>
    <x v="2"/>
    <n v="836"/>
    <x v="1"/>
  </r>
  <r>
    <x v="364"/>
    <x v="1"/>
    <x v="2"/>
    <n v="232"/>
    <x v="1"/>
  </r>
  <r>
    <x v="364"/>
    <x v="1"/>
    <x v="2"/>
    <n v="2088"/>
    <x v="1"/>
  </r>
  <r>
    <x v="364"/>
    <x v="1"/>
    <x v="2"/>
    <n v="116"/>
    <x v="1"/>
  </r>
  <r>
    <x v="365"/>
    <x v="1"/>
    <x v="2"/>
    <n v="140"/>
    <x v="1"/>
  </r>
  <r>
    <x v="366"/>
    <x v="1"/>
    <x v="2"/>
    <n v="140"/>
    <x v="1"/>
  </r>
  <r>
    <x v="366"/>
    <x v="1"/>
    <x v="2"/>
    <n v="140"/>
    <x v="1"/>
  </r>
  <r>
    <x v="367"/>
    <x v="1"/>
    <x v="4"/>
    <n v="4585"/>
    <x v="1"/>
  </r>
  <r>
    <x v="368"/>
    <x v="1"/>
    <x v="2"/>
    <n v="3341"/>
    <x v="1"/>
  </r>
  <r>
    <x v="369"/>
    <x v="1"/>
    <x v="2"/>
    <n v="1114"/>
    <x v="1"/>
  </r>
  <r>
    <x v="370"/>
    <x v="1"/>
    <x v="2"/>
    <n v="836"/>
    <x v="1"/>
  </r>
  <r>
    <x v="370"/>
    <x v="1"/>
    <x v="2"/>
    <n v="1044"/>
    <x v="1"/>
  </r>
  <r>
    <x v="370"/>
    <x v="1"/>
    <x v="2"/>
    <n v="70"/>
    <x v="1"/>
  </r>
  <r>
    <x v="371"/>
    <x v="1"/>
    <x v="4"/>
    <n v="1253"/>
    <x v="1"/>
  </r>
  <r>
    <x v="372"/>
    <x v="1"/>
    <x v="4"/>
    <n v="2256"/>
    <x v="1"/>
  </r>
  <r>
    <x v="372"/>
    <x v="1"/>
    <x v="4"/>
    <n v="919"/>
    <x v="1"/>
  </r>
  <r>
    <x v="372"/>
    <x v="1"/>
    <x v="4"/>
    <n v="543"/>
    <x v="1"/>
  </r>
  <r>
    <x v="373"/>
    <x v="1"/>
    <x v="4"/>
    <n v="2506"/>
    <x v="1"/>
  </r>
  <r>
    <x v="373"/>
    <x v="1"/>
    <x v="4"/>
    <n v="2228"/>
    <x v="1"/>
  </r>
  <r>
    <x v="373"/>
    <x v="1"/>
    <x v="4"/>
    <n v="27840"/>
    <x v="1"/>
  </r>
  <r>
    <x v="374"/>
    <x v="4"/>
    <x v="1"/>
    <n v="1003"/>
    <x v="1"/>
  </r>
  <r>
    <x v="375"/>
    <x v="1"/>
    <x v="3"/>
    <n v="1634"/>
    <x v="1"/>
  </r>
  <r>
    <x v="375"/>
    <x v="1"/>
    <x v="3"/>
    <n v="3564"/>
    <x v="1"/>
  </r>
  <r>
    <x v="376"/>
    <x v="1"/>
    <x v="1"/>
    <n v="140"/>
    <x v="1"/>
  </r>
  <r>
    <x v="377"/>
    <x v="1"/>
    <x v="2"/>
    <n v="2970"/>
    <x v="1"/>
  </r>
  <r>
    <x v="377"/>
    <x v="1"/>
    <x v="2"/>
    <n v="7424"/>
    <x v="1"/>
  </r>
  <r>
    <x v="377"/>
    <x v="1"/>
    <x v="2"/>
    <n v="4455"/>
    <x v="1"/>
  </r>
  <r>
    <x v="377"/>
    <x v="1"/>
    <x v="2"/>
    <n v="1485"/>
    <x v="1"/>
  </r>
  <r>
    <x v="378"/>
    <x v="1"/>
    <x v="2"/>
    <n v="836"/>
    <x v="1"/>
  </r>
  <r>
    <x v="378"/>
    <x v="1"/>
    <x v="2"/>
    <n v="232"/>
    <x v="1"/>
  </r>
  <r>
    <x v="378"/>
    <x v="1"/>
    <x v="2"/>
    <n v="2088"/>
    <x v="1"/>
  </r>
  <r>
    <x v="379"/>
    <x v="1"/>
    <x v="2"/>
    <n v="279"/>
    <x v="1"/>
  </r>
  <r>
    <x v="379"/>
    <x v="1"/>
    <x v="2"/>
    <n v="696"/>
    <x v="1"/>
  </r>
  <r>
    <x v="379"/>
    <x v="1"/>
    <x v="2"/>
    <n v="557"/>
    <x v="1"/>
  </r>
  <r>
    <x v="380"/>
    <x v="1"/>
    <x v="2"/>
    <n v="557"/>
    <x v="1"/>
  </r>
  <r>
    <x v="380"/>
    <x v="1"/>
    <x v="2"/>
    <n v="1485"/>
    <x v="1"/>
  </r>
  <r>
    <x v="380"/>
    <x v="1"/>
    <x v="2"/>
    <n v="5568"/>
    <x v="1"/>
  </r>
  <r>
    <x v="380"/>
    <x v="1"/>
    <x v="2"/>
    <n v="743"/>
    <x v="1"/>
  </r>
  <r>
    <x v="381"/>
    <x v="1"/>
    <x v="2"/>
    <n v="24"/>
    <x v="1"/>
  </r>
  <r>
    <x v="381"/>
    <x v="1"/>
    <x v="2"/>
    <n v="279"/>
    <x v="1"/>
  </r>
  <r>
    <x v="381"/>
    <x v="1"/>
    <x v="2"/>
    <n v="836"/>
    <x v="1"/>
  </r>
  <r>
    <x v="381"/>
    <x v="1"/>
    <x v="2"/>
    <n v="232"/>
    <x v="1"/>
  </r>
  <r>
    <x v="381"/>
    <x v="1"/>
    <x v="2"/>
    <n v="2088"/>
    <x v="1"/>
  </r>
  <r>
    <x v="382"/>
    <x v="1"/>
    <x v="2"/>
    <n v="557"/>
    <x v="1"/>
  </r>
  <r>
    <x v="382"/>
    <x v="1"/>
    <x v="2"/>
    <n v="743"/>
    <x v="1"/>
  </r>
  <r>
    <x v="383"/>
    <x v="1"/>
    <x v="2"/>
    <n v="836"/>
    <x v="1"/>
  </r>
  <r>
    <x v="383"/>
    <x v="1"/>
    <x v="2"/>
    <n v="232"/>
    <x v="1"/>
  </r>
  <r>
    <x v="383"/>
    <x v="1"/>
    <x v="2"/>
    <n v="3132"/>
    <x v="1"/>
  </r>
  <r>
    <x v="383"/>
    <x v="1"/>
    <x v="2"/>
    <n v="163"/>
    <x v="1"/>
  </r>
  <r>
    <x v="384"/>
    <x v="1"/>
    <x v="2"/>
    <n v="140"/>
    <x v="1"/>
  </r>
  <r>
    <x v="385"/>
    <x v="1"/>
    <x v="2"/>
    <n v="2228"/>
    <x v="1"/>
  </r>
  <r>
    <x v="385"/>
    <x v="1"/>
    <x v="2"/>
    <n v="1485"/>
    <x v="1"/>
  </r>
  <r>
    <x v="386"/>
    <x v="1"/>
    <x v="2"/>
    <n v="232"/>
    <x v="1"/>
  </r>
  <r>
    <x v="386"/>
    <x v="1"/>
    <x v="2"/>
    <n v="93"/>
    <x v="1"/>
  </r>
  <r>
    <x v="387"/>
    <x v="1"/>
    <x v="2"/>
    <n v="70"/>
    <x v="1"/>
  </r>
  <r>
    <x v="387"/>
    <x v="1"/>
    <x v="2"/>
    <n v="140"/>
    <x v="1"/>
  </r>
  <r>
    <x v="388"/>
    <x v="6"/>
    <x v="0"/>
    <n v="163"/>
    <x v="1"/>
  </r>
  <r>
    <x v="388"/>
    <x v="6"/>
    <x v="0"/>
    <n v="464"/>
    <x v="1"/>
  </r>
  <r>
    <x v="388"/>
    <x v="6"/>
    <x v="0"/>
    <n v="205"/>
    <x v="1"/>
  </r>
  <r>
    <x v="389"/>
    <x v="1"/>
    <x v="2"/>
    <n v="47"/>
    <x v="1"/>
  </r>
  <r>
    <x v="389"/>
    <x v="1"/>
    <x v="2"/>
    <n v="279"/>
    <x v="1"/>
  </r>
  <r>
    <x v="389"/>
    <x v="1"/>
    <x v="2"/>
    <n v="4176"/>
    <x v="1"/>
  </r>
  <r>
    <x v="389"/>
    <x v="1"/>
    <x v="2"/>
    <n v="70"/>
    <x v="1"/>
  </r>
  <r>
    <x v="389"/>
    <x v="1"/>
    <x v="2"/>
    <n v="4009"/>
    <x v="1"/>
  </r>
  <r>
    <x v="390"/>
    <x v="1"/>
    <x v="2"/>
    <n v="1114"/>
    <x v="1"/>
  </r>
  <r>
    <x v="391"/>
    <x v="4"/>
    <x v="2"/>
    <n v="279"/>
    <x v="1"/>
  </r>
  <r>
    <x v="391"/>
    <x v="4"/>
    <x v="2"/>
    <n v="279"/>
    <x v="1"/>
  </r>
  <r>
    <x v="391"/>
    <x v="4"/>
    <x v="2"/>
    <n v="557"/>
    <x v="1"/>
  </r>
  <r>
    <x v="391"/>
    <x v="4"/>
    <x v="2"/>
    <n v="557"/>
    <x v="1"/>
  </r>
  <r>
    <x v="391"/>
    <x v="4"/>
    <x v="2"/>
    <n v="279"/>
    <x v="1"/>
  </r>
  <r>
    <x v="392"/>
    <x v="1"/>
    <x v="2"/>
    <n v="836"/>
    <x v="1"/>
  </r>
  <r>
    <x v="392"/>
    <x v="1"/>
    <x v="2"/>
    <n v="232"/>
    <x v="1"/>
  </r>
  <r>
    <x v="392"/>
    <x v="1"/>
    <x v="2"/>
    <n v="6264"/>
    <x v="1"/>
  </r>
  <r>
    <x v="393"/>
    <x v="1"/>
    <x v="2"/>
    <n v="4455"/>
    <x v="1"/>
  </r>
  <r>
    <x v="393"/>
    <x v="1"/>
    <x v="2"/>
    <n v="1485"/>
    <x v="1"/>
  </r>
  <r>
    <x v="394"/>
    <x v="1"/>
    <x v="1"/>
    <n v="335"/>
    <x v="1"/>
  </r>
  <r>
    <x v="395"/>
    <x v="4"/>
    <x v="1"/>
    <n v="1337"/>
    <x v="1"/>
  </r>
  <r>
    <x v="396"/>
    <x v="4"/>
    <x v="1"/>
    <n v="130"/>
    <x v="1"/>
  </r>
  <r>
    <x v="396"/>
    <x v="4"/>
    <x v="1"/>
    <n v="75"/>
    <x v="1"/>
  </r>
  <r>
    <x v="397"/>
    <x v="4"/>
    <x v="4"/>
    <n v="3759"/>
    <x v="1"/>
  </r>
  <r>
    <x v="397"/>
    <x v="4"/>
    <x v="4"/>
    <n v="6125"/>
    <x v="1"/>
  </r>
  <r>
    <x v="397"/>
    <x v="4"/>
    <x v="4"/>
    <n v="26448"/>
    <x v="1"/>
  </r>
  <r>
    <x v="398"/>
    <x v="4"/>
    <x v="4"/>
    <n v="502"/>
    <x v="1"/>
  </r>
  <r>
    <x v="399"/>
    <x v="1"/>
    <x v="2"/>
    <n v="7424"/>
    <x v="1"/>
  </r>
  <r>
    <x v="399"/>
    <x v="1"/>
    <x v="2"/>
    <n v="3341"/>
    <x v="1"/>
  </r>
  <r>
    <x v="399"/>
    <x v="1"/>
    <x v="2"/>
    <n v="1485"/>
    <x v="1"/>
  </r>
  <r>
    <x v="400"/>
    <x v="1"/>
    <x v="2"/>
    <n v="232"/>
    <x v="1"/>
  </r>
  <r>
    <x v="401"/>
    <x v="1"/>
    <x v="4"/>
    <n v="743"/>
    <x v="1"/>
  </r>
  <r>
    <x v="401"/>
    <x v="1"/>
    <x v="4"/>
    <n v="743"/>
    <x v="1"/>
  </r>
  <r>
    <x v="402"/>
    <x v="4"/>
    <x v="3"/>
    <n v="2205"/>
    <x v="1"/>
  </r>
  <r>
    <x v="402"/>
    <x v="4"/>
    <x v="3"/>
    <n v="5568"/>
    <x v="1"/>
  </r>
  <r>
    <x v="402"/>
    <x v="4"/>
    <x v="3"/>
    <n v="1120"/>
    <x v="1"/>
  </r>
  <r>
    <x v="403"/>
    <x v="4"/>
    <x v="3"/>
    <n v="1634"/>
    <x v="1"/>
  </r>
  <r>
    <x v="403"/>
    <x v="4"/>
    <x v="3"/>
    <n v="5346"/>
    <x v="1"/>
  </r>
  <r>
    <x v="404"/>
    <x v="4"/>
    <x v="1"/>
    <n v="335"/>
    <x v="1"/>
  </r>
  <r>
    <x v="405"/>
    <x v="4"/>
    <x v="2"/>
    <n v="1485"/>
    <x v="1"/>
  </r>
  <r>
    <x v="405"/>
    <x v="4"/>
    <x v="2"/>
    <n v="7424"/>
    <x v="1"/>
  </r>
  <r>
    <x v="405"/>
    <x v="4"/>
    <x v="2"/>
    <n v="4455"/>
    <x v="1"/>
  </r>
  <r>
    <x v="405"/>
    <x v="4"/>
    <x v="2"/>
    <n v="1485"/>
    <x v="1"/>
  </r>
  <r>
    <x v="406"/>
    <x v="4"/>
    <x v="2"/>
    <n v="279"/>
    <x v="1"/>
  </r>
  <r>
    <x v="406"/>
    <x v="4"/>
    <x v="2"/>
    <n v="1671"/>
    <x v="1"/>
  </r>
  <r>
    <x v="406"/>
    <x v="4"/>
    <x v="2"/>
    <n v="464"/>
    <x v="1"/>
  </r>
  <r>
    <x v="406"/>
    <x v="4"/>
    <x v="2"/>
    <n v="8352"/>
    <x v="1"/>
  </r>
  <r>
    <x v="406"/>
    <x v="4"/>
    <x v="2"/>
    <n v="4009"/>
    <x v="1"/>
  </r>
  <r>
    <x v="407"/>
    <x v="4"/>
    <x v="2"/>
    <n v="70"/>
    <x v="1"/>
  </r>
  <r>
    <x v="407"/>
    <x v="4"/>
    <x v="2"/>
    <n v="418"/>
    <x v="1"/>
  </r>
  <r>
    <x v="407"/>
    <x v="4"/>
    <x v="2"/>
    <n v="836"/>
    <x v="1"/>
  </r>
  <r>
    <x v="407"/>
    <x v="4"/>
    <x v="2"/>
    <n v="836"/>
    <x v="1"/>
  </r>
  <r>
    <x v="408"/>
    <x v="1"/>
    <x v="1"/>
    <n v="335"/>
    <x v="1"/>
  </r>
  <r>
    <x v="409"/>
    <x v="4"/>
    <x v="1"/>
    <n v="706"/>
    <x v="1"/>
  </r>
  <r>
    <x v="409"/>
    <x v="4"/>
    <x v="1"/>
    <n v="1170"/>
    <x v="1"/>
  </r>
  <r>
    <x v="410"/>
    <x v="4"/>
    <x v="1"/>
    <n v="93"/>
    <x v="1"/>
  </r>
  <r>
    <x v="410"/>
    <x v="4"/>
    <x v="1"/>
    <n v="93"/>
    <x v="1"/>
  </r>
  <r>
    <x v="411"/>
    <x v="4"/>
    <x v="2"/>
    <n v="2228"/>
    <x v="1"/>
  </r>
  <r>
    <x v="412"/>
    <x v="4"/>
    <x v="2"/>
    <n v="348"/>
    <x v="1"/>
  </r>
  <r>
    <x v="412"/>
    <x v="4"/>
    <x v="2"/>
    <n v="6264"/>
    <x v="1"/>
  </r>
  <r>
    <x v="412"/>
    <x v="4"/>
    <x v="2"/>
    <n v="93"/>
    <x v="1"/>
  </r>
  <r>
    <x v="413"/>
    <x v="4"/>
    <x v="1"/>
    <n v="502"/>
    <x v="1"/>
  </r>
  <r>
    <x v="414"/>
    <x v="4"/>
    <x v="1"/>
    <n v="1420"/>
    <x v="1"/>
  </r>
  <r>
    <x v="414"/>
    <x v="4"/>
    <x v="1"/>
    <n v="335"/>
    <x v="1"/>
  </r>
  <r>
    <x v="415"/>
    <x v="4"/>
    <x v="4"/>
    <n v="3759"/>
    <x v="1"/>
  </r>
  <r>
    <x v="415"/>
    <x v="4"/>
    <x v="4"/>
    <n v="4455"/>
    <x v="1"/>
  </r>
  <r>
    <x v="415"/>
    <x v="4"/>
    <x v="4"/>
    <n v="15312"/>
    <x v="1"/>
  </r>
  <r>
    <x v="416"/>
    <x v="4"/>
    <x v="4"/>
    <n v="1692"/>
    <x v="1"/>
  </r>
  <r>
    <x v="416"/>
    <x v="4"/>
    <x v="4"/>
    <n v="961"/>
    <x v="1"/>
  </r>
  <r>
    <x v="416"/>
    <x v="4"/>
    <x v="4"/>
    <n v="1044"/>
    <x v="1"/>
  </r>
  <r>
    <x v="416"/>
    <x v="4"/>
    <x v="4"/>
    <n v="669"/>
    <x v="1"/>
  </r>
  <r>
    <x v="417"/>
    <x v="4"/>
    <x v="4"/>
    <n v="5197"/>
    <x v="1"/>
  </r>
  <r>
    <x v="417"/>
    <x v="4"/>
    <x v="4"/>
    <n v="223"/>
    <x v="1"/>
  </r>
  <r>
    <x v="417"/>
    <x v="4"/>
    <x v="4"/>
    <n v="1114"/>
    <x v="1"/>
  </r>
  <r>
    <x v="417"/>
    <x v="4"/>
    <x v="4"/>
    <n v="1114"/>
    <x v="1"/>
  </r>
  <r>
    <x v="418"/>
    <x v="4"/>
    <x v="3"/>
    <n v="817"/>
    <x v="1"/>
  </r>
  <r>
    <x v="419"/>
    <x v="4"/>
    <x v="2"/>
    <n v="557"/>
    <x v="1"/>
  </r>
  <r>
    <x v="419"/>
    <x v="4"/>
    <x v="2"/>
    <n v="1114"/>
    <x v="1"/>
  </r>
  <r>
    <x v="420"/>
    <x v="4"/>
    <x v="2"/>
    <n v="464"/>
    <x v="1"/>
  </r>
  <r>
    <x v="420"/>
    <x v="4"/>
    <x v="2"/>
    <n v="6264"/>
    <x v="1"/>
  </r>
  <r>
    <x v="421"/>
    <x v="4"/>
    <x v="2"/>
    <n v="557"/>
    <x v="1"/>
  </r>
  <r>
    <x v="421"/>
    <x v="4"/>
    <x v="2"/>
    <n v="836"/>
    <x v="1"/>
  </r>
  <r>
    <x v="421"/>
    <x v="4"/>
    <x v="2"/>
    <n v="836"/>
    <x v="1"/>
  </r>
  <r>
    <x v="422"/>
    <x v="4"/>
    <x v="2"/>
    <n v="140"/>
    <x v="1"/>
  </r>
  <r>
    <x v="422"/>
    <x v="4"/>
    <x v="2"/>
    <n v="140"/>
    <x v="1"/>
  </r>
  <r>
    <x v="422"/>
    <x v="4"/>
    <x v="2"/>
    <n v="140"/>
    <x v="1"/>
  </r>
  <r>
    <x v="423"/>
    <x v="4"/>
    <x v="4"/>
    <n v="743"/>
    <x v="1"/>
  </r>
  <r>
    <x v="424"/>
    <x v="4"/>
    <x v="1"/>
    <n v="335"/>
    <x v="1"/>
  </r>
  <r>
    <x v="425"/>
    <x v="4"/>
    <x v="1"/>
    <n v="891"/>
    <x v="1"/>
  </r>
  <r>
    <x v="426"/>
    <x v="4"/>
    <x v="4"/>
    <n v="464"/>
    <x v="1"/>
  </r>
  <r>
    <x v="427"/>
    <x v="4"/>
    <x v="2"/>
    <n v="24"/>
    <x v="1"/>
  </r>
  <r>
    <x v="427"/>
    <x v="4"/>
    <x v="2"/>
    <n v="2506"/>
    <x v="1"/>
  </r>
  <r>
    <x v="427"/>
    <x v="4"/>
    <x v="2"/>
    <n v="232"/>
    <x v="1"/>
  </r>
  <r>
    <x v="428"/>
    <x v="4"/>
    <x v="2"/>
    <n v="1671"/>
    <x v="1"/>
  </r>
  <r>
    <x v="428"/>
    <x v="4"/>
    <x v="2"/>
    <n v="743"/>
    <x v="1"/>
  </r>
  <r>
    <x v="429"/>
    <x v="4"/>
    <x v="1"/>
    <n v="17818"/>
    <x v="1"/>
  </r>
  <r>
    <x v="430"/>
    <x v="4"/>
    <x v="1"/>
    <n v="93"/>
    <x v="1"/>
  </r>
  <r>
    <x v="430"/>
    <x v="4"/>
    <x v="1"/>
    <n v="279"/>
    <x v="1"/>
  </r>
  <r>
    <x v="430"/>
    <x v="4"/>
    <x v="1"/>
    <n v="17818"/>
    <x v="1"/>
  </r>
  <r>
    <x v="431"/>
    <x v="4"/>
    <x v="1"/>
    <n v="3174"/>
    <x v="1"/>
  </r>
  <r>
    <x v="431"/>
    <x v="4"/>
    <x v="1"/>
    <n v="520"/>
    <x v="1"/>
  </r>
  <r>
    <x v="432"/>
    <x v="4"/>
    <x v="1"/>
    <n v="1420"/>
    <x v="1"/>
  </r>
  <r>
    <x v="433"/>
    <x v="4"/>
    <x v="4"/>
    <n v="3759"/>
    <x v="1"/>
  </r>
  <r>
    <x v="433"/>
    <x v="4"/>
    <x v="4"/>
    <n v="3898"/>
    <x v="1"/>
  </r>
  <r>
    <x v="433"/>
    <x v="4"/>
    <x v="4"/>
    <n v="11136"/>
    <x v="1"/>
  </r>
  <r>
    <x v="434"/>
    <x v="4"/>
    <x v="2"/>
    <n v="836"/>
    <x v="1"/>
  </r>
  <r>
    <x v="434"/>
    <x v="4"/>
    <x v="2"/>
    <n v="1671"/>
    <x v="1"/>
  </r>
  <r>
    <x v="434"/>
    <x v="4"/>
    <x v="2"/>
    <n v="1485"/>
    <x v="1"/>
  </r>
  <r>
    <x v="435"/>
    <x v="4"/>
    <x v="1"/>
    <n v="877"/>
    <x v="1"/>
  </r>
  <r>
    <x v="436"/>
    <x v="4"/>
    <x v="1"/>
    <n v="1504"/>
    <x v="1"/>
  </r>
  <r>
    <x v="436"/>
    <x v="4"/>
    <x v="1"/>
    <n v="335"/>
    <x v="1"/>
  </r>
  <r>
    <x v="437"/>
    <x v="4"/>
    <x v="3"/>
    <n v="804"/>
    <x v="1"/>
  </r>
  <r>
    <x v="437"/>
    <x v="4"/>
    <x v="3"/>
    <n v="6844"/>
    <x v="1"/>
  </r>
  <r>
    <x v="437"/>
    <x v="4"/>
    <x v="3"/>
    <n v="374"/>
    <x v="1"/>
  </r>
  <r>
    <x v="438"/>
    <x v="4"/>
    <x v="2"/>
    <n v="836"/>
    <x v="1"/>
  </r>
  <r>
    <x v="438"/>
    <x v="4"/>
    <x v="2"/>
    <n v="2088"/>
    <x v="1"/>
  </r>
  <r>
    <x v="438"/>
    <x v="4"/>
    <x v="2"/>
    <n v="279"/>
    <x v="1"/>
  </r>
  <r>
    <x v="439"/>
    <x v="4"/>
    <x v="2"/>
    <n v="5940"/>
    <x v="1"/>
  </r>
  <r>
    <x v="440"/>
    <x v="4"/>
    <x v="2"/>
    <n v="2088"/>
    <x v="1"/>
  </r>
  <r>
    <x v="440"/>
    <x v="4"/>
    <x v="2"/>
    <n v="232"/>
    <x v="1"/>
  </r>
  <r>
    <x v="441"/>
    <x v="4"/>
    <x v="2"/>
    <n v="557"/>
    <x v="1"/>
  </r>
  <r>
    <x v="441"/>
    <x v="4"/>
    <x v="2"/>
    <n v="4455"/>
    <x v="1"/>
  </r>
  <r>
    <x v="441"/>
    <x v="4"/>
    <x v="2"/>
    <n v="4455"/>
    <x v="1"/>
  </r>
  <r>
    <x v="442"/>
    <x v="4"/>
    <x v="3"/>
    <n v="1207"/>
    <x v="1"/>
  </r>
  <r>
    <x v="443"/>
    <x v="4"/>
    <x v="1"/>
    <n v="47"/>
    <x v="1"/>
  </r>
  <r>
    <x v="443"/>
    <x v="4"/>
    <x v="1"/>
    <n v="28509"/>
    <x v="1"/>
  </r>
  <r>
    <x v="444"/>
    <x v="4"/>
    <x v="2"/>
    <n v="557"/>
    <x v="1"/>
  </r>
  <r>
    <x v="445"/>
    <x v="4"/>
    <x v="4"/>
    <n v="1128"/>
    <x v="1"/>
  </r>
  <r>
    <x v="446"/>
    <x v="4"/>
    <x v="2"/>
    <n v="168"/>
    <x v="1"/>
  </r>
  <r>
    <x v="446"/>
    <x v="4"/>
    <x v="2"/>
    <n v="140"/>
    <x v="1"/>
  </r>
  <r>
    <x v="447"/>
    <x v="4"/>
    <x v="2"/>
    <n v="70"/>
    <x v="1"/>
  </r>
  <r>
    <x v="447"/>
    <x v="4"/>
    <x v="2"/>
    <n v="418"/>
    <x v="1"/>
  </r>
  <r>
    <x v="448"/>
    <x v="4"/>
    <x v="3"/>
    <n v="817"/>
    <x v="1"/>
  </r>
  <r>
    <x v="448"/>
    <x v="4"/>
    <x v="3"/>
    <n v="3564"/>
    <x v="1"/>
  </r>
  <r>
    <x v="449"/>
    <x v="4"/>
    <x v="2"/>
    <n v="1114"/>
    <x v="1"/>
  </r>
  <r>
    <x v="449"/>
    <x v="4"/>
    <x v="2"/>
    <n v="743"/>
    <x v="1"/>
  </r>
  <r>
    <x v="449"/>
    <x v="4"/>
    <x v="2"/>
    <n v="7424"/>
    <x v="1"/>
  </r>
  <r>
    <x v="449"/>
    <x v="4"/>
    <x v="2"/>
    <n v="2228"/>
    <x v="1"/>
  </r>
  <r>
    <x v="449"/>
    <x v="4"/>
    <x v="2"/>
    <n v="1485"/>
    <x v="1"/>
  </r>
  <r>
    <x v="450"/>
    <x v="4"/>
    <x v="1"/>
    <n v="1420"/>
    <x v="1"/>
  </r>
  <r>
    <x v="451"/>
    <x v="4"/>
    <x v="1"/>
    <n v="2172"/>
    <x v="1"/>
  </r>
  <r>
    <x v="452"/>
    <x v="4"/>
    <x v="1"/>
    <n v="130"/>
    <x v="1"/>
  </r>
  <r>
    <x v="452"/>
    <x v="4"/>
    <x v="1"/>
    <n v="149"/>
    <x v="1"/>
  </r>
  <r>
    <x v="453"/>
    <x v="4"/>
    <x v="4"/>
    <n v="2506"/>
    <x v="1"/>
  </r>
  <r>
    <x v="453"/>
    <x v="4"/>
    <x v="4"/>
    <n v="5568"/>
    <x v="1"/>
  </r>
  <r>
    <x v="453"/>
    <x v="4"/>
    <x v="4"/>
    <n v="26448"/>
    <x v="1"/>
  </r>
  <r>
    <x v="454"/>
    <x v="4"/>
    <x v="4"/>
    <n v="502"/>
    <x v="1"/>
  </r>
  <r>
    <x v="455"/>
    <x v="4"/>
    <x v="1"/>
    <n v="2822"/>
    <x v="1"/>
  </r>
  <r>
    <x v="455"/>
    <x v="4"/>
    <x v="1"/>
    <n v="780"/>
    <x v="1"/>
  </r>
  <r>
    <x v="456"/>
    <x v="4"/>
    <x v="1"/>
    <n v="335"/>
    <x v="1"/>
  </r>
  <r>
    <x v="457"/>
    <x v="4"/>
    <x v="1"/>
    <n v="891"/>
    <x v="1"/>
  </r>
  <r>
    <x v="458"/>
    <x v="4"/>
    <x v="2"/>
    <n v="1671"/>
    <x v="1"/>
  </r>
  <r>
    <x v="458"/>
    <x v="4"/>
    <x v="2"/>
    <n v="4176"/>
    <x v="1"/>
  </r>
  <r>
    <x v="458"/>
    <x v="4"/>
    <x v="2"/>
    <n v="232"/>
    <x v="1"/>
  </r>
  <r>
    <x v="459"/>
    <x v="4"/>
    <x v="2"/>
    <n v="1114"/>
    <x v="1"/>
  </r>
  <r>
    <x v="459"/>
    <x v="4"/>
    <x v="2"/>
    <n v="7424"/>
    <x v="1"/>
  </r>
  <r>
    <x v="459"/>
    <x v="4"/>
    <x v="2"/>
    <n v="2228"/>
    <x v="1"/>
  </r>
  <r>
    <x v="460"/>
    <x v="4"/>
    <x v="2"/>
    <n v="418"/>
    <x v="1"/>
  </r>
  <r>
    <x v="461"/>
    <x v="4"/>
    <x v="2"/>
    <n v="836"/>
    <x v="1"/>
  </r>
  <r>
    <x v="461"/>
    <x v="4"/>
    <x v="2"/>
    <n v="11136"/>
    <x v="1"/>
  </r>
  <r>
    <x v="461"/>
    <x v="4"/>
    <x v="2"/>
    <n v="4455"/>
    <x v="1"/>
  </r>
  <r>
    <x v="461"/>
    <x v="4"/>
    <x v="2"/>
    <n v="1485"/>
    <x v="1"/>
  </r>
  <r>
    <x v="462"/>
    <x v="4"/>
    <x v="2"/>
    <n v="47"/>
    <x v="1"/>
  </r>
  <r>
    <x v="462"/>
    <x v="4"/>
    <x v="2"/>
    <n v="279"/>
    <x v="1"/>
  </r>
  <r>
    <x v="462"/>
    <x v="4"/>
    <x v="2"/>
    <n v="1671"/>
    <x v="1"/>
  </r>
  <r>
    <x v="462"/>
    <x v="4"/>
    <x v="2"/>
    <n v="464"/>
    <x v="1"/>
  </r>
  <r>
    <x v="463"/>
    <x v="4"/>
    <x v="2"/>
    <n v="140"/>
    <x v="1"/>
  </r>
  <r>
    <x v="463"/>
    <x v="4"/>
    <x v="2"/>
    <n v="418"/>
    <x v="1"/>
  </r>
  <r>
    <x v="463"/>
    <x v="4"/>
    <x v="2"/>
    <n v="279"/>
    <x v="1"/>
  </r>
  <r>
    <x v="463"/>
    <x v="4"/>
    <x v="2"/>
    <n v="279"/>
    <x v="1"/>
  </r>
  <r>
    <x v="464"/>
    <x v="4"/>
    <x v="2"/>
    <n v="1485"/>
    <x v="1"/>
  </r>
  <r>
    <x v="465"/>
    <x v="4"/>
    <x v="2"/>
    <n v="557"/>
    <x v="1"/>
  </r>
  <r>
    <x v="465"/>
    <x v="4"/>
    <x v="2"/>
    <n v="1671"/>
    <x v="1"/>
  </r>
  <r>
    <x v="465"/>
    <x v="4"/>
    <x v="2"/>
    <n v="1485"/>
    <x v="1"/>
  </r>
  <r>
    <x v="466"/>
    <x v="4"/>
    <x v="2"/>
    <n v="2088"/>
    <x v="1"/>
  </r>
  <r>
    <x v="466"/>
    <x v="4"/>
    <x v="2"/>
    <n v="4009"/>
    <x v="1"/>
  </r>
  <r>
    <x v="467"/>
    <x v="4"/>
    <x v="2"/>
    <n v="140"/>
    <x v="1"/>
  </r>
  <r>
    <x v="467"/>
    <x v="4"/>
    <x v="2"/>
    <n v="140"/>
    <x v="1"/>
  </r>
  <r>
    <x v="468"/>
    <x v="4"/>
    <x v="3"/>
    <n v="1634"/>
    <x v="1"/>
  </r>
  <r>
    <x v="468"/>
    <x v="4"/>
    <x v="3"/>
    <n v="7128"/>
    <x v="1"/>
  </r>
  <r>
    <x v="469"/>
    <x v="4"/>
    <x v="1"/>
    <n v="1337"/>
    <x v="1"/>
  </r>
  <r>
    <x v="469"/>
    <x v="4"/>
    <x v="1"/>
    <n v="84"/>
    <x v="1"/>
  </r>
  <r>
    <x v="470"/>
    <x v="4"/>
    <x v="4"/>
    <n v="5012"/>
    <x v="1"/>
  </r>
  <r>
    <x v="470"/>
    <x v="4"/>
    <x v="4"/>
    <n v="4455"/>
    <x v="1"/>
  </r>
  <r>
    <x v="470"/>
    <x v="4"/>
    <x v="4"/>
    <n v="19488"/>
    <x v="1"/>
  </r>
  <r>
    <x v="471"/>
    <x v="4"/>
    <x v="4"/>
    <n v="325"/>
    <x v="1"/>
  </r>
  <r>
    <x v="472"/>
    <x v="4"/>
    <x v="2"/>
    <n v="2088"/>
    <x v="1"/>
  </r>
  <r>
    <x v="473"/>
    <x v="4"/>
    <x v="2"/>
    <n v="1504"/>
    <x v="1"/>
  </r>
  <r>
    <x v="474"/>
    <x v="4"/>
    <x v="2"/>
    <n v="372"/>
    <x v="1"/>
  </r>
  <r>
    <x v="474"/>
    <x v="4"/>
    <x v="2"/>
    <n v="4455"/>
    <x v="1"/>
  </r>
  <r>
    <x v="474"/>
    <x v="4"/>
    <x v="2"/>
    <n v="2228"/>
    <x v="1"/>
  </r>
  <r>
    <x v="474"/>
    <x v="4"/>
    <x v="2"/>
    <n v="743"/>
    <x v="1"/>
  </r>
  <r>
    <x v="475"/>
    <x v="4"/>
    <x v="2"/>
    <n v="47"/>
    <x v="1"/>
  </r>
  <r>
    <x v="475"/>
    <x v="4"/>
    <x v="2"/>
    <n v="279"/>
    <x v="1"/>
  </r>
  <r>
    <x v="475"/>
    <x v="4"/>
    <x v="2"/>
    <n v="836"/>
    <x v="1"/>
  </r>
  <r>
    <x v="475"/>
    <x v="4"/>
    <x v="2"/>
    <n v="4176"/>
    <x v="1"/>
  </r>
  <r>
    <x v="476"/>
    <x v="4"/>
    <x v="1"/>
    <n v="52"/>
    <x v="1"/>
  </r>
  <r>
    <x v="477"/>
    <x v="4"/>
    <x v="2"/>
    <n v="1601"/>
    <x v="1"/>
  </r>
  <r>
    <x v="478"/>
    <x v="4"/>
    <x v="4"/>
    <n v="2256"/>
    <x v="1"/>
  </r>
  <r>
    <x v="478"/>
    <x v="4"/>
    <x v="4"/>
    <n v="919"/>
    <x v="1"/>
  </r>
  <r>
    <x v="478"/>
    <x v="4"/>
    <x v="4"/>
    <n v="1044"/>
    <x v="1"/>
  </r>
  <r>
    <x v="479"/>
    <x v="5"/>
    <x v="4"/>
    <n v="2228"/>
    <x v="1"/>
  </r>
  <r>
    <x v="479"/>
    <x v="5"/>
    <x v="4"/>
    <n v="743"/>
    <x v="1"/>
  </r>
  <r>
    <x v="480"/>
    <x v="5"/>
    <x v="1"/>
    <n v="279"/>
    <x v="1"/>
  </r>
  <r>
    <x v="480"/>
    <x v="5"/>
    <x v="1"/>
    <n v="47"/>
    <x v="1"/>
  </r>
  <r>
    <x v="481"/>
    <x v="4"/>
    <x v="2"/>
    <n v="348"/>
    <x v="1"/>
  </r>
  <r>
    <x v="481"/>
    <x v="4"/>
    <x v="2"/>
    <n v="4176"/>
    <x v="1"/>
  </r>
  <r>
    <x v="482"/>
    <x v="4"/>
    <x v="2"/>
    <n v="1485"/>
    <x v="1"/>
  </r>
  <r>
    <x v="482"/>
    <x v="4"/>
    <x v="2"/>
    <n v="9652"/>
    <x v="1"/>
  </r>
  <r>
    <x v="482"/>
    <x v="4"/>
    <x v="2"/>
    <n v="4455"/>
    <x v="1"/>
  </r>
  <r>
    <x v="482"/>
    <x v="4"/>
    <x v="2"/>
    <n v="743"/>
    <x v="1"/>
  </r>
  <r>
    <x v="483"/>
    <x v="5"/>
    <x v="1"/>
    <n v="891"/>
    <x v="1"/>
  </r>
  <r>
    <x v="484"/>
    <x v="5"/>
    <x v="1"/>
    <n v="1170"/>
    <x v="1"/>
  </r>
  <r>
    <x v="484"/>
    <x v="5"/>
    <x v="1"/>
    <n v="168"/>
    <x v="1"/>
  </r>
  <r>
    <x v="485"/>
    <x v="5"/>
    <x v="3"/>
    <n v="6682"/>
    <x v="1"/>
  </r>
  <r>
    <x v="486"/>
    <x v="4"/>
    <x v="3"/>
    <n v="5513"/>
    <x v="1"/>
  </r>
  <r>
    <x v="487"/>
    <x v="5"/>
    <x v="3"/>
    <n v="4826"/>
    <x v="1"/>
  </r>
  <r>
    <x v="488"/>
    <x v="4"/>
    <x v="0"/>
    <n v="56"/>
    <x v="1"/>
  </r>
  <r>
    <x v="489"/>
    <x v="4"/>
    <x v="2"/>
    <n v="232"/>
    <x v="1"/>
  </r>
  <r>
    <x v="489"/>
    <x v="4"/>
    <x v="2"/>
    <n v="8352"/>
    <x v="1"/>
  </r>
  <r>
    <x v="490"/>
    <x v="4"/>
    <x v="2"/>
    <n v="1392"/>
    <x v="1"/>
  </r>
  <r>
    <x v="490"/>
    <x v="4"/>
    <x v="2"/>
    <n v="743"/>
    <x v="1"/>
  </r>
  <r>
    <x v="490"/>
    <x v="4"/>
    <x v="2"/>
    <n v="4455"/>
    <x v="1"/>
  </r>
  <r>
    <x v="490"/>
    <x v="4"/>
    <x v="2"/>
    <n v="2228"/>
    <x v="1"/>
  </r>
  <r>
    <x v="490"/>
    <x v="4"/>
    <x v="2"/>
    <n v="1485"/>
    <x v="1"/>
  </r>
  <r>
    <x v="491"/>
    <x v="5"/>
    <x v="1"/>
    <n v="1337"/>
    <x v="1"/>
  </r>
  <r>
    <x v="491"/>
    <x v="5"/>
    <x v="1"/>
    <n v="84"/>
    <x v="1"/>
  </r>
  <r>
    <x v="492"/>
    <x v="4"/>
    <x v="1"/>
    <n v="1764"/>
    <x v="1"/>
  </r>
  <r>
    <x v="492"/>
    <x v="4"/>
    <x v="1"/>
    <n v="520"/>
    <x v="1"/>
  </r>
  <r>
    <x v="493"/>
    <x v="4"/>
    <x v="2"/>
    <n v="70"/>
    <x v="1"/>
  </r>
  <r>
    <x v="493"/>
    <x v="4"/>
    <x v="2"/>
    <n v="418"/>
    <x v="1"/>
  </r>
  <r>
    <x v="493"/>
    <x v="4"/>
    <x v="2"/>
    <n v="557"/>
    <x v="1"/>
  </r>
  <r>
    <x v="493"/>
    <x v="4"/>
    <x v="2"/>
    <n v="140"/>
    <x v="1"/>
  </r>
  <r>
    <x v="494"/>
    <x v="4"/>
    <x v="4"/>
    <n v="743"/>
    <x v="1"/>
  </r>
  <r>
    <x v="495"/>
    <x v="4"/>
    <x v="4"/>
    <n v="743"/>
    <x v="1"/>
  </r>
  <r>
    <x v="496"/>
    <x v="4"/>
    <x v="0"/>
    <n v="446"/>
    <x v="1"/>
  </r>
  <r>
    <x v="497"/>
    <x v="4"/>
    <x v="2"/>
    <n v="47"/>
    <x v="1"/>
  </r>
  <r>
    <x v="497"/>
    <x v="4"/>
    <x v="2"/>
    <n v="279"/>
    <x v="1"/>
  </r>
  <r>
    <x v="497"/>
    <x v="4"/>
    <x v="2"/>
    <n v="2506"/>
    <x v="1"/>
  </r>
  <r>
    <x v="497"/>
    <x v="4"/>
    <x v="2"/>
    <n v="464"/>
    <x v="1"/>
  </r>
  <r>
    <x v="497"/>
    <x v="4"/>
    <x v="2"/>
    <n v="12528"/>
    <x v="1"/>
  </r>
  <r>
    <x v="497"/>
    <x v="4"/>
    <x v="2"/>
    <n v="116"/>
    <x v="1"/>
  </r>
  <r>
    <x v="497"/>
    <x v="4"/>
    <x v="2"/>
    <n v="4009"/>
    <x v="1"/>
  </r>
  <r>
    <x v="498"/>
    <x v="4"/>
    <x v="2"/>
    <n v="1485"/>
    <x v="1"/>
  </r>
  <r>
    <x v="498"/>
    <x v="4"/>
    <x v="2"/>
    <n v="4455"/>
    <x v="1"/>
  </r>
  <r>
    <x v="498"/>
    <x v="4"/>
    <x v="2"/>
    <n v="6682"/>
    <x v="1"/>
  </r>
  <r>
    <x v="498"/>
    <x v="4"/>
    <x v="2"/>
    <n v="1485"/>
    <x v="1"/>
  </r>
  <r>
    <x v="499"/>
    <x v="4"/>
    <x v="4"/>
    <n v="5012"/>
    <x v="1"/>
  </r>
  <r>
    <x v="499"/>
    <x v="4"/>
    <x v="4"/>
    <n v="5012"/>
    <x v="1"/>
  </r>
  <r>
    <x v="499"/>
    <x v="4"/>
    <x v="4"/>
    <n v="15312"/>
    <x v="1"/>
  </r>
  <r>
    <x v="499"/>
    <x v="4"/>
    <x v="4"/>
    <n v="4385"/>
    <x v="1"/>
  </r>
  <r>
    <x v="500"/>
    <x v="4"/>
    <x v="4"/>
    <n v="4455"/>
    <x v="1"/>
  </r>
  <r>
    <x v="500"/>
    <x v="4"/>
    <x v="4"/>
    <n v="30624"/>
    <x v="1"/>
  </r>
  <r>
    <x v="500"/>
    <x v="4"/>
    <x v="4"/>
    <n v="2088"/>
    <x v="1"/>
  </r>
  <r>
    <x v="501"/>
    <x v="4"/>
    <x v="2"/>
    <n v="743"/>
    <x v="1"/>
  </r>
  <r>
    <x v="501"/>
    <x v="4"/>
    <x v="2"/>
    <n v="4455"/>
    <x v="1"/>
  </r>
  <r>
    <x v="502"/>
    <x v="4"/>
    <x v="2"/>
    <n v="279"/>
    <x v="1"/>
  </r>
  <r>
    <x v="502"/>
    <x v="4"/>
    <x v="2"/>
    <n v="464"/>
    <x v="1"/>
  </r>
  <r>
    <x v="502"/>
    <x v="4"/>
    <x v="2"/>
    <n v="232"/>
    <x v="1"/>
  </r>
  <r>
    <x v="503"/>
    <x v="4"/>
    <x v="2"/>
    <n v="140"/>
    <x v="1"/>
  </r>
  <r>
    <x v="503"/>
    <x v="4"/>
    <x v="2"/>
    <n v="168"/>
    <x v="1"/>
  </r>
  <r>
    <x v="503"/>
    <x v="4"/>
    <x v="2"/>
    <n v="279"/>
    <x v="1"/>
  </r>
  <r>
    <x v="504"/>
    <x v="6"/>
    <x v="0"/>
    <n v="98"/>
    <x v="1"/>
  </r>
  <r>
    <x v="505"/>
    <x v="4"/>
    <x v="2"/>
    <n v="743"/>
    <x v="1"/>
  </r>
  <r>
    <x v="505"/>
    <x v="4"/>
    <x v="2"/>
    <n v="743"/>
    <x v="1"/>
  </r>
  <r>
    <x v="506"/>
    <x v="4"/>
    <x v="2"/>
    <n v="836"/>
    <x v="1"/>
  </r>
  <r>
    <x v="507"/>
    <x v="5"/>
    <x v="1"/>
    <n v="140"/>
    <x v="1"/>
  </r>
  <r>
    <x v="507"/>
    <x v="5"/>
    <x v="1"/>
    <n v="21382"/>
    <x v="1"/>
  </r>
  <r>
    <x v="508"/>
    <x v="5"/>
    <x v="1"/>
    <n v="1170"/>
    <x v="1"/>
  </r>
  <r>
    <x v="509"/>
    <x v="5"/>
    <x v="4"/>
    <n v="1692"/>
    <x v="1"/>
  </r>
  <r>
    <x v="509"/>
    <x v="5"/>
    <x v="4"/>
    <n v="1044"/>
    <x v="1"/>
  </r>
  <r>
    <x v="509"/>
    <x v="5"/>
    <x v="4"/>
    <n v="961"/>
    <x v="1"/>
  </r>
  <r>
    <x v="509"/>
    <x v="5"/>
    <x v="4"/>
    <n v="543"/>
    <x v="1"/>
  </r>
  <r>
    <x v="510"/>
    <x v="4"/>
    <x v="2"/>
    <n v="557"/>
    <x v="1"/>
  </r>
  <r>
    <x v="510"/>
    <x v="4"/>
    <x v="2"/>
    <n v="743"/>
    <x v="1"/>
  </r>
  <r>
    <x v="510"/>
    <x v="4"/>
    <x v="2"/>
    <n v="4455"/>
    <x v="1"/>
  </r>
  <r>
    <x v="510"/>
    <x v="4"/>
    <x v="2"/>
    <n v="6682"/>
    <x v="1"/>
  </r>
  <r>
    <x v="510"/>
    <x v="4"/>
    <x v="2"/>
    <n v="743"/>
    <x v="1"/>
  </r>
  <r>
    <x v="511"/>
    <x v="4"/>
    <x v="2"/>
    <n v="4176"/>
    <x v="1"/>
  </r>
  <r>
    <x v="512"/>
    <x v="4"/>
    <x v="2"/>
    <n v="2228"/>
    <x v="1"/>
  </r>
  <r>
    <x v="513"/>
    <x v="5"/>
    <x v="2"/>
    <n v="650"/>
    <x v="1"/>
  </r>
  <r>
    <x v="514"/>
    <x v="5"/>
    <x v="4"/>
    <n v="5197"/>
    <x v="1"/>
  </r>
  <r>
    <x v="514"/>
    <x v="5"/>
    <x v="4"/>
    <n v="223"/>
    <x v="1"/>
  </r>
  <r>
    <x v="514"/>
    <x v="5"/>
    <x v="4"/>
    <n v="2228"/>
    <x v="1"/>
  </r>
  <r>
    <x v="514"/>
    <x v="5"/>
    <x v="4"/>
    <n v="1114"/>
    <x v="1"/>
  </r>
  <r>
    <x v="514"/>
    <x v="5"/>
    <x v="4"/>
    <n v="1300"/>
    <x v="1"/>
  </r>
  <r>
    <x v="515"/>
    <x v="5"/>
    <x v="3"/>
    <n v="2205"/>
    <x v="1"/>
  </r>
  <r>
    <x v="515"/>
    <x v="5"/>
    <x v="3"/>
    <n v="6716"/>
    <x v="1"/>
  </r>
  <r>
    <x v="516"/>
    <x v="5"/>
    <x v="4"/>
    <n v="3341"/>
    <x v="1"/>
  </r>
  <r>
    <x v="516"/>
    <x v="5"/>
    <x v="4"/>
    <n v="3341"/>
    <x v="1"/>
  </r>
  <r>
    <x v="516"/>
    <x v="5"/>
    <x v="4"/>
    <n v="20880"/>
    <x v="1"/>
  </r>
  <r>
    <x v="516"/>
    <x v="5"/>
    <x v="4"/>
    <n v="5847"/>
    <x v="1"/>
  </r>
  <r>
    <x v="517"/>
    <x v="5"/>
    <x v="1"/>
    <n v="3174"/>
    <x v="1"/>
  </r>
  <r>
    <x v="517"/>
    <x v="5"/>
    <x v="1"/>
    <n v="520"/>
    <x v="1"/>
  </r>
  <r>
    <x v="518"/>
    <x v="4"/>
    <x v="2"/>
    <n v="2506"/>
    <x v="1"/>
  </r>
  <r>
    <x v="518"/>
    <x v="4"/>
    <x v="2"/>
    <n v="464"/>
    <x v="1"/>
  </r>
  <r>
    <x v="518"/>
    <x v="4"/>
    <x v="2"/>
    <n v="140"/>
    <x v="1"/>
  </r>
  <r>
    <x v="519"/>
    <x v="4"/>
    <x v="2"/>
    <n v="743"/>
    <x v="1"/>
  </r>
  <r>
    <x v="519"/>
    <x v="4"/>
    <x v="2"/>
    <n v="8909"/>
    <x v="1"/>
  </r>
  <r>
    <x v="519"/>
    <x v="4"/>
    <x v="2"/>
    <n v="3341"/>
    <x v="1"/>
  </r>
  <r>
    <x v="519"/>
    <x v="4"/>
    <x v="2"/>
    <n v="743"/>
    <x v="1"/>
  </r>
  <r>
    <x v="520"/>
    <x v="5"/>
    <x v="3"/>
    <n v="817"/>
    <x v="1"/>
  </r>
  <r>
    <x v="520"/>
    <x v="5"/>
    <x v="3"/>
    <n v="9800"/>
    <x v="1"/>
  </r>
  <r>
    <x v="521"/>
    <x v="5"/>
    <x v="3"/>
    <n v="16704"/>
    <x v="1"/>
  </r>
  <r>
    <x v="522"/>
    <x v="5"/>
    <x v="1"/>
    <n v="335"/>
    <x v="1"/>
  </r>
  <r>
    <x v="523"/>
    <x v="5"/>
    <x v="0"/>
    <n v="232"/>
    <x v="1"/>
  </r>
  <r>
    <x v="524"/>
    <x v="5"/>
    <x v="2"/>
    <n v="1671"/>
    <x v="1"/>
  </r>
  <r>
    <x v="524"/>
    <x v="5"/>
    <x v="2"/>
    <n v="743"/>
    <x v="1"/>
  </r>
  <r>
    <x v="524"/>
    <x v="5"/>
    <x v="2"/>
    <n v="2228"/>
    <x v="1"/>
  </r>
  <r>
    <x v="524"/>
    <x v="5"/>
    <x v="2"/>
    <n v="1485"/>
    <x v="1"/>
  </r>
  <r>
    <x v="525"/>
    <x v="5"/>
    <x v="2"/>
    <n v="3341"/>
    <x v="1"/>
  </r>
  <r>
    <x v="525"/>
    <x v="5"/>
    <x v="2"/>
    <n v="8352"/>
    <x v="1"/>
  </r>
  <r>
    <x v="526"/>
    <x v="5"/>
    <x v="2"/>
    <n v="140"/>
    <x v="1"/>
  </r>
  <r>
    <x v="526"/>
    <x v="5"/>
    <x v="2"/>
    <n v="70"/>
    <x v="1"/>
  </r>
  <r>
    <x v="526"/>
    <x v="5"/>
    <x v="2"/>
    <n v="140"/>
    <x v="1"/>
  </r>
  <r>
    <x v="526"/>
    <x v="5"/>
    <x v="2"/>
    <n v="279"/>
    <x v="1"/>
  </r>
  <r>
    <x v="526"/>
    <x v="5"/>
    <x v="2"/>
    <n v="279"/>
    <x v="1"/>
  </r>
  <r>
    <x v="526"/>
    <x v="5"/>
    <x v="2"/>
    <n v="140"/>
    <x v="1"/>
  </r>
  <r>
    <x v="527"/>
    <x v="5"/>
    <x v="4"/>
    <n v="5568"/>
    <x v="1"/>
  </r>
  <r>
    <x v="527"/>
    <x v="5"/>
    <x v="4"/>
    <n v="26448"/>
    <x v="1"/>
  </r>
  <r>
    <x v="527"/>
    <x v="5"/>
    <x v="4"/>
    <n v="5847"/>
    <x v="1"/>
  </r>
  <r>
    <x v="528"/>
    <x v="5"/>
    <x v="4"/>
    <n v="502"/>
    <x v="1"/>
  </r>
  <r>
    <x v="528"/>
    <x v="5"/>
    <x v="4"/>
    <n v="1316"/>
    <x v="1"/>
  </r>
  <r>
    <x v="529"/>
    <x v="5"/>
    <x v="1"/>
    <n v="2822"/>
    <x v="1"/>
  </r>
  <r>
    <x v="529"/>
    <x v="5"/>
    <x v="1"/>
    <n v="780"/>
    <x v="1"/>
  </r>
  <r>
    <x v="530"/>
    <x v="5"/>
    <x v="1"/>
    <n v="325"/>
    <x v="1"/>
  </r>
  <r>
    <x v="530"/>
    <x v="5"/>
    <x v="1"/>
    <n v="186"/>
    <x v="1"/>
  </r>
  <r>
    <x v="530"/>
    <x v="5"/>
    <x v="1"/>
    <n v="26727"/>
    <x v="1"/>
  </r>
  <r>
    <x v="531"/>
    <x v="5"/>
    <x v="1"/>
    <n v="1170"/>
    <x v="1"/>
  </r>
  <r>
    <x v="531"/>
    <x v="5"/>
    <x v="1"/>
    <n v="335"/>
    <x v="1"/>
  </r>
  <r>
    <x v="532"/>
    <x v="5"/>
    <x v="2"/>
    <n v="1671"/>
    <x v="1"/>
  </r>
  <r>
    <x v="532"/>
    <x v="5"/>
    <x v="2"/>
    <n v="372"/>
    <x v="1"/>
  </r>
  <r>
    <x v="533"/>
    <x v="5"/>
    <x v="2"/>
    <n v="56"/>
    <x v="1"/>
  </r>
  <r>
    <x v="533"/>
    <x v="5"/>
    <x v="2"/>
    <n v="70"/>
    <x v="1"/>
  </r>
  <r>
    <x v="533"/>
    <x v="5"/>
    <x v="2"/>
    <n v="98"/>
    <x v="1"/>
  </r>
  <r>
    <x v="534"/>
    <x v="5"/>
    <x v="1"/>
    <n v="1253"/>
    <x v="1"/>
  </r>
  <r>
    <x v="534"/>
    <x v="5"/>
    <x v="1"/>
    <n v="251"/>
    <x v="1"/>
  </r>
  <r>
    <x v="535"/>
    <x v="5"/>
    <x v="2"/>
    <n v="2970"/>
    <x v="1"/>
  </r>
  <r>
    <x v="535"/>
    <x v="5"/>
    <x v="2"/>
    <n v="743"/>
    <x v="1"/>
  </r>
  <r>
    <x v="536"/>
    <x v="5"/>
    <x v="2"/>
    <n v="4176"/>
    <x v="1"/>
  </r>
  <r>
    <x v="537"/>
    <x v="5"/>
    <x v="2"/>
    <n v="557"/>
    <x v="1"/>
  </r>
  <r>
    <x v="537"/>
    <x v="5"/>
    <x v="2"/>
    <n v="557"/>
    <x v="1"/>
  </r>
  <r>
    <x v="538"/>
    <x v="5"/>
    <x v="4"/>
    <n v="743"/>
    <x v="1"/>
  </r>
  <r>
    <x v="539"/>
    <x v="5"/>
    <x v="4"/>
    <n v="743"/>
    <x v="1"/>
  </r>
  <r>
    <x v="540"/>
    <x v="5"/>
    <x v="2"/>
    <n v="140"/>
    <x v="1"/>
  </r>
  <r>
    <x v="540"/>
    <x v="5"/>
    <x v="2"/>
    <n v="140"/>
    <x v="1"/>
  </r>
  <r>
    <x v="541"/>
    <x v="5"/>
    <x v="4"/>
    <n v="4455"/>
    <x v="1"/>
  </r>
  <r>
    <x v="541"/>
    <x v="5"/>
    <x v="4"/>
    <n v="29232"/>
    <x v="1"/>
  </r>
  <r>
    <x v="541"/>
    <x v="5"/>
    <x v="4"/>
    <n v="5847"/>
    <x v="1"/>
  </r>
  <r>
    <x v="542"/>
    <x v="5"/>
    <x v="4"/>
    <n v="502"/>
    <x v="1"/>
  </r>
  <r>
    <x v="542"/>
    <x v="5"/>
    <x v="4"/>
    <n v="650"/>
    <x v="1"/>
  </r>
  <r>
    <x v="542"/>
    <x v="5"/>
    <x v="4"/>
    <n v="2631"/>
    <x v="1"/>
  </r>
  <r>
    <x v="543"/>
    <x v="5"/>
    <x v="4"/>
    <n v="2256"/>
    <x v="1"/>
  </r>
  <r>
    <x v="543"/>
    <x v="5"/>
    <x v="4"/>
    <n v="1044"/>
    <x v="1"/>
  </r>
  <r>
    <x v="544"/>
    <x v="5"/>
    <x v="2"/>
    <n v="1601"/>
    <x v="1"/>
  </r>
  <r>
    <x v="545"/>
    <x v="5"/>
    <x v="2"/>
    <n v="1485"/>
    <x v="1"/>
  </r>
  <r>
    <x v="545"/>
    <x v="5"/>
    <x v="2"/>
    <n v="4455"/>
    <x v="1"/>
  </r>
  <r>
    <x v="545"/>
    <x v="5"/>
    <x v="2"/>
    <n v="1485"/>
    <x v="1"/>
  </r>
  <r>
    <x v="546"/>
    <x v="5"/>
    <x v="2"/>
    <n v="279"/>
    <x v="1"/>
  </r>
  <r>
    <x v="547"/>
    <x v="5"/>
    <x v="1"/>
    <n v="130"/>
    <x v="1"/>
  </r>
  <r>
    <x v="548"/>
    <x v="5"/>
    <x v="2"/>
    <n v="7424"/>
    <x v="1"/>
  </r>
  <r>
    <x v="548"/>
    <x v="5"/>
    <x v="2"/>
    <n v="743"/>
    <x v="1"/>
  </r>
  <r>
    <x v="549"/>
    <x v="5"/>
    <x v="2"/>
    <n v="232"/>
    <x v="1"/>
  </r>
  <r>
    <x v="549"/>
    <x v="5"/>
    <x v="2"/>
    <n v="2088"/>
    <x v="1"/>
  </r>
  <r>
    <x v="549"/>
    <x v="5"/>
    <x v="2"/>
    <n v="116"/>
    <x v="1"/>
  </r>
  <r>
    <x v="550"/>
    <x v="5"/>
    <x v="2"/>
    <n v="209"/>
    <x v="1"/>
  </r>
  <r>
    <x v="550"/>
    <x v="5"/>
    <x v="2"/>
    <n v="70"/>
    <x v="1"/>
  </r>
  <r>
    <x v="550"/>
    <x v="5"/>
    <x v="2"/>
    <n v="836"/>
    <x v="1"/>
  </r>
  <r>
    <x v="550"/>
    <x v="5"/>
    <x v="2"/>
    <n v="836"/>
    <x v="1"/>
  </r>
  <r>
    <x v="550"/>
    <x v="5"/>
    <x v="2"/>
    <n v="140"/>
    <x v="1"/>
  </r>
  <r>
    <x v="551"/>
    <x v="5"/>
    <x v="2"/>
    <n v="11136"/>
    <x v="1"/>
  </r>
  <r>
    <x v="551"/>
    <x v="5"/>
    <x v="2"/>
    <n v="4455"/>
    <x v="1"/>
  </r>
  <r>
    <x v="551"/>
    <x v="5"/>
    <x v="2"/>
    <n v="1485"/>
    <x v="1"/>
  </r>
  <r>
    <x v="552"/>
    <x v="5"/>
    <x v="2"/>
    <n v="47"/>
    <x v="1"/>
  </r>
  <r>
    <x v="552"/>
    <x v="5"/>
    <x v="2"/>
    <n v="464"/>
    <x v="1"/>
  </r>
  <r>
    <x v="552"/>
    <x v="5"/>
    <x v="2"/>
    <n v="8352"/>
    <x v="1"/>
  </r>
  <r>
    <x v="552"/>
    <x v="5"/>
    <x v="2"/>
    <n v="348"/>
    <x v="1"/>
  </r>
  <r>
    <x v="552"/>
    <x v="5"/>
    <x v="2"/>
    <n v="4009"/>
    <x v="1"/>
  </r>
  <r>
    <x v="553"/>
    <x v="5"/>
    <x v="2"/>
    <n v="1504"/>
    <x v="1"/>
  </r>
  <r>
    <x v="553"/>
    <x v="5"/>
    <x v="2"/>
    <n v="1601"/>
    <x v="1"/>
  </r>
  <r>
    <x v="554"/>
    <x v="5"/>
    <x v="2"/>
    <n v="418"/>
    <x v="1"/>
  </r>
  <r>
    <x v="555"/>
    <x v="5"/>
    <x v="2"/>
    <n v="209"/>
    <x v="1"/>
  </r>
  <r>
    <x v="555"/>
    <x v="5"/>
    <x v="2"/>
    <n v="70"/>
    <x v="1"/>
  </r>
  <r>
    <x v="555"/>
    <x v="5"/>
    <x v="2"/>
    <n v="279"/>
    <x v="1"/>
  </r>
  <r>
    <x v="555"/>
    <x v="5"/>
    <x v="2"/>
    <n v="836"/>
    <x v="1"/>
  </r>
  <r>
    <x v="555"/>
    <x v="5"/>
    <x v="2"/>
    <n v="836"/>
    <x v="1"/>
  </r>
  <r>
    <x v="555"/>
    <x v="5"/>
    <x v="2"/>
    <n v="279"/>
    <x v="1"/>
  </r>
  <r>
    <x v="556"/>
    <x v="5"/>
    <x v="2"/>
    <n v="743"/>
    <x v="1"/>
  </r>
  <r>
    <x v="556"/>
    <x v="5"/>
    <x v="2"/>
    <n v="4455"/>
    <x v="1"/>
  </r>
  <r>
    <x v="556"/>
    <x v="5"/>
    <x v="2"/>
    <n v="4455"/>
    <x v="1"/>
  </r>
  <r>
    <x v="556"/>
    <x v="5"/>
    <x v="2"/>
    <n v="1485"/>
    <x v="1"/>
  </r>
  <r>
    <x v="557"/>
    <x v="5"/>
    <x v="0"/>
    <n v="232"/>
    <x v="1"/>
  </r>
  <r>
    <x v="558"/>
    <x v="5"/>
    <x v="2"/>
    <n v="2506"/>
    <x v="1"/>
  </r>
  <r>
    <x v="558"/>
    <x v="5"/>
    <x v="2"/>
    <n v="8352"/>
    <x v="1"/>
  </r>
  <r>
    <x v="559"/>
    <x v="5"/>
    <x v="2"/>
    <n v="557"/>
    <x v="1"/>
  </r>
  <r>
    <x v="559"/>
    <x v="5"/>
    <x v="2"/>
    <n v="743"/>
    <x v="1"/>
  </r>
  <r>
    <x v="559"/>
    <x v="5"/>
    <x v="2"/>
    <n v="4455"/>
    <x v="1"/>
  </r>
  <r>
    <x v="559"/>
    <x v="5"/>
    <x v="2"/>
    <n v="1485"/>
    <x v="1"/>
  </r>
  <r>
    <x v="560"/>
    <x v="5"/>
    <x v="2"/>
    <n v="1601"/>
    <x v="1"/>
  </r>
  <r>
    <x v="561"/>
    <x v="5"/>
    <x v="1"/>
    <n v="1086"/>
    <x v="1"/>
  </r>
  <r>
    <x v="562"/>
    <x v="5"/>
    <x v="4"/>
    <n v="2228"/>
    <x v="1"/>
  </r>
  <r>
    <x v="562"/>
    <x v="5"/>
    <x v="4"/>
    <n v="36192"/>
    <x v="1"/>
  </r>
  <r>
    <x v="562"/>
    <x v="5"/>
    <x v="4"/>
    <n v="4385"/>
    <x v="1"/>
  </r>
  <r>
    <x v="563"/>
    <x v="5"/>
    <x v="2"/>
    <n v="140"/>
    <x v="1"/>
  </r>
  <r>
    <x v="564"/>
    <x v="5"/>
    <x v="2"/>
    <n v="1114"/>
    <x v="1"/>
  </r>
  <r>
    <x v="564"/>
    <x v="5"/>
    <x v="2"/>
    <n v="1485"/>
    <x v="1"/>
  </r>
  <r>
    <x v="564"/>
    <x v="5"/>
    <x v="2"/>
    <n v="7424"/>
    <x v="1"/>
  </r>
  <r>
    <x v="564"/>
    <x v="5"/>
    <x v="2"/>
    <n v="4455"/>
    <x v="1"/>
  </r>
  <r>
    <x v="565"/>
    <x v="5"/>
    <x v="2"/>
    <n v="140"/>
    <x v="1"/>
  </r>
  <r>
    <x v="565"/>
    <x v="5"/>
    <x v="2"/>
    <n v="348"/>
    <x v="1"/>
  </r>
  <r>
    <x v="566"/>
    <x v="5"/>
    <x v="2"/>
    <n v="1504"/>
    <x v="1"/>
  </r>
  <r>
    <x v="567"/>
    <x v="5"/>
    <x v="2"/>
    <n v="836"/>
    <x v="1"/>
  </r>
  <r>
    <x v="567"/>
    <x v="5"/>
    <x v="2"/>
    <n v="836"/>
    <x v="1"/>
  </r>
  <r>
    <x v="568"/>
    <x v="5"/>
    <x v="4"/>
    <n v="1128"/>
    <x v="1"/>
  </r>
  <r>
    <x v="568"/>
    <x v="5"/>
    <x v="4"/>
    <n v="961"/>
    <x v="1"/>
  </r>
  <r>
    <x v="568"/>
    <x v="5"/>
    <x v="4"/>
    <n v="919"/>
    <x v="1"/>
  </r>
  <r>
    <x v="568"/>
    <x v="5"/>
    <x v="4"/>
    <n v="1337"/>
    <x v="1"/>
  </r>
  <r>
    <x v="569"/>
    <x v="5"/>
    <x v="1"/>
    <n v="1225"/>
    <x v="1"/>
  </r>
  <r>
    <x v="570"/>
    <x v="5"/>
    <x v="1"/>
    <n v="1253"/>
    <x v="1"/>
  </r>
  <r>
    <x v="571"/>
    <x v="5"/>
    <x v="1"/>
    <n v="297"/>
    <x v="1"/>
  </r>
  <r>
    <x v="572"/>
    <x v="5"/>
    <x v="4"/>
    <n v="669"/>
    <x v="1"/>
  </r>
  <r>
    <x v="573"/>
    <x v="5"/>
    <x v="1"/>
    <n v="1170"/>
    <x v="1"/>
  </r>
  <r>
    <x v="573"/>
    <x v="5"/>
    <x v="1"/>
    <n v="168"/>
    <x v="1"/>
  </r>
  <r>
    <x v="574"/>
    <x v="5"/>
    <x v="3"/>
    <n v="3267"/>
    <x v="1"/>
  </r>
  <r>
    <x v="574"/>
    <x v="5"/>
    <x v="3"/>
    <n v="9800"/>
    <x v="1"/>
  </r>
  <r>
    <x v="575"/>
    <x v="5"/>
    <x v="3"/>
    <n v="3620"/>
    <x v="1"/>
  </r>
  <r>
    <x v="576"/>
    <x v="5"/>
    <x v="2"/>
    <n v="1114"/>
    <x v="1"/>
  </r>
  <r>
    <x v="576"/>
    <x v="5"/>
    <x v="2"/>
    <n v="2970"/>
    <x v="1"/>
  </r>
  <r>
    <x v="576"/>
    <x v="5"/>
    <x v="2"/>
    <n v="11136"/>
    <x v="1"/>
  </r>
  <r>
    <x v="576"/>
    <x v="5"/>
    <x v="2"/>
    <n v="8909"/>
    <x v="1"/>
  </r>
  <r>
    <x v="576"/>
    <x v="5"/>
    <x v="2"/>
    <n v="2228"/>
    <x v="1"/>
  </r>
  <r>
    <x v="577"/>
    <x v="5"/>
    <x v="2"/>
    <n v="2506"/>
    <x v="1"/>
  </r>
  <r>
    <x v="577"/>
    <x v="5"/>
    <x v="2"/>
    <n v="232"/>
    <x v="1"/>
  </r>
  <r>
    <x v="577"/>
    <x v="5"/>
    <x v="2"/>
    <n v="4176"/>
    <x v="1"/>
  </r>
  <r>
    <x v="577"/>
    <x v="5"/>
    <x v="2"/>
    <n v="464"/>
    <x v="1"/>
  </r>
  <r>
    <x v="577"/>
    <x v="5"/>
    <x v="2"/>
    <n v="4009"/>
    <x v="1"/>
  </r>
  <r>
    <x v="578"/>
    <x v="5"/>
    <x v="1"/>
    <n v="2822"/>
    <x v="1"/>
  </r>
  <r>
    <x v="578"/>
    <x v="5"/>
    <x v="1"/>
    <n v="780"/>
    <x v="1"/>
  </r>
  <r>
    <x v="579"/>
    <x v="5"/>
    <x v="2"/>
    <n v="1114"/>
    <x v="1"/>
  </r>
  <r>
    <x v="579"/>
    <x v="5"/>
    <x v="2"/>
    <n v="6682"/>
    <x v="1"/>
  </r>
  <r>
    <x v="579"/>
    <x v="5"/>
    <x v="2"/>
    <n v="743"/>
    <x v="1"/>
  </r>
  <r>
    <x v="580"/>
    <x v="5"/>
    <x v="2"/>
    <n v="418"/>
    <x v="1"/>
  </r>
  <r>
    <x v="580"/>
    <x v="5"/>
    <x v="2"/>
    <n v="1671"/>
    <x v="1"/>
  </r>
  <r>
    <x v="580"/>
    <x v="5"/>
    <x v="2"/>
    <n v="232"/>
    <x v="1"/>
  </r>
  <r>
    <x v="580"/>
    <x v="5"/>
    <x v="2"/>
    <n v="8352"/>
    <x v="1"/>
  </r>
  <r>
    <x v="580"/>
    <x v="5"/>
    <x v="2"/>
    <n v="2005"/>
    <x v="1"/>
  </r>
  <r>
    <x v="581"/>
    <x v="5"/>
    <x v="2"/>
    <n v="418"/>
    <x v="1"/>
  </r>
  <r>
    <x v="581"/>
    <x v="5"/>
    <x v="2"/>
    <n v="140"/>
    <x v="1"/>
  </r>
  <r>
    <x v="581"/>
    <x v="5"/>
    <x v="2"/>
    <n v="279"/>
    <x v="1"/>
  </r>
  <r>
    <x v="581"/>
    <x v="5"/>
    <x v="2"/>
    <n v="1114"/>
    <x v="1"/>
  </r>
  <r>
    <x v="581"/>
    <x v="5"/>
    <x v="2"/>
    <n v="836"/>
    <x v="1"/>
  </r>
  <r>
    <x v="581"/>
    <x v="5"/>
    <x v="2"/>
    <n v="279"/>
    <x v="1"/>
  </r>
  <r>
    <x v="582"/>
    <x v="5"/>
    <x v="2"/>
    <n v="928"/>
    <x v="1"/>
  </r>
  <r>
    <x v="582"/>
    <x v="5"/>
    <x v="2"/>
    <n v="928"/>
    <x v="1"/>
  </r>
  <r>
    <x v="583"/>
    <x v="6"/>
    <x v="2"/>
    <n v="1184"/>
    <x v="1"/>
  </r>
  <r>
    <x v="583"/>
    <x v="6"/>
    <x v="2"/>
    <n v="464"/>
    <x v="1"/>
  </r>
  <r>
    <x v="584"/>
    <x v="5"/>
    <x v="3"/>
    <n v="4410"/>
    <x v="1"/>
  </r>
  <r>
    <x v="584"/>
    <x v="5"/>
    <x v="3"/>
    <n v="6682"/>
    <x v="1"/>
  </r>
  <r>
    <x v="584"/>
    <x v="5"/>
    <x v="3"/>
    <n v="2239"/>
    <x v="1"/>
  </r>
  <r>
    <x v="585"/>
    <x v="6"/>
    <x v="1"/>
    <n v="335"/>
    <x v="1"/>
  </r>
  <r>
    <x v="586"/>
    <x v="5"/>
    <x v="4"/>
    <n v="6682"/>
    <x v="1"/>
  </r>
  <r>
    <x v="586"/>
    <x v="5"/>
    <x v="4"/>
    <n v="13920"/>
    <x v="1"/>
  </r>
  <r>
    <x v="586"/>
    <x v="5"/>
    <x v="4"/>
    <n v="4385"/>
    <x v="1"/>
  </r>
  <r>
    <x v="587"/>
    <x v="5"/>
    <x v="1"/>
    <n v="1671"/>
    <x v="1"/>
  </r>
  <r>
    <x v="588"/>
    <x v="5"/>
    <x v="4"/>
    <n v="2599"/>
    <x v="1"/>
  </r>
  <r>
    <x v="588"/>
    <x v="5"/>
    <x v="4"/>
    <n v="223"/>
    <x v="1"/>
  </r>
  <r>
    <x v="588"/>
    <x v="5"/>
    <x v="4"/>
    <n v="2228"/>
    <x v="1"/>
  </r>
  <r>
    <x v="588"/>
    <x v="5"/>
    <x v="4"/>
    <n v="1114"/>
    <x v="1"/>
  </r>
  <r>
    <x v="588"/>
    <x v="5"/>
    <x v="4"/>
    <n v="2599"/>
    <x v="1"/>
  </r>
  <r>
    <x v="589"/>
    <x v="5"/>
    <x v="2"/>
    <n v="1671"/>
    <x v="1"/>
  </r>
  <r>
    <x v="589"/>
    <x v="5"/>
    <x v="2"/>
    <n v="232"/>
    <x v="1"/>
  </r>
  <r>
    <x v="590"/>
    <x v="5"/>
    <x v="2"/>
    <n v="1114"/>
    <x v="1"/>
  </r>
  <r>
    <x v="590"/>
    <x v="5"/>
    <x v="2"/>
    <n v="4455"/>
    <x v="1"/>
  </r>
  <r>
    <x v="591"/>
    <x v="5"/>
    <x v="1"/>
    <n v="502"/>
    <x v="1"/>
  </r>
  <r>
    <x v="592"/>
    <x v="5"/>
    <x v="1"/>
    <n v="168"/>
    <x v="1"/>
  </r>
  <r>
    <x v="593"/>
    <x v="5"/>
    <x v="4"/>
    <n v="3132"/>
    <x v="1"/>
  </r>
  <r>
    <x v="594"/>
    <x v="5"/>
    <x v="4"/>
    <n v="10023"/>
    <x v="1"/>
  </r>
  <r>
    <x v="594"/>
    <x v="5"/>
    <x v="4"/>
    <n v="10023"/>
    <x v="1"/>
  </r>
  <r>
    <x v="595"/>
    <x v="5"/>
    <x v="4"/>
    <n v="45936"/>
    <x v="1"/>
  </r>
  <r>
    <x v="596"/>
    <x v="5"/>
    <x v="2"/>
    <n v="70"/>
    <x v="1"/>
  </r>
  <r>
    <x v="596"/>
    <x v="5"/>
    <x v="2"/>
    <n v="1671"/>
    <x v="1"/>
  </r>
  <r>
    <x v="596"/>
    <x v="5"/>
    <x v="2"/>
    <n v="464"/>
    <x v="1"/>
  </r>
  <r>
    <x v="596"/>
    <x v="5"/>
    <x v="2"/>
    <n v="8352"/>
    <x v="1"/>
  </r>
  <r>
    <x v="597"/>
    <x v="5"/>
    <x v="2"/>
    <n v="1601"/>
    <x v="1"/>
  </r>
  <r>
    <x v="598"/>
    <x v="5"/>
    <x v="2"/>
    <n v="4455"/>
    <x v="1"/>
  </r>
  <r>
    <x v="598"/>
    <x v="5"/>
    <x v="2"/>
    <n v="2228"/>
    <x v="1"/>
  </r>
  <r>
    <x v="598"/>
    <x v="5"/>
    <x v="2"/>
    <n v="1485"/>
    <x v="1"/>
  </r>
  <r>
    <x v="599"/>
    <x v="5"/>
    <x v="2"/>
    <n v="11136"/>
    <x v="1"/>
  </r>
  <r>
    <x v="600"/>
    <x v="5"/>
    <x v="3"/>
    <n v="5346"/>
    <x v="1"/>
  </r>
  <r>
    <x v="600"/>
    <x v="5"/>
    <x v="3"/>
    <n v="9800"/>
    <x v="1"/>
  </r>
  <r>
    <x v="601"/>
    <x v="5"/>
    <x v="4"/>
    <n v="743"/>
    <x v="1"/>
  </r>
  <r>
    <x v="602"/>
    <x v="5"/>
    <x v="2"/>
    <n v="1485"/>
    <x v="1"/>
  </r>
  <r>
    <x v="602"/>
    <x v="5"/>
    <x v="2"/>
    <n v="4455"/>
    <x v="1"/>
  </r>
  <r>
    <x v="602"/>
    <x v="5"/>
    <x v="2"/>
    <n v="3341"/>
    <x v="1"/>
  </r>
  <r>
    <x v="602"/>
    <x v="5"/>
    <x v="2"/>
    <n v="743"/>
    <x v="1"/>
  </r>
  <r>
    <x v="603"/>
    <x v="5"/>
    <x v="2"/>
    <n v="140"/>
    <x v="1"/>
  </r>
  <r>
    <x v="604"/>
    <x v="5"/>
    <x v="1"/>
    <n v="1587"/>
    <x v="1"/>
  </r>
  <r>
    <x v="605"/>
    <x v="5"/>
    <x v="1"/>
    <n v="232"/>
    <x v="1"/>
  </r>
  <r>
    <x v="605"/>
    <x v="5"/>
    <x v="1"/>
    <n v="372"/>
    <x v="1"/>
  </r>
  <r>
    <x v="605"/>
    <x v="5"/>
    <x v="1"/>
    <n v="32072"/>
    <x v="1"/>
  </r>
  <r>
    <x v="606"/>
    <x v="6"/>
    <x v="1"/>
    <n v="2822"/>
    <x v="1"/>
  </r>
  <r>
    <x v="606"/>
    <x v="6"/>
    <x v="1"/>
    <n v="780"/>
    <x v="1"/>
  </r>
  <r>
    <x v="607"/>
    <x v="5"/>
    <x v="4"/>
    <n v="650"/>
    <x v="1"/>
  </r>
  <r>
    <x v="607"/>
    <x v="5"/>
    <x v="4"/>
    <n v="940"/>
    <x v="1"/>
  </r>
  <r>
    <x v="607"/>
    <x v="5"/>
    <x v="4"/>
    <n v="1316"/>
    <x v="1"/>
  </r>
  <r>
    <x v="608"/>
    <x v="5"/>
    <x v="2"/>
    <n v="2228"/>
    <x v="1"/>
  </r>
  <r>
    <x v="608"/>
    <x v="5"/>
    <x v="2"/>
    <n v="1485"/>
    <x v="1"/>
  </r>
  <r>
    <x v="609"/>
    <x v="5"/>
    <x v="2"/>
    <n v="186"/>
    <x v="1"/>
  </r>
  <r>
    <x v="610"/>
    <x v="6"/>
    <x v="2"/>
    <n v="845"/>
    <x v="1"/>
  </r>
  <r>
    <x v="611"/>
    <x v="5"/>
    <x v="1"/>
    <n v="669"/>
    <x v="1"/>
  </r>
  <r>
    <x v="611"/>
    <x v="5"/>
    <x v="1"/>
    <n v="418"/>
    <x v="1"/>
  </r>
  <r>
    <x v="612"/>
    <x v="6"/>
    <x v="1"/>
    <n v="2757"/>
    <x v="1"/>
  </r>
  <r>
    <x v="613"/>
    <x v="6"/>
    <x v="1"/>
    <n v="585"/>
    <x v="1"/>
  </r>
  <r>
    <x v="613"/>
    <x v="6"/>
    <x v="1"/>
    <n v="418"/>
    <x v="1"/>
  </r>
  <r>
    <x v="614"/>
    <x v="5"/>
    <x v="2"/>
    <n v="140"/>
    <x v="1"/>
  </r>
  <r>
    <x v="614"/>
    <x v="5"/>
    <x v="2"/>
    <n v="464"/>
    <x v="1"/>
  </r>
  <r>
    <x v="614"/>
    <x v="5"/>
    <x v="2"/>
    <n v="8352"/>
    <x v="1"/>
  </r>
  <r>
    <x v="614"/>
    <x v="5"/>
    <x v="2"/>
    <n v="232"/>
    <x v="1"/>
  </r>
  <r>
    <x v="615"/>
    <x v="5"/>
    <x v="2"/>
    <n v="7424"/>
    <x v="1"/>
  </r>
  <r>
    <x v="615"/>
    <x v="5"/>
    <x v="2"/>
    <n v="1114"/>
    <x v="1"/>
  </r>
  <r>
    <x v="615"/>
    <x v="5"/>
    <x v="2"/>
    <n v="1485"/>
    <x v="1"/>
  </r>
  <r>
    <x v="616"/>
    <x v="5"/>
    <x v="2"/>
    <n v="140"/>
    <x v="1"/>
  </r>
  <r>
    <x v="616"/>
    <x v="5"/>
    <x v="2"/>
    <n v="140"/>
    <x v="1"/>
  </r>
  <r>
    <x v="617"/>
    <x v="6"/>
    <x v="4"/>
    <n v="7517"/>
    <x v="1"/>
  </r>
  <r>
    <x v="618"/>
    <x v="5"/>
    <x v="3"/>
    <n v="3308"/>
    <x v="1"/>
  </r>
  <r>
    <x v="618"/>
    <x v="5"/>
    <x v="3"/>
    <n v="5789"/>
    <x v="1"/>
  </r>
  <r>
    <x v="618"/>
    <x v="5"/>
    <x v="3"/>
    <n v="1120"/>
    <x v="1"/>
  </r>
  <r>
    <x v="619"/>
    <x v="5"/>
    <x v="4"/>
    <n v="3341"/>
    <x v="1"/>
  </r>
  <r>
    <x v="619"/>
    <x v="5"/>
    <x v="4"/>
    <n v="5568"/>
    <x v="1"/>
  </r>
  <r>
    <x v="619"/>
    <x v="5"/>
    <x v="4"/>
    <n v="29232"/>
    <x v="1"/>
  </r>
  <r>
    <x v="620"/>
    <x v="6"/>
    <x v="3"/>
    <n v="5717"/>
    <x v="1"/>
  </r>
  <r>
    <x v="620"/>
    <x v="6"/>
    <x v="3"/>
    <n v="10691"/>
    <x v="1"/>
  </r>
  <r>
    <x v="621"/>
    <x v="5"/>
    <x v="2"/>
    <n v="1504"/>
    <x v="1"/>
  </r>
  <r>
    <x v="622"/>
    <x v="5"/>
    <x v="2"/>
    <n v="279"/>
    <x v="1"/>
  </r>
  <r>
    <x v="623"/>
    <x v="5"/>
    <x v="2"/>
    <n v="464"/>
    <x v="1"/>
  </r>
  <r>
    <x v="623"/>
    <x v="5"/>
    <x v="2"/>
    <n v="4176"/>
    <x v="1"/>
  </r>
  <r>
    <x v="624"/>
    <x v="5"/>
    <x v="2"/>
    <n v="1485"/>
    <x v="1"/>
  </r>
  <r>
    <x v="625"/>
    <x v="6"/>
    <x v="0"/>
    <n v="446"/>
    <x v="1"/>
  </r>
  <r>
    <x v="626"/>
    <x v="5"/>
    <x v="3"/>
    <n v="9188"/>
    <x v="1"/>
  </r>
  <r>
    <x v="627"/>
    <x v="6"/>
    <x v="4"/>
    <n v="7239"/>
    <x v="1"/>
  </r>
  <r>
    <x v="627"/>
    <x v="6"/>
    <x v="4"/>
    <n v="11136"/>
    <x v="1"/>
  </r>
  <r>
    <x v="627"/>
    <x v="6"/>
    <x v="4"/>
    <n v="11693"/>
    <x v="1"/>
  </r>
  <r>
    <x v="628"/>
    <x v="5"/>
    <x v="1"/>
    <n v="418"/>
    <x v="1"/>
  </r>
  <r>
    <x v="629"/>
    <x v="5"/>
    <x v="2"/>
    <n v="1601"/>
    <x v="1"/>
  </r>
  <r>
    <x v="630"/>
    <x v="6"/>
    <x v="4"/>
    <n v="4511"/>
    <x v="1"/>
  </r>
  <r>
    <x v="630"/>
    <x v="6"/>
    <x v="4"/>
    <n v="919"/>
    <x v="1"/>
  </r>
  <r>
    <x v="630"/>
    <x v="6"/>
    <x v="4"/>
    <n v="669"/>
    <x v="1"/>
  </r>
  <r>
    <x v="631"/>
    <x v="6"/>
    <x v="4"/>
    <n v="45936"/>
    <x v="1"/>
  </r>
  <r>
    <x v="632"/>
    <x v="6"/>
    <x v="4"/>
    <n v="3341"/>
    <x v="1"/>
  </r>
  <r>
    <x v="632"/>
    <x v="6"/>
    <x v="4"/>
    <n v="11693"/>
    <x v="1"/>
  </r>
  <r>
    <x v="632"/>
    <x v="6"/>
    <x v="4"/>
    <n v="2924"/>
    <x v="1"/>
  </r>
  <r>
    <x v="633"/>
    <x v="6"/>
    <x v="4"/>
    <n v="5197"/>
    <x v="1"/>
  </r>
  <r>
    <x v="633"/>
    <x v="6"/>
    <x v="4"/>
    <n v="446"/>
    <x v="1"/>
  </r>
  <r>
    <x v="633"/>
    <x v="6"/>
    <x v="4"/>
    <n v="2228"/>
    <x v="1"/>
  </r>
  <r>
    <x v="633"/>
    <x v="6"/>
    <x v="4"/>
    <n v="1114"/>
    <x v="1"/>
  </r>
  <r>
    <x v="633"/>
    <x v="6"/>
    <x v="4"/>
    <n v="743"/>
    <x v="1"/>
  </r>
  <r>
    <x v="634"/>
    <x v="6"/>
    <x v="4"/>
    <n v="1949"/>
    <x v="1"/>
  </r>
  <r>
    <x v="635"/>
    <x v="6"/>
    <x v="1"/>
    <n v="1114"/>
    <x v="1"/>
  </r>
  <r>
    <x v="636"/>
    <x v="6"/>
    <x v="1"/>
    <n v="232"/>
    <x v="1"/>
  </r>
  <r>
    <x v="636"/>
    <x v="6"/>
    <x v="1"/>
    <n v="42095"/>
    <x v="1"/>
  </r>
  <r>
    <x v="637"/>
    <x v="6"/>
    <x v="1"/>
    <n v="780"/>
    <x v="1"/>
  </r>
  <r>
    <x v="638"/>
    <x v="5"/>
    <x v="2"/>
    <n v="11136"/>
    <x v="1"/>
  </r>
  <r>
    <x v="638"/>
    <x v="5"/>
    <x v="2"/>
    <n v="6682"/>
    <x v="1"/>
  </r>
  <r>
    <x v="638"/>
    <x v="5"/>
    <x v="2"/>
    <n v="1485"/>
    <x v="1"/>
  </r>
  <r>
    <x v="639"/>
    <x v="5"/>
    <x v="2"/>
    <n v="4176"/>
    <x v="1"/>
  </r>
  <r>
    <x v="639"/>
    <x v="5"/>
    <x v="2"/>
    <n v="2005"/>
    <x v="1"/>
  </r>
  <r>
    <x v="640"/>
    <x v="6"/>
    <x v="2"/>
    <n v="140"/>
    <x v="1"/>
  </r>
  <r>
    <x v="641"/>
    <x v="6"/>
    <x v="1"/>
    <n v="1253"/>
    <x v="1"/>
  </r>
  <r>
    <x v="641"/>
    <x v="6"/>
    <x v="1"/>
    <n v="168"/>
    <x v="1"/>
  </r>
  <r>
    <x v="641"/>
    <x v="6"/>
    <x v="1"/>
    <n v="251"/>
    <x v="1"/>
  </r>
  <r>
    <x v="642"/>
    <x v="6"/>
    <x v="1"/>
    <n v="2822"/>
    <x v="1"/>
  </r>
  <r>
    <x v="642"/>
    <x v="6"/>
    <x v="1"/>
    <n v="780"/>
    <x v="1"/>
  </r>
  <r>
    <x v="643"/>
    <x v="5"/>
    <x v="3"/>
    <n v="3446"/>
    <x v="1"/>
  </r>
  <r>
    <x v="643"/>
    <x v="5"/>
    <x v="3"/>
    <n v="1120"/>
    <x v="1"/>
  </r>
  <r>
    <x v="644"/>
    <x v="6"/>
    <x v="0"/>
    <n v="2135"/>
    <x v="1"/>
  </r>
  <r>
    <x v="644"/>
    <x v="6"/>
    <x v="0"/>
    <n v="1230"/>
    <x v="1"/>
  </r>
  <r>
    <x v="645"/>
    <x v="7"/>
    <x v="3"/>
    <n v="3620"/>
    <x v="1"/>
  </r>
  <r>
    <x v="646"/>
    <x v="5"/>
    <x v="2"/>
    <n v="2506"/>
    <x v="1"/>
  </r>
  <r>
    <x v="646"/>
    <x v="5"/>
    <x v="2"/>
    <n v="232"/>
    <x v="1"/>
  </r>
  <r>
    <x v="646"/>
    <x v="5"/>
    <x v="2"/>
    <n v="4176"/>
    <x v="1"/>
  </r>
  <r>
    <x v="647"/>
    <x v="5"/>
    <x v="2"/>
    <n v="4455"/>
    <x v="1"/>
  </r>
  <r>
    <x v="647"/>
    <x v="5"/>
    <x v="2"/>
    <n v="4455"/>
    <x v="1"/>
  </r>
  <r>
    <x v="648"/>
    <x v="6"/>
    <x v="2"/>
    <n v="557"/>
    <x v="1"/>
  </r>
  <r>
    <x v="648"/>
    <x v="6"/>
    <x v="2"/>
    <n v="418"/>
    <x v="1"/>
  </r>
  <r>
    <x v="649"/>
    <x v="6"/>
    <x v="3"/>
    <n v="4826"/>
    <x v="1"/>
  </r>
  <r>
    <x v="650"/>
    <x v="6"/>
    <x v="3"/>
    <n v="11136"/>
    <x v="1"/>
  </r>
  <r>
    <x v="651"/>
    <x v="6"/>
    <x v="1"/>
    <n v="891"/>
    <x v="1"/>
  </r>
  <r>
    <x v="652"/>
    <x v="5"/>
    <x v="2"/>
    <n v="4176"/>
    <x v="1"/>
  </r>
  <r>
    <x v="653"/>
    <x v="5"/>
    <x v="2"/>
    <n v="2228"/>
    <x v="1"/>
  </r>
  <r>
    <x v="653"/>
    <x v="5"/>
    <x v="2"/>
    <n v="1485"/>
    <x v="1"/>
  </r>
  <r>
    <x v="653"/>
    <x v="5"/>
    <x v="2"/>
    <n v="2228"/>
    <x v="1"/>
  </r>
  <r>
    <x v="654"/>
    <x v="5"/>
    <x v="3"/>
    <n v="3620"/>
    <x v="1"/>
  </r>
  <r>
    <x v="655"/>
    <x v="6"/>
    <x v="2"/>
    <n v="232"/>
    <x v="1"/>
  </r>
  <r>
    <x v="656"/>
    <x v="6"/>
    <x v="2"/>
    <n v="1114"/>
    <x v="1"/>
  </r>
  <r>
    <x v="656"/>
    <x v="6"/>
    <x v="2"/>
    <n v="7424"/>
    <x v="1"/>
  </r>
  <r>
    <x v="656"/>
    <x v="6"/>
    <x v="2"/>
    <n v="1485"/>
    <x v="1"/>
  </r>
  <r>
    <x v="657"/>
    <x v="6"/>
    <x v="2"/>
    <n v="1504"/>
    <x v="1"/>
  </r>
  <r>
    <x v="658"/>
    <x v="6"/>
    <x v="3"/>
    <n v="11136"/>
    <x v="1"/>
  </r>
  <r>
    <x v="659"/>
    <x v="6"/>
    <x v="3"/>
    <n v="22272"/>
    <x v="1"/>
  </r>
  <r>
    <x v="660"/>
    <x v="6"/>
    <x v="2"/>
    <n v="1671"/>
    <x v="1"/>
  </r>
  <r>
    <x v="660"/>
    <x v="6"/>
    <x v="2"/>
    <n v="5940"/>
    <x v="1"/>
  </r>
  <r>
    <x v="660"/>
    <x v="6"/>
    <x v="2"/>
    <n v="3341"/>
    <x v="1"/>
  </r>
  <r>
    <x v="660"/>
    <x v="6"/>
    <x v="2"/>
    <n v="1485"/>
    <x v="1"/>
  </r>
  <r>
    <x v="661"/>
    <x v="6"/>
    <x v="2"/>
    <n v="140"/>
    <x v="1"/>
  </r>
  <r>
    <x v="661"/>
    <x v="6"/>
    <x v="2"/>
    <n v="1671"/>
    <x v="1"/>
  </r>
  <r>
    <x v="662"/>
    <x v="6"/>
    <x v="2"/>
    <n v="279"/>
    <x v="1"/>
  </r>
  <r>
    <x v="662"/>
    <x v="6"/>
    <x v="2"/>
    <n v="279"/>
    <x v="1"/>
  </r>
  <r>
    <x v="662"/>
    <x v="6"/>
    <x v="2"/>
    <n v="836"/>
    <x v="1"/>
  </r>
  <r>
    <x v="662"/>
    <x v="6"/>
    <x v="2"/>
    <n v="557"/>
    <x v="1"/>
  </r>
  <r>
    <x v="663"/>
    <x v="6"/>
    <x v="2"/>
    <n v="1114"/>
    <x v="1"/>
  </r>
  <r>
    <x v="663"/>
    <x v="6"/>
    <x v="2"/>
    <n v="7424"/>
    <x v="1"/>
  </r>
  <r>
    <x v="663"/>
    <x v="6"/>
    <x v="2"/>
    <n v="4455"/>
    <x v="1"/>
  </r>
  <r>
    <x v="663"/>
    <x v="6"/>
    <x v="2"/>
    <n v="1485"/>
    <x v="1"/>
  </r>
  <r>
    <x v="664"/>
    <x v="6"/>
    <x v="2"/>
    <n v="836"/>
    <x v="1"/>
  </r>
  <r>
    <x v="664"/>
    <x v="6"/>
    <x v="2"/>
    <n v="464"/>
    <x v="1"/>
  </r>
  <r>
    <x v="664"/>
    <x v="6"/>
    <x v="2"/>
    <n v="4176"/>
    <x v="1"/>
  </r>
  <r>
    <x v="664"/>
    <x v="6"/>
    <x v="2"/>
    <n v="232"/>
    <x v="1"/>
  </r>
  <r>
    <x v="665"/>
    <x v="6"/>
    <x v="2"/>
    <n v="140"/>
    <x v="1"/>
  </r>
  <r>
    <x v="665"/>
    <x v="6"/>
    <x v="2"/>
    <n v="279"/>
    <x v="1"/>
  </r>
  <r>
    <x v="665"/>
    <x v="6"/>
    <x v="2"/>
    <n v="1114"/>
    <x v="1"/>
  </r>
  <r>
    <x v="665"/>
    <x v="6"/>
    <x v="2"/>
    <n v="418"/>
    <x v="1"/>
  </r>
  <r>
    <x v="666"/>
    <x v="6"/>
    <x v="2"/>
    <n v="1671"/>
    <x v="1"/>
  </r>
  <r>
    <x v="666"/>
    <x v="6"/>
    <x v="2"/>
    <n v="5940"/>
    <x v="1"/>
  </r>
  <r>
    <x v="666"/>
    <x v="6"/>
    <x v="2"/>
    <n v="4455"/>
    <x v="1"/>
  </r>
  <r>
    <x v="666"/>
    <x v="6"/>
    <x v="2"/>
    <n v="2970"/>
    <x v="1"/>
  </r>
  <r>
    <x v="667"/>
    <x v="6"/>
    <x v="2"/>
    <n v="464"/>
    <x v="1"/>
  </r>
  <r>
    <x v="667"/>
    <x v="6"/>
    <x v="2"/>
    <n v="8352"/>
    <x v="1"/>
  </r>
  <r>
    <x v="667"/>
    <x v="6"/>
    <x v="2"/>
    <n v="2005"/>
    <x v="1"/>
  </r>
  <r>
    <x v="668"/>
    <x v="6"/>
    <x v="2"/>
    <n v="140"/>
    <x v="1"/>
  </r>
  <r>
    <x v="669"/>
    <x v="6"/>
    <x v="0"/>
    <n v="780"/>
    <x v="1"/>
  </r>
  <r>
    <x v="670"/>
    <x v="6"/>
    <x v="2"/>
    <n v="279"/>
    <x v="1"/>
  </r>
  <r>
    <x v="670"/>
    <x v="6"/>
    <x v="2"/>
    <n v="464"/>
    <x v="1"/>
  </r>
  <r>
    <x v="671"/>
    <x v="6"/>
    <x v="2"/>
    <n v="1114"/>
    <x v="1"/>
  </r>
  <r>
    <x v="671"/>
    <x v="6"/>
    <x v="2"/>
    <n v="5940"/>
    <x v="1"/>
  </r>
  <r>
    <x v="672"/>
    <x v="6"/>
    <x v="4"/>
    <n v="743"/>
    <x v="1"/>
  </r>
  <r>
    <x v="672"/>
    <x v="6"/>
    <x v="4"/>
    <n v="743"/>
    <x v="1"/>
  </r>
  <r>
    <x v="673"/>
    <x v="6"/>
    <x v="0"/>
    <n v="446"/>
    <x v="1"/>
  </r>
  <r>
    <x v="674"/>
    <x v="6"/>
    <x v="2"/>
    <n v="1671"/>
    <x v="1"/>
  </r>
  <r>
    <x v="674"/>
    <x v="6"/>
    <x v="2"/>
    <n v="8352"/>
    <x v="1"/>
  </r>
  <r>
    <x v="674"/>
    <x v="6"/>
    <x v="2"/>
    <n v="232"/>
    <x v="1"/>
  </r>
  <r>
    <x v="675"/>
    <x v="6"/>
    <x v="2"/>
    <n v="557"/>
    <x v="1"/>
  </r>
  <r>
    <x v="676"/>
    <x v="6"/>
    <x v="3"/>
    <n v="14255"/>
    <x v="1"/>
  </r>
  <r>
    <x v="677"/>
    <x v="6"/>
    <x v="2"/>
    <n v="859"/>
    <x v="1"/>
  </r>
  <r>
    <x v="678"/>
    <x v="6"/>
    <x v="4"/>
    <n v="3341"/>
    <x v="1"/>
  </r>
  <r>
    <x v="678"/>
    <x v="6"/>
    <x v="4"/>
    <n v="7239"/>
    <x v="1"/>
  </r>
  <r>
    <x v="678"/>
    <x v="6"/>
    <x v="4"/>
    <n v="17540"/>
    <x v="1"/>
  </r>
  <r>
    <x v="679"/>
    <x v="6"/>
    <x v="2"/>
    <n v="47"/>
    <x v="1"/>
  </r>
  <r>
    <x v="680"/>
    <x v="6"/>
    <x v="2"/>
    <n v="1114"/>
    <x v="1"/>
  </r>
  <r>
    <x v="680"/>
    <x v="6"/>
    <x v="2"/>
    <n v="4455"/>
    <x v="1"/>
  </r>
  <r>
    <x v="680"/>
    <x v="6"/>
    <x v="2"/>
    <n v="2228"/>
    <x v="1"/>
  </r>
  <r>
    <x v="681"/>
    <x v="6"/>
    <x v="3"/>
    <n v="11136"/>
    <x v="1"/>
  </r>
  <r>
    <x v="682"/>
    <x v="6"/>
    <x v="3"/>
    <n v="11136"/>
    <x v="1"/>
  </r>
  <r>
    <x v="683"/>
    <x v="6"/>
    <x v="1"/>
    <n v="1337"/>
    <x v="1"/>
  </r>
  <r>
    <x v="683"/>
    <x v="6"/>
    <x v="1"/>
    <n v="335"/>
    <x v="1"/>
  </r>
  <r>
    <x v="684"/>
    <x v="6"/>
    <x v="1"/>
    <n v="919"/>
    <x v="1"/>
  </r>
  <r>
    <x v="684"/>
    <x v="6"/>
    <x v="1"/>
    <n v="335"/>
    <x v="1"/>
  </r>
  <r>
    <x v="685"/>
    <x v="6"/>
    <x v="2"/>
    <n v="1601"/>
    <x v="1"/>
  </r>
  <r>
    <x v="686"/>
    <x v="6"/>
    <x v="1"/>
    <n v="3174"/>
    <x v="1"/>
  </r>
  <r>
    <x v="686"/>
    <x v="6"/>
    <x v="1"/>
    <n v="520"/>
    <x v="1"/>
  </r>
  <r>
    <x v="687"/>
    <x v="6"/>
    <x v="1"/>
    <n v="3174"/>
    <x v="1"/>
  </r>
  <r>
    <x v="687"/>
    <x v="6"/>
    <x v="1"/>
    <n v="520"/>
    <x v="1"/>
  </r>
  <r>
    <x v="688"/>
    <x v="6"/>
    <x v="2"/>
    <n v="279"/>
    <x v="1"/>
  </r>
  <r>
    <x v="688"/>
    <x v="6"/>
    <x v="2"/>
    <n v="836"/>
    <x v="1"/>
  </r>
  <r>
    <x v="688"/>
    <x v="6"/>
    <x v="2"/>
    <n v="836"/>
    <x v="1"/>
  </r>
  <r>
    <x v="689"/>
    <x v="8"/>
    <x v="4"/>
    <n v="7517"/>
    <x v="1"/>
  </r>
  <r>
    <x v="690"/>
    <x v="6"/>
    <x v="4"/>
    <n v="3898"/>
    <x v="1"/>
  </r>
  <r>
    <x v="690"/>
    <x v="6"/>
    <x v="4"/>
    <n v="22272"/>
    <x v="1"/>
  </r>
  <r>
    <x v="690"/>
    <x v="6"/>
    <x v="4"/>
    <n v="4385"/>
    <x v="1"/>
  </r>
  <r>
    <x v="691"/>
    <x v="6"/>
    <x v="2"/>
    <n v="1114"/>
    <x v="1"/>
  </r>
  <r>
    <x v="691"/>
    <x v="6"/>
    <x v="2"/>
    <n v="7424"/>
    <x v="1"/>
  </r>
  <r>
    <x v="691"/>
    <x v="6"/>
    <x v="2"/>
    <n v="4455"/>
    <x v="1"/>
  </r>
  <r>
    <x v="692"/>
    <x v="6"/>
    <x v="2"/>
    <n v="1671"/>
    <x v="1"/>
  </r>
  <r>
    <x v="692"/>
    <x v="6"/>
    <x v="2"/>
    <n v="232"/>
    <x v="1"/>
  </r>
  <r>
    <x v="693"/>
    <x v="6"/>
    <x v="2"/>
    <n v="836"/>
    <x v="1"/>
  </r>
  <r>
    <x v="693"/>
    <x v="6"/>
    <x v="2"/>
    <n v="4176"/>
    <x v="1"/>
  </r>
  <r>
    <x v="693"/>
    <x v="6"/>
    <x v="2"/>
    <n v="4009"/>
    <x v="1"/>
  </r>
  <r>
    <x v="694"/>
    <x v="6"/>
    <x v="2"/>
    <n v="6682"/>
    <x v="1"/>
  </r>
  <r>
    <x v="694"/>
    <x v="6"/>
    <x v="2"/>
    <n v="2970"/>
    <x v="1"/>
  </r>
  <r>
    <x v="695"/>
    <x v="6"/>
    <x v="2"/>
    <n v="279"/>
    <x v="1"/>
  </r>
  <r>
    <x v="696"/>
    <x v="6"/>
    <x v="2"/>
    <n v="24"/>
    <x v="1"/>
  </r>
  <r>
    <x v="696"/>
    <x v="6"/>
    <x v="2"/>
    <n v="140"/>
    <x v="1"/>
  </r>
  <r>
    <x v="696"/>
    <x v="6"/>
    <x v="2"/>
    <n v="836"/>
    <x v="1"/>
  </r>
  <r>
    <x v="696"/>
    <x v="6"/>
    <x v="2"/>
    <n v="696"/>
    <x v="1"/>
  </r>
  <r>
    <x v="696"/>
    <x v="6"/>
    <x v="2"/>
    <n v="8352"/>
    <x v="1"/>
  </r>
  <r>
    <x v="697"/>
    <x v="6"/>
    <x v="2"/>
    <n v="1485"/>
    <x v="1"/>
  </r>
  <r>
    <x v="697"/>
    <x v="6"/>
    <x v="2"/>
    <n v="4455"/>
    <x v="1"/>
  </r>
  <r>
    <x v="697"/>
    <x v="6"/>
    <x v="2"/>
    <n v="4455"/>
    <x v="1"/>
  </r>
  <r>
    <x v="698"/>
    <x v="6"/>
    <x v="2"/>
    <n v="140"/>
    <x v="1"/>
  </r>
  <r>
    <x v="698"/>
    <x v="6"/>
    <x v="2"/>
    <n v="209"/>
    <x v="1"/>
  </r>
  <r>
    <x v="698"/>
    <x v="6"/>
    <x v="2"/>
    <n v="279"/>
    <x v="1"/>
  </r>
  <r>
    <x v="699"/>
    <x v="6"/>
    <x v="3"/>
    <n v="6615"/>
    <x v="1"/>
  </r>
  <r>
    <x v="699"/>
    <x v="6"/>
    <x v="3"/>
    <n v="13364"/>
    <x v="1"/>
  </r>
  <r>
    <x v="699"/>
    <x v="6"/>
    <x v="3"/>
    <n v="3358"/>
    <x v="1"/>
  </r>
  <r>
    <x v="700"/>
    <x v="6"/>
    <x v="4"/>
    <n v="1003"/>
    <x v="1"/>
  </r>
  <r>
    <x v="700"/>
    <x v="6"/>
    <x v="4"/>
    <n v="1300"/>
    <x v="1"/>
  </r>
  <r>
    <x v="701"/>
    <x v="6"/>
    <x v="1"/>
    <n v="1420"/>
    <x v="1"/>
  </r>
  <r>
    <x v="702"/>
    <x v="6"/>
    <x v="1"/>
    <n v="1671"/>
    <x v="1"/>
  </r>
  <r>
    <x v="703"/>
    <x v="6"/>
    <x v="1"/>
    <n v="232"/>
    <x v="1"/>
  </r>
  <r>
    <x v="703"/>
    <x v="6"/>
    <x v="1"/>
    <n v="464"/>
    <x v="1"/>
  </r>
  <r>
    <x v="703"/>
    <x v="6"/>
    <x v="1"/>
    <n v="17818"/>
    <x v="1"/>
  </r>
  <r>
    <x v="704"/>
    <x v="6"/>
    <x v="4"/>
    <n v="3383"/>
    <x v="1"/>
  </r>
  <r>
    <x v="704"/>
    <x v="6"/>
    <x v="4"/>
    <n v="1044"/>
    <x v="1"/>
  </r>
  <r>
    <x v="704"/>
    <x v="6"/>
    <x v="4"/>
    <n v="543"/>
    <x v="1"/>
  </r>
  <r>
    <x v="705"/>
    <x v="8"/>
    <x v="2"/>
    <n v="928"/>
    <x v="1"/>
  </r>
  <r>
    <x v="705"/>
    <x v="8"/>
    <x v="2"/>
    <n v="928"/>
    <x v="1"/>
  </r>
  <r>
    <x v="706"/>
    <x v="6"/>
    <x v="4"/>
    <n v="5197"/>
    <x v="1"/>
  </r>
  <r>
    <x v="706"/>
    <x v="6"/>
    <x v="4"/>
    <n v="2228"/>
    <x v="1"/>
  </r>
  <r>
    <x v="707"/>
    <x v="6"/>
    <x v="1"/>
    <n v="877"/>
    <x v="1"/>
  </r>
  <r>
    <x v="708"/>
    <x v="8"/>
    <x v="0"/>
    <n v="232"/>
    <x v="1"/>
  </r>
  <r>
    <x v="709"/>
    <x v="6"/>
    <x v="2"/>
    <n v="24"/>
    <x v="1"/>
  </r>
  <r>
    <x v="709"/>
    <x v="6"/>
    <x v="2"/>
    <n v="140"/>
    <x v="1"/>
  </r>
  <r>
    <x v="710"/>
    <x v="6"/>
    <x v="2"/>
    <n v="1485"/>
    <x v="1"/>
  </r>
  <r>
    <x v="710"/>
    <x v="6"/>
    <x v="2"/>
    <n v="4455"/>
    <x v="1"/>
  </r>
  <r>
    <x v="710"/>
    <x v="6"/>
    <x v="2"/>
    <n v="2228"/>
    <x v="1"/>
  </r>
  <r>
    <x v="710"/>
    <x v="6"/>
    <x v="2"/>
    <n v="2228"/>
    <x v="1"/>
  </r>
  <r>
    <x v="711"/>
    <x v="6"/>
    <x v="2"/>
    <n v="279"/>
    <x v="1"/>
  </r>
  <r>
    <x v="711"/>
    <x v="6"/>
    <x v="2"/>
    <n v="836"/>
    <x v="1"/>
  </r>
  <r>
    <x v="711"/>
    <x v="6"/>
    <x v="2"/>
    <n v="836"/>
    <x v="1"/>
  </r>
  <r>
    <x v="712"/>
    <x v="6"/>
    <x v="4"/>
    <n v="6682"/>
    <x v="1"/>
  </r>
  <r>
    <x v="712"/>
    <x v="6"/>
    <x v="4"/>
    <n v="8909"/>
    <x v="1"/>
  </r>
  <r>
    <x v="713"/>
    <x v="6"/>
    <x v="2"/>
    <n v="8352"/>
    <x v="1"/>
  </r>
  <r>
    <x v="714"/>
    <x v="6"/>
    <x v="2"/>
    <n v="4455"/>
    <x v="1"/>
  </r>
  <r>
    <x v="715"/>
    <x v="6"/>
    <x v="2"/>
    <n v="1601"/>
    <x v="1"/>
  </r>
  <r>
    <x v="716"/>
    <x v="8"/>
    <x v="2"/>
    <n v="928"/>
    <x v="1"/>
  </r>
  <r>
    <x v="716"/>
    <x v="8"/>
    <x v="2"/>
    <n v="928"/>
    <x v="1"/>
  </r>
  <r>
    <x v="717"/>
    <x v="6"/>
    <x v="2"/>
    <n v="140"/>
    <x v="1"/>
  </r>
  <r>
    <x v="717"/>
    <x v="6"/>
    <x v="2"/>
    <n v="1671"/>
    <x v="1"/>
  </r>
  <r>
    <x v="717"/>
    <x v="6"/>
    <x v="2"/>
    <n v="232"/>
    <x v="1"/>
  </r>
  <r>
    <x v="717"/>
    <x v="6"/>
    <x v="2"/>
    <n v="232"/>
    <x v="1"/>
  </r>
  <r>
    <x v="718"/>
    <x v="6"/>
    <x v="2"/>
    <n v="1671"/>
    <x v="1"/>
  </r>
  <r>
    <x v="718"/>
    <x v="6"/>
    <x v="2"/>
    <n v="743"/>
    <x v="1"/>
  </r>
  <r>
    <x v="718"/>
    <x v="6"/>
    <x v="2"/>
    <n v="7424"/>
    <x v="1"/>
  </r>
  <r>
    <x v="718"/>
    <x v="6"/>
    <x v="2"/>
    <n v="4455"/>
    <x v="1"/>
  </r>
  <r>
    <x v="718"/>
    <x v="6"/>
    <x v="2"/>
    <n v="1485"/>
    <x v="1"/>
  </r>
  <r>
    <x v="719"/>
    <x v="6"/>
    <x v="1"/>
    <n v="1003"/>
    <x v="1"/>
  </r>
  <r>
    <x v="719"/>
    <x v="6"/>
    <x v="1"/>
    <n v="251"/>
    <x v="1"/>
  </r>
  <r>
    <x v="720"/>
    <x v="6"/>
    <x v="1"/>
    <n v="1170"/>
    <x v="1"/>
  </r>
  <r>
    <x v="721"/>
    <x v="8"/>
    <x v="1"/>
    <n v="3174"/>
    <x v="1"/>
  </r>
  <r>
    <x v="721"/>
    <x v="8"/>
    <x v="1"/>
    <n v="520"/>
    <x v="1"/>
  </r>
  <r>
    <x v="722"/>
    <x v="8"/>
    <x v="1"/>
    <n v="3174"/>
    <x v="1"/>
  </r>
  <r>
    <x v="722"/>
    <x v="8"/>
    <x v="1"/>
    <n v="520"/>
    <x v="1"/>
  </r>
  <r>
    <x v="723"/>
    <x v="8"/>
    <x v="1"/>
    <n v="3174"/>
    <x v="1"/>
  </r>
  <r>
    <x v="723"/>
    <x v="8"/>
    <x v="1"/>
    <n v="520"/>
    <x v="1"/>
  </r>
  <r>
    <x v="724"/>
    <x v="6"/>
    <x v="2"/>
    <n v="140"/>
    <x v="1"/>
  </r>
  <r>
    <x v="724"/>
    <x v="6"/>
    <x v="2"/>
    <n v="1504"/>
    <x v="1"/>
  </r>
  <r>
    <x v="725"/>
    <x v="6"/>
    <x v="2"/>
    <n v="1114"/>
    <x v="1"/>
  </r>
  <r>
    <x v="725"/>
    <x v="6"/>
    <x v="2"/>
    <n v="8909"/>
    <x v="1"/>
  </r>
  <r>
    <x v="725"/>
    <x v="6"/>
    <x v="2"/>
    <n v="4455"/>
    <x v="1"/>
  </r>
  <r>
    <x v="726"/>
    <x v="6"/>
    <x v="4"/>
    <n v="499"/>
    <x v="1"/>
  </r>
  <r>
    <x v="726"/>
    <x v="6"/>
    <x v="4"/>
    <n v="22272"/>
    <x v="1"/>
  </r>
  <r>
    <x v="727"/>
    <x v="6"/>
    <x v="2"/>
    <n v="140"/>
    <x v="1"/>
  </r>
  <r>
    <x v="727"/>
    <x v="6"/>
    <x v="2"/>
    <n v="557"/>
    <x v="1"/>
  </r>
  <r>
    <x v="727"/>
    <x v="6"/>
    <x v="2"/>
    <n v="557"/>
    <x v="1"/>
  </r>
  <r>
    <x v="728"/>
    <x v="6"/>
    <x v="2"/>
    <n v="70"/>
    <x v="1"/>
  </r>
  <r>
    <x v="729"/>
    <x v="6"/>
    <x v="2"/>
    <n v="8352"/>
    <x v="1"/>
  </r>
  <r>
    <x v="729"/>
    <x v="6"/>
    <x v="2"/>
    <n v="2005"/>
    <x v="1"/>
  </r>
  <r>
    <x v="730"/>
    <x v="6"/>
    <x v="2"/>
    <n v="1114"/>
    <x v="1"/>
  </r>
  <r>
    <x v="730"/>
    <x v="6"/>
    <x v="2"/>
    <n v="1485"/>
    <x v="1"/>
  </r>
  <r>
    <x v="730"/>
    <x v="6"/>
    <x v="2"/>
    <n v="8909"/>
    <x v="1"/>
  </r>
  <r>
    <x v="730"/>
    <x v="6"/>
    <x v="2"/>
    <n v="3341"/>
    <x v="1"/>
  </r>
  <r>
    <x v="731"/>
    <x v="6"/>
    <x v="2"/>
    <n v="1601"/>
    <x v="1"/>
  </r>
  <r>
    <x v="732"/>
    <x v="6"/>
    <x v="1"/>
    <n v="251"/>
    <x v="1"/>
  </r>
  <r>
    <x v="732"/>
    <x v="6"/>
    <x v="1"/>
    <n v="65"/>
    <x v="1"/>
  </r>
  <r>
    <x v="732"/>
    <x v="6"/>
    <x v="1"/>
    <n v="61"/>
    <x v="1"/>
  </r>
  <r>
    <x v="733"/>
    <x v="6"/>
    <x v="1"/>
    <n v="919"/>
    <x v="1"/>
  </r>
  <r>
    <x v="733"/>
    <x v="6"/>
    <x v="1"/>
    <n v="251"/>
    <x v="1"/>
  </r>
  <r>
    <x v="734"/>
    <x v="6"/>
    <x v="1"/>
    <n v="1003"/>
    <x v="1"/>
  </r>
  <r>
    <x v="735"/>
    <x v="6"/>
    <x v="2"/>
    <n v="836"/>
    <x v="1"/>
  </r>
  <r>
    <x v="736"/>
    <x v="6"/>
    <x v="2"/>
    <n v="743"/>
    <x v="1"/>
  </r>
  <r>
    <x v="736"/>
    <x v="6"/>
    <x v="2"/>
    <n v="4455"/>
    <x v="1"/>
  </r>
  <r>
    <x v="736"/>
    <x v="6"/>
    <x v="2"/>
    <n v="1485"/>
    <x v="1"/>
  </r>
  <r>
    <x v="737"/>
    <x v="6"/>
    <x v="2"/>
    <n v="3341"/>
    <x v="1"/>
  </r>
  <r>
    <x v="738"/>
    <x v="8"/>
    <x v="1"/>
    <n v="3174"/>
    <x v="1"/>
  </r>
  <r>
    <x v="738"/>
    <x v="8"/>
    <x v="1"/>
    <n v="520"/>
    <x v="1"/>
  </r>
  <r>
    <x v="739"/>
    <x v="7"/>
    <x v="1"/>
    <n v="3174"/>
    <x v="1"/>
  </r>
  <r>
    <x v="739"/>
    <x v="7"/>
    <x v="1"/>
    <n v="520"/>
    <x v="1"/>
  </r>
  <r>
    <x v="740"/>
    <x v="7"/>
    <x v="1"/>
    <n v="3174"/>
    <x v="1"/>
  </r>
  <r>
    <x v="740"/>
    <x v="7"/>
    <x v="1"/>
    <n v="520"/>
    <x v="1"/>
  </r>
  <r>
    <x v="741"/>
    <x v="6"/>
    <x v="3"/>
    <n v="10691"/>
    <x v="1"/>
  </r>
  <r>
    <x v="742"/>
    <x v="8"/>
    <x v="4"/>
    <n v="4511"/>
    <x v="1"/>
  </r>
  <r>
    <x v="742"/>
    <x v="8"/>
    <x v="4"/>
    <n v="961"/>
    <x v="1"/>
  </r>
  <r>
    <x v="743"/>
    <x v="6"/>
    <x v="2"/>
    <n v="24"/>
    <x v="1"/>
  </r>
  <r>
    <x v="743"/>
    <x v="6"/>
    <x v="2"/>
    <n v="140"/>
    <x v="1"/>
  </r>
  <r>
    <x v="743"/>
    <x v="6"/>
    <x v="2"/>
    <n v="1671"/>
    <x v="1"/>
  </r>
  <r>
    <x v="743"/>
    <x v="6"/>
    <x v="2"/>
    <n v="696"/>
    <x v="1"/>
  </r>
  <r>
    <x v="743"/>
    <x v="6"/>
    <x v="2"/>
    <n v="4176"/>
    <x v="1"/>
  </r>
  <r>
    <x v="743"/>
    <x v="6"/>
    <x v="2"/>
    <n v="116"/>
    <x v="1"/>
  </r>
  <r>
    <x v="743"/>
    <x v="6"/>
    <x v="2"/>
    <n v="1504"/>
    <x v="1"/>
  </r>
  <r>
    <x v="743"/>
    <x v="6"/>
    <x v="2"/>
    <n v="1601"/>
    <x v="1"/>
  </r>
  <r>
    <x v="744"/>
    <x v="6"/>
    <x v="2"/>
    <n v="743"/>
    <x v="1"/>
  </r>
  <r>
    <x v="744"/>
    <x v="6"/>
    <x v="2"/>
    <n v="2228"/>
    <x v="1"/>
  </r>
  <r>
    <x v="744"/>
    <x v="6"/>
    <x v="2"/>
    <n v="1485"/>
    <x v="1"/>
  </r>
  <r>
    <x v="745"/>
    <x v="6"/>
    <x v="2"/>
    <n v="70"/>
    <x v="1"/>
  </r>
  <r>
    <x v="745"/>
    <x v="6"/>
    <x v="2"/>
    <n v="557"/>
    <x v="1"/>
  </r>
  <r>
    <x v="745"/>
    <x v="6"/>
    <x v="2"/>
    <n v="418"/>
    <x v="1"/>
  </r>
  <r>
    <x v="745"/>
    <x v="6"/>
    <x v="2"/>
    <n v="279"/>
    <x v="1"/>
  </r>
  <r>
    <x v="746"/>
    <x v="8"/>
    <x v="0"/>
    <n v="975"/>
    <x v="1"/>
  </r>
  <r>
    <x v="747"/>
    <x v="6"/>
    <x v="2"/>
    <n v="140"/>
    <x v="1"/>
  </r>
  <r>
    <x v="747"/>
    <x v="6"/>
    <x v="2"/>
    <n v="140"/>
    <x v="1"/>
  </r>
  <r>
    <x v="747"/>
    <x v="6"/>
    <x v="2"/>
    <n v="140"/>
    <x v="1"/>
  </r>
  <r>
    <x v="748"/>
    <x v="8"/>
    <x v="1"/>
    <n v="919"/>
    <x v="1"/>
  </r>
  <r>
    <x v="748"/>
    <x v="8"/>
    <x v="1"/>
    <n v="251"/>
    <x v="1"/>
  </r>
  <r>
    <x v="748"/>
    <x v="8"/>
    <x v="1"/>
    <n v="168"/>
    <x v="1"/>
  </r>
  <r>
    <x v="749"/>
    <x v="8"/>
    <x v="1"/>
    <n v="2256"/>
    <x v="1"/>
  </r>
  <r>
    <x v="750"/>
    <x v="8"/>
    <x v="1"/>
    <n v="836"/>
    <x v="1"/>
  </r>
  <r>
    <x v="751"/>
    <x v="8"/>
    <x v="1"/>
    <n v="2172"/>
    <x v="1"/>
  </r>
  <r>
    <x v="752"/>
    <x v="8"/>
    <x v="1"/>
    <n v="1921"/>
    <x v="1"/>
  </r>
  <r>
    <x v="753"/>
    <x v="8"/>
    <x v="1"/>
    <n v="2757"/>
    <x v="1"/>
  </r>
  <r>
    <x v="754"/>
    <x v="7"/>
    <x v="3"/>
    <n v="3341"/>
    <x v="1"/>
  </r>
  <r>
    <x v="755"/>
    <x v="7"/>
    <x v="3"/>
    <n v="11136"/>
    <x v="1"/>
  </r>
  <r>
    <x v="756"/>
    <x v="6"/>
    <x v="2"/>
    <n v="1671"/>
    <x v="1"/>
  </r>
  <r>
    <x v="756"/>
    <x v="6"/>
    <x v="2"/>
    <n v="4176"/>
    <x v="1"/>
  </r>
  <r>
    <x v="756"/>
    <x v="6"/>
    <x v="2"/>
    <n v="116"/>
    <x v="1"/>
  </r>
  <r>
    <x v="757"/>
    <x v="6"/>
    <x v="2"/>
    <n v="2228"/>
    <x v="1"/>
  </r>
  <r>
    <x v="757"/>
    <x v="6"/>
    <x v="2"/>
    <n v="1485"/>
    <x v="1"/>
  </r>
  <r>
    <x v="758"/>
    <x v="8"/>
    <x v="4"/>
    <n v="8352"/>
    <x v="1"/>
  </r>
  <r>
    <x v="758"/>
    <x v="8"/>
    <x v="4"/>
    <n v="26309"/>
    <x v="1"/>
  </r>
  <r>
    <x v="759"/>
    <x v="6"/>
    <x v="4"/>
    <n v="45936"/>
    <x v="1"/>
  </r>
  <r>
    <x v="760"/>
    <x v="8"/>
    <x v="4"/>
    <n v="45936"/>
    <x v="1"/>
  </r>
  <r>
    <x v="761"/>
    <x v="8"/>
    <x v="2"/>
    <n v="928"/>
    <x v="1"/>
  </r>
  <r>
    <x v="761"/>
    <x v="8"/>
    <x v="2"/>
    <n v="928"/>
    <x v="1"/>
  </r>
  <r>
    <x v="762"/>
    <x v="7"/>
    <x v="2"/>
    <n v="928"/>
    <x v="1"/>
  </r>
  <r>
    <x v="762"/>
    <x v="7"/>
    <x v="2"/>
    <n v="928"/>
    <x v="1"/>
  </r>
  <r>
    <x v="763"/>
    <x v="8"/>
    <x v="1"/>
    <n v="223"/>
    <x v="1"/>
  </r>
  <r>
    <x v="764"/>
    <x v="6"/>
    <x v="2"/>
    <n v="669"/>
    <x v="1"/>
  </r>
  <r>
    <x v="764"/>
    <x v="6"/>
    <x v="2"/>
    <n v="2228"/>
    <x v="1"/>
  </r>
  <r>
    <x v="764"/>
    <x v="6"/>
    <x v="2"/>
    <n v="3341"/>
    <x v="1"/>
  </r>
  <r>
    <x v="765"/>
    <x v="8"/>
    <x v="1"/>
    <n v="372"/>
    <x v="1"/>
  </r>
  <r>
    <x v="765"/>
    <x v="8"/>
    <x v="1"/>
    <n v="12473"/>
    <x v="1"/>
  </r>
  <r>
    <x v="766"/>
    <x v="6"/>
    <x v="3"/>
    <n v="26727"/>
    <x v="1"/>
  </r>
  <r>
    <x v="767"/>
    <x v="6"/>
    <x v="2"/>
    <n v="24"/>
    <x v="1"/>
  </r>
  <r>
    <x v="767"/>
    <x v="6"/>
    <x v="2"/>
    <n v="279"/>
    <x v="1"/>
  </r>
  <r>
    <x v="767"/>
    <x v="6"/>
    <x v="2"/>
    <n v="1671"/>
    <x v="1"/>
  </r>
  <r>
    <x v="767"/>
    <x v="6"/>
    <x v="2"/>
    <n v="232"/>
    <x v="1"/>
  </r>
  <r>
    <x v="767"/>
    <x v="6"/>
    <x v="2"/>
    <n v="4176"/>
    <x v="1"/>
  </r>
  <r>
    <x v="768"/>
    <x v="6"/>
    <x v="2"/>
    <n v="557"/>
    <x v="1"/>
  </r>
  <r>
    <x v="768"/>
    <x v="6"/>
    <x v="2"/>
    <n v="8909"/>
    <x v="1"/>
  </r>
  <r>
    <x v="768"/>
    <x v="6"/>
    <x v="2"/>
    <n v="1671"/>
    <x v="1"/>
  </r>
  <r>
    <x v="769"/>
    <x v="8"/>
    <x v="3"/>
    <n v="3308"/>
    <x v="1"/>
  </r>
  <r>
    <x v="769"/>
    <x v="8"/>
    <x v="3"/>
    <n v="2239"/>
    <x v="1"/>
  </r>
  <r>
    <x v="770"/>
    <x v="8"/>
    <x v="4"/>
    <n v="2256"/>
    <x v="1"/>
  </r>
  <r>
    <x v="770"/>
    <x v="8"/>
    <x v="4"/>
    <n v="919"/>
    <x v="1"/>
  </r>
  <r>
    <x v="771"/>
    <x v="8"/>
    <x v="2"/>
    <n v="140"/>
    <x v="1"/>
  </r>
  <r>
    <x v="771"/>
    <x v="8"/>
    <x v="2"/>
    <n v="279"/>
    <x v="1"/>
  </r>
  <r>
    <x v="771"/>
    <x v="8"/>
    <x v="2"/>
    <n v="557"/>
    <x v="1"/>
  </r>
  <r>
    <x v="771"/>
    <x v="8"/>
    <x v="2"/>
    <n v="279"/>
    <x v="1"/>
  </r>
  <r>
    <x v="772"/>
    <x v="8"/>
    <x v="4"/>
    <n v="502"/>
    <x v="1"/>
  </r>
  <r>
    <x v="772"/>
    <x v="8"/>
    <x v="4"/>
    <n v="650"/>
    <x v="1"/>
  </r>
  <r>
    <x v="772"/>
    <x v="8"/>
    <x v="4"/>
    <n v="1880"/>
    <x v="1"/>
  </r>
  <r>
    <x v="773"/>
    <x v="8"/>
    <x v="4"/>
    <n v="2599"/>
    <x v="1"/>
  </r>
  <r>
    <x v="773"/>
    <x v="8"/>
    <x v="4"/>
    <n v="2228"/>
    <x v="1"/>
  </r>
  <r>
    <x v="773"/>
    <x v="8"/>
    <x v="4"/>
    <n v="1114"/>
    <x v="1"/>
  </r>
  <r>
    <x v="773"/>
    <x v="8"/>
    <x v="4"/>
    <n v="743"/>
    <x v="1"/>
  </r>
  <r>
    <x v="773"/>
    <x v="8"/>
    <x v="4"/>
    <n v="1300"/>
    <x v="1"/>
  </r>
  <r>
    <x v="774"/>
    <x v="8"/>
    <x v="0"/>
    <n v="1337"/>
    <x v="1"/>
  </r>
  <r>
    <x v="775"/>
    <x v="8"/>
    <x v="4"/>
    <n v="18375"/>
    <x v="1"/>
  </r>
  <r>
    <x v="776"/>
    <x v="8"/>
    <x v="4"/>
    <n v="45936"/>
    <x v="1"/>
  </r>
  <r>
    <x v="777"/>
    <x v="8"/>
    <x v="1"/>
    <n v="2757"/>
    <x v="1"/>
  </r>
  <r>
    <x v="778"/>
    <x v="8"/>
    <x v="2"/>
    <n v="70"/>
    <x v="1"/>
  </r>
  <r>
    <x v="779"/>
    <x v="6"/>
    <x v="2"/>
    <n v="464"/>
    <x v="1"/>
  </r>
  <r>
    <x v="779"/>
    <x v="6"/>
    <x v="2"/>
    <n v="4176"/>
    <x v="1"/>
  </r>
  <r>
    <x v="779"/>
    <x v="6"/>
    <x v="2"/>
    <n v="464"/>
    <x v="1"/>
  </r>
  <r>
    <x v="779"/>
    <x v="6"/>
    <x v="2"/>
    <n v="2005"/>
    <x v="1"/>
  </r>
  <r>
    <x v="780"/>
    <x v="6"/>
    <x v="2"/>
    <n v="1114"/>
    <x v="1"/>
  </r>
  <r>
    <x v="780"/>
    <x v="6"/>
    <x v="2"/>
    <n v="743"/>
    <x v="1"/>
  </r>
  <r>
    <x v="780"/>
    <x v="6"/>
    <x v="2"/>
    <n v="3341"/>
    <x v="1"/>
  </r>
  <r>
    <x v="780"/>
    <x v="6"/>
    <x v="2"/>
    <n v="1485"/>
    <x v="1"/>
  </r>
  <r>
    <x v="781"/>
    <x v="8"/>
    <x v="1"/>
    <n v="502"/>
    <x v="1"/>
  </r>
  <r>
    <x v="781"/>
    <x v="8"/>
    <x v="1"/>
    <n v="168"/>
    <x v="1"/>
  </r>
  <r>
    <x v="781"/>
    <x v="8"/>
    <x v="1"/>
    <n v="418"/>
    <x v="1"/>
  </r>
  <r>
    <x v="782"/>
    <x v="8"/>
    <x v="2"/>
    <n v="209"/>
    <x v="1"/>
  </r>
  <r>
    <x v="782"/>
    <x v="8"/>
    <x v="2"/>
    <n v="232"/>
    <x v="1"/>
  </r>
  <r>
    <x v="782"/>
    <x v="8"/>
    <x v="2"/>
    <n v="8352"/>
    <x v="1"/>
  </r>
  <r>
    <x v="782"/>
    <x v="8"/>
    <x v="2"/>
    <n v="2005"/>
    <x v="1"/>
  </r>
  <r>
    <x v="783"/>
    <x v="8"/>
    <x v="2"/>
    <n v="1114"/>
    <x v="1"/>
  </r>
  <r>
    <x v="783"/>
    <x v="8"/>
    <x v="2"/>
    <n v="5940"/>
    <x v="1"/>
  </r>
  <r>
    <x v="783"/>
    <x v="8"/>
    <x v="2"/>
    <n v="4455"/>
    <x v="1"/>
  </r>
  <r>
    <x v="783"/>
    <x v="8"/>
    <x v="2"/>
    <n v="743"/>
    <x v="1"/>
  </r>
  <r>
    <x v="784"/>
    <x v="8"/>
    <x v="2"/>
    <n v="836"/>
    <x v="1"/>
  </r>
  <r>
    <x v="785"/>
    <x v="8"/>
    <x v="4"/>
    <n v="45936"/>
    <x v="1"/>
  </r>
  <r>
    <x v="786"/>
    <x v="8"/>
    <x v="1"/>
    <n v="1782"/>
    <x v="1"/>
  </r>
  <r>
    <x v="787"/>
    <x v="8"/>
    <x v="3"/>
    <n v="8909"/>
    <x v="1"/>
  </r>
  <r>
    <x v="788"/>
    <x v="8"/>
    <x v="2"/>
    <n v="2228"/>
    <x v="1"/>
  </r>
  <r>
    <x v="788"/>
    <x v="8"/>
    <x v="2"/>
    <n v="743"/>
    <x v="1"/>
  </r>
  <r>
    <x v="788"/>
    <x v="8"/>
    <x v="2"/>
    <n v="4455"/>
    <x v="1"/>
  </r>
  <r>
    <x v="788"/>
    <x v="8"/>
    <x v="2"/>
    <n v="6682"/>
    <x v="1"/>
  </r>
  <r>
    <x v="788"/>
    <x v="8"/>
    <x v="2"/>
    <n v="1485"/>
    <x v="1"/>
  </r>
  <r>
    <x v="789"/>
    <x v="8"/>
    <x v="2"/>
    <n v="47"/>
    <x v="1"/>
  </r>
  <r>
    <x v="789"/>
    <x v="8"/>
    <x v="2"/>
    <n v="279"/>
    <x v="1"/>
  </r>
  <r>
    <x v="789"/>
    <x v="8"/>
    <x v="2"/>
    <n v="1671"/>
    <x v="1"/>
  </r>
  <r>
    <x v="789"/>
    <x v="8"/>
    <x v="2"/>
    <n v="232"/>
    <x v="1"/>
  </r>
  <r>
    <x v="789"/>
    <x v="8"/>
    <x v="2"/>
    <n v="4176"/>
    <x v="1"/>
  </r>
  <r>
    <x v="790"/>
    <x v="8"/>
    <x v="2"/>
    <n v="140"/>
    <x v="1"/>
  </r>
  <r>
    <x v="790"/>
    <x v="8"/>
    <x v="2"/>
    <n v="279"/>
    <x v="1"/>
  </r>
  <r>
    <x v="791"/>
    <x v="8"/>
    <x v="2"/>
    <n v="279"/>
    <x v="1"/>
  </r>
  <r>
    <x v="792"/>
    <x v="8"/>
    <x v="2"/>
    <n v="2228"/>
    <x v="1"/>
  </r>
  <r>
    <x v="792"/>
    <x v="8"/>
    <x v="2"/>
    <n v="4455"/>
    <x v="1"/>
  </r>
  <r>
    <x v="792"/>
    <x v="8"/>
    <x v="2"/>
    <n v="4455"/>
    <x v="1"/>
  </r>
  <r>
    <x v="792"/>
    <x v="8"/>
    <x v="2"/>
    <n v="743"/>
    <x v="1"/>
  </r>
  <r>
    <x v="793"/>
    <x v="8"/>
    <x v="2"/>
    <n v="1671"/>
    <x v="1"/>
  </r>
  <r>
    <x v="793"/>
    <x v="8"/>
    <x v="2"/>
    <n v="8352"/>
    <x v="1"/>
  </r>
  <r>
    <x v="794"/>
    <x v="8"/>
    <x v="2"/>
    <n v="279"/>
    <x v="1"/>
  </r>
  <r>
    <x v="794"/>
    <x v="8"/>
    <x v="2"/>
    <n v="8352"/>
    <x v="1"/>
  </r>
  <r>
    <x v="795"/>
    <x v="8"/>
    <x v="2"/>
    <n v="7424"/>
    <x v="1"/>
  </r>
  <r>
    <x v="795"/>
    <x v="8"/>
    <x v="2"/>
    <n v="4455"/>
    <x v="1"/>
  </r>
  <r>
    <x v="795"/>
    <x v="8"/>
    <x v="2"/>
    <n v="1114"/>
    <x v="1"/>
  </r>
  <r>
    <x v="796"/>
    <x v="8"/>
    <x v="2"/>
    <n v="1114"/>
    <x v="1"/>
  </r>
  <r>
    <x v="796"/>
    <x v="8"/>
    <x v="2"/>
    <n v="1114"/>
    <x v="1"/>
  </r>
  <r>
    <x v="796"/>
    <x v="8"/>
    <x v="2"/>
    <n v="279"/>
    <x v="1"/>
  </r>
  <r>
    <x v="797"/>
    <x v="8"/>
    <x v="1"/>
    <n v="140"/>
    <x v="1"/>
  </r>
  <r>
    <x v="797"/>
    <x v="8"/>
    <x v="1"/>
    <n v="186"/>
    <x v="1"/>
  </r>
  <r>
    <x v="797"/>
    <x v="8"/>
    <x v="1"/>
    <n v="12473"/>
    <x v="1"/>
  </r>
  <r>
    <x v="798"/>
    <x v="8"/>
    <x v="4"/>
    <n v="3341"/>
    <x v="1"/>
  </r>
  <r>
    <x v="798"/>
    <x v="8"/>
    <x v="4"/>
    <n v="10023"/>
    <x v="1"/>
  </r>
  <r>
    <x v="798"/>
    <x v="8"/>
    <x v="4"/>
    <n v="6960"/>
    <x v="1"/>
  </r>
  <r>
    <x v="798"/>
    <x v="8"/>
    <x v="4"/>
    <n v="5847"/>
    <x v="1"/>
  </r>
  <r>
    <x v="799"/>
    <x v="8"/>
    <x v="2"/>
    <n v="1485"/>
    <x v="1"/>
  </r>
  <r>
    <x v="799"/>
    <x v="8"/>
    <x v="2"/>
    <n v="7424"/>
    <x v="1"/>
  </r>
  <r>
    <x v="799"/>
    <x v="8"/>
    <x v="2"/>
    <n v="4455"/>
    <x v="1"/>
  </r>
  <r>
    <x v="800"/>
    <x v="8"/>
    <x v="2"/>
    <n v="232"/>
    <x v="1"/>
  </r>
  <r>
    <x v="800"/>
    <x v="8"/>
    <x v="2"/>
    <n v="8352"/>
    <x v="1"/>
  </r>
  <r>
    <x v="800"/>
    <x v="8"/>
    <x v="2"/>
    <n v="4009"/>
    <x v="1"/>
  </r>
  <r>
    <x v="801"/>
    <x v="7"/>
    <x v="1"/>
    <n v="919"/>
    <x v="1"/>
  </r>
  <r>
    <x v="802"/>
    <x v="8"/>
    <x v="1"/>
    <n v="58799"/>
    <x v="1"/>
  </r>
  <r>
    <x v="803"/>
    <x v="8"/>
    <x v="2"/>
    <n v="464"/>
    <x v="1"/>
  </r>
  <r>
    <x v="804"/>
    <x v="8"/>
    <x v="2"/>
    <n v="4455"/>
    <x v="1"/>
  </r>
  <r>
    <x v="804"/>
    <x v="8"/>
    <x v="2"/>
    <n v="6682"/>
    <x v="1"/>
  </r>
  <r>
    <x v="805"/>
    <x v="8"/>
    <x v="4"/>
    <n v="9466"/>
    <x v="1"/>
  </r>
  <r>
    <x v="805"/>
    <x v="8"/>
    <x v="4"/>
    <n v="15312"/>
    <x v="1"/>
  </r>
  <r>
    <x v="806"/>
    <x v="8"/>
    <x v="1"/>
    <n v="877"/>
    <x v="1"/>
  </r>
  <r>
    <x v="807"/>
    <x v="8"/>
    <x v="2"/>
    <n v="418"/>
    <x v="1"/>
  </r>
  <r>
    <x v="808"/>
    <x v="8"/>
    <x v="2"/>
    <n v="279"/>
    <x v="1"/>
  </r>
  <r>
    <x v="808"/>
    <x v="8"/>
    <x v="2"/>
    <n v="70"/>
    <x v="1"/>
  </r>
  <r>
    <x v="808"/>
    <x v="8"/>
    <x v="2"/>
    <n v="418"/>
    <x v="1"/>
  </r>
  <r>
    <x v="808"/>
    <x v="8"/>
    <x v="2"/>
    <n v="557"/>
    <x v="1"/>
  </r>
  <r>
    <x v="808"/>
    <x v="8"/>
    <x v="2"/>
    <n v="557"/>
    <x v="1"/>
  </r>
  <r>
    <x v="809"/>
    <x v="8"/>
    <x v="4"/>
    <n v="891"/>
    <x v="1"/>
  </r>
  <r>
    <x v="809"/>
    <x v="8"/>
    <x v="4"/>
    <n v="2599"/>
    <x v="1"/>
  </r>
  <r>
    <x v="809"/>
    <x v="8"/>
    <x v="4"/>
    <n v="446"/>
    <x v="1"/>
  </r>
  <r>
    <x v="809"/>
    <x v="8"/>
    <x v="4"/>
    <n v="2228"/>
    <x v="1"/>
  </r>
  <r>
    <x v="809"/>
    <x v="8"/>
    <x v="4"/>
    <n v="1114"/>
    <x v="1"/>
  </r>
  <r>
    <x v="809"/>
    <x v="8"/>
    <x v="4"/>
    <n v="1485"/>
    <x v="1"/>
  </r>
  <r>
    <x v="809"/>
    <x v="8"/>
    <x v="4"/>
    <n v="1300"/>
    <x v="1"/>
  </r>
  <r>
    <x v="810"/>
    <x v="8"/>
    <x v="3"/>
    <n v="3267"/>
    <x v="1"/>
  </r>
  <r>
    <x v="810"/>
    <x v="8"/>
    <x v="3"/>
    <n v="7128"/>
    <x v="1"/>
  </r>
  <r>
    <x v="811"/>
    <x v="8"/>
    <x v="2"/>
    <n v="836"/>
    <x v="1"/>
  </r>
  <r>
    <x v="811"/>
    <x v="8"/>
    <x v="2"/>
    <n v="232"/>
    <x v="1"/>
  </r>
  <r>
    <x v="812"/>
    <x v="8"/>
    <x v="2"/>
    <n v="47"/>
    <x v="1"/>
  </r>
  <r>
    <x v="812"/>
    <x v="8"/>
    <x v="2"/>
    <n v="1671"/>
    <x v="1"/>
  </r>
  <r>
    <x v="812"/>
    <x v="8"/>
    <x v="2"/>
    <n v="464"/>
    <x v="1"/>
  </r>
  <r>
    <x v="812"/>
    <x v="8"/>
    <x v="2"/>
    <n v="6264"/>
    <x v="1"/>
  </r>
  <r>
    <x v="813"/>
    <x v="8"/>
    <x v="2"/>
    <n v="7424"/>
    <x v="1"/>
  </r>
  <r>
    <x v="814"/>
    <x v="8"/>
    <x v="2"/>
    <n v="2228"/>
    <x v="1"/>
  </r>
  <r>
    <x v="815"/>
    <x v="8"/>
    <x v="2"/>
    <n v="279"/>
    <x v="1"/>
  </r>
  <r>
    <x v="815"/>
    <x v="8"/>
    <x v="2"/>
    <n v="836"/>
    <x v="1"/>
  </r>
  <r>
    <x v="815"/>
    <x v="8"/>
    <x v="2"/>
    <n v="232"/>
    <x v="1"/>
  </r>
  <r>
    <x v="815"/>
    <x v="8"/>
    <x v="2"/>
    <n v="4009"/>
    <x v="1"/>
  </r>
  <r>
    <x v="816"/>
    <x v="8"/>
    <x v="2"/>
    <n v="140"/>
    <x v="1"/>
  </r>
  <r>
    <x v="817"/>
    <x v="8"/>
    <x v="2"/>
    <n v="279"/>
    <x v="1"/>
  </r>
  <r>
    <x v="817"/>
    <x v="8"/>
    <x v="2"/>
    <n v="209"/>
    <x v="1"/>
  </r>
  <r>
    <x v="817"/>
    <x v="8"/>
    <x v="2"/>
    <n v="557"/>
    <x v="1"/>
  </r>
  <r>
    <x v="817"/>
    <x v="8"/>
    <x v="2"/>
    <n v="557"/>
    <x v="1"/>
  </r>
  <r>
    <x v="818"/>
    <x v="8"/>
    <x v="2"/>
    <n v="6014"/>
    <x v="1"/>
  </r>
  <r>
    <x v="819"/>
    <x v="8"/>
    <x v="2"/>
    <n v="2228"/>
    <x v="1"/>
  </r>
  <r>
    <x v="819"/>
    <x v="8"/>
    <x v="2"/>
    <n v="1485"/>
    <x v="1"/>
  </r>
  <r>
    <x v="819"/>
    <x v="8"/>
    <x v="2"/>
    <n v="7424"/>
    <x v="1"/>
  </r>
  <r>
    <x v="819"/>
    <x v="8"/>
    <x v="2"/>
    <n v="3341"/>
    <x v="1"/>
  </r>
  <r>
    <x v="820"/>
    <x v="8"/>
    <x v="2"/>
    <n v="47"/>
    <x v="1"/>
  </r>
  <r>
    <x v="820"/>
    <x v="8"/>
    <x v="2"/>
    <n v="279"/>
    <x v="1"/>
  </r>
  <r>
    <x v="820"/>
    <x v="8"/>
    <x v="2"/>
    <n v="1671"/>
    <x v="1"/>
  </r>
  <r>
    <x v="820"/>
    <x v="8"/>
    <x v="2"/>
    <n v="232"/>
    <x v="1"/>
  </r>
  <r>
    <x v="820"/>
    <x v="8"/>
    <x v="2"/>
    <n v="6264"/>
    <x v="1"/>
  </r>
  <r>
    <x v="821"/>
    <x v="7"/>
    <x v="4"/>
    <n v="45936"/>
    <x v="1"/>
  </r>
  <r>
    <x v="822"/>
    <x v="8"/>
    <x v="2"/>
    <n v="140"/>
    <x v="1"/>
  </r>
  <r>
    <x v="822"/>
    <x v="8"/>
    <x v="2"/>
    <n v="140"/>
    <x v="1"/>
  </r>
  <r>
    <x v="823"/>
    <x v="7"/>
    <x v="3"/>
    <n v="6615"/>
    <x v="1"/>
  </r>
  <r>
    <x v="823"/>
    <x v="7"/>
    <x v="3"/>
    <n v="4477"/>
    <x v="1"/>
  </r>
  <r>
    <x v="824"/>
    <x v="8"/>
    <x v="4"/>
    <n v="2819"/>
    <x v="1"/>
  </r>
  <r>
    <x v="824"/>
    <x v="8"/>
    <x v="4"/>
    <n v="961"/>
    <x v="1"/>
  </r>
  <r>
    <x v="824"/>
    <x v="8"/>
    <x v="4"/>
    <n v="1694"/>
    <x v="1"/>
  </r>
  <r>
    <x v="824"/>
    <x v="8"/>
    <x v="4"/>
    <n v="543"/>
    <x v="1"/>
  </r>
  <r>
    <x v="824"/>
    <x v="8"/>
    <x v="4"/>
    <n v="1337"/>
    <x v="1"/>
  </r>
  <r>
    <x v="825"/>
    <x v="7"/>
    <x v="1"/>
    <n v="557"/>
    <x v="1"/>
  </r>
  <r>
    <x v="826"/>
    <x v="7"/>
    <x v="1"/>
    <n v="585"/>
    <x v="1"/>
  </r>
  <r>
    <x v="827"/>
    <x v="7"/>
    <x v="4"/>
    <n v="8770"/>
    <x v="1"/>
  </r>
  <r>
    <x v="827"/>
    <x v="7"/>
    <x v="4"/>
    <n v="8909"/>
    <x v="1"/>
  </r>
  <r>
    <x v="827"/>
    <x v="7"/>
    <x v="4"/>
    <n v="4176"/>
    <x v="1"/>
  </r>
  <r>
    <x v="828"/>
    <x v="7"/>
    <x v="1"/>
    <n v="1838"/>
    <x v="1"/>
  </r>
  <r>
    <x v="829"/>
    <x v="8"/>
    <x v="2"/>
    <n v="2228"/>
    <x v="1"/>
  </r>
  <r>
    <x v="829"/>
    <x v="8"/>
    <x v="2"/>
    <n v="7424"/>
    <x v="1"/>
  </r>
  <r>
    <x v="829"/>
    <x v="8"/>
    <x v="2"/>
    <n v="2228"/>
    <x v="1"/>
  </r>
  <r>
    <x v="830"/>
    <x v="8"/>
    <x v="2"/>
    <n v="836"/>
    <x v="1"/>
  </r>
  <r>
    <x v="830"/>
    <x v="8"/>
    <x v="2"/>
    <n v="348"/>
    <x v="1"/>
  </r>
  <r>
    <x v="830"/>
    <x v="8"/>
    <x v="2"/>
    <n v="6264"/>
    <x v="1"/>
  </r>
  <r>
    <x v="830"/>
    <x v="8"/>
    <x v="2"/>
    <n v="464"/>
    <x v="1"/>
  </r>
  <r>
    <x v="831"/>
    <x v="8"/>
    <x v="2"/>
    <n v="1601"/>
    <x v="1"/>
  </r>
  <r>
    <x v="832"/>
    <x v="8"/>
    <x v="2"/>
    <n v="11136"/>
    <x v="1"/>
  </r>
  <r>
    <x v="833"/>
    <x v="8"/>
    <x v="2"/>
    <n v="279"/>
    <x v="1"/>
  </r>
  <r>
    <x v="833"/>
    <x v="8"/>
    <x v="2"/>
    <n v="70"/>
    <x v="1"/>
  </r>
  <r>
    <x v="833"/>
    <x v="8"/>
    <x v="2"/>
    <n v="279"/>
    <x v="1"/>
  </r>
  <r>
    <x v="833"/>
    <x v="8"/>
    <x v="2"/>
    <n v="557"/>
    <x v="1"/>
  </r>
  <r>
    <x v="833"/>
    <x v="8"/>
    <x v="2"/>
    <n v="557"/>
    <x v="1"/>
  </r>
  <r>
    <x v="834"/>
    <x v="8"/>
    <x v="2"/>
    <n v="1485"/>
    <x v="1"/>
  </r>
  <r>
    <x v="834"/>
    <x v="8"/>
    <x v="2"/>
    <n v="7424"/>
    <x v="1"/>
  </r>
  <r>
    <x v="834"/>
    <x v="8"/>
    <x v="2"/>
    <n v="4455"/>
    <x v="1"/>
  </r>
  <r>
    <x v="835"/>
    <x v="8"/>
    <x v="2"/>
    <n v="6264"/>
    <x v="1"/>
  </r>
  <r>
    <x v="836"/>
    <x v="7"/>
    <x v="3"/>
    <n v="24500"/>
    <x v="1"/>
  </r>
  <r>
    <x v="837"/>
    <x v="8"/>
    <x v="2"/>
    <n v="10654"/>
    <x v="1"/>
  </r>
  <r>
    <x v="838"/>
    <x v="8"/>
    <x v="1"/>
    <n v="1587"/>
    <x v="1"/>
  </r>
  <r>
    <x v="838"/>
    <x v="8"/>
    <x v="1"/>
    <n v="335"/>
    <x v="1"/>
  </r>
  <r>
    <x v="839"/>
    <x v="8"/>
    <x v="1"/>
    <n v="325"/>
    <x v="1"/>
  </r>
  <r>
    <x v="839"/>
    <x v="8"/>
    <x v="1"/>
    <n v="186"/>
    <x v="1"/>
  </r>
  <r>
    <x v="840"/>
    <x v="8"/>
    <x v="4"/>
    <n v="1300"/>
    <x v="1"/>
  </r>
  <r>
    <x v="840"/>
    <x v="8"/>
    <x v="4"/>
    <n v="2970"/>
    <x v="1"/>
  </r>
  <r>
    <x v="841"/>
    <x v="7"/>
    <x v="4"/>
    <n v="1300"/>
    <x v="1"/>
  </r>
  <r>
    <x v="841"/>
    <x v="7"/>
    <x v="4"/>
    <n v="1316"/>
    <x v="1"/>
  </r>
  <r>
    <x v="842"/>
    <x v="7"/>
    <x v="4"/>
    <n v="743"/>
    <x v="1"/>
  </r>
  <r>
    <x v="843"/>
    <x v="7"/>
    <x v="0"/>
    <n v="168"/>
    <x v="1"/>
  </r>
  <r>
    <x v="844"/>
    <x v="8"/>
    <x v="2"/>
    <n v="1671"/>
    <x v="1"/>
  </r>
  <r>
    <x v="844"/>
    <x v="8"/>
    <x v="2"/>
    <n v="348"/>
    <x v="1"/>
  </r>
  <r>
    <x v="844"/>
    <x v="8"/>
    <x v="2"/>
    <n v="232"/>
    <x v="1"/>
  </r>
  <r>
    <x v="845"/>
    <x v="8"/>
    <x v="2"/>
    <n v="1671"/>
    <x v="1"/>
  </r>
  <r>
    <x v="846"/>
    <x v="8"/>
    <x v="4"/>
    <n v="669"/>
    <x v="1"/>
  </r>
  <r>
    <x v="847"/>
    <x v="7"/>
    <x v="1"/>
    <n v="3174"/>
    <x v="1"/>
  </r>
  <r>
    <x v="847"/>
    <x v="7"/>
    <x v="1"/>
    <n v="520"/>
    <x v="1"/>
  </r>
  <r>
    <x v="848"/>
    <x v="7"/>
    <x v="1"/>
    <n v="2088"/>
    <x v="1"/>
  </r>
  <r>
    <x v="849"/>
    <x v="7"/>
    <x v="1"/>
    <n v="418"/>
    <x v="1"/>
  </r>
  <r>
    <x v="849"/>
    <x v="7"/>
    <x v="1"/>
    <n v="836"/>
    <x v="1"/>
  </r>
  <r>
    <x v="850"/>
    <x v="8"/>
    <x v="2"/>
    <n v="70"/>
    <x v="1"/>
  </r>
  <r>
    <x v="850"/>
    <x v="8"/>
    <x v="2"/>
    <n v="696"/>
    <x v="1"/>
  </r>
  <r>
    <x v="850"/>
    <x v="8"/>
    <x v="2"/>
    <n v="279"/>
    <x v="1"/>
  </r>
  <r>
    <x v="851"/>
    <x v="7"/>
    <x v="0"/>
    <n v="975"/>
    <x v="1"/>
  </r>
  <r>
    <x v="852"/>
    <x v="8"/>
    <x v="2"/>
    <n v="24"/>
    <x v="1"/>
  </r>
  <r>
    <x v="852"/>
    <x v="8"/>
    <x v="2"/>
    <n v="279"/>
    <x v="1"/>
  </r>
  <r>
    <x v="852"/>
    <x v="8"/>
    <x v="2"/>
    <n v="1671"/>
    <x v="1"/>
  </r>
  <r>
    <x v="852"/>
    <x v="8"/>
    <x v="2"/>
    <n v="232"/>
    <x v="1"/>
  </r>
  <r>
    <x v="852"/>
    <x v="8"/>
    <x v="2"/>
    <n v="6264"/>
    <x v="1"/>
  </r>
  <r>
    <x v="853"/>
    <x v="8"/>
    <x v="2"/>
    <n v="1114"/>
    <x v="1"/>
  </r>
  <r>
    <x v="853"/>
    <x v="8"/>
    <x v="2"/>
    <n v="1485"/>
    <x v="1"/>
  </r>
  <r>
    <x v="853"/>
    <x v="8"/>
    <x v="2"/>
    <n v="6682"/>
    <x v="1"/>
  </r>
  <r>
    <x v="853"/>
    <x v="8"/>
    <x v="2"/>
    <n v="3341"/>
    <x v="1"/>
  </r>
  <r>
    <x v="854"/>
    <x v="8"/>
    <x v="2"/>
    <n v="836"/>
    <x v="1"/>
  </r>
  <r>
    <x v="855"/>
    <x v="7"/>
    <x v="2"/>
    <n v="418"/>
    <x v="1"/>
  </r>
  <r>
    <x v="856"/>
    <x v="7"/>
    <x v="2"/>
    <n v="423"/>
    <x v="1"/>
  </r>
  <r>
    <x v="857"/>
    <x v="7"/>
    <x v="4"/>
    <n v="6125"/>
    <x v="1"/>
  </r>
  <r>
    <x v="857"/>
    <x v="7"/>
    <x v="4"/>
    <n v="13920"/>
    <x v="1"/>
  </r>
  <r>
    <x v="857"/>
    <x v="7"/>
    <x v="4"/>
    <n v="9396"/>
    <x v="1"/>
  </r>
  <r>
    <x v="858"/>
    <x v="7"/>
    <x v="1"/>
    <n v="1420"/>
    <x v="1"/>
  </r>
  <r>
    <x v="859"/>
    <x v="7"/>
    <x v="1"/>
    <n v="2116"/>
    <x v="1"/>
  </r>
  <r>
    <x v="859"/>
    <x v="7"/>
    <x v="1"/>
    <n v="1300"/>
    <x v="1"/>
  </r>
  <r>
    <x v="860"/>
    <x v="8"/>
    <x v="2"/>
    <n v="6682"/>
    <x v="1"/>
  </r>
  <r>
    <x v="860"/>
    <x v="8"/>
    <x v="2"/>
    <n v="4455"/>
    <x v="1"/>
  </r>
  <r>
    <x v="861"/>
    <x v="8"/>
    <x v="2"/>
    <n v="836"/>
    <x v="1"/>
  </r>
  <r>
    <x v="861"/>
    <x v="8"/>
    <x v="2"/>
    <n v="6264"/>
    <x v="1"/>
  </r>
  <r>
    <x v="861"/>
    <x v="8"/>
    <x v="2"/>
    <n v="232"/>
    <x v="1"/>
  </r>
  <r>
    <x v="862"/>
    <x v="8"/>
    <x v="2"/>
    <n v="1601"/>
    <x v="1"/>
  </r>
  <r>
    <x v="863"/>
    <x v="8"/>
    <x v="2"/>
    <n v="279"/>
    <x v="1"/>
  </r>
  <r>
    <x v="864"/>
    <x v="8"/>
    <x v="2"/>
    <n v="70"/>
    <x v="1"/>
  </r>
  <r>
    <x v="864"/>
    <x v="8"/>
    <x v="2"/>
    <n v="279"/>
    <x v="1"/>
  </r>
  <r>
    <x v="864"/>
    <x v="8"/>
    <x v="2"/>
    <n v="836"/>
    <x v="1"/>
  </r>
  <r>
    <x v="864"/>
    <x v="8"/>
    <x v="2"/>
    <n v="557"/>
    <x v="1"/>
  </r>
  <r>
    <x v="865"/>
    <x v="7"/>
    <x v="1"/>
    <n v="1671"/>
    <x v="1"/>
  </r>
  <r>
    <x v="865"/>
    <x v="7"/>
    <x v="1"/>
    <n v="168"/>
    <x v="1"/>
  </r>
  <r>
    <x v="865"/>
    <x v="7"/>
    <x v="1"/>
    <n v="84"/>
    <x v="1"/>
  </r>
  <r>
    <x v="866"/>
    <x v="7"/>
    <x v="4"/>
    <n v="5568"/>
    <x v="1"/>
  </r>
  <r>
    <x v="866"/>
    <x v="7"/>
    <x v="4"/>
    <n v="23664"/>
    <x v="1"/>
  </r>
  <r>
    <x v="866"/>
    <x v="7"/>
    <x v="4"/>
    <n v="3132"/>
    <x v="1"/>
  </r>
  <r>
    <x v="867"/>
    <x v="7"/>
    <x v="3"/>
    <n v="8967"/>
    <x v="1"/>
  </r>
  <r>
    <x v="868"/>
    <x v="8"/>
    <x v="1"/>
    <n v="335"/>
    <x v="1"/>
  </r>
  <r>
    <x v="869"/>
    <x v="7"/>
    <x v="3"/>
    <n v="6615"/>
    <x v="1"/>
  </r>
  <r>
    <x v="869"/>
    <x v="7"/>
    <x v="3"/>
    <n v="3358"/>
    <x v="1"/>
  </r>
  <r>
    <x v="870"/>
    <x v="8"/>
    <x v="2"/>
    <n v="6264"/>
    <x v="1"/>
  </r>
  <r>
    <x v="871"/>
    <x v="8"/>
    <x v="2"/>
    <n v="7424"/>
    <x v="1"/>
  </r>
  <r>
    <x v="871"/>
    <x v="8"/>
    <x v="2"/>
    <n v="3341"/>
    <x v="1"/>
  </r>
  <r>
    <x v="872"/>
    <x v="7"/>
    <x v="1"/>
    <n v="1420"/>
    <x v="1"/>
  </r>
  <r>
    <x v="873"/>
    <x v="8"/>
    <x v="2"/>
    <n v="696"/>
    <x v="1"/>
  </r>
  <r>
    <x v="874"/>
    <x v="8"/>
    <x v="2"/>
    <n v="2228"/>
    <x v="1"/>
  </r>
  <r>
    <x v="875"/>
    <x v="7"/>
    <x v="2"/>
    <n v="279"/>
    <x v="1"/>
  </r>
  <r>
    <x v="875"/>
    <x v="7"/>
    <x v="2"/>
    <n v="557"/>
    <x v="1"/>
  </r>
  <r>
    <x v="875"/>
    <x v="7"/>
    <x v="2"/>
    <n v="1114"/>
    <x v="1"/>
  </r>
  <r>
    <x v="876"/>
    <x v="7"/>
    <x v="1"/>
    <n v="919"/>
    <x v="1"/>
  </r>
  <r>
    <x v="876"/>
    <x v="7"/>
    <x v="1"/>
    <n v="168"/>
    <x v="1"/>
  </r>
  <r>
    <x v="877"/>
    <x v="7"/>
    <x v="1"/>
    <n v="372"/>
    <x v="1"/>
  </r>
  <r>
    <x v="877"/>
    <x v="7"/>
    <x v="1"/>
    <n v="14255"/>
    <x v="1"/>
  </r>
  <r>
    <x v="878"/>
    <x v="7"/>
    <x v="3"/>
    <n v="4900"/>
    <x v="1"/>
  </r>
  <r>
    <x v="878"/>
    <x v="7"/>
    <x v="3"/>
    <n v="10691"/>
    <x v="1"/>
  </r>
  <r>
    <x v="879"/>
    <x v="7"/>
    <x v="4"/>
    <n v="1128"/>
    <x v="1"/>
  </r>
  <r>
    <x v="879"/>
    <x v="7"/>
    <x v="4"/>
    <n v="1044"/>
    <x v="1"/>
  </r>
  <r>
    <x v="879"/>
    <x v="7"/>
    <x v="4"/>
    <n v="919"/>
    <x v="1"/>
  </r>
  <r>
    <x v="880"/>
    <x v="7"/>
    <x v="4"/>
    <n v="502"/>
    <x v="1"/>
  </r>
  <r>
    <x v="880"/>
    <x v="7"/>
    <x v="4"/>
    <n v="1300"/>
    <x v="1"/>
  </r>
  <r>
    <x v="880"/>
    <x v="7"/>
    <x v="4"/>
    <n v="940"/>
    <x v="1"/>
  </r>
  <r>
    <x v="881"/>
    <x v="8"/>
    <x v="2"/>
    <n v="348"/>
    <x v="1"/>
  </r>
  <r>
    <x v="881"/>
    <x v="8"/>
    <x v="2"/>
    <n v="4009"/>
    <x v="1"/>
  </r>
  <r>
    <x v="882"/>
    <x v="8"/>
    <x v="2"/>
    <n v="1671"/>
    <x v="1"/>
  </r>
  <r>
    <x v="882"/>
    <x v="8"/>
    <x v="2"/>
    <n v="1114"/>
    <x v="1"/>
  </r>
  <r>
    <x v="882"/>
    <x v="8"/>
    <x v="2"/>
    <n v="3712"/>
    <x v="1"/>
  </r>
  <r>
    <x v="882"/>
    <x v="8"/>
    <x v="2"/>
    <n v="2228"/>
    <x v="1"/>
  </r>
  <r>
    <x v="883"/>
    <x v="7"/>
    <x v="2"/>
    <n v="140"/>
    <x v="1"/>
  </r>
  <r>
    <x v="884"/>
    <x v="7"/>
    <x v="2"/>
    <n v="1601"/>
    <x v="1"/>
  </r>
  <r>
    <x v="885"/>
    <x v="7"/>
    <x v="2"/>
    <n v="1504"/>
    <x v="1"/>
  </r>
  <r>
    <x v="886"/>
    <x v="7"/>
    <x v="1"/>
    <n v="149"/>
    <x v="1"/>
  </r>
  <r>
    <x v="886"/>
    <x v="7"/>
    <x v="1"/>
    <n v="594"/>
    <x v="1"/>
  </r>
  <r>
    <x v="887"/>
    <x v="7"/>
    <x v="2"/>
    <n v="1671"/>
    <x v="1"/>
  </r>
  <r>
    <x v="887"/>
    <x v="7"/>
    <x v="2"/>
    <n v="12528"/>
    <x v="1"/>
  </r>
  <r>
    <x v="888"/>
    <x v="7"/>
    <x v="2"/>
    <n v="1671"/>
    <x v="1"/>
  </r>
  <r>
    <x v="888"/>
    <x v="7"/>
    <x v="2"/>
    <n v="5568"/>
    <x v="1"/>
  </r>
  <r>
    <x v="888"/>
    <x v="7"/>
    <x v="2"/>
    <n v="2228"/>
    <x v="1"/>
  </r>
  <r>
    <x v="889"/>
    <x v="8"/>
    <x v="3"/>
    <n v="1120"/>
    <x v="1"/>
  </r>
  <r>
    <x v="890"/>
    <x v="7"/>
    <x v="1"/>
    <n v="2005"/>
    <x v="1"/>
  </r>
  <r>
    <x v="891"/>
    <x v="7"/>
    <x v="4"/>
    <n v="45936"/>
    <x v="1"/>
  </r>
  <r>
    <x v="892"/>
    <x v="7"/>
    <x v="4"/>
    <n v="7308"/>
    <x v="1"/>
  </r>
  <r>
    <x v="892"/>
    <x v="7"/>
    <x v="4"/>
    <n v="8352"/>
    <x v="1"/>
  </r>
  <r>
    <x v="892"/>
    <x v="7"/>
    <x v="4"/>
    <n v="5220"/>
    <x v="1"/>
  </r>
  <r>
    <x v="893"/>
    <x v="7"/>
    <x v="2"/>
    <n v="47"/>
    <x v="1"/>
  </r>
  <r>
    <x v="893"/>
    <x v="7"/>
    <x v="2"/>
    <n v="557"/>
    <x v="1"/>
  </r>
  <r>
    <x v="893"/>
    <x v="7"/>
    <x v="2"/>
    <n v="1671"/>
    <x v="1"/>
  </r>
  <r>
    <x v="894"/>
    <x v="7"/>
    <x v="2"/>
    <n v="1601"/>
    <x v="1"/>
  </r>
  <r>
    <x v="895"/>
    <x v="7"/>
    <x v="2"/>
    <n v="1671"/>
    <x v="1"/>
  </r>
  <r>
    <x v="895"/>
    <x v="7"/>
    <x v="2"/>
    <n v="2228"/>
    <x v="1"/>
  </r>
  <r>
    <x v="895"/>
    <x v="7"/>
    <x v="2"/>
    <n v="4455"/>
    <x v="1"/>
  </r>
  <r>
    <x v="895"/>
    <x v="7"/>
    <x v="2"/>
    <n v="4455"/>
    <x v="1"/>
  </r>
  <r>
    <x v="895"/>
    <x v="7"/>
    <x v="2"/>
    <n v="1485"/>
    <x v="1"/>
  </r>
  <r>
    <x v="896"/>
    <x v="7"/>
    <x v="2"/>
    <n v="140"/>
    <x v="1"/>
  </r>
  <r>
    <x v="897"/>
    <x v="7"/>
    <x v="2"/>
    <n v="696"/>
    <x v="1"/>
  </r>
  <r>
    <x v="898"/>
    <x v="7"/>
    <x v="4"/>
    <n v="669"/>
    <x v="1"/>
  </r>
  <r>
    <x v="899"/>
    <x v="7"/>
    <x v="2"/>
    <n v="279"/>
    <x v="1"/>
  </r>
  <r>
    <x v="899"/>
    <x v="7"/>
    <x v="2"/>
    <n v="279"/>
    <x v="1"/>
  </r>
  <r>
    <x v="899"/>
    <x v="7"/>
    <x v="2"/>
    <n v="836"/>
    <x v="1"/>
  </r>
  <r>
    <x v="899"/>
    <x v="7"/>
    <x v="2"/>
    <n v="557"/>
    <x v="1"/>
  </r>
  <r>
    <x v="900"/>
    <x v="7"/>
    <x v="2"/>
    <n v="464"/>
    <x v="1"/>
  </r>
  <r>
    <x v="901"/>
    <x v="7"/>
    <x v="2"/>
    <n v="7424"/>
    <x v="1"/>
  </r>
  <r>
    <x v="901"/>
    <x v="7"/>
    <x v="2"/>
    <n v="2228"/>
    <x v="1"/>
  </r>
  <r>
    <x v="902"/>
    <x v="7"/>
    <x v="2"/>
    <n v="1114"/>
    <x v="1"/>
  </r>
  <r>
    <x v="902"/>
    <x v="7"/>
    <x v="2"/>
    <n v="557"/>
    <x v="1"/>
  </r>
  <r>
    <x v="903"/>
    <x v="7"/>
    <x v="1"/>
    <n v="2757"/>
    <x v="1"/>
  </r>
  <r>
    <x v="904"/>
    <x v="7"/>
    <x v="4"/>
    <n v="1114"/>
    <x v="1"/>
  </r>
  <r>
    <x v="904"/>
    <x v="7"/>
    <x v="4"/>
    <n v="743"/>
    <x v="1"/>
  </r>
  <r>
    <x v="904"/>
    <x v="7"/>
    <x v="4"/>
    <n v="1300"/>
    <x v="1"/>
  </r>
  <r>
    <x v="905"/>
    <x v="7"/>
    <x v="1"/>
    <n v="669"/>
    <x v="1"/>
  </r>
  <r>
    <x v="906"/>
    <x v="7"/>
    <x v="2"/>
    <n v="279"/>
    <x v="1"/>
  </r>
  <r>
    <x v="906"/>
    <x v="7"/>
    <x v="2"/>
    <n v="464"/>
    <x v="1"/>
  </r>
  <r>
    <x v="906"/>
    <x v="7"/>
    <x v="2"/>
    <n v="8352"/>
    <x v="1"/>
  </r>
  <r>
    <x v="906"/>
    <x v="7"/>
    <x v="2"/>
    <n v="2005"/>
    <x v="1"/>
  </r>
  <r>
    <x v="907"/>
    <x v="7"/>
    <x v="2"/>
    <n v="7424"/>
    <x v="1"/>
  </r>
  <r>
    <x v="907"/>
    <x v="7"/>
    <x v="2"/>
    <n v="2228"/>
    <x v="1"/>
  </r>
  <r>
    <x v="908"/>
    <x v="7"/>
    <x v="4"/>
    <n v="1692"/>
    <x v="1"/>
  </r>
  <r>
    <x v="908"/>
    <x v="7"/>
    <x v="4"/>
    <n v="961"/>
    <x v="1"/>
  </r>
  <r>
    <x v="908"/>
    <x v="7"/>
    <x v="4"/>
    <n v="919"/>
    <x v="1"/>
  </r>
  <r>
    <x v="908"/>
    <x v="7"/>
    <x v="4"/>
    <n v="1044"/>
    <x v="1"/>
  </r>
  <r>
    <x v="908"/>
    <x v="7"/>
    <x v="4"/>
    <n v="2172"/>
    <x v="1"/>
  </r>
  <r>
    <x v="908"/>
    <x v="7"/>
    <x v="4"/>
    <n v="669"/>
    <x v="1"/>
  </r>
  <r>
    <x v="909"/>
    <x v="7"/>
    <x v="1"/>
    <n v="1782"/>
    <x v="1"/>
  </r>
  <r>
    <x v="909"/>
    <x v="7"/>
    <x v="1"/>
    <n v="65"/>
    <x v="1"/>
  </r>
  <r>
    <x v="910"/>
    <x v="7"/>
    <x v="1"/>
    <n v="372"/>
    <x v="1"/>
  </r>
  <r>
    <x v="910"/>
    <x v="7"/>
    <x v="1"/>
    <n v="1188"/>
    <x v="1"/>
  </r>
  <r>
    <x v="911"/>
    <x v="7"/>
    <x v="2"/>
    <n v="2506"/>
    <x v="1"/>
  </r>
  <r>
    <x v="911"/>
    <x v="7"/>
    <x v="2"/>
    <n v="348"/>
    <x v="1"/>
  </r>
  <r>
    <x v="911"/>
    <x v="7"/>
    <x v="2"/>
    <n v="4176"/>
    <x v="1"/>
  </r>
  <r>
    <x v="911"/>
    <x v="7"/>
    <x v="2"/>
    <n v="696"/>
    <x v="1"/>
  </r>
  <r>
    <x v="912"/>
    <x v="7"/>
    <x v="2"/>
    <n v="743"/>
    <x v="1"/>
  </r>
  <r>
    <x v="912"/>
    <x v="7"/>
    <x v="2"/>
    <n v="4455"/>
    <x v="1"/>
  </r>
  <r>
    <x v="912"/>
    <x v="7"/>
    <x v="2"/>
    <n v="1485"/>
    <x v="1"/>
  </r>
  <r>
    <x v="913"/>
    <x v="7"/>
    <x v="2"/>
    <n v="1601"/>
    <x v="1"/>
  </r>
  <r>
    <x v="914"/>
    <x v="7"/>
    <x v="4"/>
    <n v="743"/>
    <x v="1"/>
  </r>
  <r>
    <x v="915"/>
    <x v="7"/>
    <x v="2"/>
    <n v="232"/>
    <x v="1"/>
  </r>
  <r>
    <x v="915"/>
    <x v="7"/>
    <x v="2"/>
    <n v="8352"/>
    <x v="1"/>
  </r>
  <r>
    <x v="916"/>
    <x v="7"/>
    <x v="2"/>
    <n v="1485"/>
    <x v="1"/>
  </r>
  <r>
    <x v="916"/>
    <x v="7"/>
    <x v="2"/>
    <n v="2784"/>
    <x v="1"/>
  </r>
  <r>
    <x v="917"/>
    <x v="7"/>
    <x v="2"/>
    <n v="836"/>
    <x v="1"/>
  </r>
  <r>
    <x v="918"/>
    <x v="7"/>
    <x v="4"/>
    <n v="502"/>
    <x v="1"/>
  </r>
  <r>
    <x v="918"/>
    <x v="7"/>
    <x v="4"/>
    <n v="1300"/>
    <x v="1"/>
  </r>
  <r>
    <x v="918"/>
    <x v="7"/>
    <x v="4"/>
    <n v="940"/>
    <x v="1"/>
  </r>
  <r>
    <x v="918"/>
    <x v="7"/>
    <x v="4"/>
    <n v="1316"/>
    <x v="1"/>
  </r>
  <r>
    <x v="919"/>
    <x v="7"/>
    <x v="4"/>
    <n v="45936"/>
    <x v="1"/>
  </r>
  <r>
    <x v="920"/>
    <x v="7"/>
    <x v="4"/>
    <n v="45936"/>
    <x v="1"/>
  </r>
  <r>
    <x v="921"/>
    <x v="7"/>
    <x v="4"/>
    <n v="5847"/>
    <x v="1"/>
  </r>
  <r>
    <x v="921"/>
    <x v="7"/>
    <x v="4"/>
    <n v="8352"/>
    <x v="1"/>
  </r>
  <r>
    <x v="921"/>
    <x v="7"/>
    <x v="4"/>
    <n v="4176"/>
    <x v="1"/>
  </r>
  <r>
    <x v="922"/>
    <x v="7"/>
    <x v="2"/>
    <n v="232"/>
    <x v="1"/>
  </r>
  <r>
    <x v="922"/>
    <x v="7"/>
    <x v="2"/>
    <n v="464"/>
    <x v="1"/>
  </r>
  <r>
    <x v="923"/>
    <x v="7"/>
    <x v="2"/>
    <n v="2228"/>
    <x v="1"/>
  </r>
  <r>
    <x v="923"/>
    <x v="7"/>
    <x v="2"/>
    <n v="4455"/>
    <x v="1"/>
  </r>
  <r>
    <x v="923"/>
    <x v="7"/>
    <x v="2"/>
    <n v="743"/>
    <x v="1"/>
  </r>
  <r>
    <x v="924"/>
    <x v="7"/>
    <x v="2"/>
    <n v="140"/>
    <x v="1"/>
  </r>
  <r>
    <x v="924"/>
    <x v="7"/>
    <x v="2"/>
    <n v="140"/>
    <x v="1"/>
  </r>
  <r>
    <x v="925"/>
    <x v="7"/>
    <x v="3"/>
    <n v="3267"/>
    <x v="1"/>
  </r>
  <r>
    <x v="925"/>
    <x v="7"/>
    <x v="3"/>
    <n v="10691"/>
    <x v="1"/>
  </r>
  <r>
    <x v="926"/>
    <x v="7"/>
    <x v="1"/>
    <n v="2088"/>
    <x v="1"/>
  </r>
  <r>
    <x v="927"/>
    <x v="7"/>
    <x v="2"/>
    <n v="47"/>
    <x v="1"/>
  </r>
  <r>
    <x v="927"/>
    <x v="7"/>
    <x v="2"/>
    <n v="279"/>
    <x v="1"/>
  </r>
  <r>
    <x v="927"/>
    <x v="7"/>
    <x v="2"/>
    <n v="1671"/>
    <x v="1"/>
  </r>
  <r>
    <x v="927"/>
    <x v="7"/>
    <x v="2"/>
    <n v="348"/>
    <x v="1"/>
  </r>
  <r>
    <x v="927"/>
    <x v="7"/>
    <x v="2"/>
    <n v="8352"/>
    <x v="1"/>
  </r>
  <r>
    <x v="928"/>
    <x v="7"/>
    <x v="2"/>
    <n v="1485"/>
    <x v="1"/>
  </r>
  <r>
    <x v="928"/>
    <x v="7"/>
    <x v="2"/>
    <n v="14848"/>
    <x v="1"/>
  </r>
  <r>
    <x v="928"/>
    <x v="7"/>
    <x v="2"/>
    <n v="6682"/>
    <x v="1"/>
  </r>
  <r>
    <x v="928"/>
    <x v="7"/>
    <x v="2"/>
    <n v="2228"/>
    <x v="1"/>
  </r>
  <r>
    <x v="929"/>
    <x v="7"/>
    <x v="2"/>
    <n v="1601"/>
    <x v="1"/>
  </r>
  <r>
    <x v="930"/>
    <x v="7"/>
    <x v="2"/>
    <n v="418"/>
    <x v="1"/>
  </r>
  <r>
    <x v="930"/>
    <x v="7"/>
    <x v="2"/>
    <n v="1114"/>
    <x v="1"/>
  </r>
  <r>
    <x v="930"/>
    <x v="7"/>
    <x v="2"/>
    <n v="1114"/>
    <x v="1"/>
  </r>
  <r>
    <x v="931"/>
    <x v="7"/>
    <x v="2"/>
    <n v="6264"/>
    <x v="1"/>
  </r>
  <r>
    <x v="931"/>
    <x v="7"/>
    <x v="2"/>
    <n v="928"/>
    <x v="1"/>
  </r>
  <r>
    <x v="932"/>
    <x v="7"/>
    <x v="2"/>
    <n v="7424"/>
    <x v="1"/>
  </r>
  <r>
    <x v="932"/>
    <x v="7"/>
    <x v="2"/>
    <n v="4455"/>
    <x v="1"/>
  </r>
  <r>
    <x v="933"/>
    <x v="7"/>
    <x v="1"/>
    <n v="1420"/>
    <x v="1"/>
  </r>
  <r>
    <x v="934"/>
    <x v="7"/>
    <x v="1"/>
    <n v="84"/>
    <x v="1"/>
  </r>
  <r>
    <x v="935"/>
    <x v="7"/>
    <x v="2"/>
    <n v="4176"/>
    <x v="1"/>
  </r>
  <r>
    <x v="935"/>
    <x v="7"/>
    <x v="2"/>
    <n v="4009"/>
    <x v="1"/>
  </r>
  <r>
    <x v="936"/>
    <x v="7"/>
    <x v="2"/>
    <n v="3341"/>
    <x v="1"/>
  </r>
  <r>
    <x v="937"/>
    <x v="7"/>
    <x v="2"/>
    <n v="836"/>
    <x v="1"/>
  </r>
  <r>
    <x v="937"/>
    <x v="7"/>
    <x v="2"/>
    <n v="464"/>
    <x v="1"/>
  </r>
  <r>
    <x v="937"/>
    <x v="7"/>
    <x v="2"/>
    <n v="4176"/>
    <x v="1"/>
  </r>
  <r>
    <x v="937"/>
    <x v="7"/>
    <x v="2"/>
    <n v="464"/>
    <x v="1"/>
  </r>
  <r>
    <x v="938"/>
    <x v="7"/>
    <x v="2"/>
    <n v="1671"/>
    <x v="1"/>
  </r>
  <r>
    <x v="938"/>
    <x v="7"/>
    <x v="2"/>
    <n v="743"/>
    <x v="1"/>
  </r>
  <r>
    <x v="939"/>
    <x v="7"/>
    <x v="2"/>
    <n v="140"/>
    <x v="1"/>
  </r>
  <r>
    <x v="939"/>
    <x v="7"/>
    <x v="2"/>
    <n v="279"/>
    <x v="1"/>
  </r>
  <r>
    <x v="939"/>
    <x v="7"/>
    <x v="2"/>
    <n v="279"/>
    <x v="1"/>
  </r>
  <r>
    <x v="940"/>
    <x v="7"/>
    <x v="2"/>
    <n v="464"/>
    <x v="1"/>
  </r>
  <r>
    <x v="940"/>
    <x v="7"/>
    <x v="2"/>
    <n v="464"/>
    <x v="1"/>
  </r>
  <r>
    <x v="941"/>
    <x v="7"/>
    <x v="2"/>
    <n v="1114"/>
    <x v="1"/>
  </r>
  <r>
    <x v="941"/>
    <x v="7"/>
    <x v="2"/>
    <n v="4455"/>
    <x v="1"/>
  </r>
  <r>
    <x v="942"/>
    <x v="7"/>
    <x v="2"/>
    <n v="557"/>
    <x v="1"/>
  </r>
  <r>
    <x v="943"/>
    <x v="7"/>
    <x v="1"/>
    <n v="251"/>
    <x v="1"/>
  </r>
  <r>
    <x v="944"/>
    <x v="7"/>
    <x v="2"/>
    <n v="464"/>
    <x v="1"/>
  </r>
  <r>
    <x v="945"/>
    <x v="7"/>
    <x v="2"/>
    <n v="1114"/>
    <x v="1"/>
  </r>
  <r>
    <x v="945"/>
    <x v="7"/>
    <x v="2"/>
    <n v="743"/>
    <x v="1"/>
  </r>
  <r>
    <x v="945"/>
    <x v="7"/>
    <x v="2"/>
    <n v="7424"/>
    <x v="1"/>
  </r>
  <r>
    <x v="945"/>
    <x v="7"/>
    <x v="2"/>
    <n v="4455"/>
    <x v="1"/>
  </r>
  <r>
    <x v="946"/>
    <x v="7"/>
    <x v="1"/>
    <n v="1504"/>
    <x v="1"/>
  </r>
  <r>
    <x v="947"/>
    <x v="7"/>
    <x v="2"/>
    <n v="1392"/>
    <x v="1"/>
  </r>
  <r>
    <x v="948"/>
    <x v="7"/>
    <x v="2"/>
    <n v="2320"/>
    <x v="1"/>
  </r>
  <r>
    <x v="949"/>
    <x v="7"/>
    <x v="1"/>
    <n v="325"/>
    <x v="1"/>
  </r>
  <r>
    <x v="950"/>
    <x v="7"/>
    <x v="2"/>
    <n v="1671"/>
    <x v="1"/>
  </r>
  <r>
    <x v="950"/>
    <x v="7"/>
    <x v="2"/>
    <n v="464"/>
    <x v="1"/>
  </r>
  <r>
    <x v="950"/>
    <x v="7"/>
    <x v="2"/>
    <n v="4176"/>
    <x v="1"/>
  </r>
  <r>
    <x v="950"/>
    <x v="7"/>
    <x v="2"/>
    <n v="2005"/>
    <x v="1"/>
  </r>
  <r>
    <x v="951"/>
    <x v="7"/>
    <x v="2"/>
    <n v="557"/>
    <x v="1"/>
  </r>
  <r>
    <x v="951"/>
    <x v="7"/>
    <x v="2"/>
    <n v="743"/>
    <x v="1"/>
  </r>
  <r>
    <x v="951"/>
    <x v="7"/>
    <x v="2"/>
    <n v="7424"/>
    <x v="1"/>
  </r>
  <r>
    <x v="951"/>
    <x v="7"/>
    <x v="2"/>
    <n v="4455"/>
    <x v="1"/>
  </r>
  <r>
    <x v="952"/>
    <x v="7"/>
    <x v="2"/>
    <n v="1392"/>
    <x v="1"/>
  </r>
  <r>
    <x v="953"/>
    <x v="7"/>
    <x v="2"/>
    <n v="1601"/>
    <x v="1"/>
  </r>
  <r>
    <x v="954"/>
    <x v="7"/>
    <x v="2"/>
    <n v="279"/>
    <x v="1"/>
  </r>
  <r>
    <x v="954"/>
    <x v="7"/>
    <x v="2"/>
    <n v="1253"/>
    <x v="1"/>
  </r>
  <r>
    <x v="954"/>
    <x v="7"/>
    <x v="2"/>
    <n v="464"/>
    <x v="1"/>
  </r>
  <r>
    <x v="954"/>
    <x v="7"/>
    <x v="2"/>
    <n v="4176"/>
    <x v="1"/>
  </r>
  <r>
    <x v="955"/>
    <x v="7"/>
    <x v="2"/>
    <n v="1485"/>
    <x v="1"/>
  </r>
  <r>
    <x v="955"/>
    <x v="7"/>
    <x v="2"/>
    <n v="11136"/>
    <x v="1"/>
  </r>
  <r>
    <x v="956"/>
    <x v="7"/>
    <x v="2"/>
    <n v="140"/>
    <x v="1"/>
  </r>
  <r>
    <x v="956"/>
    <x v="7"/>
    <x v="2"/>
    <n v="140"/>
    <x v="1"/>
  </r>
  <r>
    <x v="956"/>
    <x v="7"/>
    <x v="2"/>
    <n v="836"/>
    <x v="1"/>
  </r>
  <r>
    <x v="956"/>
    <x v="7"/>
    <x v="2"/>
    <n v="836"/>
    <x v="1"/>
  </r>
  <r>
    <x v="956"/>
    <x v="7"/>
    <x v="2"/>
    <n v="140"/>
    <x v="1"/>
  </r>
  <r>
    <x v="957"/>
    <x v="7"/>
    <x v="2"/>
    <n v="70"/>
    <x v="1"/>
  </r>
  <r>
    <x v="957"/>
    <x v="7"/>
    <x v="2"/>
    <n v="279"/>
    <x v="1"/>
  </r>
  <r>
    <x v="957"/>
    <x v="7"/>
    <x v="2"/>
    <n v="1671"/>
    <x v="1"/>
  </r>
  <r>
    <x v="957"/>
    <x v="7"/>
    <x v="2"/>
    <n v="464"/>
    <x v="1"/>
  </r>
  <r>
    <x v="957"/>
    <x v="7"/>
    <x v="2"/>
    <n v="12528"/>
    <x v="1"/>
  </r>
  <r>
    <x v="958"/>
    <x v="7"/>
    <x v="2"/>
    <n v="1114"/>
    <x v="1"/>
  </r>
  <r>
    <x v="958"/>
    <x v="7"/>
    <x v="2"/>
    <n v="4455"/>
    <x v="1"/>
  </r>
  <r>
    <x v="959"/>
    <x v="7"/>
    <x v="2"/>
    <n v="2506"/>
    <x v="1"/>
  </r>
  <r>
    <x v="960"/>
    <x v="7"/>
    <x v="2"/>
    <n v="557"/>
    <x v="1"/>
  </r>
  <r>
    <x v="960"/>
    <x v="7"/>
    <x v="2"/>
    <n v="743"/>
    <x v="1"/>
  </r>
  <r>
    <x v="960"/>
    <x v="7"/>
    <x v="2"/>
    <n v="3341"/>
    <x v="1"/>
  </r>
  <r>
    <x v="961"/>
    <x v="7"/>
    <x v="2"/>
    <n v="4640"/>
    <x v="1"/>
  </r>
  <r>
    <x v="962"/>
    <x v="7"/>
    <x v="2"/>
    <n v="279"/>
    <x v="1"/>
  </r>
  <r>
    <x v="963"/>
    <x v="7"/>
    <x v="2"/>
    <n v="836"/>
    <x v="1"/>
  </r>
  <r>
    <x v="964"/>
    <x v="7"/>
    <x v="2"/>
    <n v="1003"/>
    <x v="1"/>
  </r>
  <r>
    <x v="964"/>
    <x v="7"/>
    <x v="2"/>
    <n v="743"/>
    <x v="1"/>
  </r>
  <r>
    <x v="965"/>
    <x v="7"/>
    <x v="2"/>
    <n v="1504"/>
    <x v="1"/>
  </r>
  <r>
    <x v="965"/>
    <x v="7"/>
    <x v="2"/>
    <n v="1601"/>
    <x v="1"/>
  </r>
  <r>
    <x v="965"/>
    <x v="7"/>
    <x v="2"/>
    <n v="2005"/>
    <x v="1"/>
  </r>
  <r>
    <x v="966"/>
    <x v="7"/>
    <x v="2"/>
    <n v="1276"/>
    <x v="1"/>
  </r>
  <r>
    <x v="967"/>
    <x v="7"/>
    <x v="1"/>
    <n v="335"/>
    <x v="1"/>
  </r>
  <r>
    <x v="968"/>
    <x v="7"/>
    <x v="2"/>
    <n v="464"/>
    <x v="1"/>
  </r>
  <r>
    <x v="968"/>
    <x v="7"/>
    <x v="2"/>
    <n v="4176"/>
    <x v="1"/>
  </r>
  <r>
    <x v="969"/>
    <x v="7"/>
    <x v="2"/>
    <n v="557"/>
    <x v="1"/>
  </r>
  <r>
    <x v="969"/>
    <x v="7"/>
    <x v="2"/>
    <n v="4455"/>
    <x v="1"/>
  </r>
  <r>
    <x v="969"/>
    <x v="7"/>
    <x v="2"/>
    <n v="4455"/>
    <x v="1"/>
  </r>
  <r>
    <x v="970"/>
    <x v="7"/>
    <x v="1"/>
    <n v="919"/>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8">
  <r>
    <s v="1426349855540246188047"/>
    <n v="142634985"/>
    <n v="5540246188047"/>
    <x v="0"/>
    <d v="2022-05-12T00:00:00"/>
    <x v="0"/>
    <n v="116"/>
  </r>
  <r>
    <s v="1426350405540246187995"/>
    <n v="142635040"/>
    <n v="5540246187995"/>
    <x v="0"/>
    <d v="2022-08-13T00:00:00"/>
    <x v="1"/>
    <n v="2320"/>
  </r>
  <r>
    <s v="1426450845540246188047"/>
    <n v="142645084"/>
    <n v="5540246188047"/>
    <x v="0"/>
    <d v="2022-05-12T00:00:00"/>
    <x v="0"/>
    <n v="116"/>
  </r>
  <r>
    <s v="1426451885540246190727"/>
    <n v="142645188"/>
    <n v="5540246190727"/>
    <x v="1"/>
    <d v="2022-05-06T00:00:00"/>
    <x v="0"/>
    <n v="877"/>
  </r>
  <r>
    <s v="1426451925540246192264"/>
    <n v="142645192"/>
    <n v="5540246192264"/>
    <x v="2"/>
    <d v="2022-05-03T00:00:00"/>
    <x v="0"/>
    <n v="1300"/>
  </r>
  <r>
    <s v="1426451925540246192265"/>
    <n v="142645192"/>
    <n v="5540246192265"/>
    <x v="2"/>
    <d v="2022-05-03T00:00:00"/>
    <x v="0"/>
    <n v="483"/>
  </r>
  <r>
    <s v="1426553455540246181061"/>
    <n v="142655345"/>
    <n v="5540246181061"/>
    <x v="3"/>
    <d v="2022-05-03T00:00:00"/>
    <x v="0"/>
    <n v="5099"/>
  </r>
  <r>
    <s v="1426553505540246193505"/>
    <n v="142655350"/>
    <n v="5540246193505"/>
    <x v="1"/>
    <d v="2022-05-02T00:00:00"/>
    <x v="0"/>
    <n v="14848"/>
  </r>
  <r>
    <s v="1426553515540246193505"/>
    <n v="142655351"/>
    <n v="5540246193505"/>
    <x v="1"/>
    <d v="2022-05-13T00:00:00"/>
    <x v="0"/>
    <n v="17818"/>
  </r>
  <r>
    <s v="1426653705540246188224"/>
    <n v="142665370"/>
    <n v="5540246188224"/>
    <x v="3"/>
    <d v="2022-05-02T00:00:00"/>
    <x v="0"/>
    <n v="1207"/>
  </r>
  <r>
    <s v="1426653795540246180522"/>
    <n v="142665379"/>
    <n v="5540246180522"/>
    <x v="1"/>
    <d v="2022-05-01T00:00:00"/>
    <x v="0"/>
    <n v="1337"/>
  </r>
  <r>
    <s v="1426654205540246192264"/>
    <n v="142665420"/>
    <n v="5540246192264"/>
    <x v="2"/>
    <d v="2022-05-24T00:00:00"/>
    <x v="0"/>
    <n v="1485"/>
  </r>
  <r>
    <s v="1426654205540246192265"/>
    <n v="142665420"/>
    <n v="5540246192265"/>
    <x v="2"/>
    <d v="2022-05-24T00:00:00"/>
    <x v="0"/>
    <n v="297"/>
  </r>
  <r>
    <s v="1426654415540246173472"/>
    <n v="142665441"/>
    <n v="5540246173472"/>
    <x v="2"/>
    <d v="2022-05-01T00:00:00"/>
    <x v="0"/>
    <n v="307"/>
  </r>
  <r>
    <s v="1426654415540246175050"/>
    <n v="142665441"/>
    <n v="5540246175050"/>
    <x v="2"/>
    <d v="2022-05-01T00:00:00"/>
    <x v="0"/>
    <n v="279"/>
  </r>
  <r>
    <s v="1426654585540246182684"/>
    <n v="142665458"/>
    <n v="5540246182684"/>
    <x v="1"/>
    <d v="2022-05-01T00:00:00"/>
    <x v="0"/>
    <n v="186"/>
  </r>
  <r>
    <s v="1426654585540246183844"/>
    <n v="142665458"/>
    <n v="5540246183844"/>
    <x v="1"/>
    <d v="2022-05-01T00:00:00"/>
    <x v="0"/>
    <n v="140"/>
  </r>
  <r>
    <s v="1426654885540246170256"/>
    <n v="142665488"/>
    <n v="5540246170256"/>
    <x v="1"/>
    <d v="2022-05-06T00:00:00"/>
    <x v="0"/>
    <n v="2645"/>
  </r>
  <r>
    <s v="1426654885540246171888"/>
    <n v="142665488"/>
    <n v="5540246171888"/>
    <x v="1"/>
    <d v="2022-05-06T00:00:00"/>
    <x v="0"/>
    <n v="910"/>
  </r>
  <r>
    <s v="1426654905540246177376"/>
    <n v="142665490"/>
    <n v="5540246177376"/>
    <x v="1"/>
    <d v="2022-05-12T00:00:00"/>
    <x v="0"/>
    <n v="1244"/>
  </r>
  <r>
    <s v="1426655155540246174095"/>
    <n v="142665515"/>
    <n v="5540246174095"/>
    <x v="2"/>
    <d v="2022-05-05T00:00:00"/>
    <x v="0"/>
    <n v="84"/>
  </r>
  <r>
    <s v="1426655155540246190743"/>
    <n v="142665515"/>
    <n v="5540246190743"/>
    <x v="2"/>
    <d v="2022-05-05T00:00:00"/>
    <x v="0"/>
    <n v="279"/>
  </r>
  <r>
    <s v="1426655205540246173906"/>
    <n v="142665520"/>
    <n v="5540246173906"/>
    <x v="3"/>
    <d v="2022-05-06T00:00:00"/>
    <x v="0"/>
    <n v="1634"/>
  </r>
  <r>
    <s v="1426655205540246181016"/>
    <n v="142665520"/>
    <n v="5540246181016"/>
    <x v="3"/>
    <d v="2022-05-06T00:00:00"/>
    <x v="0"/>
    <n v="8909"/>
  </r>
  <r>
    <s v="1426755505540246188583"/>
    <n v="142675550"/>
    <n v="5540246188583"/>
    <x v="1"/>
    <d v="2022-05-01T00:00:00"/>
    <x v="0"/>
    <n v="2784"/>
  </r>
  <r>
    <s v="1426755535540246175047"/>
    <n v="142675553"/>
    <n v="5540246175047"/>
    <x v="2"/>
    <d v="2022-05-05T00:00:00"/>
    <x v="0"/>
    <n v="418"/>
  </r>
  <r>
    <s v="1426755545540246174095"/>
    <n v="142675554"/>
    <n v="5540246174095"/>
    <x v="2"/>
    <d v="2022-05-09T00:00:00"/>
    <x v="0"/>
    <n v="140"/>
  </r>
  <r>
    <s v="1426755545540246175049"/>
    <n v="142675554"/>
    <n v="5540246175049"/>
    <x v="2"/>
    <d v="2022-05-09T00:00:00"/>
    <x v="0"/>
    <n v="223"/>
  </r>
  <r>
    <s v="1426755545540246175050"/>
    <n v="142675554"/>
    <n v="5540246175050"/>
    <x v="2"/>
    <d v="2022-05-09T00:00:00"/>
    <x v="0"/>
    <n v="836"/>
  </r>
  <r>
    <s v="1426755555540246173472"/>
    <n v="142675555"/>
    <n v="5540246173472"/>
    <x v="2"/>
    <d v="2022-05-15T00:00:00"/>
    <x v="0"/>
    <n v="557"/>
  </r>
  <r>
    <s v="1426755625540246184617"/>
    <n v="142675562"/>
    <n v="5540246184617"/>
    <x v="4"/>
    <d v="2022-05-05T00:00:00"/>
    <x v="0"/>
    <n v="18338"/>
  </r>
  <r>
    <s v="1426755655540246170256"/>
    <n v="142675565"/>
    <n v="5540246170256"/>
    <x v="1"/>
    <d v="2022-05-05T00:00:00"/>
    <x v="0"/>
    <n v="1764"/>
  </r>
  <r>
    <s v="1426755655540246171888"/>
    <n v="142675565"/>
    <n v="5540246171888"/>
    <x v="1"/>
    <d v="2022-05-05T00:00:00"/>
    <x v="0"/>
    <n v="1560"/>
  </r>
  <r>
    <s v="1426755765540246172978"/>
    <n v="142675576"/>
    <n v="5540246172978"/>
    <x v="2"/>
    <d v="2022-05-01T00:00:00"/>
    <x v="0"/>
    <n v="836"/>
  </r>
  <r>
    <s v="1426755765540246174174"/>
    <n v="142675576"/>
    <n v="5540246174174"/>
    <x v="2"/>
    <d v="2022-05-01T00:00:00"/>
    <x v="0"/>
    <n v="232"/>
  </r>
  <r>
    <s v="1426755765540246176295"/>
    <n v="142675576"/>
    <n v="5540246176295"/>
    <x v="2"/>
    <d v="2022-05-01T00:00:00"/>
    <x v="0"/>
    <n v="7424"/>
  </r>
  <r>
    <s v="1426755765540246184808"/>
    <n v="142675576"/>
    <n v="5540246184808"/>
    <x v="2"/>
    <d v="2022-05-01T00:00:00"/>
    <x v="0"/>
    <n v="2088"/>
  </r>
  <r>
    <s v="1426755765540246187987"/>
    <n v="142675576"/>
    <n v="5540246187987"/>
    <x v="2"/>
    <d v="2022-05-01T00:00:00"/>
    <x v="0"/>
    <n v="4455"/>
  </r>
  <r>
    <s v="1426755815540246177132"/>
    <n v="142675581"/>
    <n v="5540246177132"/>
    <x v="4"/>
    <d v="2022-05-01T00:00:00"/>
    <x v="0"/>
    <n v="9280"/>
  </r>
  <r>
    <s v="1426755815540246177133"/>
    <n v="142675581"/>
    <n v="5540246177133"/>
    <x v="4"/>
    <d v="2022-05-01T00:00:00"/>
    <x v="0"/>
    <n v="5012"/>
  </r>
  <r>
    <s v="1426755815540246183562"/>
    <n v="142675581"/>
    <n v="5540246183562"/>
    <x v="4"/>
    <d v="2022-05-01T00:00:00"/>
    <x v="0"/>
    <n v="1021"/>
  </r>
  <r>
    <s v="1426755825540246174095"/>
    <n v="142675582"/>
    <n v="5540246174095"/>
    <x v="2"/>
    <d v="2022-05-13T00:00:00"/>
    <x v="0"/>
    <n v="70"/>
  </r>
  <r>
    <s v="1426755825540246175047"/>
    <n v="142675582"/>
    <n v="5540246175047"/>
    <x v="2"/>
    <d v="2022-05-13T00:00:00"/>
    <x v="0"/>
    <n v="140"/>
  </r>
  <r>
    <s v="1426755825540246175049"/>
    <n v="142675582"/>
    <n v="5540246175049"/>
    <x v="2"/>
    <d v="2022-05-13T00:00:00"/>
    <x v="0"/>
    <n v="418"/>
  </r>
  <r>
    <s v="1426755825540246175050"/>
    <n v="142675582"/>
    <n v="5540246175050"/>
    <x v="2"/>
    <d v="2022-05-13T00:00:00"/>
    <x v="0"/>
    <n v="696"/>
  </r>
  <r>
    <s v="1426755825540246190743"/>
    <n v="142675582"/>
    <n v="5540246190743"/>
    <x v="2"/>
    <d v="2022-05-13T00:00:00"/>
    <x v="0"/>
    <n v="140"/>
  </r>
  <r>
    <s v="1426755835540246188224"/>
    <n v="142675583"/>
    <n v="5540246188224"/>
    <x v="3"/>
    <d v="2022-05-12T00:00:00"/>
    <x v="0"/>
    <n v="986"/>
  </r>
  <r>
    <s v="1426755855540246183130"/>
    <n v="142675585"/>
    <n v="5540246183130"/>
    <x v="4"/>
    <d v="2022-05-06T00:00:00"/>
    <x v="0"/>
    <n v="2256"/>
  </r>
  <r>
    <s v="1426755855540246183537"/>
    <n v="142675585"/>
    <n v="5540246183537"/>
    <x v="4"/>
    <d v="2022-05-06T00:00:00"/>
    <x v="0"/>
    <n v="961"/>
  </r>
  <r>
    <s v="1426755855540246183538"/>
    <n v="142675585"/>
    <n v="5540246183538"/>
    <x v="4"/>
    <d v="2022-05-06T00:00:00"/>
    <x v="0"/>
    <n v="919"/>
  </r>
  <r>
    <s v="1426755875540246183558"/>
    <n v="142675587"/>
    <n v="5540246183558"/>
    <x v="4"/>
    <d v="2022-05-05T00:00:00"/>
    <x v="0"/>
    <n v="1300"/>
  </r>
  <r>
    <s v="1426755875540246183560"/>
    <n v="142675587"/>
    <n v="5540246183560"/>
    <x v="4"/>
    <d v="2022-05-05T00:00:00"/>
    <x v="0"/>
    <n v="223"/>
  </r>
  <r>
    <s v="1426755895540246183589"/>
    <n v="142675589"/>
    <n v="5540246183589"/>
    <x v="4"/>
    <d v="2022-05-13T00:00:00"/>
    <x v="0"/>
    <n v="1300"/>
  </r>
  <r>
    <s v="1426755965540246184617"/>
    <n v="142675596"/>
    <n v="5540246184617"/>
    <x v="4"/>
    <d v="2022-05-02T00:00:00"/>
    <x v="0"/>
    <n v="4585"/>
  </r>
  <r>
    <s v="1426756075540246173685"/>
    <n v="142675607"/>
    <n v="5540246173685"/>
    <x v="0"/>
    <d v="2022-05-12T00:00:00"/>
    <x v="0"/>
    <n v="891"/>
  </r>
  <r>
    <s v="1426756185540246171933"/>
    <n v="142675618"/>
    <n v="5540246171933"/>
    <x v="2"/>
    <d v="2022-05-02T00:00:00"/>
    <x v="0"/>
    <n v="279"/>
  </r>
  <r>
    <s v="1426756185540246176295"/>
    <n v="142675618"/>
    <n v="5540246176295"/>
    <x v="2"/>
    <d v="2022-05-02T00:00:00"/>
    <x v="0"/>
    <n v="7424"/>
  </r>
  <r>
    <s v="1426756185540246187987"/>
    <n v="142675618"/>
    <n v="5540246187987"/>
    <x v="2"/>
    <d v="2022-05-02T00:00:00"/>
    <x v="0"/>
    <n v="1782"/>
  </r>
  <r>
    <s v="1426756185540246188200"/>
    <n v="142675618"/>
    <n v="5540246188200"/>
    <x v="2"/>
    <d v="2022-05-02T00:00:00"/>
    <x v="0"/>
    <n v="372"/>
  </r>
  <r>
    <s v="1426756195540246172539"/>
    <n v="142675619"/>
    <n v="5540246172539"/>
    <x v="2"/>
    <d v="2022-05-02T00:00:00"/>
    <x v="0"/>
    <n v="70"/>
  </r>
  <r>
    <s v="1426756195540246172978"/>
    <n v="142675619"/>
    <n v="5540246172978"/>
    <x v="2"/>
    <d v="2022-05-02T00:00:00"/>
    <x v="0"/>
    <n v="836"/>
  </r>
  <r>
    <s v="1426756195540246184808"/>
    <n v="142675619"/>
    <n v="5540246184808"/>
    <x v="2"/>
    <d v="2022-05-02T00:00:00"/>
    <x v="0"/>
    <n v="2088"/>
  </r>
  <r>
    <s v="1426756385540246184617"/>
    <n v="142675638"/>
    <n v="5540246184617"/>
    <x v="4"/>
    <d v="2022-05-06T00:00:00"/>
    <x v="0"/>
    <n v="27506"/>
  </r>
  <r>
    <s v="1426756505540246191598"/>
    <n v="142675650"/>
    <n v="5540246191598"/>
    <x v="2"/>
    <d v="2022-05-02T00:00:00"/>
    <x v="0"/>
    <n v="1935"/>
  </r>
  <r>
    <s v="1426756525540246172978"/>
    <n v="142675652"/>
    <n v="5540246172978"/>
    <x v="2"/>
    <d v="2022-05-05T00:00:00"/>
    <x v="0"/>
    <n v="836"/>
  </r>
  <r>
    <s v="1426756525540246174174"/>
    <n v="142675652"/>
    <n v="5540246174174"/>
    <x v="2"/>
    <d v="2022-05-05T00:00:00"/>
    <x v="0"/>
    <n v="348"/>
  </r>
  <r>
    <s v="1426756525540246184808"/>
    <n v="142675652"/>
    <n v="5540246184808"/>
    <x v="2"/>
    <d v="2022-05-05T00:00:00"/>
    <x v="0"/>
    <n v="4176"/>
  </r>
  <r>
    <s v="1426756535540246171933"/>
    <n v="142675653"/>
    <n v="5540246171933"/>
    <x v="2"/>
    <d v="2022-05-05T00:00:00"/>
    <x v="0"/>
    <n v="557"/>
  </r>
  <r>
    <s v="1426756535540246187987"/>
    <n v="142675653"/>
    <n v="5540246187987"/>
    <x v="2"/>
    <d v="2022-05-05T00:00:00"/>
    <x v="0"/>
    <n v="4455"/>
  </r>
  <r>
    <s v="1426756685540246192907"/>
    <n v="142675668"/>
    <n v="5540246192907"/>
    <x v="3"/>
    <d v="2022-05-23T00:00:00"/>
    <x v="0"/>
    <n v="5568"/>
  </r>
  <r>
    <s v="1426756715540246171759"/>
    <n v="142675671"/>
    <n v="5540246171759"/>
    <x v="4"/>
    <d v="2022-05-06T00:00:00"/>
    <x v="0"/>
    <n v="2506"/>
  </r>
  <r>
    <s v="1426756715540246177132"/>
    <n v="142675671"/>
    <n v="5540246177132"/>
    <x v="4"/>
    <d v="2022-05-06T00:00:00"/>
    <x v="0"/>
    <n v="7888"/>
  </r>
  <r>
    <s v="1426756715540246177133"/>
    <n v="142675671"/>
    <n v="5540246177133"/>
    <x v="4"/>
    <d v="2022-05-06T00:00:00"/>
    <x v="0"/>
    <n v="5012"/>
  </r>
  <r>
    <s v="1426756715540246183562"/>
    <n v="142675671"/>
    <n v="5540246183562"/>
    <x v="4"/>
    <d v="2022-05-06T00:00:00"/>
    <x v="0"/>
    <n v="3132"/>
  </r>
  <r>
    <s v="1426756795540246183844"/>
    <n v="142675679"/>
    <n v="5540246183844"/>
    <x v="1"/>
    <d v="2022-05-05T00:00:00"/>
    <x v="0"/>
    <n v="93"/>
  </r>
  <r>
    <s v="1426856875540246172978"/>
    <n v="142685687"/>
    <n v="5540246172978"/>
    <x v="2"/>
    <d v="2022-05-06T00:00:00"/>
    <x v="0"/>
    <n v="836"/>
  </r>
  <r>
    <s v="1426856875540246174174"/>
    <n v="142685687"/>
    <n v="5540246174174"/>
    <x v="2"/>
    <d v="2022-05-06T00:00:00"/>
    <x v="0"/>
    <n v="232"/>
  </r>
  <r>
    <s v="1426856875540246184808"/>
    <n v="142685687"/>
    <n v="5540246184808"/>
    <x v="2"/>
    <d v="2022-05-06T00:00:00"/>
    <x v="0"/>
    <n v="2088"/>
  </r>
  <r>
    <s v="1426856885540246176294"/>
    <n v="142685688"/>
    <n v="5540246176294"/>
    <x v="2"/>
    <d v="2022-05-06T00:00:00"/>
    <x v="0"/>
    <n v="2970"/>
  </r>
  <r>
    <s v="1426856885540246176295"/>
    <n v="142685688"/>
    <n v="5540246176295"/>
    <x v="2"/>
    <d v="2022-05-06T00:00:00"/>
    <x v="0"/>
    <n v="7424"/>
  </r>
  <r>
    <s v="1426856885540246187987"/>
    <n v="142685688"/>
    <n v="5540246187987"/>
    <x v="2"/>
    <d v="2022-05-06T00:00:00"/>
    <x v="0"/>
    <n v="4455"/>
  </r>
  <r>
    <s v="1426856915540246181061"/>
    <n v="142685691"/>
    <n v="5540246181061"/>
    <x v="3"/>
    <d v="2022-05-19T00:00:00"/>
    <x v="0"/>
    <n v="4410"/>
  </r>
  <r>
    <s v="1426856915540246185278"/>
    <n v="142685691"/>
    <n v="5540246185278"/>
    <x v="3"/>
    <d v="2022-05-19T00:00:00"/>
    <x v="0"/>
    <n v="1120"/>
  </r>
  <r>
    <s v="1426856925540246187987"/>
    <n v="142685692"/>
    <n v="5540246187987"/>
    <x v="2"/>
    <d v="2022-05-02T00:00:00"/>
    <x v="0"/>
    <n v="446"/>
  </r>
  <r>
    <s v="1426856935540246190097"/>
    <n v="142685693"/>
    <n v="5540246190097"/>
    <x v="3"/>
    <d v="2022-05-12T00:00:00"/>
    <x v="0"/>
    <n v="6483"/>
  </r>
  <r>
    <s v="1426856945540246185429"/>
    <n v="142685694"/>
    <n v="5540246185429"/>
    <x v="2"/>
    <d v="2022-05-06T00:00:00"/>
    <x v="0"/>
    <n v="209"/>
  </r>
  <r>
    <s v="1426856945540246186325"/>
    <n v="142685694"/>
    <n v="5540246186325"/>
    <x v="2"/>
    <d v="2022-05-06T00:00:00"/>
    <x v="0"/>
    <n v="140"/>
  </r>
  <r>
    <s v="1426856995540246184036"/>
    <n v="142685699"/>
    <n v="5540246184036"/>
    <x v="1"/>
    <d v="2022-05-13T00:00:00"/>
    <x v="0"/>
    <n v="260"/>
  </r>
  <r>
    <s v="1426856995540246191596"/>
    <n v="142685699"/>
    <n v="5540246191596"/>
    <x v="1"/>
    <d v="2022-05-13T00:00:00"/>
    <x v="0"/>
    <n v="75"/>
  </r>
  <r>
    <s v="1426857005540246190835"/>
    <n v="142685700"/>
    <n v="5540246190835"/>
    <x v="1"/>
    <d v="2022-05-16T00:00:00"/>
    <x v="0"/>
    <n v="47"/>
  </r>
  <r>
    <s v="1426857015540246190835"/>
    <n v="142685701"/>
    <n v="5540246190835"/>
    <x v="1"/>
    <d v="2022-05-23T00:00:00"/>
    <x v="0"/>
    <n v="47"/>
  </r>
  <r>
    <s v="1426857025540246190727"/>
    <n v="142685702"/>
    <n v="5540246190727"/>
    <x v="1"/>
    <d v="2022-05-26T00:00:00"/>
    <x v="0"/>
    <n v="877"/>
  </r>
  <r>
    <s v="1426857055540246187995"/>
    <n v="142685705"/>
    <n v="5540246187995"/>
    <x v="0"/>
    <d v="2022-05-07T00:00:00"/>
    <x v="0"/>
    <n v="1253"/>
  </r>
  <r>
    <s v="1426857105540246171796"/>
    <n v="142685710"/>
    <n v="5540246171796"/>
    <x v="2"/>
    <d v="2022-05-06T00:00:00"/>
    <x v="0"/>
    <n v="1123"/>
  </r>
  <r>
    <s v="1426857125540246182684"/>
    <n v="142685712"/>
    <n v="5540246182684"/>
    <x v="1"/>
    <d v="2022-05-21T00:00:00"/>
    <x v="0"/>
    <n v="209"/>
  </r>
  <r>
    <s v="1426857125540246183844"/>
    <n v="142685712"/>
    <n v="5540246183844"/>
    <x v="1"/>
    <d v="2022-05-21T00:00:00"/>
    <x v="0"/>
    <n v="75"/>
  </r>
  <r>
    <s v="1426857145540246192505"/>
    <n v="142685714"/>
    <n v="5540246192505"/>
    <x v="4"/>
    <d v="2022-05-12T00:00:00"/>
    <x v="0"/>
    <n v="18375"/>
  </r>
  <r>
    <s v="1426857225540246173686"/>
    <n v="142685722"/>
    <n v="5540246173686"/>
    <x v="0"/>
    <d v="2022-06-11T00:00:00"/>
    <x v="2"/>
    <n v="279"/>
  </r>
  <r>
    <s v="1426857325540246172539"/>
    <n v="142685732"/>
    <n v="5540246172539"/>
    <x v="2"/>
    <d v="2022-05-07T00:00:00"/>
    <x v="0"/>
    <n v="47"/>
  </r>
  <r>
    <s v="1426857325540246172978"/>
    <n v="142685732"/>
    <n v="5540246172978"/>
    <x v="2"/>
    <d v="2022-05-07T00:00:00"/>
    <x v="0"/>
    <n v="585"/>
  </r>
  <r>
    <s v="1426857325540246174174"/>
    <n v="142685732"/>
    <n v="5540246174174"/>
    <x v="2"/>
    <d v="2022-05-07T00:00:00"/>
    <x v="0"/>
    <n v="464"/>
  </r>
  <r>
    <s v="1426857335540246171933"/>
    <n v="142685733"/>
    <n v="5540246171933"/>
    <x v="2"/>
    <d v="2022-05-07T00:00:00"/>
    <x v="0"/>
    <n v="669"/>
  </r>
  <r>
    <s v="1426857335540246176294"/>
    <n v="142685733"/>
    <n v="5540246176294"/>
    <x v="2"/>
    <d v="2022-05-07T00:00:00"/>
    <x v="0"/>
    <n v="1485"/>
  </r>
  <r>
    <s v="1426857335540246176295"/>
    <n v="142685733"/>
    <n v="5540246176295"/>
    <x v="2"/>
    <d v="2022-05-07T00:00:00"/>
    <x v="0"/>
    <n v="5940"/>
  </r>
  <r>
    <s v="1426857335540246187987"/>
    <n v="142685733"/>
    <n v="5540246187987"/>
    <x v="2"/>
    <d v="2022-05-07T00:00:00"/>
    <x v="0"/>
    <n v="3341"/>
  </r>
  <r>
    <s v="1426857365540246188200"/>
    <n v="142685736"/>
    <n v="5540246188200"/>
    <x v="2"/>
    <d v="2022-05-06T00:00:00"/>
    <x v="0"/>
    <n v="1856"/>
  </r>
  <r>
    <s v="1426857395540246175047"/>
    <n v="142685739"/>
    <n v="5540246175047"/>
    <x v="2"/>
    <d v="2022-05-15T00:00:00"/>
    <x v="0"/>
    <n v="279"/>
  </r>
  <r>
    <s v="1426857395540246175049"/>
    <n v="142685739"/>
    <n v="5540246175049"/>
    <x v="2"/>
    <d v="2022-05-15T00:00:00"/>
    <x v="0"/>
    <n v="557"/>
  </r>
  <r>
    <s v="1426857395540246175050"/>
    <n v="142685739"/>
    <n v="5540246175050"/>
    <x v="2"/>
    <d v="2022-05-15T00:00:00"/>
    <x v="0"/>
    <n v="557"/>
  </r>
  <r>
    <s v="1426857395540246190743"/>
    <n v="142685739"/>
    <n v="5540246190743"/>
    <x v="2"/>
    <d v="2022-05-15T00:00:00"/>
    <x v="0"/>
    <n v="251"/>
  </r>
  <r>
    <s v="1426857405540246171796"/>
    <n v="142685740"/>
    <n v="5540246171796"/>
    <x v="2"/>
    <d v="2022-05-09T00:00:00"/>
    <x v="0"/>
    <n v="1123"/>
  </r>
  <r>
    <s v="1426857595540246171933"/>
    <n v="142685759"/>
    <n v="5540246171933"/>
    <x v="2"/>
    <d v="2022-05-09T00:00:00"/>
    <x v="0"/>
    <n v="223"/>
  </r>
  <r>
    <s v="1426857595540246188200"/>
    <n v="142685759"/>
    <n v="5540246188200"/>
    <x v="2"/>
    <d v="2022-05-09T00:00:00"/>
    <x v="0"/>
    <n v="1485"/>
  </r>
  <r>
    <s v="1426857775540246184617"/>
    <n v="142685777"/>
    <n v="5540246184617"/>
    <x v="4"/>
    <d v="2022-05-07T00:00:00"/>
    <x v="0"/>
    <n v="22922"/>
  </r>
  <r>
    <s v="1426857805540246186351"/>
    <n v="142685780"/>
    <n v="5540246186351"/>
    <x v="4"/>
    <d v="2022-05-19T00:00:00"/>
    <x v="0"/>
    <n v="564"/>
  </r>
  <r>
    <s v="1426857805540246186352"/>
    <n v="142685780"/>
    <n v="5540246186352"/>
    <x v="4"/>
    <d v="2022-05-19T00:00:00"/>
    <x v="0"/>
    <n v="1880"/>
  </r>
  <r>
    <s v="1426857835540246170256"/>
    <n v="142685783"/>
    <n v="5540246170256"/>
    <x v="1"/>
    <d v="2022-05-21T00:00:00"/>
    <x v="0"/>
    <n v="3527"/>
  </r>
  <r>
    <s v="1426857835540246171888"/>
    <n v="142685783"/>
    <n v="5540246171888"/>
    <x v="1"/>
    <d v="2022-05-21T00:00:00"/>
    <x v="0"/>
    <n v="221"/>
  </r>
  <r>
    <s v="1426857935540246190092"/>
    <n v="142685793"/>
    <n v="5540246190092"/>
    <x v="0"/>
    <d v="2022-06-18T00:00:00"/>
    <x v="2"/>
    <n v="116"/>
  </r>
  <r>
    <s v="1426857975540246171933"/>
    <n v="142685797"/>
    <n v="5540246171933"/>
    <x v="2"/>
    <d v="2022-05-12T00:00:00"/>
    <x v="0"/>
    <n v="836"/>
  </r>
  <r>
    <s v="1426857985540246188175"/>
    <n v="142685798"/>
    <n v="5540246188175"/>
    <x v="2"/>
    <d v="2022-05-12T00:00:00"/>
    <x v="0"/>
    <n v="93"/>
  </r>
  <r>
    <s v="1426857985540246192102"/>
    <n v="142685798"/>
    <n v="5540246192102"/>
    <x v="2"/>
    <d v="2022-05-12T00:00:00"/>
    <x v="0"/>
    <n v="4009"/>
  </r>
  <r>
    <s v="1426858025540246171759"/>
    <n v="142685802"/>
    <n v="5540246171759"/>
    <x v="4"/>
    <d v="2022-05-13T00:00:00"/>
    <x v="0"/>
    <n v="6264"/>
  </r>
  <r>
    <s v="1426858025540246177132"/>
    <n v="142685802"/>
    <n v="5540246177132"/>
    <x v="4"/>
    <d v="2022-05-13T00:00:00"/>
    <x v="0"/>
    <n v="7888"/>
  </r>
  <r>
    <s v="1426858025540246177133"/>
    <n v="142685802"/>
    <n v="5540246177133"/>
    <x v="4"/>
    <d v="2022-05-13T00:00:00"/>
    <x v="0"/>
    <n v="6125"/>
  </r>
  <r>
    <s v="1426858075540246188583"/>
    <n v="142685807"/>
    <n v="5540246188583"/>
    <x v="1"/>
    <d v="2022-05-15T00:00:00"/>
    <x v="0"/>
    <n v="2784"/>
  </r>
  <r>
    <s v="1426858115540246192264"/>
    <n v="142685811"/>
    <n v="5540246192264"/>
    <x v="2"/>
    <d v="2022-06-09T00:00:00"/>
    <x v="2"/>
    <n v="483"/>
  </r>
  <r>
    <s v="1426858115540246192265"/>
    <n v="142685811"/>
    <n v="5540246192265"/>
    <x v="2"/>
    <d v="2022-06-09T00:00:00"/>
    <x v="2"/>
    <n v="1300"/>
  </r>
  <r>
    <s v="1426858125540246192264"/>
    <n v="142685812"/>
    <n v="5540246192264"/>
    <x v="2"/>
    <d v="2022-06-16T00:00:00"/>
    <x v="2"/>
    <n v="928"/>
  </r>
  <r>
    <s v="1426858125540246192265"/>
    <n v="142685812"/>
    <n v="5540246192265"/>
    <x v="2"/>
    <d v="2022-06-16T00:00:00"/>
    <x v="2"/>
    <n v="854"/>
  </r>
  <r>
    <s v="1426858145540246186011"/>
    <n v="142685814"/>
    <n v="5540246186011"/>
    <x v="0"/>
    <d v="2022-05-09T00:00:00"/>
    <x v="0"/>
    <n v="47"/>
  </r>
  <r>
    <s v="1426858175540246192264"/>
    <n v="142685817"/>
    <n v="5540246192264"/>
    <x v="2"/>
    <d v="2022-05-23T00:00:00"/>
    <x v="0"/>
    <n v="297"/>
  </r>
  <r>
    <s v="1426858175540246192265"/>
    <n v="142685817"/>
    <n v="5540246192265"/>
    <x v="2"/>
    <d v="2022-05-23T00:00:00"/>
    <x v="0"/>
    <n v="1485"/>
  </r>
  <r>
    <s v="1426958345540246172669"/>
    <n v="142695834"/>
    <n v="5540246172669"/>
    <x v="2"/>
    <d v="2022-05-13T00:00:00"/>
    <x v="0"/>
    <n v="279"/>
  </r>
  <r>
    <s v="1426958345540246172978"/>
    <n v="142695834"/>
    <n v="5540246172978"/>
    <x v="2"/>
    <d v="2022-05-13T00:00:00"/>
    <x v="0"/>
    <n v="1253"/>
  </r>
  <r>
    <s v="1426958345540246188175"/>
    <n v="142695834"/>
    <n v="5540246188175"/>
    <x v="2"/>
    <d v="2022-05-13T00:00:00"/>
    <x v="0"/>
    <n v="93"/>
  </r>
  <r>
    <s v="1426958355540246171933"/>
    <n v="142695835"/>
    <n v="5540246171933"/>
    <x v="2"/>
    <d v="2022-05-13T00:00:00"/>
    <x v="0"/>
    <n v="557"/>
  </r>
  <r>
    <s v="1426958355540246176295"/>
    <n v="142695835"/>
    <n v="5540246176295"/>
    <x v="2"/>
    <d v="2022-05-13T00:00:00"/>
    <x v="0"/>
    <n v="4455"/>
  </r>
  <r>
    <s v="1426958355540246188200"/>
    <n v="142695835"/>
    <n v="5540246188200"/>
    <x v="2"/>
    <d v="2022-05-13T00:00:00"/>
    <x v="0"/>
    <n v="1263"/>
  </r>
  <r>
    <s v="1426958375540246183589"/>
    <n v="142695837"/>
    <n v="5540246183589"/>
    <x v="4"/>
    <d v="2022-05-19T00:00:00"/>
    <x v="0"/>
    <n v="1300"/>
  </r>
  <r>
    <s v="1426958375540246186351"/>
    <n v="142695837"/>
    <n v="5540246186351"/>
    <x v="4"/>
    <d v="2022-05-19T00:00:00"/>
    <x v="0"/>
    <n v="1128"/>
  </r>
  <r>
    <s v="1426958375540246186352"/>
    <n v="142695837"/>
    <n v="5540246186352"/>
    <x v="4"/>
    <d v="2022-05-19T00:00:00"/>
    <x v="0"/>
    <n v="1880"/>
  </r>
  <r>
    <s v="1426958395540246183554"/>
    <n v="142695839"/>
    <n v="5540246183554"/>
    <x v="4"/>
    <d v="2022-05-22T00:00:00"/>
    <x v="0"/>
    <n v="891"/>
  </r>
  <r>
    <s v="1426958395540246183556"/>
    <n v="142695839"/>
    <n v="5540246183556"/>
    <x v="4"/>
    <d v="2022-05-22T00:00:00"/>
    <x v="0"/>
    <n v="1782"/>
  </r>
  <r>
    <s v="1426958395540246183558"/>
    <n v="142695839"/>
    <n v="5540246183558"/>
    <x v="4"/>
    <d v="2022-05-22T00:00:00"/>
    <x v="0"/>
    <n v="2599"/>
  </r>
  <r>
    <s v="1426958395540246192209"/>
    <n v="142695839"/>
    <n v="5540246192209"/>
    <x v="4"/>
    <d v="2022-05-22T00:00:00"/>
    <x v="0"/>
    <n v="2228"/>
  </r>
  <r>
    <s v="1426958395540246192462"/>
    <n v="142695839"/>
    <n v="5540246192462"/>
    <x v="4"/>
    <d v="2022-05-22T00:00:00"/>
    <x v="0"/>
    <n v="2228"/>
  </r>
  <r>
    <s v="1426958395540246192594"/>
    <n v="142695839"/>
    <n v="5540246192594"/>
    <x v="4"/>
    <d v="2022-05-22T00:00:00"/>
    <x v="0"/>
    <n v="743"/>
  </r>
  <r>
    <s v="1426958395540246192831"/>
    <n v="142695839"/>
    <n v="5540246192831"/>
    <x v="4"/>
    <d v="2022-05-22T00:00:00"/>
    <x v="0"/>
    <n v="1300"/>
  </r>
  <r>
    <s v="1426958425540246185429"/>
    <n v="142695842"/>
    <n v="5540246185429"/>
    <x v="2"/>
    <d v="2022-05-14T00:00:00"/>
    <x v="0"/>
    <n v="140"/>
  </r>
  <r>
    <s v="1426958455540246183130"/>
    <n v="142695845"/>
    <n v="5540246183130"/>
    <x v="4"/>
    <d v="2022-05-21T00:00:00"/>
    <x v="0"/>
    <n v="2819"/>
  </r>
  <r>
    <s v="1426958455540246183537"/>
    <n v="142695845"/>
    <n v="5540246183537"/>
    <x v="4"/>
    <d v="2022-05-21T00:00:00"/>
    <x v="0"/>
    <n v="961"/>
  </r>
  <r>
    <s v="1426958455540246183541"/>
    <n v="142695845"/>
    <n v="5540246183541"/>
    <x v="4"/>
    <d v="2022-05-21T00:00:00"/>
    <x v="0"/>
    <n v="1114"/>
  </r>
  <r>
    <s v="1426958455540246183555"/>
    <n v="142695845"/>
    <n v="5540246183555"/>
    <x v="4"/>
    <d v="2022-05-21T00:00:00"/>
    <x v="0"/>
    <n v="543"/>
  </r>
  <r>
    <s v="1426958485540246180522"/>
    <n v="142695848"/>
    <n v="5540246180522"/>
    <x v="1"/>
    <d v="2022-06-04T00:00:00"/>
    <x v="2"/>
    <n v="891"/>
  </r>
  <r>
    <s v="1426958565540246170256"/>
    <n v="142695856"/>
    <n v="5540246170256"/>
    <x v="1"/>
    <d v="2022-05-29T00:00:00"/>
    <x v="0"/>
    <n v="2822"/>
  </r>
  <r>
    <s v="1426958565540246171888"/>
    <n v="142695856"/>
    <n v="5540246171888"/>
    <x v="1"/>
    <d v="2022-05-29T00:00:00"/>
    <x v="0"/>
    <n v="130"/>
  </r>
  <r>
    <s v="1426958575540246170256"/>
    <n v="142695857"/>
    <n v="5540246170256"/>
    <x v="1"/>
    <d v="2022-06-10T00:00:00"/>
    <x v="2"/>
    <n v="2822"/>
  </r>
  <r>
    <s v="1426958575540246171888"/>
    <n v="142695857"/>
    <n v="5540246171888"/>
    <x v="1"/>
    <d v="2022-06-10T00:00:00"/>
    <x v="2"/>
    <n v="780"/>
  </r>
  <r>
    <s v="1426958585540246170256"/>
    <n v="142695858"/>
    <n v="5540246170256"/>
    <x v="1"/>
    <d v="2022-06-18T00:00:00"/>
    <x v="2"/>
    <n v="1940"/>
  </r>
  <r>
    <s v="1426958585540246171888"/>
    <n v="142695858"/>
    <n v="5540246171888"/>
    <x v="1"/>
    <d v="2022-06-18T00:00:00"/>
    <x v="2"/>
    <n v="520"/>
  </r>
  <r>
    <s v="1426958655540246184808"/>
    <n v="142695865"/>
    <n v="5540246184808"/>
    <x v="2"/>
    <d v="2022-05-14T00:00:00"/>
    <x v="0"/>
    <n v="836"/>
  </r>
  <r>
    <s v="1426958665540246171933"/>
    <n v="142695866"/>
    <n v="5540246171933"/>
    <x v="2"/>
    <d v="2022-05-14T00:00:00"/>
    <x v="0"/>
    <n v="1114"/>
  </r>
  <r>
    <s v="1426958665540246187987"/>
    <n v="142695866"/>
    <n v="5540246187987"/>
    <x v="2"/>
    <d v="2022-05-14T00:00:00"/>
    <x v="0"/>
    <n v="2228"/>
  </r>
  <r>
    <s v="1426958665540246188200"/>
    <n v="142695866"/>
    <n v="5540246188200"/>
    <x v="2"/>
    <d v="2022-05-14T00:00:00"/>
    <x v="0"/>
    <n v="1485"/>
  </r>
  <r>
    <s v="1426958675540246175372"/>
    <n v="142695867"/>
    <n v="5540246175372"/>
    <x v="1"/>
    <d v="2022-05-21T00:00:00"/>
    <x v="0"/>
    <n v="3341"/>
  </r>
  <r>
    <s v="1426958745540246193505"/>
    <n v="142695874"/>
    <n v="5540246193505"/>
    <x v="1"/>
    <d v="2022-05-15T00:00:00"/>
    <x v="0"/>
    <n v="35636"/>
  </r>
  <r>
    <s v="1426959065540246188175"/>
    <n v="142695906"/>
    <n v="5540246188175"/>
    <x v="2"/>
    <d v="2022-05-15T00:00:00"/>
    <x v="0"/>
    <n v="93"/>
  </r>
  <r>
    <s v="1426959075540246171933"/>
    <n v="142695907"/>
    <n v="5540246171933"/>
    <x v="2"/>
    <d v="2022-05-15T00:00:00"/>
    <x v="0"/>
    <n v="1114"/>
  </r>
  <r>
    <s v="1426959075540246187987"/>
    <n v="142695907"/>
    <n v="5540246187987"/>
    <x v="2"/>
    <d v="2022-05-15T00:00:00"/>
    <x v="0"/>
    <n v="1671"/>
  </r>
  <r>
    <s v="1426959075540246188200"/>
    <n v="142695907"/>
    <n v="5540246188200"/>
    <x v="2"/>
    <d v="2022-05-15T00:00:00"/>
    <x v="0"/>
    <n v="1114"/>
  </r>
  <r>
    <s v="1426959095540246175461"/>
    <n v="142695909"/>
    <n v="5540246175461"/>
    <x v="4"/>
    <d v="2022-05-19T00:00:00"/>
    <x v="0"/>
    <n v="15034"/>
  </r>
  <r>
    <s v="1426959095540246177132"/>
    <n v="142695909"/>
    <n v="5540246177132"/>
    <x v="4"/>
    <d v="2022-05-19T00:00:00"/>
    <x v="0"/>
    <n v="8816"/>
  </r>
  <r>
    <s v="1426959095540246177133"/>
    <n v="142695909"/>
    <n v="5540246177133"/>
    <x v="4"/>
    <d v="2022-05-19T00:00:00"/>
    <x v="0"/>
    <n v="546"/>
  </r>
  <r>
    <s v="1426959095540246183562"/>
    <n v="142695909"/>
    <n v="5540246183562"/>
    <x v="4"/>
    <d v="2022-05-19T00:00:00"/>
    <x v="0"/>
    <n v="1044"/>
  </r>
  <r>
    <s v="1426959145540246188512"/>
    <n v="142695914"/>
    <n v="5540246188512"/>
    <x v="0"/>
    <d v="2022-06-10T00:00:00"/>
    <x v="2"/>
    <n v="232"/>
  </r>
  <r>
    <s v="1426959145540246190092"/>
    <n v="142695914"/>
    <n v="5540246190092"/>
    <x v="0"/>
    <d v="2022-06-10T00:00:00"/>
    <x v="2"/>
    <n v="116"/>
  </r>
  <r>
    <s v="1426959215540246172669"/>
    <n v="142695921"/>
    <n v="5540246172669"/>
    <x v="2"/>
    <d v="2022-05-16T00:00:00"/>
    <x v="0"/>
    <n v="140"/>
  </r>
  <r>
    <s v="1426959215540246174174"/>
    <n v="142695921"/>
    <n v="5540246174174"/>
    <x v="2"/>
    <d v="2022-05-16T00:00:00"/>
    <x v="0"/>
    <n v="348"/>
  </r>
  <r>
    <s v="1426959225540246171933"/>
    <n v="142695922"/>
    <n v="5540246171933"/>
    <x v="2"/>
    <d v="2022-05-16T00:00:00"/>
    <x v="0"/>
    <n v="557"/>
  </r>
  <r>
    <s v="1426959225540246176294"/>
    <n v="142695922"/>
    <n v="5540246176294"/>
    <x v="2"/>
    <d v="2022-05-16T00:00:00"/>
    <x v="0"/>
    <n v="2970"/>
  </r>
  <r>
    <s v="1426959225540246176295"/>
    <n v="142695922"/>
    <n v="5540246176295"/>
    <x v="2"/>
    <d v="2022-05-16T00:00:00"/>
    <x v="0"/>
    <n v="7424"/>
  </r>
  <r>
    <s v="1426959225540246187987"/>
    <n v="142695922"/>
    <n v="5540246187987"/>
    <x v="2"/>
    <d v="2022-05-16T00:00:00"/>
    <x v="0"/>
    <n v="4455"/>
  </r>
  <r>
    <s v="1426959225540246188200"/>
    <n v="142695922"/>
    <n v="5540246188200"/>
    <x v="2"/>
    <d v="2022-05-16T00:00:00"/>
    <x v="0"/>
    <n v="1485"/>
  </r>
  <r>
    <s v="1426959315540246181061"/>
    <n v="142695931"/>
    <n v="5540246181061"/>
    <x v="3"/>
    <d v="2022-06-06T00:00:00"/>
    <x v="2"/>
    <n v="2068"/>
  </r>
  <r>
    <s v="1426959315540246183547"/>
    <n v="142695931"/>
    <n v="5540246183547"/>
    <x v="3"/>
    <d v="2022-06-06T00:00:00"/>
    <x v="2"/>
    <n v="15591"/>
  </r>
  <r>
    <s v="1426959315540246185278"/>
    <n v="142695931"/>
    <n v="5540246185278"/>
    <x v="3"/>
    <d v="2022-06-06T00:00:00"/>
    <x v="2"/>
    <n v="1120"/>
  </r>
  <r>
    <s v="1426959405540246173906"/>
    <n v="142695940"/>
    <n v="5540246173906"/>
    <x v="3"/>
    <d v="2022-06-05T00:00:00"/>
    <x v="2"/>
    <n v="2311"/>
  </r>
  <r>
    <s v="1426959405540246181016"/>
    <n v="142695940"/>
    <n v="5540246181016"/>
    <x v="3"/>
    <d v="2022-06-05T00:00:00"/>
    <x v="2"/>
    <n v="13364"/>
  </r>
  <r>
    <s v="1426959485540246176294"/>
    <n v="142695948"/>
    <n v="5540246176294"/>
    <x v="2"/>
    <d v="2022-05-19T00:00:00"/>
    <x v="0"/>
    <n v="2970"/>
  </r>
  <r>
    <s v="1426959485540246176295"/>
    <n v="142695948"/>
    <n v="5540246176295"/>
    <x v="2"/>
    <d v="2022-05-19T00:00:00"/>
    <x v="0"/>
    <n v="4455"/>
  </r>
  <r>
    <s v="1426959495540246174174"/>
    <n v="142695949"/>
    <n v="5540246174174"/>
    <x v="2"/>
    <d v="2022-05-19T00:00:00"/>
    <x v="0"/>
    <n v="696"/>
  </r>
  <r>
    <s v="1426959495540246188175"/>
    <n v="142695949"/>
    <n v="5540246188175"/>
    <x v="2"/>
    <d v="2022-05-19T00:00:00"/>
    <x v="0"/>
    <n v="232"/>
  </r>
  <r>
    <s v="1426959525540246193878"/>
    <n v="142695952"/>
    <n v="5540246193878"/>
    <x v="3"/>
    <d v="2022-06-04T00:00:00"/>
    <x v="2"/>
    <n v="11136"/>
  </r>
  <r>
    <s v="1426959565540246175047"/>
    <n v="142695956"/>
    <n v="5540246175047"/>
    <x v="2"/>
    <d v="2022-05-23T00:00:00"/>
    <x v="0"/>
    <n v="279"/>
  </r>
  <r>
    <s v="1426959565540246175049"/>
    <n v="142695956"/>
    <n v="5540246175049"/>
    <x v="2"/>
    <d v="2022-05-23T00:00:00"/>
    <x v="0"/>
    <n v="557"/>
  </r>
  <r>
    <s v="1426959565540246175050"/>
    <n v="142695956"/>
    <n v="5540246175050"/>
    <x v="2"/>
    <d v="2022-05-23T00:00:00"/>
    <x v="0"/>
    <n v="418"/>
  </r>
  <r>
    <s v="1426959565540246190743"/>
    <n v="142695956"/>
    <n v="5540246190743"/>
    <x v="2"/>
    <d v="2022-05-23T00:00:00"/>
    <x v="0"/>
    <n v="279"/>
  </r>
  <r>
    <s v="1426959625540246186010"/>
    <n v="142695962"/>
    <n v="5540246186010"/>
    <x v="0"/>
    <d v="2022-06-19T00:00:00"/>
    <x v="2"/>
    <n v="84"/>
  </r>
  <r>
    <s v="1426959625540246186011"/>
    <n v="142695962"/>
    <n v="5540246186011"/>
    <x v="0"/>
    <d v="2022-06-19T00:00:00"/>
    <x v="2"/>
    <n v="3"/>
  </r>
  <r>
    <s v="1426959625540246186017"/>
    <n v="142695962"/>
    <n v="5540246186017"/>
    <x v="0"/>
    <d v="2022-06-19T00:00:00"/>
    <x v="2"/>
    <n v="63"/>
  </r>
  <r>
    <s v="1426959705540246186325"/>
    <n v="142695970"/>
    <n v="5540246186325"/>
    <x v="2"/>
    <d v="2022-05-21T00:00:00"/>
    <x v="0"/>
    <n v="140"/>
  </r>
  <r>
    <s v="1426959785540246182684"/>
    <n v="142695978"/>
    <n v="5540246182684"/>
    <x v="1"/>
    <d v="2022-05-29T00:00:00"/>
    <x v="0"/>
    <n v="174"/>
  </r>
  <r>
    <s v="1426959785540246183844"/>
    <n v="142695978"/>
    <n v="5540246183844"/>
    <x v="1"/>
    <d v="2022-05-29T00:00:00"/>
    <x v="0"/>
    <n v="140"/>
  </r>
  <r>
    <s v="1426959815540246184036"/>
    <n v="142695981"/>
    <n v="5540246184036"/>
    <x v="1"/>
    <d v="2022-05-30T00:00:00"/>
    <x v="0"/>
    <n v="130"/>
  </r>
  <r>
    <s v="1426959815540246191596"/>
    <n v="142695981"/>
    <n v="5540246191596"/>
    <x v="1"/>
    <d v="2022-05-30T00:00:00"/>
    <x v="0"/>
    <n v="223"/>
  </r>
  <r>
    <s v="1426959815540246193505"/>
    <n v="142695981"/>
    <n v="5540246193505"/>
    <x v="1"/>
    <d v="2022-05-30T00:00:00"/>
    <x v="0"/>
    <n v="29696"/>
  </r>
  <r>
    <s v="1427060095540246187998"/>
    <n v="142706009"/>
    <n v="5540246187998"/>
    <x v="0"/>
    <d v="2022-08-13T00:00:00"/>
    <x v="1"/>
    <n v="1392"/>
  </r>
  <r>
    <s v="1427060125540246187995"/>
    <n v="142706012"/>
    <n v="5540246187995"/>
    <x v="0"/>
    <d v="2022-06-18T00:00:00"/>
    <x v="2"/>
    <n v="928"/>
  </r>
  <r>
    <s v="1427060185540246176294"/>
    <n v="142706018"/>
    <n v="5540246176294"/>
    <x v="2"/>
    <d v="2022-05-21T00:00:00"/>
    <x v="0"/>
    <n v="2228"/>
  </r>
  <r>
    <s v="1427060185540246176295"/>
    <n v="142706018"/>
    <n v="5540246176295"/>
    <x v="2"/>
    <d v="2022-05-21T00:00:00"/>
    <x v="0"/>
    <n v="7424"/>
  </r>
  <r>
    <s v="1427060185540246187987"/>
    <n v="142706018"/>
    <n v="5540246187987"/>
    <x v="2"/>
    <d v="2022-05-21T00:00:00"/>
    <x v="0"/>
    <n v="2228"/>
  </r>
  <r>
    <s v="1427060185540246188200"/>
    <n v="142706018"/>
    <n v="5540246188200"/>
    <x v="2"/>
    <d v="2022-05-21T00:00:00"/>
    <x v="0"/>
    <n v="1485"/>
  </r>
  <r>
    <s v="1427060195540246172669"/>
    <n v="142706019"/>
    <n v="5540246172669"/>
    <x v="2"/>
    <d v="2022-05-21T00:00:00"/>
    <x v="0"/>
    <n v="209"/>
  </r>
  <r>
    <s v="1427060195540246174174"/>
    <n v="142706019"/>
    <n v="5540246174174"/>
    <x v="2"/>
    <d v="2022-05-21T00:00:00"/>
    <x v="0"/>
    <n v="464"/>
  </r>
  <r>
    <s v="1427060245540246175049"/>
    <n v="142706024"/>
    <n v="5540246175049"/>
    <x v="2"/>
    <d v="2022-05-28T00:00:00"/>
    <x v="0"/>
    <n v="557"/>
  </r>
  <r>
    <s v="1427060245540246175050"/>
    <n v="142706024"/>
    <n v="5540246175050"/>
    <x v="2"/>
    <d v="2022-05-28T00:00:00"/>
    <x v="0"/>
    <n v="557"/>
  </r>
  <r>
    <s v="1427060245540246190743"/>
    <n v="142706024"/>
    <n v="5540246190743"/>
    <x v="2"/>
    <d v="2022-05-28T00:00:00"/>
    <x v="0"/>
    <n v="557"/>
  </r>
  <r>
    <s v="1427060405540246192518"/>
    <n v="142706040"/>
    <n v="5540246192518"/>
    <x v="4"/>
    <d v="2022-05-23T00:00:00"/>
    <x v="0"/>
    <n v="20463"/>
  </r>
  <r>
    <s v="1427060415540246176699"/>
    <n v="142706041"/>
    <n v="5540246176699"/>
    <x v="2"/>
    <d v="2022-05-21T00:00:00"/>
    <x v="0"/>
    <n v="4176"/>
  </r>
  <r>
    <s v="1427060485540246190097"/>
    <n v="142706048"/>
    <n v="5540246190097"/>
    <x v="3"/>
    <d v="2022-05-29T00:00:00"/>
    <x v="0"/>
    <n v="2909"/>
  </r>
  <r>
    <s v="1427060535540246176295"/>
    <n v="142706053"/>
    <n v="5540246176295"/>
    <x v="2"/>
    <d v="2022-05-22T00:00:00"/>
    <x v="0"/>
    <n v="4455"/>
  </r>
  <r>
    <s v="1427060565540246183589"/>
    <n v="142706056"/>
    <n v="5540246183589"/>
    <x v="4"/>
    <d v="2022-05-30T00:00:00"/>
    <x v="0"/>
    <n v="1300"/>
  </r>
  <r>
    <s v="1427060565540246186351"/>
    <n v="142706056"/>
    <n v="5540246186351"/>
    <x v="4"/>
    <d v="2022-05-30T00:00:00"/>
    <x v="0"/>
    <n v="564"/>
  </r>
  <r>
    <s v="1427060565540246186352"/>
    <n v="142706056"/>
    <n v="5540246186352"/>
    <x v="4"/>
    <d v="2022-05-30T00:00:00"/>
    <x v="0"/>
    <n v="2819"/>
  </r>
  <r>
    <s v="1427060585540246171759"/>
    <n v="142706058"/>
    <n v="5540246171759"/>
    <x v="4"/>
    <d v="2022-05-27T00:00:00"/>
    <x v="0"/>
    <n v="5012"/>
  </r>
  <r>
    <s v="1427060585540246177132"/>
    <n v="142706058"/>
    <n v="5540246177132"/>
    <x v="4"/>
    <d v="2022-05-27T00:00:00"/>
    <x v="0"/>
    <n v="7424"/>
  </r>
  <r>
    <s v="1427060585540246177133"/>
    <n v="142706058"/>
    <n v="5540246177133"/>
    <x v="4"/>
    <d v="2022-05-27T00:00:00"/>
    <x v="0"/>
    <n v="8445"/>
  </r>
  <r>
    <s v="1427060605540246188583"/>
    <n v="142706060"/>
    <n v="5540246188583"/>
    <x v="1"/>
    <d v="2022-05-26T00:00:00"/>
    <x v="0"/>
    <n v="2784"/>
  </r>
  <r>
    <s v="1427060675540246171933"/>
    <n v="142706067"/>
    <n v="5540246171933"/>
    <x v="2"/>
    <d v="2022-05-23T00:00:00"/>
    <x v="0"/>
    <n v="557"/>
  </r>
  <r>
    <s v="1427060675540246176294"/>
    <n v="142706067"/>
    <n v="5540246176294"/>
    <x v="2"/>
    <d v="2022-05-23T00:00:00"/>
    <x v="0"/>
    <n v="3712"/>
  </r>
  <r>
    <s v="1427060675540246176295"/>
    <n v="142706067"/>
    <n v="5540246176295"/>
    <x v="2"/>
    <d v="2022-05-23T00:00:00"/>
    <x v="0"/>
    <n v="7424"/>
  </r>
  <r>
    <s v="1427060675540246187987"/>
    <n v="142706067"/>
    <n v="5540246187987"/>
    <x v="2"/>
    <d v="2022-05-23T00:00:00"/>
    <x v="0"/>
    <n v="4455"/>
  </r>
  <r>
    <s v="1427060675540246188200"/>
    <n v="142706067"/>
    <n v="5540246188200"/>
    <x v="2"/>
    <d v="2022-05-23T00:00:00"/>
    <x v="0"/>
    <n v="743"/>
  </r>
  <r>
    <s v="1427060685540246172669"/>
    <n v="142706068"/>
    <n v="5540246172669"/>
    <x v="2"/>
    <d v="2022-05-23T00:00:00"/>
    <x v="0"/>
    <n v="279"/>
  </r>
  <r>
    <s v="1427060685540246172978"/>
    <n v="142706068"/>
    <n v="5540246172978"/>
    <x v="2"/>
    <d v="2022-05-23T00:00:00"/>
    <x v="0"/>
    <n v="1253"/>
  </r>
  <r>
    <s v="1427060685540246174174"/>
    <n v="142706068"/>
    <n v="5540246174174"/>
    <x v="2"/>
    <d v="2022-05-23T00:00:00"/>
    <x v="0"/>
    <n v="464"/>
  </r>
  <r>
    <s v="1427060685540246176699"/>
    <n v="142706068"/>
    <n v="5540246176699"/>
    <x v="2"/>
    <d v="2022-05-23T00:00:00"/>
    <x v="0"/>
    <n v="2088"/>
  </r>
  <r>
    <s v="1427060935540246172978"/>
    <n v="142706093"/>
    <n v="5540246172978"/>
    <x v="2"/>
    <d v="2022-05-26T00:00:00"/>
    <x v="0"/>
    <n v="418"/>
  </r>
  <r>
    <s v="1427060935540246174174"/>
    <n v="142706093"/>
    <n v="5540246174174"/>
    <x v="2"/>
    <d v="2022-05-26T00:00:00"/>
    <x v="0"/>
    <n v="232"/>
  </r>
  <r>
    <s v="1427060945540246171933"/>
    <n v="142706094"/>
    <n v="5540246171933"/>
    <x v="2"/>
    <d v="2022-05-26T00:00:00"/>
    <x v="0"/>
    <n v="557"/>
  </r>
  <r>
    <s v="1427060945540246187987"/>
    <n v="142706094"/>
    <n v="5540246187987"/>
    <x v="2"/>
    <d v="2022-05-26T00:00:00"/>
    <x v="0"/>
    <n v="2228"/>
  </r>
  <r>
    <s v="1427061015540246193999"/>
    <n v="142706101"/>
    <n v="5540246193999"/>
    <x v="4"/>
    <d v="2022-05-27T00:00:00"/>
    <x v="0"/>
    <n v="23490"/>
  </r>
  <r>
    <s v="1427061065540246183130"/>
    <n v="142706106"/>
    <n v="5540246183130"/>
    <x v="4"/>
    <d v="2022-05-29T00:00:00"/>
    <x v="0"/>
    <n v="1128"/>
  </r>
  <r>
    <s v="1427061065540246183455"/>
    <n v="142706106"/>
    <n v="5540246183455"/>
    <x v="4"/>
    <d v="2022-05-29T00:00:00"/>
    <x v="0"/>
    <n v="1044"/>
  </r>
  <r>
    <s v="1427061115540246171759"/>
    <n v="142706111"/>
    <n v="5540246171759"/>
    <x v="4"/>
    <d v="2022-05-30T00:00:00"/>
    <x v="0"/>
    <n v="2506"/>
  </r>
  <r>
    <s v="1427061115540246177132"/>
    <n v="142706111"/>
    <n v="5540246177132"/>
    <x v="4"/>
    <d v="2022-05-30T00:00:00"/>
    <x v="0"/>
    <n v="6496"/>
  </r>
  <r>
    <s v="1427061115540246183562"/>
    <n v="142706111"/>
    <n v="5540246183562"/>
    <x v="4"/>
    <d v="2022-05-30T00:00:00"/>
    <x v="0"/>
    <n v="2088"/>
  </r>
  <r>
    <s v="1427161135540246190097"/>
    <n v="142716113"/>
    <n v="5540246190097"/>
    <x v="3"/>
    <d v="2022-06-13T00:00:00"/>
    <x v="2"/>
    <n v="5769"/>
  </r>
  <r>
    <s v="1427161185540246172669"/>
    <n v="142716118"/>
    <n v="5540246172669"/>
    <x v="2"/>
    <d v="2022-05-27T00:00:00"/>
    <x v="0"/>
    <n v="557"/>
  </r>
  <r>
    <s v="1427161185540246188175"/>
    <n v="142716118"/>
    <n v="5540246188175"/>
    <x v="2"/>
    <d v="2022-05-27T00:00:00"/>
    <x v="0"/>
    <n v="232"/>
  </r>
  <r>
    <s v="1427161195540246188200"/>
    <n v="142716119"/>
    <n v="5540246188200"/>
    <x v="2"/>
    <d v="2022-05-27T00:00:00"/>
    <x v="0"/>
    <n v="743"/>
  </r>
  <r>
    <s v="1427161225540246185429"/>
    <n v="142716122"/>
    <n v="5540246185429"/>
    <x v="2"/>
    <d v="2022-05-27T00:00:00"/>
    <x v="0"/>
    <n v="140"/>
  </r>
  <r>
    <s v="1427161225540246186325"/>
    <n v="142716122"/>
    <n v="5540246186325"/>
    <x v="2"/>
    <d v="2022-05-27T00:00:00"/>
    <x v="0"/>
    <n v="279"/>
  </r>
  <r>
    <s v="1427161315540246183558"/>
    <n v="142716131"/>
    <n v="5540246183558"/>
    <x v="4"/>
    <d v="2022-06-09T00:00:00"/>
    <x v="2"/>
    <n v="3898"/>
  </r>
  <r>
    <s v="1427161345540246188224"/>
    <n v="142716134"/>
    <n v="5540246188224"/>
    <x v="3"/>
    <d v="2022-06-12T00:00:00"/>
    <x v="2"/>
    <n v="2413"/>
  </r>
  <r>
    <s v="1427161365540246192907"/>
    <n v="142716136"/>
    <n v="5540246192907"/>
    <x v="3"/>
    <d v="2022-07-01T00:00:00"/>
    <x v="3"/>
    <n v="8909"/>
  </r>
  <r>
    <s v="1427161375540246193878"/>
    <n v="142716137"/>
    <n v="5540246193878"/>
    <x v="3"/>
    <d v="2022-06-04T00:00:00"/>
    <x v="2"/>
    <n v="11136"/>
  </r>
  <r>
    <s v="1427161385540246186352"/>
    <n v="142716138"/>
    <n v="5540246186352"/>
    <x v="4"/>
    <d v="2022-06-10T00:00:00"/>
    <x v="2"/>
    <n v="8457"/>
  </r>
  <r>
    <s v="1427161505540246172978"/>
    <n v="142716150"/>
    <n v="5540246172978"/>
    <x v="2"/>
    <d v="2022-05-28T00:00:00"/>
    <x v="0"/>
    <n v="1253"/>
  </r>
  <r>
    <s v="1427161505540246176699"/>
    <n v="142716150"/>
    <n v="5540246176699"/>
    <x v="2"/>
    <d v="2022-05-28T00:00:00"/>
    <x v="0"/>
    <n v="3132"/>
  </r>
  <r>
    <s v="1427161505540246192102"/>
    <n v="142716150"/>
    <n v="5540246192102"/>
    <x v="2"/>
    <d v="2022-05-28T00:00:00"/>
    <x v="0"/>
    <n v="4009"/>
  </r>
  <r>
    <s v="1427161515540246176294"/>
    <n v="142716151"/>
    <n v="5540246176294"/>
    <x v="2"/>
    <d v="2022-05-28T00:00:00"/>
    <x v="0"/>
    <n v="2228"/>
  </r>
  <r>
    <s v="1427161515540246176295"/>
    <n v="142716151"/>
    <n v="5540246176295"/>
    <x v="2"/>
    <d v="2022-05-28T00:00:00"/>
    <x v="0"/>
    <n v="7424"/>
  </r>
  <r>
    <s v="1427161515540246188200"/>
    <n v="142716151"/>
    <n v="5540246188200"/>
    <x v="2"/>
    <d v="2022-05-28T00:00:00"/>
    <x v="0"/>
    <n v="1485"/>
  </r>
  <r>
    <s v="1427161685540246192264"/>
    <n v="142716168"/>
    <n v="5540246192264"/>
    <x v="2"/>
    <d v="2022-06-23T00:00:00"/>
    <x v="2"/>
    <n v="372"/>
  </r>
  <r>
    <s v="1427161685540246192265"/>
    <n v="142716168"/>
    <n v="5540246192265"/>
    <x v="2"/>
    <d v="2022-06-23T00:00:00"/>
    <x v="2"/>
    <n v="1411"/>
  </r>
  <r>
    <s v="1427161705540246176295"/>
    <n v="142716170"/>
    <n v="5540246176295"/>
    <x v="2"/>
    <d v="2022-05-29T00:00:00"/>
    <x v="0"/>
    <n v="7424"/>
  </r>
  <r>
    <s v="1427161705540246187987"/>
    <n v="142716170"/>
    <n v="5540246187987"/>
    <x v="2"/>
    <d v="2022-05-29T00:00:00"/>
    <x v="0"/>
    <n v="2228"/>
  </r>
  <r>
    <s v="1427161765540246185429"/>
    <n v="142716176"/>
    <n v="5540246185429"/>
    <x v="2"/>
    <d v="2022-05-30T00:00:00"/>
    <x v="0"/>
    <n v="140"/>
  </r>
  <r>
    <s v="1427161825540246171759"/>
    <n v="142716182"/>
    <n v="5540246171759"/>
    <x v="4"/>
    <d v="2022-06-04T00:00:00"/>
    <x v="2"/>
    <n v="2506"/>
  </r>
  <r>
    <s v="1427161825540246177132"/>
    <n v="142716182"/>
    <n v="5540246177132"/>
    <x v="4"/>
    <d v="2022-06-04T00:00:00"/>
    <x v="2"/>
    <n v="6960"/>
  </r>
  <r>
    <s v="1427161825540246183562"/>
    <n v="142716182"/>
    <n v="5540246183562"/>
    <x v="4"/>
    <d v="2022-06-04T00:00:00"/>
    <x v="2"/>
    <n v="696"/>
  </r>
  <r>
    <s v="1427161825540246192518"/>
    <n v="142716182"/>
    <n v="5540246192518"/>
    <x v="4"/>
    <d v="2022-06-04T00:00:00"/>
    <x v="2"/>
    <n v="8770"/>
  </r>
  <r>
    <s v="1427161925540246181061"/>
    <n v="142716192"/>
    <n v="5540246181061"/>
    <x v="3"/>
    <d v="2022-06-16T00:00:00"/>
    <x v="2"/>
    <n v="6615"/>
  </r>
  <r>
    <s v="1427161925540246183547"/>
    <n v="142716192"/>
    <n v="5540246183547"/>
    <x v="3"/>
    <d v="2022-06-16T00:00:00"/>
    <x v="2"/>
    <n v="10023"/>
  </r>
  <r>
    <s v="1427161925540246185278"/>
    <n v="142716192"/>
    <n v="5540246185278"/>
    <x v="3"/>
    <d v="2022-06-16T00:00:00"/>
    <x v="2"/>
    <n v="1120"/>
  </r>
  <r>
    <s v="1427162095540246187987"/>
    <n v="142716209"/>
    <n v="5540246187987"/>
    <x v="2"/>
    <d v="2022-05-30T00:00:00"/>
    <x v="0"/>
    <n v="2228"/>
  </r>
  <r>
    <s v="1427162105540246176699"/>
    <n v="142716210"/>
    <n v="5540246176699"/>
    <x v="2"/>
    <d v="2022-05-30T00:00:00"/>
    <x v="0"/>
    <n v="1044"/>
  </r>
  <r>
    <s v="1427162235540246172978"/>
    <n v="142716223"/>
    <n v="5540246172978"/>
    <x v="2"/>
    <d v="2022-05-30T00:00:00"/>
    <x v="0"/>
    <n v="836"/>
  </r>
  <r>
    <s v="1427162235540246176699"/>
    <n v="142716223"/>
    <n v="5540246176699"/>
    <x v="2"/>
    <d v="2022-05-30T00:00:00"/>
    <x v="0"/>
    <n v="4176"/>
  </r>
  <r>
    <s v="1427162255540246171933"/>
    <n v="142716225"/>
    <n v="5540246171933"/>
    <x v="2"/>
    <d v="2022-06-02T00:00:00"/>
    <x v="2"/>
    <n v="1114"/>
  </r>
  <r>
    <s v="1427162255540246187987"/>
    <n v="142716225"/>
    <n v="5540246187987"/>
    <x v="2"/>
    <d v="2022-06-02T00:00:00"/>
    <x v="2"/>
    <n v="4455"/>
  </r>
  <r>
    <s v="1427162255540246188200"/>
    <n v="142716225"/>
    <n v="5540246188200"/>
    <x v="2"/>
    <d v="2022-06-02T00:00:00"/>
    <x v="2"/>
    <n v="2228"/>
  </r>
  <r>
    <s v="1427162265540246172978"/>
    <n v="142716226"/>
    <n v="5540246172978"/>
    <x v="2"/>
    <d v="2022-06-02T00:00:00"/>
    <x v="2"/>
    <n v="418"/>
  </r>
  <r>
    <s v="1427162265540246174174"/>
    <n v="142716226"/>
    <n v="5540246174174"/>
    <x v="2"/>
    <d v="2022-06-02T00:00:00"/>
    <x v="2"/>
    <n v="696"/>
  </r>
  <r>
    <s v="1427162265540246176699"/>
    <n v="142716226"/>
    <n v="5540246176699"/>
    <x v="2"/>
    <d v="2022-06-02T00:00:00"/>
    <x v="2"/>
    <n v="2088"/>
  </r>
  <r>
    <s v="1427162265540246188175"/>
    <n v="142716226"/>
    <n v="5540246188175"/>
    <x v="2"/>
    <d v="2022-06-02T00:00:00"/>
    <x v="2"/>
    <n v="232"/>
  </r>
  <r>
    <s v="1427162395540246173472"/>
    <n v="142716239"/>
    <n v="5540246173472"/>
    <x v="2"/>
    <d v="2022-06-05T00:00:00"/>
    <x v="2"/>
    <n v="279"/>
  </r>
  <r>
    <s v="1427162395540246174095"/>
    <n v="142716239"/>
    <n v="5540246174095"/>
    <x v="2"/>
    <d v="2022-06-05T00:00:00"/>
    <x v="2"/>
    <n v="70"/>
  </r>
  <r>
    <s v="1427162395540246175049"/>
    <n v="142716239"/>
    <n v="5540246175049"/>
    <x v="2"/>
    <d v="2022-06-05T00:00:00"/>
    <x v="2"/>
    <n v="836"/>
  </r>
  <r>
    <s v="1427162395540246175050"/>
    <n v="142716239"/>
    <n v="5540246175050"/>
    <x v="2"/>
    <d v="2022-06-05T00:00:00"/>
    <x v="2"/>
    <n v="557"/>
  </r>
  <r>
    <s v="1427162425540246171888"/>
    <n v="142716242"/>
    <n v="5540246171888"/>
    <x v="1"/>
    <d v="2022-06-05T00:00:00"/>
    <x v="2"/>
    <n v="650"/>
  </r>
  <r>
    <s v="1427162475540246170256"/>
    <n v="142716247"/>
    <n v="5540246170256"/>
    <x v="1"/>
    <d v="2022-06-26T00:00:00"/>
    <x v="2"/>
    <n v="1235"/>
  </r>
  <r>
    <s v="1427162475540246171888"/>
    <n v="142716247"/>
    <n v="5540246171888"/>
    <x v="1"/>
    <d v="2022-06-26T00:00:00"/>
    <x v="2"/>
    <n v="260"/>
  </r>
  <r>
    <s v="1427162485540246184036"/>
    <n v="142716248"/>
    <n v="5540246184036"/>
    <x v="1"/>
    <d v="2022-06-12T00:00:00"/>
    <x v="2"/>
    <n v="130"/>
  </r>
  <r>
    <s v="1427162485540246191596"/>
    <n v="142716248"/>
    <n v="5540246191596"/>
    <x v="1"/>
    <d v="2022-06-12T00:00:00"/>
    <x v="2"/>
    <n v="223"/>
  </r>
  <r>
    <s v="1427162485540246193505"/>
    <n v="142716248"/>
    <n v="5540246193505"/>
    <x v="1"/>
    <d v="2022-06-12T00:00:00"/>
    <x v="2"/>
    <n v="26727"/>
  </r>
  <r>
    <s v="1427162505540246188583"/>
    <n v="142716250"/>
    <n v="5540246188583"/>
    <x v="1"/>
    <d v="2022-06-04T00:00:00"/>
    <x v="2"/>
    <n v="3898"/>
  </r>
  <r>
    <s v="1427162515540246188583"/>
    <n v="142716251"/>
    <n v="5540246188583"/>
    <x v="1"/>
    <d v="2022-06-19T00:00:00"/>
    <x v="2"/>
    <n v="3898"/>
  </r>
  <r>
    <s v="1427262645540246171933"/>
    <n v="142726264"/>
    <n v="5540246171933"/>
    <x v="2"/>
    <d v="2022-06-03T00:00:00"/>
    <x v="2"/>
    <n v="1114"/>
  </r>
  <r>
    <s v="1427262645540246176294"/>
    <n v="142726264"/>
    <n v="5540246176294"/>
    <x v="2"/>
    <d v="2022-06-03T00:00:00"/>
    <x v="2"/>
    <n v="2228"/>
  </r>
  <r>
    <s v="1427262645540246176295"/>
    <n v="142726264"/>
    <n v="5540246176295"/>
    <x v="2"/>
    <d v="2022-06-03T00:00:00"/>
    <x v="2"/>
    <n v="4455"/>
  </r>
  <r>
    <s v="1427262655540246172539"/>
    <n v="142726265"/>
    <n v="5540246172539"/>
    <x v="2"/>
    <d v="2022-06-03T00:00:00"/>
    <x v="2"/>
    <n v="24"/>
  </r>
  <r>
    <s v="1427262655540246176699"/>
    <n v="142726265"/>
    <n v="5540246176699"/>
    <x v="2"/>
    <d v="2022-06-03T00:00:00"/>
    <x v="2"/>
    <n v="3132"/>
  </r>
  <r>
    <s v="1427262765540246183587"/>
    <n v="142726276"/>
    <n v="5540246183587"/>
    <x v="4"/>
    <d v="2022-06-17T00:00:00"/>
    <x v="2"/>
    <n v="502"/>
  </r>
  <r>
    <s v="1427262765540246183589"/>
    <n v="142726276"/>
    <n v="5540246183589"/>
    <x v="4"/>
    <d v="2022-06-17T00:00:00"/>
    <x v="2"/>
    <n v="1949"/>
  </r>
  <r>
    <s v="1427262765540246186351"/>
    <n v="142726276"/>
    <n v="5540246186351"/>
    <x v="4"/>
    <d v="2022-06-17T00:00:00"/>
    <x v="2"/>
    <n v="564"/>
  </r>
  <r>
    <s v="1427262765540246186352"/>
    <n v="142726276"/>
    <n v="5540246186352"/>
    <x v="4"/>
    <d v="2022-06-17T00:00:00"/>
    <x v="2"/>
    <n v="1880"/>
  </r>
  <r>
    <s v="1427262765540246191718"/>
    <n v="142726276"/>
    <n v="5540246191718"/>
    <x v="4"/>
    <d v="2022-06-17T00:00:00"/>
    <x v="2"/>
    <n v="2339"/>
  </r>
  <r>
    <s v="1427262785540246183558"/>
    <n v="142726278"/>
    <n v="5540246183558"/>
    <x v="4"/>
    <d v="2022-06-18T00:00:00"/>
    <x v="2"/>
    <n v="3898"/>
  </r>
  <r>
    <s v="1427262785540246183560"/>
    <n v="142726278"/>
    <n v="5540246183560"/>
    <x v="4"/>
    <d v="2022-06-18T00:00:00"/>
    <x v="2"/>
    <n v="223"/>
  </r>
  <r>
    <s v="1427262785540246192209"/>
    <n v="142726278"/>
    <n v="5540246192209"/>
    <x v="4"/>
    <d v="2022-06-18T00:00:00"/>
    <x v="2"/>
    <n v="1114"/>
  </r>
  <r>
    <s v="1427262785540246192462"/>
    <n v="142726278"/>
    <n v="5540246192462"/>
    <x v="4"/>
    <d v="2022-06-18T00:00:00"/>
    <x v="2"/>
    <n v="1114"/>
  </r>
  <r>
    <s v="1427262815540246183130"/>
    <n v="142726281"/>
    <n v="5540246183130"/>
    <x v="4"/>
    <d v="2022-06-11T00:00:00"/>
    <x v="2"/>
    <n v="3007"/>
  </r>
  <r>
    <s v="1427262815540246183455"/>
    <n v="142726281"/>
    <n v="5540246183455"/>
    <x v="4"/>
    <d v="2022-06-11T00:00:00"/>
    <x v="2"/>
    <n v="1044"/>
  </r>
  <r>
    <s v="1427262815540246183538"/>
    <n v="142726281"/>
    <n v="5540246183538"/>
    <x v="4"/>
    <d v="2022-06-11T00:00:00"/>
    <x v="2"/>
    <n v="919"/>
  </r>
  <r>
    <s v="1427262815540246192571"/>
    <n v="142726281"/>
    <n v="5540246192571"/>
    <x v="4"/>
    <d v="2022-06-11T00:00:00"/>
    <x v="2"/>
    <n v="452"/>
  </r>
  <r>
    <s v="1427262985540246172978"/>
    <n v="142726298"/>
    <n v="5540246172978"/>
    <x v="2"/>
    <d v="2022-06-04T00:00:00"/>
    <x v="2"/>
    <n v="418"/>
  </r>
  <r>
    <s v="1427262985540246174174"/>
    <n v="142726298"/>
    <n v="5540246174174"/>
    <x v="2"/>
    <d v="2022-06-04T00:00:00"/>
    <x v="2"/>
    <n v="464"/>
  </r>
  <r>
    <s v="1427262995540246171933"/>
    <n v="142726299"/>
    <n v="5540246171933"/>
    <x v="2"/>
    <d v="2022-06-04T00:00:00"/>
    <x v="2"/>
    <n v="836"/>
  </r>
  <r>
    <s v="1427262995540246176294"/>
    <n v="142726299"/>
    <n v="5540246176294"/>
    <x v="2"/>
    <d v="2022-06-04T00:00:00"/>
    <x v="2"/>
    <n v="2970"/>
  </r>
  <r>
    <s v="1427262995540246176295"/>
    <n v="142726299"/>
    <n v="5540246176295"/>
    <x v="2"/>
    <d v="2022-06-04T00:00:00"/>
    <x v="2"/>
    <n v="7424"/>
  </r>
  <r>
    <s v="1427262995540246187987"/>
    <n v="142726299"/>
    <n v="5540246187987"/>
    <x v="2"/>
    <d v="2022-06-04T00:00:00"/>
    <x v="2"/>
    <n v="4455"/>
  </r>
  <r>
    <s v="1427262995540246188200"/>
    <n v="142726299"/>
    <n v="5540246188200"/>
    <x v="2"/>
    <d v="2022-06-04T00:00:00"/>
    <x v="2"/>
    <n v="743"/>
  </r>
  <r>
    <s v="1427263015540246185429"/>
    <n v="142726301"/>
    <n v="5540246185429"/>
    <x v="2"/>
    <d v="2022-06-05T00:00:00"/>
    <x v="2"/>
    <n v="140"/>
  </r>
  <r>
    <s v="1427263015540246186325"/>
    <n v="142726301"/>
    <n v="5540246186325"/>
    <x v="2"/>
    <d v="2022-06-05T00:00:00"/>
    <x v="2"/>
    <n v="279"/>
  </r>
  <r>
    <s v="1427263025540246173472"/>
    <n v="142726302"/>
    <n v="5540246173472"/>
    <x v="2"/>
    <d v="2022-06-11T00:00:00"/>
    <x v="2"/>
    <n v="557"/>
  </r>
  <r>
    <s v="1427263025540246175049"/>
    <n v="142726302"/>
    <n v="5540246175049"/>
    <x v="2"/>
    <d v="2022-06-11T00:00:00"/>
    <x v="2"/>
    <n v="557"/>
  </r>
  <r>
    <s v="1427263025540246175050"/>
    <n v="142726302"/>
    <n v="5540246175050"/>
    <x v="2"/>
    <d v="2022-06-11T00:00:00"/>
    <x v="2"/>
    <n v="557"/>
  </r>
  <r>
    <s v="1427263225540246172978"/>
    <n v="142726322"/>
    <n v="5540246172978"/>
    <x v="2"/>
    <d v="2022-06-05T00:00:00"/>
    <x v="2"/>
    <n v="1253"/>
  </r>
  <r>
    <s v="1427263225540246188175"/>
    <n v="142726322"/>
    <n v="5540246188175"/>
    <x v="2"/>
    <d v="2022-06-05T00:00:00"/>
    <x v="2"/>
    <n v="232"/>
  </r>
  <r>
    <s v="1427263235540246176294"/>
    <n v="142726323"/>
    <n v="5540246176294"/>
    <x v="2"/>
    <d v="2022-06-05T00:00:00"/>
    <x v="2"/>
    <n v="1485"/>
  </r>
  <r>
    <s v="1427263235540246176295"/>
    <n v="142726323"/>
    <n v="5540246176295"/>
    <x v="2"/>
    <d v="2022-06-05T00:00:00"/>
    <x v="2"/>
    <n v="5940"/>
  </r>
  <r>
    <s v="1427263235540246187987"/>
    <n v="142726323"/>
    <n v="5540246187987"/>
    <x v="2"/>
    <d v="2022-06-05T00:00:00"/>
    <x v="2"/>
    <n v="2228"/>
  </r>
  <r>
    <s v="1427263235540246188200"/>
    <n v="142726323"/>
    <n v="5540246188200"/>
    <x v="2"/>
    <d v="2022-06-05T00:00:00"/>
    <x v="2"/>
    <n v="372"/>
  </r>
  <r>
    <s v="1427263295540246177132"/>
    <n v="142726329"/>
    <n v="5540246177132"/>
    <x v="4"/>
    <d v="2022-06-06T00:00:00"/>
    <x v="2"/>
    <n v="15312"/>
  </r>
  <r>
    <s v="1427263305540246173906"/>
    <n v="142726330"/>
    <n v="5540246173906"/>
    <x v="3"/>
    <d v="2022-06-17T00:00:00"/>
    <x v="2"/>
    <n v="2450"/>
  </r>
  <r>
    <s v="1427263305540246181016"/>
    <n v="142726330"/>
    <n v="5540246181016"/>
    <x v="3"/>
    <d v="2022-06-17T00:00:00"/>
    <x v="2"/>
    <n v="8018"/>
  </r>
  <r>
    <s v="1427263345540246183541"/>
    <n v="142726334"/>
    <n v="5540246183541"/>
    <x v="4"/>
    <d v="2022-06-11T00:00:00"/>
    <x v="2"/>
    <n v="2088"/>
  </r>
  <r>
    <s v="1427263445540246176699"/>
    <n v="142726344"/>
    <n v="5540246176699"/>
    <x v="2"/>
    <d v="2022-06-05T00:00:00"/>
    <x v="2"/>
    <n v="4176"/>
  </r>
  <r>
    <s v="1427263465540246171933"/>
    <n v="142726346"/>
    <n v="5540246171933"/>
    <x v="2"/>
    <d v="2022-06-06T00:00:00"/>
    <x v="2"/>
    <n v="1114"/>
  </r>
  <r>
    <s v="1427263465540246176294"/>
    <n v="142726346"/>
    <n v="5540246176294"/>
    <x v="2"/>
    <d v="2022-06-06T00:00:00"/>
    <x v="2"/>
    <n v="4455"/>
  </r>
  <r>
    <s v="1427263465540246176295"/>
    <n v="142726346"/>
    <n v="5540246176295"/>
    <x v="2"/>
    <d v="2022-06-06T00:00:00"/>
    <x v="2"/>
    <n v="14848"/>
  </r>
  <r>
    <s v="1427263465540246187987"/>
    <n v="142726346"/>
    <n v="5540246187987"/>
    <x v="2"/>
    <d v="2022-06-06T00:00:00"/>
    <x v="2"/>
    <n v="6682"/>
  </r>
  <r>
    <s v="1427263465540246188200"/>
    <n v="142726346"/>
    <n v="5540246188200"/>
    <x v="2"/>
    <d v="2022-06-06T00:00:00"/>
    <x v="2"/>
    <n v="1114"/>
  </r>
  <r>
    <s v="1427263475540246172978"/>
    <n v="142726347"/>
    <n v="5540246172978"/>
    <x v="2"/>
    <d v="2022-06-06T00:00:00"/>
    <x v="2"/>
    <n v="1671"/>
  </r>
  <r>
    <s v="1427263475540246174174"/>
    <n v="142726347"/>
    <n v="5540246174174"/>
    <x v="2"/>
    <d v="2022-06-06T00:00:00"/>
    <x v="2"/>
    <n v="464"/>
  </r>
  <r>
    <s v="1427263475540246176699"/>
    <n v="142726347"/>
    <n v="5540246176699"/>
    <x v="2"/>
    <d v="2022-06-06T00:00:00"/>
    <x v="2"/>
    <n v="4176"/>
  </r>
  <r>
    <s v="1427263635540246183547"/>
    <n v="142726363"/>
    <n v="5540246183547"/>
    <x v="3"/>
    <d v="2022-06-05T00:00:00"/>
    <x v="2"/>
    <n v="2228"/>
  </r>
  <r>
    <s v="1427263645540246173472"/>
    <n v="142726364"/>
    <n v="5540246173472"/>
    <x v="2"/>
    <d v="2022-06-16T00:00:00"/>
    <x v="2"/>
    <n v="84"/>
  </r>
  <r>
    <s v="1427263645540246174095"/>
    <n v="142726364"/>
    <n v="5540246174095"/>
    <x v="2"/>
    <d v="2022-06-16T00:00:00"/>
    <x v="2"/>
    <n v="70"/>
  </r>
  <r>
    <s v="1427263645540246175047"/>
    <n v="142726364"/>
    <n v="5540246175047"/>
    <x v="2"/>
    <d v="2022-06-16T00:00:00"/>
    <x v="2"/>
    <n v="140"/>
  </r>
  <r>
    <s v="1427263645540246175049"/>
    <n v="142726364"/>
    <n v="5540246175049"/>
    <x v="2"/>
    <d v="2022-06-16T00:00:00"/>
    <x v="2"/>
    <n v="279"/>
  </r>
  <r>
    <s v="1427263645540246175050"/>
    <n v="142726364"/>
    <n v="5540246175050"/>
    <x v="2"/>
    <d v="2022-06-16T00:00:00"/>
    <x v="2"/>
    <n v="836"/>
  </r>
  <r>
    <s v="1427263685540246171759"/>
    <n v="142726368"/>
    <n v="5540246171759"/>
    <x v="4"/>
    <d v="2022-06-10T00:00:00"/>
    <x v="2"/>
    <n v="2506"/>
  </r>
  <r>
    <s v="1427263685540246177132"/>
    <n v="142726368"/>
    <n v="5540246177132"/>
    <x v="4"/>
    <d v="2022-06-10T00:00:00"/>
    <x v="2"/>
    <n v="10208"/>
  </r>
  <r>
    <s v="1427263685540246177133"/>
    <n v="142726368"/>
    <n v="5540246177133"/>
    <x v="4"/>
    <d v="2022-06-10T00:00:00"/>
    <x v="2"/>
    <n v="3341"/>
  </r>
  <r>
    <s v="1427263705540246171933"/>
    <n v="142726370"/>
    <n v="5540246171933"/>
    <x v="2"/>
    <d v="2022-06-09T00:00:00"/>
    <x v="2"/>
    <n v="1114"/>
  </r>
  <r>
    <s v="1427263705540246176294"/>
    <n v="142726370"/>
    <n v="5540246176294"/>
    <x v="2"/>
    <d v="2022-06-09T00:00:00"/>
    <x v="2"/>
    <n v="1485"/>
  </r>
  <r>
    <s v="1427263705540246176295"/>
    <n v="142726370"/>
    <n v="5540246176295"/>
    <x v="2"/>
    <d v="2022-06-09T00:00:00"/>
    <x v="2"/>
    <n v="11136"/>
  </r>
  <r>
    <s v="1427263705540246187987"/>
    <n v="142726370"/>
    <n v="5540246187987"/>
    <x v="2"/>
    <d v="2022-06-09T00:00:00"/>
    <x v="2"/>
    <n v="4455"/>
  </r>
  <r>
    <s v="1427263705540246188200"/>
    <n v="142726370"/>
    <n v="5540246188200"/>
    <x v="2"/>
    <d v="2022-06-09T00:00:00"/>
    <x v="2"/>
    <n v="743"/>
  </r>
  <r>
    <s v="1427263715540246172539"/>
    <n v="142726371"/>
    <n v="5540246172539"/>
    <x v="2"/>
    <d v="2022-06-09T00:00:00"/>
    <x v="2"/>
    <n v="47"/>
  </r>
  <r>
    <s v="1427263715540246172978"/>
    <n v="142726371"/>
    <n v="5540246172978"/>
    <x v="2"/>
    <d v="2022-06-09T00:00:00"/>
    <x v="2"/>
    <n v="2506"/>
  </r>
  <r>
    <s v="1427263715540246176699"/>
    <n v="142726371"/>
    <n v="5540246176699"/>
    <x v="2"/>
    <d v="2022-06-09T00:00:00"/>
    <x v="2"/>
    <n v="2088"/>
  </r>
  <r>
    <s v="1427363925540246176295"/>
    <n v="142736392"/>
    <n v="5540246176295"/>
    <x v="2"/>
    <d v="2022-06-10T00:00:00"/>
    <x v="2"/>
    <n v="4455"/>
  </r>
  <r>
    <s v="1427363925540246187987"/>
    <n v="142736392"/>
    <n v="5540246187987"/>
    <x v="2"/>
    <d v="2022-06-10T00:00:00"/>
    <x v="2"/>
    <n v="2228"/>
  </r>
  <r>
    <s v="1427363925540246188200"/>
    <n v="142736392"/>
    <n v="5540246188200"/>
    <x v="2"/>
    <d v="2022-06-10T00:00:00"/>
    <x v="2"/>
    <n v="743"/>
  </r>
  <r>
    <s v="1427363945540246188175"/>
    <n v="142736394"/>
    <n v="5540246188175"/>
    <x v="2"/>
    <d v="2022-06-10T00:00:00"/>
    <x v="2"/>
    <n v="93"/>
  </r>
  <r>
    <s v="1427364125540246182684"/>
    <n v="142736412"/>
    <n v="5540246182684"/>
    <x v="1"/>
    <d v="2022-06-19T00:00:00"/>
    <x v="2"/>
    <n v="140"/>
  </r>
  <r>
    <s v="1427364125540246183844"/>
    <n v="142736412"/>
    <n v="5540246183844"/>
    <x v="1"/>
    <d v="2022-06-19T00:00:00"/>
    <x v="2"/>
    <n v="186"/>
  </r>
  <r>
    <s v="1427364145540246193316"/>
    <n v="142736414"/>
    <n v="5540246193316"/>
    <x v="1"/>
    <d v="2022-06-13T00:00:00"/>
    <x v="2"/>
    <n v="223"/>
  </r>
  <r>
    <s v="1427364175540246177132"/>
    <n v="142736417"/>
    <n v="5540246177132"/>
    <x v="4"/>
    <d v="2022-06-13T00:00:00"/>
    <x v="2"/>
    <n v="6032"/>
  </r>
  <r>
    <s v="1427364175540246177133"/>
    <n v="142736417"/>
    <n v="5540246177133"/>
    <x v="4"/>
    <d v="2022-06-13T00:00:00"/>
    <x v="2"/>
    <n v="9466"/>
  </r>
  <r>
    <s v="1427364245540246176294"/>
    <n v="142736424"/>
    <n v="5540246176294"/>
    <x v="2"/>
    <d v="2022-06-11T00:00:00"/>
    <x v="2"/>
    <n v="2228"/>
  </r>
  <r>
    <s v="1427364245540246176295"/>
    <n v="142736424"/>
    <n v="5540246176295"/>
    <x v="2"/>
    <d v="2022-06-11T00:00:00"/>
    <x v="2"/>
    <n v="3712"/>
  </r>
  <r>
    <s v="1427364255540246172978"/>
    <n v="142736425"/>
    <n v="5540246172978"/>
    <x v="2"/>
    <d v="2022-06-11T00:00:00"/>
    <x v="2"/>
    <n v="1504"/>
  </r>
  <r>
    <s v="1427364255540246176699"/>
    <n v="142736425"/>
    <n v="5540246176699"/>
    <x v="2"/>
    <d v="2022-06-11T00:00:00"/>
    <x v="2"/>
    <n v="2088"/>
  </r>
  <r>
    <s v="1427364255540246192102"/>
    <n v="142736425"/>
    <n v="5540246192102"/>
    <x v="2"/>
    <d v="2022-06-11T00:00:00"/>
    <x v="2"/>
    <n v="4009"/>
  </r>
  <r>
    <s v="1427364275540246185429"/>
    <n v="142736427"/>
    <n v="5540246185429"/>
    <x v="2"/>
    <d v="2022-06-11T00:00:00"/>
    <x v="2"/>
    <n v="70"/>
  </r>
  <r>
    <s v="1427364275540246185562"/>
    <n v="142736427"/>
    <n v="5540246185562"/>
    <x v="2"/>
    <d v="2022-06-11T00:00:00"/>
    <x v="2"/>
    <n v="279"/>
  </r>
  <r>
    <s v="1427364355540246188583"/>
    <n v="142736435"/>
    <n v="5540246188583"/>
    <x v="1"/>
    <d v="2022-06-20T00:00:00"/>
    <x v="2"/>
    <n v="4455"/>
  </r>
  <r>
    <s v="1427364495540246187987"/>
    <n v="142736449"/>
    <n v="5540246187987"/>
    <x v="2"/>
    <d v="2022-06-12T00:00:00"/>
    <x v="2"/>
    <n v="2228"/>
  </r>
  <r>
    <s v="1427364565540246192264"/>
    <n v="142736456"/>
    <n v="5540246192264"/>
    <x v="2"/>
    <d v="2022-07-11T00:00:00"/>
    <x v="3"/>
    <n v="1485"/>
  </r>
  <r>
    <s v="1427364565540246192265"/>
    <n v="142736456"/>
    <n v="5540246192265"/>
    <x v="2"/>
    <d v="2022-07-11T00:00:00"/>
    <x v="3"/>
    <n v="297"/>
  </r>
  <r>
    <s v="1427364595540246180522"/>
    <n v="142736459"/>
    <n v="5540246180522"/>
    <x v="1"/>
    <d v="2022-06-23T00:00:00"/>
    <x v="2"/>
    <n v="279"/>
  </r>
  <r>
    <s v="1427364595540246193409"/>
    <n v="142736459"/>
    <n v="5540246193409"/>
    <x v="1"/>
    <d v="2022-06-23T00:00:00"/>
    <x v="2"/>
    <n v="65"/>
  </r>
  <r>
    <s v="1427364625540246171759"/>
    <n v="142736462"/>
    <n v="5540246171759"/>
    <x v="4"/>
    <d v="2022-06-16T00:00:00"/>
    <x v="2"/>
    <n v="2506"/>
  </r>
  <r>
    <s v="1427364625540246177132"/>
    <n v="142736462"/>
    <n v="5540246177132"/>
    <x v="4"/>
    <d v="2022-06-16T00:00:00"/>
    <x v="2"/>
    <n v="7888"/>
  </r>
  <r>
    <s v="1427364625540246177133"/>
    <n v="142736462"/>
    <n v="5540246177133"/>
    <x v="4"/>
    <d v="2022-06-16T00:00:00"/>
    <x v="2"/>
    <n v="3341"/>
  </r>
  <r>
    <s v="1427364625540246192518"/>
    <n v="142736462"/>
    <n v="5540246192518"/>
    <x v="4"/>
    <d v="2022-06-16T00:00:00"/>
    <x v="2"/>
    <n v="3828"/>
  </r>
  <r>
    <s v="1427364635540246183587"/>
    <n v="142736463"/>
    <n v="5540246183587"/>
    <x v="4"/>
    <d v="2022-07-04T00:00:00"/>
    <x v="3"/>
    <n v="502"/>
  </r>
  <r>
    <s v="1427364645540246190097"/>
    <n v="142736464"/>
    <n v="5540246190097"/>
    <x v="3"/>
    <d v="2022-06-25T00:00:00"/>
    <x v="2"/>
    <n v="2559"/>
  </r>
  <r>
    <s v="1427364715540246176295"/>
    <n v="142736471"/>
    <n v="5540246176295"/>
    <x v="2"/>
    <d v="2022-06-13T00:00:00"/>
    <x v="2"/>
    <n v="7424"/>
  </r>
  <r>
    <s v="1427364715540246187987"/>
    <n v="142736471"/>
    <n v="5540246187987"/>
    <x v="2"/>
    <d v="2022-06-13T00:00:00"/>
    <x v="2"/>
    <n v="3341"/>
  </r>
  <r>
    <s v="1427364715540246188200"/>
    <n v="142736471"/>
    <n v="5540246188200"/>
    <x v="2"/>
    <d v="2022-06-13T00:00:00"/>
    <x v="2"/>
    <n v="2228"/>
  </r>
  <r>
    <s v="1427364725540246172978"/>
    <n v="142736472"/>
    <n v="5540246172978"/>
    <x v="2"/>
    <d v="2022-06-13T00:00:00"/>
    <x v="2"/>
    <n v="836"/>
  </r>
  <r>
    <s v="1427364745540246188200"/>
    <n v="142736474"/>
    <n v="5540246188200"/>
    <x v="2"/>
    <d v="2022-06-12T00:00:00"/>
    <x v="2"/>
    <n v="483"/>
  </r>
  <r>
    <s v="1427364895540246176295"/>
    <n v="142736489"/>
    <n v="5540246176295"/>
    <x v="2"/>
    <d v="2022-06-16T00:00:00"/>
    <x v="2"/>
    <n v="7387"/>
  </r>
  <r>
    <s v="1427364895540246187987"/>
    <n v="142736489"/>
    <n v="5540246187987"/>
    <x v="2"/>
    <d v="2022-06-16T00:00:00"/>
    <x v="2"/>
    <n v="4455"/>
  </r>
  <r>
    <s v="1427364905540246172669"/>
    <n v="142736490"/>
    <n v="5540246172669"/>
    <x v="2"/>
    <d v="2022-06-16T00:00:00"/>
    <x v="2"/>
    <n v="279"/>
  </r>
  <r>
    <s v="1427364905540246174174"/>
    <n v="142736490"/>
    <n v="5540246174174"/>
    <x v="2"/>
    <d v="2022-06-16T00:00:00"/>
    <x v="2"/>
    <n v="464"/>
  </r>
  <r>
    <s v="1427364905540246176699"/>
    <n v="142736490"/>
    <n v="5540246176699"/>
    <x v="2"/>
    <d v="2022-06-16T00:00:00"/>
    <x v="2"/>
    <n v="2088"/>
  </r>
  <r>
    <s v="1427364905540246188175"/>
    <n v="142736490"/>
    <n v="5540246188175"/>
    <x v="2"/>
    <d v="2022-06-16T00:00:00"/>
    <x v="2"/>
    <n v="116"/>
  </r>
  <r>
    <s v="1427364935540246185429"/>
    <n v="142736493"/>
    <n v="5540246185429"/>
    <x v="2"/>
    <d v="2022-06-16T00:00:00"/>
    <x v="2"/>
    <n v="70"/>
  </r>
  <r>
    <s v="1427364935540246186325"/>
    <n v="142736493"/>
    <n v="5540246186325"/>
    <x v="2"/>
    <d v="2022-06-16T00:00:00"/>
    <x v="2"/>
    <n v="279"/>
  </r>
  <r>
    <s v="1427364995540246173906"/>
    <n v="142736499"/>
    <n v="5540246173906"/>
    <x v="3"/>
    <d v="2022-06-24T00:00:00"/>
    <x v="2"/>
    <n v="1634"/>
  </r>
  <r>
    <s v="1427364995540246181016"/>
    <n v="142736499"/>
    <n v="5540246181016"/>
    <x v="3"/>
    <d v="2022-06-24T00:00:00"/>
    <x v="2"/>
    <n v="6237"/>
  </r>
  <r>
    <s v="1427365025540246177376"/>
    <n v="142736502"/>
    <n v="5540246177376"/>
    <x v="1"/>
    <d v="2022-07-01T00:00:00"/>
    <x v="3"/>
    <n v="1420"/>
  </r>
  <r>
    <s v="1427465145540246176699"/>
    <n v="142746514"/>
    <n v="5540246176699"/>
    <x v="2"/>
    <d v="2022-06-17T00:00:00"/>
    <x v="2"/>
    <n v="4176"/>
  </r>
  <r>
    <s v="1427465145540246188175"/>
    <n v="142746514"/>
    <n v="5540246188175"/>
    <x v="2"/>
    <d v="2022-06-17T00:00:00"/>
    <x v="2"/>
    <n v="93"/>
  </r>
  <r>
    <s v="1427465155540246171933"/>
    <n v="142746515"/>
    <n v="5540246171933"/>
    <x v="2"/>
    <d v="2022-06-17T00:00:00"/>
    <x v="2"/>
    <n v="557"/>
  </r>
  <r>
    <s v="1427465165540246171759"/>
    <n v="142746516"/>
    <n v="5540246171759"/>
    <x v="4"/>
    <d v="2022-06-20T00:00:00"/>
    <x v="2"/>
    <n v="2506"/>
  </r>
  <r>
    <s v="1427465165540246177132"/>
    <n v="142746516"/>
    <n v="5540246177132"/>
    <x v="4"/>
    <d v="2022-06-20T00:00:00"/>
    <x v="2"/>
    <n v="6960"/>
  </r>
  <r>
    <s v="1427465165540246177133"/>
    <n v="142746516"/>
    <n v="5540246177133"/>
    <x v="4"/>
    <d v="2022-06-20T00:00:00"/>
    <x v="2"/>
    <n v="7796"/>
  </r>
  <r>
    <s v="1427465175540246183562"/>
    <n v="142746517"/>
    <n v="5540246183562"/>
    <x v="4"/>
    <d v="2022-06-19T00:00:00"/>
    <x v="2"/>
    <n v="12528"/>
  </r>
  <r>
    <s v="1427465245540246181061"/>
    <n v="142746524"/>
    <n v="5540246181061"/>
    <x v="3"/>
    <d v="2022-06-30T00:00:00"/>
    <x v="2"/>
    <n v="3308"/>
  </r>
  <r>
    <s v="1427465245540246183547"/>
    <n v="142746524"/>
    <n v="5540246183547"/>
    <x v="3"/>
    <d v="2022-06-30T00:00:00"/>
    <x v="2"/>
    <n v="1114"/>
  </r>
  <r>
    <s v="1427465245540246185278"/>
    <n v="142746524"/>
    <n v="5540246185278"/>
    <x v="3"/>
    <d v="2022-06-30T00:00:00"/>
    <x v="2"/>
    <n v="2239"/>
  </r>
  <r>
    <s v="1427465425540246192907"/>
    <n v="142746542"/>
    <n v="5540246192907"/>
    <x v="3"/>
    <d v="2022-06-16T00:00:00"/>
    <x v="2"/>
    <n v="2228"/>
  </r>
  <r>
    <s v="1427465455540246171933"/>
    <n v="142746545"/>
    <n v="5540246171933"/>
    <x v="2"/>
    <d v="2022-06-18T00:00:00"/>
    <x v="2"/>
    <n v="557"/>
  </r>
  <r>
    <s v="1427465455540246176294"/>
    <n v="142746545"/>
    <n v="5540246176294"/>
    <x v="2"/>
    <d v="2022-06-18T00:00:00"/>
    <x v="2"/>
    <n v="2970"/>
  </r>
  <r>
    <s v="1427465455540246176295"/>
    <n v="142746545"/>
    <n v="5540246176295"/>
    <x v="2"/>
    <d v="2022-06-18T00:00:00"/>
    <x v="2"/>
    <n v="7424"/>
  </r>
  <r>
    <s v="1427465455540246187987"/>
    <n v="142746545"/>
    <n v="5540246187987"/>
    <x v="2"/>
    <d v="2022-06-18T00:00:00"/>
    <x v="2"/>
    <n v="2228"/>
  </r>
  <r>
    <s v="1427465455540246188200"/>
    <n v="142746545"/>
    <n v="5540246188200"/>
    <x v="2"/>
    <d v="2022-06-18T00:00:00"/>
    <x v="2"/>
    <n v="743"/>
  </r>
  <r>
    <s v="1427465465540246176699"/>
    <n v="142746546"/>
    <n v="5540246176699"/>
    <x v="2"/>
    <d v="2022-06-18T00:00:00"/>
    <x v="2"/>
    <n v="4176"/>
  </r>
  <r>
    <s v="1427465695540246172978"/>
    <n v="142746569"/>
    <n v="5540246172978"/>
    <x v="2"/>
    <d v="2022-06-19T00:00:00"/>
    <x v="2"/>
    <n v="836"/>
  </r>
  <r>
    <s v="1427465705540246176295"/>
    <n v="142746570"/>
    <n v="5540246176295"/>
    <x v="2"/>
    <d v="2022-06-19T00:00:00"/>
    <x v="2"/>
    <n v="7424"/>
  </r>
  <r>
    <s v="1427465705540246187987"/>
    <n v="142746570"/>
    <n v="5540246187987"/>
    <x v="2"/>
    <d v="2022-06-19T00:00:00"/>
    <x v="2"/>
    <n v="2228"/>
  </r>
  <r>
    <s v="1427465705540246188200"/>
    <n v="142746570"/>
    <n v="5540246188200"/>
    <x v="2"/>
    <d v="2022-06-19T00:00:00"/>
    <x v="2"/>
    <n v="743"/>
  </r>
  <r>
    <s v="1427465755540246170256"/>
    <n v="142746575"/>
    <n v="5540246170256"/>
    <x v="1"/>
    <d v="2022-07-02T00:00:00"/>
    <x v="3"/>
    <n v="2998"/>
  </r>
  <r>
    <s v="1427465755540246171888"/>
    <n v="142746575"/>
    <n v="5540246171888"/>
    <x v="1"/>
    <d v="2022-07-02T00:00:00"/>
    <x v="3"/>
    <n v="650"/>
  </r>
  <r>
    <s v="1427465885540246172978"/>
    <n v="142746588"/>
    <n v="5540246172978"/>
    <x v="2"/>
    <d v="2022-06-20T00:00:00"/>
    <x v="2"/>
    <n v="418"/>
  </r>
  <r>
    <s v="1427465885540246174174"/>
    <n v="142746588"/>
    <n v="5540246174174"/>
    <x v="2"/>
    <d v="2022-06-20T00:00:00"/>
    <x v="2"/>
    <n v="232"/>
  </r>
  <r>
    <s v="1427465885540246176699"/>
    <n v="142746588"/>
    <n v="5540246176699"/>
    <x v="2"/>
    <d v="2022-06-20T00:00:00"/>
    <x v="2"/>
    <n v="4176"/>
  </r>
  <r>
    <s v="1427465885540246188175"/>
    <n v="142746588"/>
    <n v="5540246188175"/>
    <x v="2"/>
    <d v="2022-06-20T00:00:00"/>
    <x v="2"/>
    <n v="93"/>
  </r>
  <r>
    <s v="1427465905540246176295"/>
    <n v="142746590"/>
    <n v="5540246176295"/>
    <x v="2"/>
    <d v="2022-06-20T00:00:00"/>
    <x v="2"/>
    <n v="7424"/>
  </r>
  <r>
    <s v="1427465905540246187987"/>
    <n v="142746590"/>
    <n v="5540246187987"/>
    <x v="2"/>
    <d v="2022-06-20T00:00:00"/>
    <x v="2"/>
    <n v="4455"/>
  </r>
  <r>
    <s v="1427465905540246188200"/>
    <n v="142746590"/>
    <n v="5540246188200"/>
    <x v="2"/>
    <d v="2022-06-20T00:00:00"/>
    <x v="2"/>
    <n v="743"/>
  </r>
  <r>
    <s v="1427466065540246172978"/>
    <n v="142746606"/>
    <n v="5540246172978"/>
    <x v="2"/>
    <d v="2022-06-23T00:00:00"/>
    <x v="2"/>
    <n v="418"/>
  </r>
  <r>
    <s v="1427466065540246174174"/>
    <n v="142746606"/>
    <n v="5540246174174"/>
    <x v="2"/>
    <d v="2022-06-23T00:00:00"/>
    <x v="2"/>
    <n v="232"/>
  </r>
  <r>
    <s v="1427466085540246171933"/>
    <n v="142746608"/>
    <n v="5540246171933"/>
    <x v="2"/>
    <d v="2022-06-23T00:00:00"/>
    <x v="2"/>
    <n v="279"/>
  </r>
  <r>
    <s v="1427466085540246176294"/>
    <n v="142746608"/>
    <n v="5540246176294"/>
    <x v="2"/>
    <d v="2022-06-23T00:00:00"/>
    <x v="2"/>
    <n v="1485"/>
  </r>
  <r>
    <s v="1427466085540246176295"/>
    <n v="142746608"/>
    <n v="5540246176295"/>
    <x v="2"/>
    <d v="2022-06-23T00:00:00"/>
    <x v="2"/>
    <n v="7424"/>
  </r>
  <r>
    <s v="1427466085540246187987"/>
    <n v="142746608"/>
    <n v="5540246187987"/>
    <x v="2"/>
    <d v="2022-06-23T00:00:00"/>
    <x v="2"/>
    <n v="2228"/>
  </r>
  <r>
    <s v="1427466115540246185429"/>
    <n v="142746611"/>
    <n v="5540246185429"/>
    <x v="2"/>
    <d v="2022-06-24T00:00:00"/>
    <x v="2"/>
    <n v="140"/>
  </r>
  <r>
    <s v="1427466115540246186325"/>
    <n v="142746611"/>
    <n v="5540246186325"/>
    <x v="2"/>
    <d v="2022-06-24T00:00:00"/>
    <x v="2"/>
    <n v="140"/>
  </r>
  <r>
    <s v="1427466125540246174095"/>
    <n v="142746612"/>
    <n v="5540246174095"/>
    <x v="2"/>
    <d v="2022-06-26T00:00:00"/>
    <x v="2"/>
    <n v="140"/>
  </r>
  <r>
    <s v="1427466125540246175050"/>
    <n v="142746612"/>
    <n v="5540246175050"/>
    <x v="2"/>
    <d v="2022-06-26T00:00:00"/>
    <x v="2"/>
    <n v="279"/>
  </r>
  <r>
    <s v="1427566215540246176699"/>
    <n v="142756621"/>
    <n v="5540246176699"/>
    <x v="2"/>
    <d v="2022-06-24T00:00:00"/>
    <x v="2"/>
    <n v="2088"/>
  </r>
  <r>
    <s v="1427566225540246194478"/>
    <n v="142756622"/>
    <n v="5540246194478"/>
    <x v="0"/>
    <d v="2022-08-13T00:00:00"/>
    <x v="1"/>
    <n v="724"/>
  </r>
  <r>
    <s v="1427566235540246171759"/>
    <n v="142756623"/>
    <n v="5540246171759"/>
    <x v="4"/>
    <d v="2022-06-27T00:00:00"/>
    <x v="2"/>
    <n v="3759"/>
  </r>
  <r>
    <s v="1427566235540246177132"/>
    <n v="142756623"/>
    <n v="5540246177132"/>
    <x v="4"/>
    <d v="2022-06-27T00:00:00"/>
    <x v="2"/>
    <n v="7424"/>
  </r>
  <r>
    <s v="1427566235540246177133"/>
    <n v="142756623"/>
    <n v="5540246177133"/>
    <x v="4"/>
    <d v="2022-06-27T00:00:00"/>
    <x v="2"/>
    <n v="2784"/>
  </r>
  <r>
    <s v="1427566235540246183542"/>
    <n v="142756623"/>
    <n v="5540246183542"/>
    <x v="4"/>
    <d v="2022-06-27T00:00:00"/>
    <x v="2"/>
    <n v="1253"/>
  </r>
  <r>
    <s v="1427566235540246192518"/>
    <n v="142756623"/>
    <n v="5540246192518"/>
    <x v="4"/>
    <d v="2022-06-27T00:00:00"/>
    <x v="2"/>
    <n v="5847"/>
  </r>
  <r>
    <s v="1427566295540246171933"/>
    <n v="142756629"/>
    <n v="5540246171933"/>
    <x v="2"/>
    <d v="2022-06-25T00:00:00"/>
    <x v="2"/>
    <n v="557"/>
  </r>
  <r>
    <s v="1427566395540246171933"/>
    <n v="142756639"/>
    <n v="5540246171933"/>
    <x v="2"/>
    <d v="2022-06-26T00:00:00"/>
    <x v="2"/>
    <n v="557"/>
  </r>
  <r>
    <s v="1427566395540246176294"/>
    <n v="142756639"/>
    <n v="5540246176294"/>
    <x v="2"/>
    <d v="2022-06-26T00:00:00"/>
    <x v="2"/>
    <n v="1448"/>
  </r>
  <r>
    <s v="1427566395540246176295"/>
    <n v="142756639"/>
    <n v="5540246176295"/>
    <x v="2"/>
    <d v="2022-06-26T00:00:00"/>
    <x v="2"/>
    <n v="5568"/>
  </r>
  <r>
    <s v="1427566395540246187987"/>
    <n v="142756639"/>
    <n v="5540246187987"/>
    <x v="2"/>
    <d v="2022-06-26T00:00:00"/>
    <x v="2"/>
    <n v="1114"/>
  </r>
  <r>
    <s v="1427566395540246188200"/>
    <n v="142756639"/>
    <n v="5540246188200"/>
    <x v="2"/>
    <d v="2022-06-26T00:00:00"/>
    <x v="2"/>
    <n v="1485"/>
  </r>
  <r>
    <s v="1427566405540246172978"/>
    <n v="142756640"/>
    <n v="5540246172978"/>
    <x v="2"/>
    <d v="2022-06-26T00:00:00"/>
    <x v="2"/>
    <n v="418"/>
  </r>
  <r>
    <s v="1427566405540246174174"/>
    <n v="142756640"/>
    <n v="5540246174174"/>
    <x v="2"/>
    <d v="2022-06-26T00:00:00"/>
    <x v="2"/>
    <n v="232"/>
  </r>
  <r>
    <s v="1427566405540246176699"/>
    <n v="142756640"/>
    <n v="5540246176699"/>
    <x v="2"/>
    <d v="2022-06-26T00:00:00"/>
    <x v="2"/>
    <n v="2088"/>
  </r>
  <r>
    <s v="1427566585540246171933"/>
    <n v="142756658"/>
    <n v="5540246171933"/>
    <x v="2"/>
    <d v="2022-06-27T00:00:00"/>
    <x v="2"/>
    <n v="1114"/>
  </r>
  <r>
    <s v="1427566585540246176294"/>
    <n v="142756658"/>
    <n v="5540246176294"/>
    <x v="2"/>
    <d v="2022-06-27T00:00:00"/>
    <x v="2"/>
    <n v="2228"/>
  </r>
  <r>
    <s v="1427566585540246176295"/>
    <n v="142756658"/>
    <n v="5540246176295"/>
    <x v="2"/>
    <d v="2022-06-27T00:00:00"/>
    <x v="2"/>
    <n v="11136"/>
  </r>
  <r>
    <s v="1427566585540246187987"/>
    <n v="142756658"/>
    <n v="5540246187987"/>
    <x v="2"/>
    <d v="2022-06-27T00:00:00"/>
    <x v="2"/>
    <n v="5568"/>
  </r>
  <r>
    <s v="1427566585540246188200"/>
    <n v="142756658"/>
    <n v="5540246188200"/>
    <x v="2"/>
    <d v="2022-06-27T00:00:00"/>
    <x v="2"/>
    <n v="743"/>
  </r>
  <r>
    <s v="1427566595540246172539"/>
    <n v="142756659"/>
    <n v="5540246172539"/>
    <x v="2"/>
    <d v="2022-06-27T00:00:00"/>
    <x v="2"/>
    <n v="35"/>
  </r>
  <r>
    <s v="1427566595540246172669"/>
    <n v="142756659"/>
    <n v="5540246172669"/>
    <x v="2"/>
    <d v="2022-06-27T00:00:00"/>
    <x v="2"/>
    <n v="140"/>
  </r>
  <r>
    <s v="1427566595540246172978"/>
    <n v="142756659"/>
    <n v="5540246172978"/>
    <x v="2"/>
    <d v="2022-06-27T00:00:00"/>
    <x v="2"/>
    <n v="836"/>
  </r>
  <r>
    <s v="1427566595540246174174"/>
    <n v="142756659"/>
    <n v="5540246174174"/>
    <x v="2"/>
    <d v="2022-06-27T00:00:00"/>
    <x v="2"/>
    <n v="464"/>
  </r>
  <r>
    <s v="1427566595540246176699"/>
    <n v="142756659"/>
    <n v="5540246176699"/>
    <x v="2"/>
    <d v="2022-06-27T00:00:00"/>
    <x v="2"/>
    <n v="4176"/>
  </r>
  <r>
    <s v="1427566595540246188175"/>
    <n v="142756659"/>
    <n v="5540246188175"/>
    <x v="2"/>
    <d v="2022-06-27T00:00:00"/>
    <x v="2"/>
    <n v="232"/>
  </r>
  <r>
    <s v="1427566595540246192102"/>
    <n v="142756659"/>
    <n v="5540246192102"/>
    <x v="2"/>
    <d v="2022-06-27T00:00:00"/>
    <x v="2"/>
    <n v="2005"/>
  </r>
  <r>
    <s v="1427566605540246174095"/>
    <n v="142756660"/>
    <n v="5540246174095"/>
    <x v="2"/>
    <d v="2022-07-02T00:00:00"/>
    <x v="3"/>
    <n v="70"/>
  </r>
  <r>
    <s v="1427566605540246175047"/>
    <n v="142756660"/>
    <n v="5540246175047"/>
    <x v="2"/>
    <d v="2022-07-02T00:00:00"/>
    <x v="3"/>
    <n v="140"/>
  </r>
  <r>
    <s v="1427566605540246175049"/>
    <n v="142756660"/>
    <n v="5540246175049"/>
    <x v="2"/>
    <d v="2022-07-02T00:00:00"/>
    <x v="3"/>
    <n v="557"/>
  </r>
  <r>
    <s v="1427566605540246175050"/>
    <n v="142756660"/>
    <n v="5540246175050"/>
    <x v="2"/>
    <d v="2022-07-02T00:00:00"/>
    <x v="3"/>
    <n v="836"/>
  </r>
  <r>
    <s v="1427566605540246190743"/>
    <n v="142756660"/>
    <n v="5540246190743"/>
    <x v="2"/>
    <d v="2022-07-02T00:00:00"/>
    <x v="3"/>
    <n v="140"/>
  </r>
  <r>
    <s v="1427566725540246171933"/>
    <n v="142756672"/>
    <n v="5540246171933"/>
    <x v="2"/>
    <d v="2022-06-30T00:00:00"/>
    <x v="2"/>
    <n v="557"/>
  </r>
  <r>
    <s v="1427566725540246176294"/>
    <n v="142756672"/>
    <n v="5540246176294"/>
    <x v="2"/>
    <d v="2022-06-30T00:00:00"/>
    <x v="2"/>
    <n v="2970"/>
  </r>
  <r>
    <s v="1427566725540246176295"/>
    <n v="142756672"/>
    <n v="5540246176295"/>
    <x v="2"/>
    <d v="2022-06-30T00:00:00"/>
    <x v="2"/>
    <n v="7424"/>
  </r>
  <r>
    <s v="1427566725540246187987"/>
    <n v="142756672"/>
    <n v="5540246187987"/>
    <x v="2"/>
    <d v="2022-06-30T00:00:00"/>
    <x v="2"/>
    <n v="6682"/>
  </r>
  <r>
    <s v="1427566725540246188200"/>
    <n v="142756672"/>
    <n v="5540246188200"/>
    <x v="2"/>
    <d v="2022-06-30T00:00:00"/>
    <x v="2"/>
    <n v="1485"/>
  </r>
  <r>
    <s v="1427566745540246172978"/>
    <n v="142756674"/>
    <n v="5540246172978"/>
    <x v="2"/>
    <d v="2022-06-30T00:00:00"/>
    <x v="2"/>
    <n v="836"/>
  </r>
  <r>
    <s v="1427566745540246174174"/>
    <n v="142756674"/>
    <n v="5540246174174"/>
    <x v="2"/>
    <d v="2022-06-30T00:00:00"/>
    <x v="2"/>
    <n v="464"/>
  </r>
  <r>
    <s v="1427566745540246176699"/>
    <n v="142756674"/>
    <n v="5540246176699"/>
    <x v="2"/>
    <d v="2022-06-30T00:00:00"/>
    <x v="2"/>
    <n v="3132"/>
  </r>
  <r>
    <s v="1427566775540246185429"/>
    <n v="142756677"/>
    <n v="5540246185429"/>
    <x v="2"/>
    <d v="2022-07-01T00:00:00"/>
    <x v="3"/>
    <n v="140"/>
  </r>
  <r>
    <s v="1427566775540246186325"/>
    <n v="142756677"/>
    <n v="5540246186325"/>
    <x v="2"/>
    <d v="2022-07-01T00:00:00"/>
    <x v="3"/>
    <n v="140"/>
  </r>
  <r>
    <s v="1427566945540246182684"/>
    <n v="142756694"/>
    <n v="5540246182684"/>
    <x v="1"/>
    <d v="2022-07-04T00:00:00"/>
    <x v="3"/>
    <n v="325"/>
  </r>
  <r>
    <s v="1427566945540246183844"/>
    <n v="142756694"/>
    <n v="5540246183844"/>
    <x v="1"/>
    <d v="2022-07-04T00:00:00"/>
    <x v="3"/>
    <n v="93"/>
  </r>
  <r>
    <s v="1427566965540246192209"/>
    <n v="142756696"/>
    <n v="5540246192209"/>
    <x v="4"/>
    <d v="2022-07-04T00:00:00"/>
    <x v="3"/>
    <n v="1114"/>
  </r>
  <r>
    <s v="1427566965540246192831"/>
    <n v="142756696"/>
    <n v="5540246192831"/>
    <x v="4"/>
    <d v="2022-07-04T00:00:00"/>
    <x v="3"/>
    <n v="1300"/>
  </r>
  <r>
    <s v="1427667015540246172669"/>
    <n v="142766701"/>
    <n v="5540246172669"/>
    <x v="2"/>
    <d v="2022-07-01T00:00:00"/>
    <x v="3"/>
    <n v="140"/>
  </r>
  <r>
    <s v="1427667015540246174174"/>
    <n v="142766701"/>
    <n v="5540246174174"/>
    <x v="2"/>
    <d v="2022-07-01T00:00:00"/>
    <x v="3"/>
    <n v="232"/>
  </r>
  <r>
    <s v="1427667015540246176699"/>
    <n v="142766701"/>
    <n v="5540246176699"/>
    <x v="2"/>
    <d v="2022-07-01T00:00:00"/>
    <x v="3"/>
    <n v="4176"/>
  </r>
  <r>
    <s v="1427667015540246188175"/>
    <n v="142766701"/>
    <n v="5540246188175"/>
    <x v="2"/>
    <d v="2022-07-01T00:00:00"/>
    <x v="3"/>
    <n v="116"/>
  </r>
  <r>
    <s v="1427667025540246176295"/>
    <n v="142766702"/>
    <n v="5540246176295"/>
    <x v="2"/>
    <d v="2022-07-01T00:00:00"/>
    <x v="3"/>
    <n v="4455"/>
  </r>
  <r>
    <s v="1427667025540246187987"/>
    <n v="142766702"/>
    <n v="5540246187987"/>
    <x v="2"/>
    <d v="2022-07-01T00:00:00"/>
    <x v="3"/>
    <n v="4455"/>
  </r>
  <r>
    <s v="1427667025540246188200"/>
    <n v="142766702"/>
    <n v="5540246188200"/>
    <x v="2"/>
    <d v="2022-07-01T00:00:00"/>
    <x v="3"/>
    <n v="743"/>
  </r>
  <r>
    <s v="1427667045540246174095"/>
    <n v="142766704"/>
    <n v="5540246174095"/>
    <x v="2"/>
    <d v="2022-07-04T00:00:00"/>
    <x v="3"/>
    <n v="70"/>
  </r>
  <r>
    <s v="1427667045540246175047"/>
    <n v="142766704"/>
    <n v="5540246175047"/>
    <x v="2"/>
    <d v="2022-07-04T00:00:00"/>
    <x v="3"/>
    <n v="140"/>
  </r>
  <r>
    <s v="1427667045540246175049"/>
    <n v="142766704"/>
    <n v="5540246175049"/>
    <x v="2"/>
    <d v="2022-07-04T00:00:00"/>
    <x v="3"/>
    <n v="279"/>
  </r>
  <r>
    <s v="1427667045540246175050"/>
    <n v="142766704"/>
    <n v="5540246175050"/>
    <x v="2"/>
    <d v="2022-07-04T00:00:00"/>
    <x v="3"/>
    <n v="279"/>
  </r>
  <r>
    <s v="1427667045540246190743"/>
    <n v="142766704"/>
    <n v="5540246190743"/>
    <x v="2"/>
    <d v="2022-07-04T00:00:00"/>
    <x v="3"/>
    <n v="140"/>
  </r>
  <r>
    <s v="1427667055540246177132"/>
    <n v="142766705"/>
    <n v="5540246177132"/>
    <x v="4"/>
    <d v="2022-07-01T00:00:00"/>
    <x v="3"/>
    <n v="3225"/>
  </r>
  <r>
    <s v="1427667055540246177133"/>
    <n v="142766705"/>
    <n v="5540246177133"/>
    <x v="4"/>
    <d v="2022-07-01T00:00:00"/>
    <x v="3"/>
    <n v="4455"/>
  </r>
  <r>
    <s v="1427667055540246183542"/>
    <n v="142766705"/>
    <n v="5540246183542"/>
    <x v="4"/>
    <d v="2022-07-01T00:00:00"/>
    <x v="3"/>
    <n v="1253"/>
  </r>
  <r>
    <s v="1427667055540246192148"/>
    <n v="142766705"/>
    <n v="5540246192148"/>
    <x v="4"/>
    <d v="2022-07-01T00:00:00"/>
    <x v="3"/>
    <n v="5568"/>
  </r>
  <r>
    <s v="1427667055540246192518"/>
    <n v="142766705"/>
    <n v="5540246192518"/>
    <x v="4"/>
    <d v="2022-07-01T00:00:00"/>
    <x v="3"/>
    <n v="5847"/>
  </r>
  <r>
    <s v="1427667125540246173686"/>
    <n v="142766712"/>
    <n v="5540246173686"/>
    <x v="0"/>
    <d v="2022-07-17T00:00:00"/>
    <x v="3"/>
    <n v="223"/>
  </r>
  <r>
    <s v="1432467145540246171933"/>
    <n v="143246714"/>
    <n v="5540246171933"/>
    <x v="2"/>
    <d v="2022-07-02T00:00:00"/>
    <x v="3"/>
    <n v="836"/>
  </r>
  <r>
    <s v="1432467145540246176294"/>
    <n v="143246714"/>
    <n v="5540246176294"/>
    <x v="2"/>
    <d v="2022-07-02T00:00:00"/>
    <x v="3"/>
    <n v="1485"/>
  </r>
  <r>
    <s v="1432467145540246176295"/>
    <n v="143246714"/>
    <n v="5540246176295"/>
    <x v="2"/>
    <d v="2022-07-02T00:00:00"/>
    <x v="3"/>
    <n v="4455"/>
  </r>
  <r>
    <s v="1432467145540246188200"/>
    <n v="143246714"/>
    <n v="5540246188200"/>
    <x v="2"/>
    <d v="2022-07-02T00:00:00"/>
    <x v="3"/>
    <n v="743"/>
  </r>
  <r>
    <s v="1432467155540246172978"/>
    <n v="143246715"/>
    <n v="5540246172978"/>
    <x v="2"/>
    <d v="2022-07-02T00:00:00"/>
    <x v="3"/>
    <n v="836"/>
  </r>
  <r>
    <s v="1432467155540246176699"/>
    <n v="143246715"/>
    <n v="5540246176699"/>
    <x v="2"/>
    <d v="2022-07-02T00:00:00"/>
    <x v="3"/>
    <n v="2088"/>
  </r>
  <r>
    <s v="1432467315540246172669"/>
    <n v="143246731"/>
    <n v="5540246172669"/>
    <x v="2"/>
    <d v="2022-07-03T00:00:00"/>
    <x v="3"/>
    <n v="140"/>
  </r>
  <r>
    <s v="1432467315540246188175"/>
    <n v="143246731"/>
    <n v="5540246188175"/>
    <x v="2"/>
    <d v="2022-07-03T00:00:00"/>
    <x v="3"/>
    <n v="116"/>
  </r>
  <r>
    <s v="1432467325540246171933"/>
    <n v="143246732"/>
    <n v="5540246171933"/>
    <x v="2"/>
    <d v="2022-07-03T00:00:00"/>
    <x v="3"/>
    <n v="279"/>
  </r>
  <r>
    <s v="1432467325540246187987"/>
    <n v="143246732"/>
    <n v="5540246187987"/>
    <x v="2"/>
    <d v="2022-07-03T00:00:00"/>
    <x v="3"/>
    <n v="2228"/>
  </r>
  <r>
    <s v="1432467325540246188200"/>
    <n v="143246732"/>
    <n v="5540246188200"/>
    <x v="2"/>
    <d v="2022-07-03T00:00:00"/>
    <x v="3"/>
    <n v="743"/>
  </r>
  <r>
    <s v="1432467415540246183130"/>
    <n v="143246741"/>
    <n v="5540246183130"/>
    <x v="4"/>
    <d v="2022-07-08T00:00:00"/>
    <x v="3"/>
    <n v="1003"/>
  </r>
  <r>
    <s v="1432467415540246183537"/>
    <n v="143246741"/>
    <n v="5540246183537"/>
    <x v="4"/>
    <d v="2022-07-08T00:00:00"/>
    <x v="3"/>
    <n v="961"/>
  </r>
  <r>
    <s v="1432467425540246170256"/>
    <n v="143246742"/>
    <n v="5540246170256"/>
    <x v="1"/>
    <d v="2022-07-09T00:00:00"/>
    <x v="3"/>
    <n v="3174"/>
  </r>
  <r>
    <s v="1432467425540246171888"/>
    <n v="143246742"/>
    <n v="5540246171888"/>
    <x v="1"/>
    <d v="2022-07-09T00:00:00"/>
    <x v="3"/>
    <n v="520"/>
  </r>
  <r>
    <s v="1432467555540246172978"/>
    <n v="143246755"/>
    <n v="5540246172978"/>
    <x v="2"/>
    <d v="2022-07-04T00:00:00"/>
    <x v="3"/>
    <n v="836"/>
  </r>
  <r>
    <s v="1432467555540246174174"/>
    <n v="143246755"/>
    <n v="5540246174174"/>
    <x v="2"/>
    <d v="2022-07-04T00:00:00"/>
    <x v="3"/>
    <n v="348"/>
  </r>
  <r>
    <s v="1432467565540246171933"/>
    <n v="143246756"/>
    <n v="5540246171933"/>
    <x v="2"/>
    <d v="2022-07-04T00:00:00"/>
    <x v="3"/>
    <n v="836"/>
  </r>
  <r>
    <s v="1432467565540246176294"/>
    <n v="143246756"/>
    <n v="5540246176294"/>
    <x v="2"/>
    <d v="2022-07-04T00:00:00"/>
    <x v="3"/>
    <n v="1485"/>
  </r>
  <r>
    <s v="1432467565540246176295"/>
    <n v="143246756"/>
    <n v="5540246176295"/>
    <x v="2"/>
    <d v="2022-07-04T00:00:00"/>
    <x v="3"/>
    <n v="3712"/>
  </r>
  <r>
    <s v="1432467565540246187987"/>
    <n v="143246756"/>
    <n v="5540246187987"/>
    <x v="2"/>
    <d v="2022-07-04T00:00:00"/>
    <x v="3"/>
    <n v="3341"/>
  </r>
  <r>
    <s v="1432467565540246188200"/>
    <n v="143246756"/>
    <n v="5540246188200"/>
    <x v="2"/>
    <d v="2022-07-04T00:00:00"/>
    <x v="3"/>
    <n v="743"/>
  </r>
  <r>
    <s v="1432467595540246175047"/>
    <n v="143246759"/>
    <n v="5540246175047"/>
    <x v="2"/>
    <d v="2022-07-09T00:00:00"/>
    <x v="3"/>
    <n v="418"/>
  </r>
  <r>
    <s v="1432467595540246175049"/>
    <n v="143246759"/>
    <n v="5540246175049"/>
    <x v="2"/>
    <d v="2022-07-09T00:00:00"/>
    <x v="3"/>
    <n v="557"/>
  </r>
  <r>
    <s v="1432467595540246175050"/>
    <n v="143246759"/>
    <n v="5540246175050"/>
    <x v="2"/>
    <d v="2022-07-09T00:00:00"/>
    <x v="3"/>
    <n v="557"/>
  </r>
  <r>
    <s v="1432467635540246188583"/>
    <n v="143246763"/>
    <n v="5540246188583"/>
    <x v="1"/>
    <d v="2022-07-07T00:00:00"/>
    <x v="3"/>
    <n v="2228"/>
  </r>
  <r>
    <s v="1432467645540246192264"/>
    <n v="143246764"/>
    <n v="5540246192264"/>
    <x v="2"/>
    <d v="2022-07-30T00:00:00"/>
    <x v="3"/>
    <n v="1485"/>
  </r>
  <r>
    <s v="1432467645540246192265"/>
    <n v="143246764"/>
    <n v="5540246192265"/>
    <x v="2"/>
    <d v="2022-07-30T00:00:00"/>
    <x v="3"/>
    <n v="297"/>
  </r>
  <r>
    <s v="1432467715540246181061"/>
    <n v="143246771"/>
    <n v="5540246181061"/>
    <x v="3"/>
    <d v="2022-07-11T00:00:00"/>
    <x v="3"/>
    <n v="2998"/>
  </r>
  <r>
    <s v="1432467715540246183547"/>
    <n v="143246771"/>
    <n v="5540246183547"/>
    <x v="3"/>
    <d v="2022-07-11T00:00:00"/>
    <x v="3"/>
    <n v="3341"/>
  </r>
  <r>
    <s v="1432467715540246185278"/>
    <n v="143246771"/>
    <n v="5540246185278"/>
    <x v="3"/>
    <d v="2022-07-11T00:00:00"/>
    <x v="3"/>
    <n v="1120"/>
  </r>
  <r>
    <s v="1432467725540246192907"/>
    <n v="143246772"/>
    <n v="5540246192907"/>
    <x v="3"/>
    <d v="2022-07-31T00:00:00"/>
    <x v="3"/>
    <n v="6682"/>
  </r>
  <r>
    <s v="1432467755540246177132"/>
    <n v="143246775"/>
    <n v="5540246177132"/>
    <x v="4"/>
    <d v="2022-07-07T00:00:00"/>
    <x v="3"/>
    <n v="3248"/>
  </r>
  <r>
    <s v="1432467755540246177133"/>
    <n v="143246775"/>
    <n v="5540246177133"/>
    <x v="4"/>
    <d v="2022-07-07T00:00:00"/>
    <x v="3"/>
    <n v="5568"/>
  </r>
  <r>
    <s v="1432467755540246192148"/>
    <n v="143246775"/>
    <n v="5540246192148"/>
    <x v="4"/>
    <d v="2022-07-07T00:00:00"/>
    <x v="3"/>
    <n v="11136"/>
  </r>
  <r>
    <s v="1432467755540246192518"/>
    <n v="143246775"/>
    <n v="5540246192518"/>
    <x v="4"/>
    <d v="2022-07-07T00:00:00"/>
    <x v="3"/>
    <n v="2924"/>
  </r>
  <r>
    <s v="1432467825540246193316"/>
    <n v="143246782"/>
    <n v="5540246193316"/>
    <x v="1"/>
    <d v="2022-07-11T00:00:00"/>
    <x v="3"/>
    <n v="335"/>
  </r>
  <r>
    <s v="1432467915540246171933"/>
    <n v="143246791"/>
    <n v="5540246171933"/>
    <x v="2"/>
    <d v="2022-07-07T00:00:00"/>
    <x v="3"/>
    <n v="1114"/>
  </r>
  <r>
    <s v="1432467915540246176294"/>
    <n v="143246791"/>
    <n v="5540246176294"/>
    <x v="2"/>
    <d v="2022-07-07T00:00:00"/>
    <x v="3"/>
    <n v="1485"/>
  </r>
  <r>
    <s v="1432467915540246176295"/>
    <n v="143246791"/>
    <n v="5540246176295"/>
    <x v="2"/>
    <d v="2022-07-07T00:00:00"/>
    <x v="3"/>
    <n v="4455"/>
  </r>
  <r>
    <s v="1432467915540246188200"/>
    <n v="143246791"/>
    <n v="5540246188200"/>
    <x v="2"/>
    <d v="2022-07-07T00:00:00"/>
    <x v="3"/>
    <n v="1448"/>
  </r>
  <r>
    <s v="1432467935540246172669"/>
    <n v="143246793"/>
    <n v="5540246172669"/>
    <x v="2"/>
    <d v="2022-07-07T00:00:00"/>
    <x v="3"/>
    <n v="279"/>
  </r>
  <r>
    <s v="1432467935540246174174"/>
    <n v="143246793"/>
    <n v="5540246174174"/>
    <x v="2"/>
    <d v="2022-07-07T00:00:00"/>
    <x v="3"/>
    <n v="464"/>
  </r>
  <r>
    <s v="1432467935540246188175"/>
    <n v="143246793"/>
    <n v="5540246188175"/>
    <x v="2"/>
    <d v="2022-07-07T00:00:00"/>
    <x v="3"/>
    <n v="116"/>
  </r>
  <r>
    <s v="1432468025540246180522"/>
    <n v="143246802"/>
    <n v="5540246180522"/>
    <x v="1"/>
    <d v="2022-07-07T00:00:00"/>
    <x v="3"/>
    <n v="557"/>
  </r>
  <r>
    <s v="1432468035540246180522"/>
    <n v="143246803"/>
    <n v="5540246180522"/>
    <x v="1"/>
    <d v="2022-07-17T00:00:00"/>
    <x v="3"/>
    <n v="891"/>
  </r>
  <r>
    <s v="1432468155540246171933"/>
    <n v="143246815"/>
    <n v="5540246171933"/>
    <x v="2"/>
    <d v="2022-07-08T00:00:00"/>
    <x v="3"/>
    <n v="557"/>
  </r>
  <r>
    <s v="1432468155540246187987"/>
    <n v="143246815"/>
    <n v="5540246187987"/>
    <x v="2"/>
    <d v="2022-07-08T00:00:00"/>
    <x v="3"/>
    <n v="2228"/>
  </r>
  <r>
    <s v="1432468155540246188200"/>
    <n v="143246815"/>
    <n v="5540246188200"/>
    <x v="2"/>
    <d v="2022-07-08T00:00:00"/>
    <x v="3"/>
    <n v="1485"/>
  </r>
  <r>
    <s v="1432468165540246172539"/>
    <n v="143246816"/>
    <n v="5540246172539"/>
    <x v="2"/>
    <d v="2022-07-08T00:00:00"/>
    <x v="3"/>
    <n v="47"/>
  </r>
  <r>
    <s v="1432468165540246172669"/>
    <n v="143246816"/>
    <n v="5540246172669"/>
    <x v="2"/>
    <d v="2022-07-08T00:00:00"/>
    <x v="3"/>
    <n v="279"/>
  </r>
  <r>
    <s v="1432468165540246172978"/>
    <n v="143246816"/>
    <n v="5540246172978"/>
    <x v="2"/>
    <d v="2022-07-08T00:00:00"/>
    <x v="3"/>
    <n v="1671"/>
  </r>
  <r>
    <s v="1432468165540246174174"/>
    <n v="143246816"/>
    <n v="5540246174174"/>
    <x v="2"/>
    <d v="2022-07-08T00:00:00"/>
    <x v="3"/>
    <n v="464"/>
  </r>
  <r>
    <s v="1432468165540246176699"/>
    <n v="143246816"/>
    <n v="5540246176699"/>
    <x v="2"/>
    <d v="2022-07-08T00:00:00"/>
    <x v="3"/>
    <n v="6264"/>
  </r>
  <r>
    <s v="1432468165540246192102"/>
    <n v="143246816"/>
    <n v="5540246192102"/>
    <x v="2"/>
    <d v="2022-07-08T00:00:00"/>
    <x v="3"/>
    <n v="4009"/>
  </r>
  <r>
    <s v="1432468185540246173906"/>
    <n v="143246818"/>
    <n v="5540246173906"/>
    <x v="3"/>
    <d v="2022-07-16T00:00:00"/>
    <x v="3"/>
    <n v="2450"/>
  </r>
  <r>
    <s v="1432468185540246181016"/>
    <n v="143246818"/>
    <n v="5540246181016"/>
    <x v="3"/>
    <d v="2022-07-16T00:00:00"/>
    <x v="3"/>
    <n v="10691"/>
  </r>
  <r>
    <s v="1432468225540246174095"/>
    <n v="143246822"/>
    <n v="5540246174095"/>
    <x v="2"/>
    <d v="2022-07-11T00:00:00"/>
    <x v="3"/>
    <n v="70"/>
  </r>
  <r>
    <s v="1432468225540246175049"/>
    <n v="143246822"/>
    <n v="5540246175049"/>
    <x v="2"/>
    <d v="2022-07-11T00:00:00"/>
    <x v="3"/>
    <n v="836"/>
  </r>
  <r>
    <s v="1432468225540246175050"/>
    <n v="143246822"/>
    <n v="5540246175050"/>
    <x v="2"/>
    <d v="2022-07-11T00:00:00"/>
    <x v="3"/>
    <n v="557"/>
  </r>
  <r>
    <s v="1432468225540246190743"/>
    <n v="143246822"/>
    <n v="5540246190743"/>
    <x v="2"/>
    <d v="2022-07-11T00:00:00"/>
    <x v="3"/>
    <n v="279"/>
  </r>
  <r>
    <s v="1432468235540246176699"/>
    <n v="143246823"/>
    <n v="5540246176699"/>
    <x v="2"/>
    <d v="2022-07-04T00:00:00"/>
    <x v="3"/>
    <n v="5012"/>
  </r>
  <r>
    <s v="1432468275540246171759"/>
    <n v="143246827"/>
    <n v="5540246171759"/>
    <x v="4"/>
    <d v="2022-07-09T00:00:00"/>
    <x v="3"/>
    <n v="1253"/>
  </r>
  <r>
    <s v="1432468275540246192148"/>
    <n v="143246827"/>
    <n v="5540246192148"/>
    <x v="4"/>
    <d v="2022-07-09T00:00:00"/>
    <x v="3"/>
    <n v="30624"/>
  </r>
  <r>
    <s v="1432468275540246192518"/>
    <n v="143246827"/>
    <n v="5540246192518"/>
    <x v="4"/>
    <d v="2022-07-09T00:00:00"/>
    <x v="3"/>
    <n v="8770"/>
  </r>
  <r>
    <s v="1432568475540246172978"/>
    <n v="143256847"/>
    <n v="5540246172978"/>
    <x v="2"/>
    <d v="2022-07-09T00:00:00"/>
    <x v="3"/>
    <n v="251"/>
  </r>
  <r>
    <s v="1432568475540246188175"/>
    <n v="143256847"/>
    <n v="5540246188175"/>
    <x v="2"/>
    <d v="2022-07-09T00:00:00"/>
    <x v="3"/>
    <n v="116"/>
  </r>
  <r>
    <s v="1432568665540246183130"/>
    <n v="143256866"/>
    <n v="5540246183130"/>
    <x v="4"/>
    <d v="2022-07-15T00:00:00"/>
    <x v="3"/>
    <n v="1692"/>
  </r>
  <r>
    <s v="1432568705540246185429"/>
    <n v="143256870"/>
    <n v="5540246185429"/>
    <x v="2"/>
    <d v="2022-07-11T00:00:00"/>
    <x v="3"/>
    <n v="84"/>
  </r>
  <r>
    <s v="1432568765540246176295"/>
    <n v="143256876"/>
    <n v="5540246176295"/>
    <x v="2"/>
    <d v="2022-07-11T00:00:00"/>
    <x v="3"/>
    <n v="4455"/>
  </r>
  <r>
    <s v="1432568765540246187987"/>
    <n v="143256876"/>
    <n v="5540246187987"/>
    <x v="2"/>
    <d v="2022-07-11T00:00:00"/>
    <x v="3"/>
    <n v="1671"/>
  </r>
  <r>
    <s v="1432568765540246188200"/>
    <n v="143256876"/>
    <n v="5540246188200"/>
    <x v="2"/>
    <d v="2022-07-11T00:00:00"/>
    <x v="3"/>
    <n v="446"/>
  </r>
  <r>
    <s v="1432568775540246172978"/>
    <n v="143256877"/>
    <n v="5540246172978"/>
    <x v="2"/>
    <d v="2022-07-11T00:00:00"/>
    <x v="3"/>
    <n v="1671"/>
  </r>
  <r>
    <s v="1432568775540246176699"/>
    <n v="143256877"/>
    <n v="5540246176699"/>
    <x v="2"/>
    <d v="2022-07-11T00:00:00"/>
    <x v="3"/>
    <n v="3132"/>
  </r>
  <r>
    <s v="1432568915540246194478"/>
    <n v="143256891"/>
    <n v="5540246194478"/>
    <x v="0"/>
    <d v="2022-09-10T00:00:00"/>
    <x v="4"/>
    <n v="1225"/>
  </r>
  <r>
    <s v="1432568985540246187987"/>
    <n v="143256898"/>
    <n v="5540246187987"/>
    <x v="2"/>
    <d v="2022-07-14T00:00:00"/>
    <x v="3"/>
    <n v="1671"/>
  </r>
  <r>
    <s v="1432568985540246188200"/>
    <n v="143256898"/>
    <n v="5540246188200"/>
    <x v="2"/>
    <d v="2022-07-14T00:00:00"/>
    <x v="3"/>
    <n v="743"/>
  </r>
  <r>
    <s v="1432568995540246188175"/>
    <n v="143256899"/>
    <n v="5540246188175"/>
    <x v="2"/>
    <d v="2022-07-14T00:00:00"/>
    <x v="3"/>
    <n v="116"/>
  </r>
  <r>
    <s v="1432569015540246175049"/>
    <n v="143256901"/>
    <n v="5540246175049"/>
    <x v="2"/>
    <d v="2022-07-17T00:00:00"/>
    <x v="3"/>
    <n v="279"/>
  </r>
  <r>
    <s v="1432569015540246190743"/>
    <n v="143256901"/>
    <n v="5540246190743"/>
    <x v="2"/>
    <d v="2022-07-17T00:00:00"/>
    <x v="3"/>
    <n v="140"/>
  </r>
  <r>
    <s v="1432569065540246191736"/>
    <n v="143256906"/>
    <n v="5540246191736"/>
    <x v="2"/>
    <d v="2022-08-05T00:00:00"/>
    <x v="1"/>
    <n v="362"/>
  </r>
  <r>
    <s v="1432569275540246173685"/>
    <n v="143256927"/>
    <n v="5540246173685"/>
    <x v="0"/>
    <d v="2022-08-20T00:00:00"/>
    <x v="1"/>
    <n v="576"/>
  </r>
  <r>
    <s v="1432569275540246173686"/>
    <n v="143256927"/>
    <n v="5540246173686"/>
    <x v="0"/>
    <d v="2022-08-20T00:00:00"/>
    <x v="1"/>
    <n v="274"/>
  </r>
  <r>
    <s v="1432569395540246172978"/>
    <n v="143256939"/>
    <n v="5540246172978"/>
    <x v="2"/>
    <d v="2022-07-15T00:00:00"/>
    <x v="3"/>
    <n v="1671"/>
  </r>
  <r>
    <s v="1432569395540246176699"/>
    <n v="143256939"/>
    <n v="5540246176699"/>
    <x v="2"/>
    <d v="2022-07-15T00:00:00"/>
    <x v="3"/>
    <n v="3132"/>
  </r>
  <r>
    <s v="1432569415540246185429"/>
    <n v="143256941"/>
    <n v="5540246185429"/>
    <x v="2"/>
    <d v="2022-07-16T00:00:00"/>
    <x v="3"/>
    <n v="209"/>
  </r>
  <r>
    <s v="1432669565540246174174"/>
    <n v="143266956"/>
    <n v="5540246174174"/>
    <x v="2"/>
    <d v="2022-07-16T00:00:00"/>
    <x v="3"/>
    <n v="232"/>
  </r>
  <r>
    <s v="1432669665540246182684"/>
    <n v="143266966"/>
    <n v="5540246182684"/>
    <x v="1"/>
    <d v="2022-07-24T00:00:00"/>
    <x v="3"/>
    <n v="140"/>
  </r>
  <r>
    <s v="1432669665540246183844"/>
    <n v="143266966"/>
    <n v="5540246183844"/>
    <x v="1"/>
    <d v="2022-07-24T00:00:00"/>
    <x v="3"/>
    <n v="140"/>
  </r>
  <r>
    <s v="1432669665540246194467"/>
    <n v="143266966"/>
    <n v="5540246194467"/>
    <x v="1"/>
    <d v="2022-07-24T00:00:00"/>
    <x v="3"/>
    <n v="17818"/>
  </r>
  <r>
    <s v="1432669685540246194632"/>
    <n v="143266968"/>
    <n v="5540246194632"/>
    <x v="1"/>
    <d v="2022-07-28T00:00:00"/>
    <x v="3"/>
    <n v="1838"/>
  </r>
  <r>
    <s v="1432669735540246176294"/>
    <n v="143266973"/>
    <n v="5540246176294"/>
    <x v="2"/>
    <d v="2022-07-17T00:00:00"/>
    <x v="3"/>
    <n v="743"/>
  </r>
  <r>
    <s v="1432669735540246176295"/>
    <n v="143266973"/>
    <n v="5540246176295"/>
    <x v="2"/>
    <d v="2022-07-17T00:00:00"/>
    <x v="3"/>
    <n v="2970"/>
  </r>
  <r>
    <s v="1432669805540246183558"/>
    <n v="143266980"/>
    <n v="5540246183558"/>
    <x v="4"/>
    <d v="2022-07-21T00:00:00"/>
    <x v="3"/>
    <n v="1300"/>
  </r>
  <r>
    <s v="1432669885540246172978"/>
    <n v="143266988"/>
    <n v="5540246172978"/>
    <x v="2"/>
    <d v="2022-07-18T00:00:00"/>
    <x v="3"/>
    <n v="1671"/>
  </r>
  <r>
    <s v="1432669885540246176699"/>
    <n v="143266988"/>
    <n v="5540246176699"/>
    <x v="2"/>
    <d v="2022-07-18T00:00:00"/>
    <x v="3"/>
    <n v="1044"/>
  </r>
  <r>
    <s v="1432669895540246176294"/>
    <n v="143266989"/>
    <n v="5540246176294"/>
    <x v="2"/>
    <d v="2022-07-18T00:00:00"/>
    <x v="3"/>
    <n v="743"/>
  </r>
  <r>
    <s v="1432669895540246176295"/>
    <n v="143266989"/>
    <n v="5540246176295"/>
    <x v="2"/>
    <d v="2022-07-18T00:00:00"/>
    <x v="3"/>
    <n v="3712"/>
  </r>
  <r>
    <s v="1432670025540246172978"/>
    <n v="143267002"/>
    <n v="5540246172978"/>
    <x v="2"/>
    <d v="2022-07-21T00:00:00"/>
    <x v="3"/>
    <n v="502"/>
  </r>
  <r>
    <s v="1432670025540246174174"/>
    <n v="143267002"/>
    <n v="5540246174174"/>
    <x v="2"/>
    <d v="2022-07-21T00:00:00"/>
    <x v="3"/>
    <n v="232"/>
  </r>
  <r>
    <s v="1432670025540246188175"/>
    <n v="143267002"/>
    <n v="5540246188175"/>
    <x v="2"/>
    <d v="2022-07-21T00:00:00"/>
    <x v="3"/>
    <n v="93"/>
  </r>
  <r>
    <s v="1432670045540246171933"/>
    <n v="143267004"/>
    <n v="5540246171933"/>
    <x v="2"/>
    <d v="2022-07-21T00:00:00"/>
    <x v="3"/>
    <n v="557"/>
  </r>
  <r>
    <s v="1432670045540246188200"/>
    <n v="143267004"/>
    <n v="5540246188200"/>
    <x v="2"/>
    <d v="2022-07-21T00:00:00"/>
    <x v="3"/>
    <n v="372"/>
  </r>
  <r>
    <s v="1432670095540246188583"/>
    <n v="143267009"/>
    <n v="5540246188583"/>
    <x v="1"/>
    <d v="2022-07-21T00:00:00"/>
    <x v="3"/>
    <n v="2228"/>
  </r>
  <r>
    <s v="1432670105540246170256"/>
    <n v="143267010"/>
    <n v="5540246170256"/>
    <x v="1"/>
    <d v="2022-07-30T00:00:00"/>
    <x v="3"/>
    <n v="1940"/>
  </r>
  <r>
    <s v="1432670105540246171888"/>
    <n v="143267010"/>
    <n v="5540246171888"/>
    <x v="1"/>
    <d v="2022-07-30T00:00:00"/>
    <x v="3"/>
    <n v="1033"/>
  </r>
  <r>
    <s v="1432670305540246171933"/>
    <n v="143267030"/>
    <n v="5540246171933"/>
    <x v="2"/>
    <d v="2022-07-22T00:00:00"/>
    <x v="3"/>
    <n v="279"/>
  </r>
  <r>
    <s v="1432670305540246188200"/>
    <n v="143267030"/>
    <n v="5540246188200"/>
    <x v="2"/>
    <d v="2022-07-22T00:00:00"/>
    <x v="3"/>
    <n v="372"/>
  </r>
  <r>
    <s v="1432670315540246174174"/>
    <n v="143267031"/>
    <n v="5540246174174"/>
    <x v="2"/>
    <d v="2022-07-22T00:00:00"/>
    <x v="3"/>
    <n v="232"/>
  </r>
  <r>
    <s v="1432670315540246176699"/>
    <n v="143267031"/>
    <n v="5540246176699"/>
    <x v="2"/>
    <d v="2022-07-22T00:00:00"/>
    <x v="3"/>
    <n v="2088"/>
  </r>
  <r>
    <s v="1432670335540246175047"/>
    <n v="143267033"/>
    <n v="5540246175047"/>
    <x v="2"/>
    <d v="2022-07-31T00:00:00"/>
    <x v="3"/>
    <n v="209"/>
  </r>
  <r>
    <s v="1432670335540246175049"/>
    <n v="143267033"/>
    <n v="5540246175049"/>
    <x v="2"/>
    <d v="2022-07-31T00:00:00"/>
    <x v="3"/>
    <n v="279"/>
  </r>
  <r>
    <s v="1432670395540246194330"/>
    <n v="143267039"/>
    <n v="5540246194330"/>
    <x v="4"/>
    <d v="2022-07-30T00:00:00"/>
    <x v="3"/>
    <n v="13753"/>
  </r>
  <r>
    <s v="1432770525540246172978"/>
    <n v="143277052"/>
    <n v="5540246172978"/>
    <x v="2"/>
    <d v="2022-07-23T00:00:00"/>
    <x v="3"/>
    <n v="836"/>
  </r>
  <r>
    <s v="1432770525540246174174"/>
    <n v="143277052"/>
    <n v="5540246174174"/>
    <x v="2"/>
    <d v="2022-07-23T00:00:00"/>
    <x v="3"/>
    <n v="464"/>
  </r>
  <r>
    <s v="1432770525540246176699"/>
    <n v="143277052"/>
    <n v="5540246176699"/>
    <x v="2"/>
    <d v="2022-07-23T00:00:00"/>
    <x v="3"/>
    <n v="2088"/>
  </r>
  <r>
    <s v="1432770535540246171933"/>
    <n v="143277053"/>
    <n v="5540246171933"/>
    <x v="2"/>
    <d v="2022-07-23T00:00:00"/>
    <x v="3"/>
    <n v="1114"/>
  </r>
  <r>
    <s v="1432770535540246188200"/>
    <n v="143277053"/>
    <n v="5540246188200"/>
    <x v="2"/>
    <d v="2022-07-23T00:00:00"/>
    <x v="3"/>
    <n v="743"/>
  </r>
  <r>
    <s v="1432770675540246192209"/>
    <n v="143277067"/>
    <n v="5540246192209"/>
    <x v="4"/>
    <d v="2022-08-01T00:00:00"/>
    <x v="1"/>
    <n v="1114"/>
  </r>
  <r>
    <s v="1432770745540246188200"/>
    <n v="143277074"/>
    <n v="5540246188200"/>
    <x v="2"/>
    <d v="2022-07-24T00:00:00"/>
    <x v="3"/>
    <n v="372"/>
  </r>
  <r>
    <s v="1432770755540246186325"/>
    <n v="143277075"/>
    <n v="5540246186325"/>
    <x v="2"/>
    <d v="2022-07-25T00:00:00"/>
    <x v="3"/>
    <n v="418"/>
  </r>
  <r>
    <s v="1432770885540246176294"/>
    <n v="143277088"/>
    <n v="5540246176294"/>
    <x v="2"/>
    <d v="2022-07-25T00:00:00"/>
    <x v="3"/>
    <n v="1114"/>
  </r>
  <r>
    <s v="1432770885540246176295"/>
    <n v="143277088"/>
    <n v="5540246176295"/>
    <x v="2"/>
    <d v="2022-07-25T00:00:00"/>
    <x v="3"/>
    <n v="4455"/>
  </r>
  <r>
    <s v="1432770885540246188200"/>
    <n v="143277088"/>
    <n v="5540246188200"/>
    <x v="2"/>
    <d v="2022-07-25T00:00:00"/>
    <x v="3"/>
    <n v="372"/>
  </r>
  <r>
    <s v="1432770895540246172978"/>
    <n v="143277089"/>
    <n v="5540246172978"/>
    <x v="2"/>
    <d v="2022-07-25T00:00:00"/>
    <x v="3"/>
    <n v="836"/>
  </r>
  <r>
    <s v="1432770895540246174174"/>
    <n v="143277089"/>
    <n v="5540246174174"/>
    <x v="2"/>
    <d v="2022-07-25T00:00:00"/>
    <x v="3"/>
    <n v="232"/>
  </r>
  <r>
    <s v="1432770895540246176699"/>
    <n v="143277089"/>
    <n v="5540246176699"/>
    <x v="2"/>
    <d v="2022-07-25T00:00:00"/>
    <x v="3"/>
    <n v="2088"/>
  </r>
  <r>
    <s v="1432770905540246171759"/>
    <n v="143277090"/>
    <n v="5540246171759"/>
    <x v="4"/>
    <d v="2022-07-29T00:00:00"/>
    <x v="3"/>
    <n v="1253"/>
  </r>
  <r>
    <s v="1432770905540246177133"/>
    <n v="143277090"/>
    <n v="5540246177133"/>
    <x v="4"/>
    <d v="2022-07-29T00:00:00"/>
    <x v="3"/>
    <n v="2228"/>
  </r>
  <r>
    <s v="1432770905540246192148"/>
    <n v="143277090"/>
    <n v="5540246192148"/>
    <x v="4"/>
    <d v="2022-07-29T00:00:00"/>
    <x v="3"/>
    <n v="25056"/>
  </r>
  <r>
    <s v="1432770905540246192518"/>
    <n v="143277090"/>
    <n v="5540246192518"/>
    <x v="4"/>
    <d v="2022-07-29T00:00:00"/>
    <x v="3"/>
    <n v="4385"/>
  </r>
  <r>
    <s v="1432770915540246183130"/>
    <n v="143277091"/>
    <n v="5540246183130"/>
    <x v="4"/>
    <d v="2022-08-04T00:00:00"/>
    <x v="1"/>
    <n v="1128"/>
  </r>
  <r>
    <s v="1432770915540246183537"/>
    <n v="143277091"/>
    <n v="5540246183537"/>
    <x v="4"/>
    <d v="2022-08-04T00:00:00"/>
    <x v="1"/>
    <n v="961"/>
  </r>
  <r>
    <s v="1432770915540246183538"/>
    <n v="143277091"/>
    <n v="5540246183538"/>
    <x v="4"/>
    <d v="2022-08-04T00:00:00"/>
    <x v="1"/>
    <n v="919"/>
  </r>
  <r>
    <s v="1432770975540246184036"/>
    <n v="143277097"/>
    <n v="5540246184036"/>
    <x v="1"/>
    <d v="2022-08-05T00:00:00"/>
    <x v="1"/>
    <n v="130"/>
  </r>
  <r>
    <s v="1432771095540246174174"/>
    <n v="143277109"/>
    <n v="5540246174174"/>
    <x v="2"/>
    <d v="2022-07-28T00:00:00"/>
    <x v="3"/>
    <n v="464"/>
  </r>
  <r>
    <s v="1432771095540246176699"/>
    <n v="143277109"/>
    <n v="5540246176699"/>
    <x v="2"/>
    <d v="2022-07-28T00:00:00"/>
    <x v="3"/>
    <n v="836"/>
  </r>
  <r>
    <s v="1432771095540246188175"/>
    <n v="143277109"/>
    <n v="5540246188175"/>
    <x v="2"/>
    <d v="2022-07-28T00:00:00"/>
    <x v="3"/>
    <n v="232"/>
  </r>
  <r>
    <s v="1432771095540246192102"/>
    <n v="143277109"/>
    <n v="5540246192102"/>
    <x v="2"/>
    <d v="2022-07-28T00:00:00"/>
    <x v="3"/>
    <n v="2005"/>
  </r>
  <r>
    <s v="1432771105540246176294"/>
    <n v="143277110"/>
    <n v="5540246176294"/>
    <x v="2"/>
    <d v="2022-07-28T00:00:00"/>
    <x v="3"/>
    <n v="1485"/>
  </r>
  <r>
    <s v="1432771105540246176295"/>
    <n v="143277110"/>
    <n v="5540246176295"/>
    <x v="2"/>
    <d v="2022-07-28T00:00:00"/>
    <x v="3"/>
    <n v="7424"/>
  </r>
  <r>
    <s v="1432771105540246187987"/>
    <n v="143277110"/>
    <n v="5540246187987"/>
    <x v="2"/>
    <d v="2022-07-28T00:00:00"/>
    <x v="3"/>
    <n v="2228"/>
  </r>
  <r>
    <s v="1432771105540246188200"/>
    <n v="143277110"/>
    <n v="5540246188200"/>
    <x v="2"/>
    <d v="2022-07-28T00:00:00"/>
    <x v="3"/>
    <n v="743"/>
  </r>
  <r>
    <s v="1432771235540246176294"/>
    <n v="143277123"/>
    <n v="5540246176294"/>
    <x v="2"/>
    <d v="2022-07-29T00:00:00"/>
    <x v="3"/>
    <n v="743"/>
  </r>
  <r>
    <s v="1432771235540246176295"/>
    <n v="143277123"/>
    <n v="5540246176295"/>
    <x v="2"/>
    <d v="2022-07-29T00:00:00"/>
    <x v="3"/>
    <n v="1485"/>
  </r>
  <r>
    <s v="1432771235540246188200"/>
    <n v="143277123"/>
    <n v="5540246188200"/>
    <x v="2"/>
    <d v="2022-07-29T00:00:00"/>
    <x v="3"/>
    <n v="557"/>
  </r>
  <r>
    <s v="1432771245540246172978"/>
    <n v="143277124"/>
    <n v="5540246172978"/>
    <x v="2"/>
    <d v="2022-07-29T00:00:00"/>
    <x v="3"/>
    <n v="836"/>
  </r>
  <r>
    <s v="1432771245540246176699"/>
    <n v="143277124"/>
    <n v="5540246176699"/>
    <x v="2"/>
    <d v="2022-07-29T00:00:00"/>
    <x v="3"/>
    <n v="2088"/>
  </r>
  <r>
    <s v="1432771245540246188175"/>
    <n v="143277124"/>
    <n v="5540246188175"/>
    <x v="2"/>
    <d v="2022-07-29T00:00:00"/>
    <x v="3"/>
    <n v="116"/>
  </r>
  <r>
    <s v="1432871325540246172978"/>
    <n v="143287132"/>
    <n v="5540246172978"/>
    <x v="2"/>
    <d v="2022-07-30T00:00:00"/>
    <x v="3"/>
    <n v="836"/>
  </r>
  <r>
    <s v="1432871325540246176699"/>
    <n v="143287132"/>
    <n v="5540246176699"/>
    <x v="2"/>
    <d v="2022-07-30T00:00:00"/>
    <x v="3"/>
    <n v="1044"/>
  </r>
  <r>
    <s v="1432871325540246188175"/>
    <n v="143287132"/>
    <n v="5540246188175"/>
    <x v="2"/>
    <d v="2022-07-30T00:00:00"/>
    <x v="3"/>
    <n v="116"/>
  </r>
  <r>
    <s v="1432871335540246187987"/>
    <n v="143287133"/>
    <n v="5540246187987"/>
    <x v="2"/>
    <d v="2022-07-30T00:00:00"/>
    <x v="3"/>
    <n v="1114"/>
  </r>
  <r>
    <s v="1432871365540246185562"/>
    <n v="143287136"/>
    <n v="5540246185562"/>
    <x v="2"/>
    <d v="2022-08-01T00:00:00"/>
    <x v="1"/>
    <n v="70"/>
  </r>
  <r>
    <s v="1432871525540246173472"/>
    <n v="143287152"/>
    <n v="5540246173472"/>
    <x v="2"/>
    <d v="2022-08-08T00:00:00"/>
    <x v="1"/>
    <n v="418"/>
  </r>
  <r>
    <s v="1432871525540246175047"/>
    <n v="143287152"/>
    <n v="5540246175047"/>
    <x v="2"/>
    <d v="2022-08-08T00:00:00"/>
    <x v="1"/>
    <n v="279"/>
  </r>
  <r>
    <s v="1432871525540246175049"/>
    <n v="143287152"/>
    <n v="5540246175049"/>
    <x v="2"/>
    <d v="2022-08-08T00:00:00"/>
    <x v="1"/>
    <n v="418"/>
  </r>
  <r>
    <s v="1432871525540246175050"/>
    <n v="143287152"/>
    <n v="5540246175050"/>
    <x v="2"/>
    <d v="2022-08-08T00:00:00"/>
    <x v="1"/>
    <n v="418"/>
  </r>
  <r>
    <s v="1432871525540246190743"/>
    <n v="143287152"/>
    <n v="5540246190743"/>
    <x v="2"/>
    <d v="2022-08-08T00:00:00"/>
    <x v="1"/>
    <n v="140"/>
  </r>
  <r>
    <s v="1432871595540246171933"/>
    <n v="143287159"/>
    <n v="5540246171933"/>
    <x v="2"/>
    <d v="2022-07-31T00:00:00"/>
    <x v="3"/>
    <n v="335"/>
  </r>
  <r>
    <s v="1432871595540246176294"/>
    <n v="143287159"/>
    <n v="5540246176294"/>
    <x v="2"/>
    <d v="2022-07-31T00:00:00"/>
    <x v="3"/>
    <n v="743"/>
  </r>
  <r>
    <s v="1432871595540246187987"/>
    <n v="143287159"/>
    <n v="5540246187987"/>
    <x v="2"/>
    <d v="2022-07-31T00:00:00"/>
    <x v="3"/>
    <n v="1671"/>
  </r>
  <r>
    <s v="1432871635540246172978"/>
    <n v="143287163"/>
    <n v="5540246172978"/>
    <x v="2"/>
    <d v="2022-07-31T00:00:00"/>
    <x v="3"/>
    <n v="836"/>
  </r>
  <r>
    <s v="1432871635540246176699"/>
    <n v="143287163"/>
    <n v="5540246176699"/>
    <x v="2"/>
    <d v="2022-07-31T00:00:00"/>
    <x v="3"/>
    <n v="836"/>
  </r>
  <r>
    <s v="1432871695540246183587"/>
    <n v="143287169"/>
    <n v="5540246183587"/>
    <x v="4"/>
    <d v="2022-08-18T00:00:00"/>
    <x v="1"/>
    <n v="502"/>
  </r>
  <r>
    <s v="1432871695540246183589"/>
    <n v="143287169"/>
    <n v="5540246183589"/>
    <x v="4"/>
    <d v="2022-08-18T00:00:00"/>
    <x v="1"/>
    <n v="650"/>
  </r>
  <r>
    <s v="1432871725540246180522"/>
    <n v="143287172"/>
    <n v="5540246180522"/>
    <x v="1"/>
    <d v="2022-08-08T00:00:00"/>
    <x v="1"/>
    <n v="891"/>
  </r>
  <r>
    <s v="1432871735540246194632"/>
    <n v="143287173"/>
    <n v="5540246194632"/>
    <x v="1"/>
    <d v="2022-08-11T00:00:00"/>
    <x v="1"/>
    <n v="669"/>
  </r>
  <r>
    <s v="1432871815540246176294"/>
    <n v="143287181"/>
    <n v="5540246176294"/>
    <x v="2"/>
    <d v="2022-08-01T00:00:00"/>
    <x v="1"/>
    <n v="743"/>
  </r>
  <r>
    <s v="1432871815540246176295"/>
    <n v="143287181"/>
    <n v="5540246176295"/>
    <x v="2"/>
    <d v="2022-08-01T00:00:00"/>
    <x v="1"/>
    <n v="2970"/>
  </r>
  <r>
    <s v="1432871815540246187987"/>
    <n v="143287181"/>
    <n v="5540246187987"/>
    <x v="2"/>
    <d v="2022-08-01T00:00:00"/>
    <x v="1"/>
    <n v="1671"/>
  </r>
  <r>
    <s v="1432871815540246188200"/>
    <n v="143287181"/>
    <n v="5540246188200"/>
    <x v="2"/>
    <d v="2022-08-01T00:00:00"/>
    <x v="1"/>
    <n v="372"/>
  </r>
  <r>
    <s v="1432871855540246172669"/>
    <n v="143287185"/>
    <n v="5540246172669"/>
    <x v="2"/>
    <d v="2022-08-01T00:00:00"/>
    <x v="1"/>
    <n v="279"/>
  </r>
  <r>
    <s v="1432871855540246172978"/>
    <n v="143287185"/>
    <n v="5540246172978"/>
    <x v="2"/>
    <d v="2022-08-01T00:00:00"/>
    <x v="1"/>
    <n v="836"/>
  </r>
  <r>
    <s v="1432871855540246174174"/>
    <n v="143287185"/>
    <n v="5540246174174"/>
    <x v="2"/>
    <d v="2022-08-01T00:00:00"/>
    <x v="1"/>
    <n v="232"/>
  </r>
  <r>
    <s v="1432872085540246171933"/>
    <n v="143287208"/>
    <n v="5540246171933"/>
    <x v="2"/>
    <d v="2022-08-04T00:00:00"/>
    <x v="1"/>
    <n v="1114"/>
  </r>
  <r>
    <s v="1432872085540246176294"/>
    <n v="143287208"/>
    <n v="5540246176294"/>
    <x v="2"/>
    <d v="2022-08-04T00:00:00"/>
    <x v="1"/>
    <n v="1485"/>
  </r>
  <r>
    <s v="1432872085540246176295"/>
    <n v="143287208"/>
    <n v="5540246176295"/>
    <x v="2"/>
    <d v="2022-08-04T00:00:00"/>
    <x v="1"/>
    <n v="3564"/>
  </r>
  <r>
    <s v="1432872085540246187987"/>
    <n v="143287208"/>
    <n v="5540246187987"/>
    <x v="2"/>
    <d v="2022-08-04T00:00:00"/>
    <x v="1"/>
    <n v="3898"/>
  </r>
  <r>
    <s v="1432872085540246188200"/>
    <n v="143287208"/>
    <n v="5540246188200"/>
    <x v="2"/>
    <d v="2022-08-04T00:00:00"/>
    <x v="1"/>
    <n v="743"/>
  </r>
  <r>
    <s v="1432872125540246171933"/>
    <n v="143287212"/>
    <n v="5540246171933"/>
    <x v="2"/>
    <d v="2022-08-01T00:00:00"/>
    <x v="1"/>
    <n v="557"/>
  </r>
  <r>
    <s v="1432872125540246176294"/>
    <n v="143287212"/>
    <n v="5540246176294"/>
    <x v="2"/>
    <d v="2022-08-01T00:00:00"/>
    <x v="1"/>
    <n v="743"/>
  </r>
  <r>
    <s v="1432872125540246176295"/>
    <n v="143287212"/>
    <n v="5540246176295"/>
    <x v="2"/>
    <d v="2022-08-01T00:00:00"/>
    <x v="1"/>
    <n v="2228"/>
  </r>
  <r>
    <s v="1432872125540246187987"/>
    <n v="143287212"/>
    <n v="5540246187987"/>
    <x v="2"/>
    <d v="2022-08-01T00:00:00"/>
    <x v="1"/>
    <n v="2228"/>
  </r>
  <r>
    <s v="1432872125540246188200"/>
    <n v="143287212"/>
    <n v="5540246188200"/>
    <x v="2"/>
    <d v="2022-08-01T00:00:00"/>
    <x v="1"/>
    <n v="186"/>
  </r>
  <r>
    <s v="1432872135540246176699"/>
    <n v="143287213"/>
    <n v="5540246176699"/>
    <x v="2"/>
    <d v="2022-08-01T00:00:00"/>
    <x v="1"/>
    <n v="1253"/>
  </r>
  <r>
    <s v="1432872145540246172978"/>
    <n v="143287214"/>
    <n v="5540246172978"/>
    <x v="2"/>
    <d v="2022-08-04T00:00:00"/>
    <x v="1"/>
    <n v="836"/>
  </r>
  <r>
    <s v="1432872145540246174174"/>
    <n v="143287214"/>
    <n v="5540246174174"/>
    <x v="2"/>
    <d v="2022-08-04T00:00:00"/>
    <x v="1"/>
    <n v="232"/>
  </r>
  <r>
    <s v="1432872145540246176699"/>
    <n v="143287214"/>
    <n v="5540246176699"/>
    <x v="2"/>
    <d v="2022-08-04T00:00:00"/>
    <x v="1"/>
    <n v="2088"/>
  </r>
  <r>
    <s v="1432872195540246174095"/>
    <n v="143287219"/>
    <n v="5540246174095"/>
    <x v="2"/>
    <d v="2022-08-05T00:00:00"/>
    <x v="1"/>
    <n v="70"/>
  </r>
  <r>
    <s v="1432872205540246181061"/>
    <n v="143287220"/>
    <n v="5540246181061"/>
    <x v="3"/>
    <d v="2022-08-06T00:00:00"/>
    <x v="1"/>
    <n v="3871"/>
  </r>
  <r>
    <s v="1432872205540246183547"/>
    <n v="143287220"/>
    <n v="5540246183547"/>
    <x v="3"/>
    <d v="2022-08-06T00:00:00"/>
    <x v="1"/>
    <n v="2228"/>
  </r>
  <r>
    <s v="1432872205540246185278"/>
    <n v="143287220"/>
    <n v="5540246185278"/>
    <x v="3"/>
    <d v="2022-08-06T00:00:00"/>
    <x v="1"/>
    <n v="1120"/>
  </r>
  <r>
    <s v="1432872225540246183558"/>
    <n v="143287222"/>
    <n v="5540246183558"/>
    <x v="4"/>
    <d v="2022-08-12T00:00:00"/>
    <x v="1"/>
    <n v="2599"/>
  </r>
  <r>
    <s v="1432872225540246183560"/>
    <n v="143287222"/>
    <n v="5540246183560"/>
    <x v="4"/>
    <d v="2022-08-12T00:00:00"/>
    <x v="1"/>
    <n v="223"/>
  </r>
  <r>
    <s v="1432872225540246192209"/>
    <n v="143287222"/>
    <n v="5540246192209"/>
    <x v="4"/>
    <d v="2022-08-12T00:00:00"/>
    <x v="1"/>
    <n v="1114"/>
  </r>
  <r>
    <s v="1432872225540246192462"/>
    <n v="143287222"/>
    <n v="5540246192462"/>
    <x v="4"/>
    <d v="2022-08-12T00:00:00"/>
    <x v="1"/>
    <n v="1114"/>
  </r>
  <r>
    <s v="1432872235540246192264"/>
    <n v="143287223"/>
    <n v="5540246192264"/>
    <x v="2"/>
    <d v="2022-08-28T00:00:00"/>
    <x v="1"/>
    <n v="1485"/>
  </r>
  <r>
    <s v="1432872235540246192265"/>
    <n v="143287223"/>
    <n v="5540246192265"/>
    <x v="2"/>
    <d v="2022-08-28T00:00:00"/>
    <x v="1"/>
    <n v="297"/>
  </r>
  <r>
    <s v="1432872285540246188583"/>
    <n v="143287228"/>
    <n v="5540246188583"/>
    <x v="1"/>
    <d v="2022-08-04T00:00:00"/>
    <x v="1"/>
    <n v="2228"/>
  </r>
  <r>
    <s v="1432872295540246170256"/>
    <n v="143287229"/>
    <n v="5540246170256"/>
    <x v="1"/>
    <d v="2022-08-07T00:00:00"/>
    <x v="1"/>
    <n v="3880"/>
  </r>
  <r>
    <s v="1432872485540246172978"/>
    <n v="143287248"/>
    <n v="5540246172978"/>
    <x v="2"/>
    <d v="2022-08-05T00:00:00"/>
    <x v="1"/>
    <n v="836"/>
  </r>
  <r>
    <s v="1432872485540246176699"/>
    <n v="143287248"/>
    <n v="5540246176699"/>
    <x v="2"/>
    <d v="2022-08-05T00:00:00"/>
    <x v="1"/>
    <n v="2088"/>
  </r>
  <r>
    <s v="1432872495540246185429"/>
    <n v="143287249"/>
    <n v="5540246185429"/>
    <x v="2"/>
    <d v="2022-08-07T00:00:00"/>
    <x v="1"/>
    <n v="195"/>
  </r>
  <r>
    <s v="1432872525540246194330"/>
    <n v="143287252"/>
    <n v="5540246194330"/>
    <x v="4"/>
    <d v="2022-08-08T00:00:00"/>
    <x v="1"/>
    <n v="9169"/>
  </r>
  <r>
    <s v="1432872555540246171759"/>
    <n v="143287255"/>
    <n v="5540246171759"/>
    <x v="4"/>
    <d v="2022-08-06T00:00:00"/>
    <x v="1"/>
    <n v="5012"/>
  </r>
  <r>
    <s v="1432872555540246177133"/>
    <n v="143287255"/>
    <n v="5540246177133"/>
    <x v="4"/>
    <d v="2022-08-06T00:00:00"/>
    <x v="1"/>
    <n v="4455"/>
  </r>
  <r>
    <s v="1432872555540246192148"/>
    <n v="143287255"/>
    <n v="5540246192148"/>
    <x v="4"/>
    <d v="2022-08-06T00:00:00"/>
    <x v="1"/>
    <n v="16704"/>
  </r>
  <r>
    <s v="1432872625540246176294"/>
    <n v="143287262"/>
    <n v="5540246176294"/>
    <x v="2"/>
    <d v="2022-08-06T00:00:00"/>
    <x v="1"/>
    <n v="743"/>
  </r>
  <r>
    <s v="1432972715540246176295"/>
    <n v="143297271"/>
    <n v="5540246176295"/>
    <x v="2"/>
    <d v="2022-08-06T00:00:00"/>
    <x v="1"/>
    <n v="4455"/>
  </r>
  <r>
    <s v="1432972715540246188200"/>
    <n v="143297271"/>
    <n v="5540246188200"/>
    <x v="2"/>
    <d v="2022-08-06T00:00:00"/>
    <x v="1"/>
    <n v="743"/>
  </r>
  <r>
    <s v="1432972725540246174174"/>
    <n v="143297272"/>
    <n v="5540246174174"/>
    <x v="2"/>
    <d v="2022-08-06T00:00:00"/>
    <x v="1"/>
    <n v="232"/>
  </r>
  <r>
    <s v="1432972725540246176699"/>
    <n v="143297272"/>
    <n v="5540246176699"/>
    <x v="2"/>
    <d v="2022-08-06T00:00:00"/>
    <x v="1"/>
    <n v="2088"/>
  </r>
  <r>
    <s v="1432972725540246192102"/>
    <n v="143297272"/>
    <n v="5540246192102"/>
    <x v="2"/>
    <d v="2022-08-06T00:00:00"/>
    <x v="1"/>
    <n v="2005"/>
  </r>
  <r>
    <s v="1432972735540246174095"/>
    <n v="143297273"/>
    <n v="5540246174095"/>
    <x v="2"/>
    <d v="2022-08-11T00:00:00"/>
    <x v="1"/>
    <n v="70"/>
  </r>
  <r>
    <s v="1432972735540246175047"/>
    <n v="143297273"/>
    <n v="5540246175047"/>
    <x v="2"/>
    <d v="2022-08-11T00:00:00"/>
    <x v="1"/>
    <n v="279"/>
  </r>
  <r>
    <s v="1432972735540246175049"/>
    <n v="143297273"/>
    <n v="5540246175049"/>
    <x v="2"/>
    <d v="2022-08-11T00:00:00"/>
    <x v="1"/>
    <n v="557"/>
  </r>
  <r>
    <s v="1432972735540246175050"/>
    <n v="143297273"/>
    <n v="5540246175050"/>
    <x v="2"/>
    <d v="2022-08-11T00:00:00"/>
    <x v="1"/>
    <n v="557"/>
  </r>
  <r>
    <s v="1432972735540246190743"/>
    <n v="143297273"/>
    <n v="5540246190743"/>
    <x v="2"/>
    <d v="2022-08-11T00:00:00"/>
    <x v="1"/>
    <n v="279"/>
  </r>
  <r>
    <s v="1432972895540246176294"/>
    <n v="143297289"/>
    <n v="5540246176294"/>
    <x v="2"/>
    <d v="2022-08-07T00:00:00"/>
    <x v="1"/>
    <n v="1411"/>
  </r>
  <r>
    <s v="1432972895540246176295"/>
    <n v="143297289"/>
    <n v="5540246176295"/>
    <x v="2"/>
    <d v="2022-08-07T00:00:00"/>
    <x v="1"/>
    <n v="7424"/>
  </r>
  <r>
    <s v="1432972895540246187987"/>
    <n v="143297289"/>
    <n v="5540246187987"/>
    <x v="2"/>
    <d v="2022-08-07T00:00:00"/>
    <x v="1"/>
    <n v="2228"/>
  </r>
  <r>
    <s v="1432972895540246188200"/>
    <n v="143297289"/>
    <n v="5540246188200"/>
    <x v="2"/>
    <d v="2022-08-07T00:00:00"/>
    <x v="1"/>
    <n v="1485"/>
  </r>
  <r>
    <s v="1432972915540246172539"/>
    <n v="143297291"/>
    <n v="5540246172539"/>
    <x v="2"/>
    <d v="2022-08-07T00:00:00"/>
    <x v="1"/>
    <n v="35"/>
  </r>
  <r>
    <s v="1432972915540246174174"/>
    <n v="143297291"/>
    <n v="5540246174174"/>
    <x v="2"/>
    <d v="2022-08-07T00:00:00"/>
    <x v="1"/>
    <n v="464"/>
  </r>
  <r>
    <s v="1432972915540246176699"/>
    <n v="143297291"/>
    <n v="5540246176699"/>
    <x v="2"/>
    <d v="2022-08-07T00:00:00"/>
    <x v="1"/>
    <n v="3132"/>
  </r>
  <r>
    <s v="1432973035540246183130"/>
    <n v="143297303"/>
    <n v="5540246183130"/>
    <x v="4"/>
    <d v="2022-08-12T00:00:00"/>
    <x v="1"/>
    <n v="1128"/>
  </r>
  <r>
    <s v="1432973035540246183552"/>
    <n v="143297303"/>
    <n v="5540246183552"/>
    <x v="4"/>
    <d v="2022-08-12T00:00:00"/>
    <x v="1"/>
    <n v="2172"/>
  </r>
  <r>
    <s v="1432973065540246193316"/>
    <n v="143297306"/>
    <n v="5540246193316"/>
    <x v="1"/>
    <d v="2022-08-11T00:00:00"/>
    <x v="1"/>
    <n v="335"/>
  </r>
  <r>
    <s v="1432973225540246172669"/>
    <n v="143297322"/>
    <n v="5540246172669"/>
    <x v="2"/>
    <d v="2022-08-08T00:00:00"/>
    <x v="1"/>
    <n v="279"/>
  </r>
  <r>
    <s v="1432973225540246172978"/>
    <n v="143297322"/>
    <n v="5540246172978"/>
    <x v="2"/>
    <d v="2022-08-08T00:00:00"/>
    <x v="1"/>
    <n v="2506"/>
  </r>
  <r>
    <s v="1432973225540246176699"/>
    <n v="143297322"/>
    <n v="5540246176699"/>
    <x v="2"/>
    <d v="2022-08-08T00:00:00"/>
    <x v="1"/>
    <n v="3132"/>
  </r>
  <r>
    <s v="1432973225540246188175"/>
    <n v="143297322"/>
    <n v="5540246188175"/>
    <x v="2"/>
    <d v="2022-08-08T00:00:00"/>
    <x v="1"/>
    <n v="232"/>
  </r>
  <r>
    <s v="1432973225540246192102"/>
    <n v="143297322"/>
    <n v="5540246192102"/>
    <x v="2"/>
    <d v="2022-08-08T00:00:00"/>
    <x v="1"/>
    <n v="2005"/>
  </r>
  <r>
    <s v="1432973265540246171933"/>
    <n v="143297326"/>
    <n v="5540246171933"/>
    <x v="2"/>
    <d v="2022-08-08T00:00:00"/>
    <x v="1"/>
    <n v="1114"/>
  </r>
  <r>
    <s v="1432973265540246176295"/>
    <n v="143297326"/>
    <n v="5540246176295"/>
    <x v="2"/>
    <d v="2022-08-08T00:00:00"/>
    <x v="1"/>
    <n v="11136"/>
  </r>
  <r>
    <s v="1432973265540246187987"/>
    <n v="143297326"/>
    <n v="5540246187987"/>
    <x v="2"/>
    <d v="2022-08-08T00:00:00"/>
    <x v="1"/>
    <n v="3341"/>
  </r>
  <r>
    <s v="1432973265540246188200"/>
    <n v="143297326"/>
    <n v="5540246188200"/>
    <x v="2"/>
    <d v="2022-08-08T00:00:00"/>
    <x v="1"/>
    <n v="1448"/>
  </r>
  <r>
    <s v="1432973485540246176294"/>
    <n v="143297348"/>
    <n v="5540246176294"/>
    <x v="2"/>
    <d v="2022-08-11T00:00:00"/>
    <x v="1"/>
    <n v="1485"/>
  </r>
  <r>
    <s v="1432973485540246176295"/>
    <n v="143297348"/>
    <n v="5540246176295"/>
    <x v="2"/>
    <d v="2022-08-11T00:00:00"/>
    <x v="1"/>
    <n v="7424"/>
  </r>
  <r>
    <s v="1432973485540246187987"/>
    <n v="143297348"/>
    <n v="5540246187987"/>
    <x v="2"/>
    <d v="2022-08-11T00:00:00"/>
    <x v="1"/>
    <n v="4455"/>
  </r>
  <r>
    <s v="1432973485540246188200"/>
    <n v="143297348"/>
    <n v="5540246188200"/>
    <x v="2"/>
    <d v="2022-08-11T00:00:00"/>
    <x v="1"/>
    <n v="743"/>
  </r>
  <r>
    <s v="1432973495540246172978"/>
    <n v="143297349"/>
    <n v="5540246172978"/>
    <x v="2"/>
    <d v="2022-08-11T00:00:00"/>
    <x v="1"/>
    <n v="836"/>
  </r>
  <r>
    <s v="1432973495540246174174"/>
    <n v="143297349"/>
    <n v="5540246174174"/>
    <x v="2"/>
    <d v="2022-08-11T00:00:00"/>
    <x v="1"/>
    <n v="696"/>
  </r>
  <r>
    <s v="1432973495540246176699"/>
    <n v="143297349"/>
    <n v="5540246176699"/>
    <x v="2"/>
    <d v="2022-08-11T00:00:00"/>
    <x v="1"/>
    <n v="3132"/>
  </r>
  <r>
    <s v="1432973495540246188175"/>
    <n v="143297349"/>
    <n v="5540246188175"/>
    <x v="2"/>
    <d v="2022-08-11T00:00:00"/>
    <x v="1"/>
    <n v="232"/>
  </r>
  <r>
    <s v="1432973515540246173472"/>
    <n v="143297351"/>
    <n v="5540246173472"/>
    <x v="2"/>
    <d v="2022-08-14T00:00:00"/>
    <x v="1"/>
    <n v="418"/>
  </r>
  <r>
    <s v="1432973515540246175049"/>
    <n v="143297351"/>
    <n v="5540246175049"/>
    <x v="2"/>
    <d v="2022-08-14T00:00:00"/>
    <x v="1"/>
    <n v="279"/>
  </r>
  <r>
    <s v="1432973515540246175050"/>
    <n v="143297351"/>
    <n v="5540246175050"/>
    <x v="2"/>
    <d v="2022-08-14T00:00:00"/>
    <x v="1"/>
    <n v="279"/>
  </r>
  <r>
    <s v="1432973515540246190743"/>
    <n v="143297351"/>
    <n v="5540246190743"/>
    <x v="2"/>
    <d v="2022-08-14T00:00:00"/>
    <x v="1"/>
    <n v="418"/>
  </r>
  <r>
    <s v="1432973535540246185429"/>
    <n v="143297353"/>
    <n v="5540246185429"/>
    <x v="2"/>
    <d v="2022-08-13T00:00:00"/>
    <x v="1"/>
    <n v="140"/>
  </r>
  <r>
    <s v="1432973535540246185562"/>
    <n v="143297353"/>
    <n v="5540246185562"/>
    <x v="2"/>
    <d v="2022-08-13T00:00:00"/>
    <x v="1"/>
    <n v="140"/>
  </r>
  <r>
    <s v="1432973625540246194330"/>
    <n v="143297362"/>
    <n v="5540246194330"/>
    <x v="4"/>
    <d v="2022-08-15T00:00:00"/>
    <x v="1"/>
    <n v="4585"/>
  </r>
  <r>
    <s v="1432973755540246172539"/>
    <n v="143297375"/>
    <n v="5540246172539"/>
    <x v="2"/>
    <d v="2022-08-12T00:00:00"/>
    <x v="1"/>
    <n v="24"/>
  </r>
  <r>
    <s v="1432973755540246172978"/>
    <n v="143297375"/>
    <n v="5540246172978"/>
    <x v="2"/>
    <d v="2022-08-12T00:00:00"/>
    <x v="1"/>
    <n v="836"/>
  </r>
  <r>
    <s v="1432973755540246174174"/>
    <n v="143297375"/>
    <n v="5540246174174"/>
    <x v="2"/>
    <d v="2022-08-12T00:00:00"/>
    <x v="1"/>
    <n v="232"/>
  </r>
  <r>
    <s v="1432973755540246176699"/>
    <n v="143297375"/>
    <n v="5540246176699"/>
    <x v="2"/>
    <d v="2022-08-12T00:00:00"/>
    <x v="1"/>
    <n v="2088"/>
  </r>
  <r>
    <s v="1432973765540246171933"/>
    <n v="143297376"/>
    <n v="5540246171933"/>
    <x v="2"/>
    <d v="2022-08-12T00:00:00"/>
    <x v="1"/>
    <n v="1114"/>
  </r>
  <r>
    <s v="1432973765540246176295"/>
    <n v="143297376"/>
    <n v="5540246176295"/>
    <x v="2"/>
    <d v="2022-08-12T00:00:00"/>
    <x v="1"/>
    <n v="4455"/>
  </r>
  <r>
    <s v="1432973765540246188200"/>
    <n v="143297376"/>
    <n v="5540246188200"/>
    <x v="2"/>
    <d v="2022-08-12T00:00:00"/>
    <x v="1"/>
    <n v="743"/>
  </r>
  <r>
    <s v="1432973845540246183547"/>
    <n v="143297384"/>
    <n v="5540246183547"/>
    <x v="3"/>
    <d v="2022-08-20T00:00:00"/>
    <x v="1"/>
    <n v="5568"/>
  </r>
  <r>
    <s v="1432973845540246185278"/>
    <n v="143297384"/>
    <n v="5540246185278"/>
    <x v="3"/>
    <d v="2022-08-20T00:00:00"/>
    <x v="1"/>
    <n v="2239"/>
  </r>
  <r>
    <s v="1432973855540246171759"/>
    <n v="143297385"/>
    <n v="5540246171759"/>
    <x v="4"/>
    <d v="2022-08-14T00:00:00"/>
    <x v="1"/>
    <n v="1253"/>
  </r>
  <r>
    <s v="1432973855540246177133"/>
    <n v="143297385"/>
    <n v="5540246177133"/>
    <x v="4"/>
    <d v="2022-08-14T00:00:00"/>
    <x v="1"/>
    <n v="3341"/>
  </r>
  <r>
    <s v="1432973855540246192148"/>
    <n v="143297385"/>
    <n v="5540246192148"/>
    <x v="4"/>
    <d v="2022-08-14T00:00:00"/>
    <x v="1"/>
    <n v="27840"/>
  </r>
  <r>
    <s v="1432973875540246194790"/>
    <n v="143297387"/>
    <n v="5540246194790"/>
    <x v="4"/>
    <d v="2022-09-05T00:00:00"/>
    <x v="4"/>
    <n v="2631"/>
  </r>
  <r>
    <s v="1432973945540246194632"/>
    <n v="143297394"/>
    <n v="5540246194632"/>
    <x v="1"/>
    <d v="2022-08-18T00:00:00"/>
    <x v="1"/>
    <n v="836"/>
  </r>
  <r>
    <s v="1432973955540246177376"/>
    <n v="143297395"/>
    <n v="5540246177376"/>
    <x v="1"/>
    <d v="2022-08-27T00:00:00"/>
    <x v="1"/>
    <n v="1337"/>
  </r>
  <r>
    <s v="1432973985540246194467"/>
    <n v="143297398"/>
    <n v="5540246194467"/>
    <x v="1"/>
    <d v="2022-08-25T00:00:00"/>
    <x v="1"/>
    <n v="17818"/>
  </r>
  <r>
    <s v="1432973995540246191596"/>
    <n v="143297399"/>
    <n v="5540246191596"/>
    <x v="1"/>
    <d v="2022-08-27T00:00:00"/>
    <x v="1"/>
    <n v="149"/>
  </r>
  <r>
    <s v="1433074135540246174174"/>
    <n v="143307413"/>
    <n v="5540246174174"/>
    <x v="2"/>
    <d v="2022-08-13T00:00:00"/>
    <x v="1"/>
    <n v="232"/>
  </r>
  <r>
    <s v="1433074135540246176699"/>
    <n v="143307413"/>
    <n v="5540246176699"/>
    <x v="2"/>
    <d v="2022-08-13T00:00:00"/>
    <x v="1"/>
    <n v="3132"/>
  </r>
  <r>
    <s v="1433074145540246171933"/>
    <n v="143307414"/>
    <n v="5540246171933"/>
    <x v="2"/>
    <d v="2022-08-13T00:00:00"/>
    <x v="1"/>
    <n v="557"/>
  </r>
  <r>
    <s v="1433074245540246187995"/>
    <n v="143307424"/>
    <n v="5540246187995"/>
    <x v="0"/>
    <d v="2022-10-03T00:00:00"/>
    <x v="5"/>
    <n v="1170"/>
  </r>
  <r>
    <s v="1433074245540246187997"/>
    <n v="143307424"/>
    <n v="5540246187997"/>
    <x v="0"/>
    <d v="2022-10-03T00:00:00"/>
    <x v="5"/>
    <n v="376"/>
  </r>
  <r>
    <s v="1433074245540246187998"/>
    <n v="143307424"/>
    <n v="5540246187998"/>
    <x v="0"/>
    <d v="2022-10-03T00:00:00"/>
    <x v="5"/>
    <n v="627"/>
  </r>
  <r>
    <s v="1433074345540246176295"/>
    <n v="143307434"/>
    <n v="5540246176295"/>
    <x v="2"/>
    <d v="2022-08-14T00:00:00"/>
    <x v="1"/>
    <n v="4455"/>
  </r>
  <r>
    <s v="1433074355540246172978"/>
    <n v="143307435"/>
    <n v="5540246172978"/>
    <x v="2"/>
    <d v="2022-08-14T00:00:00"/>
    <x v="1"/>
    <n v="836"/>
  </r>
  <r>
    <s v="1433074355540246176699"/>
    <n v="143307435"/>
    <n v="5540246176699"/>
    <x v="2"/>
    <d v="2022-08-14T00:00:00"/>
    <x v="1"/>
    <n v="2088"/>
  </r>
  <r>
    <s v="1433074355540246192102"/>
    <n v="143307435"/>
    <n v="5540246192102"/>
    <x v="2"/>
    <d v="2022-08-14T00:00:00"/>
    <x v="1"/>
    <n v="2005"/>
  </r>
  <r>
    <s v="1433074395540246188224"/>
    <n v="143307439"/>
    <n v="5540246188224"/>
    <x v="3"/>
    <d v="2022-08-21T00:00:00"/>
    <x v="1"/>
    <n v="1207"/>
  </r>
  <r>
    <s v="1433074405540246193878"/>
    <n v="143307440"/>
    <n v="5540246193878"/>
    <x v="3"/>
    <d v="2022-09-18T00:00:00"/>
    <x v="4"/>
    <n v="14141"/>
  </r>
  <r>
    <s v="1433074415540246171759"/>
    <n v="143307441"/>
    <n v="5540246171759"/>
    <x v="4"/>
    <d v="2022-08-20T00:00:00"/>
    <x v="1"/>
    <n v="2506"/>
  </r>
  <r>
    <s v="1433074415540246177133"/>
    <n v="143307441"/>
    <n v="5540246177133"/>
    <x v="4"/>
    <d v="2022-08-20T00:00:00"/>
    <x v="1"/>
    <n v="4455"/>
  </r>
  <r>
    <s v="1433074415540246192148"/>
    <n v="143307441"/>
    <n v="5540246192148"/>
    <x v="4"/>
    <d v="2022-08-20T00:00:00"/>
    <x v="1"/>
    <n v="23664"/>
  </r>
  <r>
    <s v="1433074425540246194632"/>
    <n v="143307442"/>
    <n v="5540246194632"/>
    <x v="1"/>
    <d v="2022-08-26T00:00:00"/>
    <x v="1"/>
    <n v="836"/>
  </r>
  <r>
    <s v="1433074495540246171933"/>
    <n v="143307449"/>
    <n v="5540246171933"/>
    <x v="2"/>
    <d v="2022-08-15T00:00:00"/>
    <x v="1"/>
    <n v="836"/>
  </r>
  <r>
    <s v="1433074495540246176295"/>
    <n v="143307449"/>
    <n v="5540246176295"/>
    <x v="2"/>
    <d v="2022-08-15T00:00:00"/>
    <x v="1"/>
    <n v="4455"/>
  </r>
  <r>
    <s v="1433074495540246188200"/>
    <n v="143307449"/>
    <n v="5540246188200"/>
    <x v="2"/>
    <d v="2022-08-15T00:00:00"/>
    <x v="1"/>
    <n v="1485"/>
  </r>
  <r>
    <s v="1433074515540246172669"/>
    <n v="143307451"/>
    <n v="5540246172669"/>
    <x v="2"/>
    <d v="2022-08-15T00:00:00"/>
    <x v="1"/>
    <n v="140"/>
  </r>
  <r>
    <s v="1433074515540246172978"/>
    <n v="143307451"/>
    <n v="5540246172978"/>
    <x v="2"/>
    <d v="2022-08-15T00:00:00"/>
    <x v="1"/>
    <n v="1671"/>
  </r>
  <r>
    <s v="1433074515540246174174"/>
    <n v="143307451"/>
    <n v="5540246174174"/>
    <x v="2"/>
    <d v="2022-08-15T00:00:00"/>
    <x v="1"/>
    <n v="232"/>
  </r>
  <r>
    <s v="1433074515540246176699"/>
    <n v="143307451"/>
    <n v="5540246176699"/>
    <x v="2"/>
    <d v="2022-08-15T00:00:00"/>
    <x v="1"/>
    <n v="2088"/>
  </r>
  <r>
    <s v="1433074615540246180522"/>
    <n v="143307461"/>
    <n v="5540246180522"/>
    <x v="1"/>
    <d v="2022-08-28T00:00:00"/>
    <x v="1"/>
    <n v="891"/>
  </r>
  <r>
    <s v="1433074745540246190727"/>
    <n v="143307474"/>
    <n v="5540246190727"/>
    <x v="1"/>
    <d v="2022-09-03T00:00:00"/>
    <x v="4"/>
    <n v="439"/>
  </r>
  <r>
    <s v="1433074755540246183558"/>
    <n v="143307475"/>
    <n v="5540246183558"/>
    <x v="4"/>
    <d v="2022-08-29T00:00:00"/>
    <x v="1"/>
    <n v="2599"/>
  </r>
  <r>
    <s v="1433074755540246192209"/>
    <n v="143307475"/>
    <n v="5540246192209"/>
    <x v="4"/>
    <d v="2022-08-29T00:00:00"/>
    <x v="1"/>
    <n v="1114"/>
  </r>
  <r>
    <s v="1433074755540246192831"/>
    <n v="143307475"/>
    <n v="5540246192831"/>
    <x v="4"/>
    <d v="2022-08-29T00:00:00"/>
    <x v="1"/>
    <n v="1300"/>
  </r>
  <r>
    <s v="1433074805540246181061"/>
    <n v="143307480"/>
    <n v="5540246181061"/>
    <x v="3"/>
    <d v="2022-08-28T00:00:00"/>
    <x v="1"/>
    <n v="5513"/>
  </r>
  <r>
    <s v="1433074805540246183547"/>
    <n v="143307480"/>
    <n v="5540246183547"/>
    <x v="3"/>
    <d v="2022-08-28T00:00:00"/>
    <x v="1"/>
    <n v="5568"/>
  </r>
  <r>
    <s v="1433074805540246185278"/>
    <n v="143307480"/>
    <n v="5540246185278"/>
    <x v="3"/>
    <d v="2022-08-28T00:00:00"/>
    <x v="1"/>
    <n v="1120"/>
  </r>
  <r>
    <s v="1433074815540246170256"/>
    <n v="143307481"/>
    <n v="5540246170256"/>
    <x v="1"/>
    <d v="2022-08-29T00:00:00"/>
    <x v="1"/>
    <n v="3351"/>
  </r>
  <r>
    <s v="1433074865540246171933"/>
    <n v="143307486"/>
    <n v="5540246171933"/>
    <x v="2"/>
    <d v="2022-08-18T00:00:00"/>
    <x v="1"/>
    <n v="836"/>
  </r>
  <r>
    <s v="1433074875540246172669"/>
    <n v="143307487"/>
    <n v="5540246172669"/>
    <x v="2"/>
    <d v="2022-08-18T00:00:00"/>
    <x v="1"/>
    <n v="140"/>
  </r>
  <r>
    <s v="1433074875540246172978"/>
    <n v="143307487"/>
    <n v="5540246172978"/>
    <x v="2"/>
    <d v="2022-08-18T00:00:00"/>
    <x v="1"/>
    <n v="836"/>
  </r>
  <r>
    <s v="1433074875540246174174"/>
    <n v="143307487"/>
    <n v="5540246174174"/>
    <x v="2"/>
    <d v="2022-08-18T00:00:00"/>
    <x v="1"/>
    <n v="232"/>
  </r>
  <r>
    <s v="1433074875540246176699"/>
    <n v="143307487"/>
    <n v="5540246176699"/>
    <x v="2"/>
    <d v="2022-08-18T00:00:00"/>
    <x v="1"/>
    <n v="2088"/>
  </r>
  <r>
    <s v="1433074875540246188175"/>
    <n v="143307487"/>
    <n v="5540246188175"/>
    <x v="2"/>
    <d v="2022-08-18T00:00:00"/>
    <x v="1"/>
    <n v="116"/>
  </r>
  <r>
    <s v="1433074895540246174095"/>
    <n v="143307489"/>
    <n v="5540246174095"/>
    <x v="2"/>
    <d v="2022-08-21T00:00:00"/>
    <x v="1"/>
    <n v="140"/>
  </r>
  <r>
    <s v="1433074905540246185429"/>
    <n v="143307490"/>
    <n v="5540246185429"/>
    <x v="2"/>
    <d v="2022-08-20T00:00:00"/>
    <x v="1"/>
    <n v="140"/>
  </r>
  <r>
    <s v="1433074905540246186325"/>
    <n v="143307490"/>
    <n v="5540246186325"/>
    <x v="2"/>
    <d v="2022-08-20T00:00:00"/>
    <x v="1"/>
    <n v="140"/>
  </r>
  <r>
    <s v="1433074945540246194330"/>
    <n v="143307494"/>
    <n v="5540246194330"/>
    <x v="4"/>
    <d v="2022-08-21T00:00:00"/>
    <x v="1"/>
    <n v="4585"/>
  </r>
  <r>
    <s v="1433075025540246187987"/>
    <n v="143307502"/>
    <n v="5540246187987"/>
    <x v="2"/>
    <d v="2022-08-18T00:00:00"/>
    <x v="1"/>
    <n v="3341"/>
  </r>
  <r>
    <s v="1433075135540246187987"/>
    <n v="143307513"/>
    <n v="5540246187987"/>
    <x v="2"/>
    <d v="2022-08-19T00:00:00"/>
    <x v="1"/>
    <n v="1114"/>
  </r>
  <r>
    <s v="1433075145540246172978"/>
    <n v="143307514"/>
    <n v="5540246172978"/>
    <x v="2"/>
    <d v="2022-08-19T00:00:00"/>
    <x v="1"/>
    <n v="836"/>
  </r>
  <r>
    <s v="1433075145540246176699"/>
    <n v="143307514"/>
    <n v="5540246176699"/>
    <x v="2"/>
    <d v="2022-08-19T00:00:00"/>
    <x v="1"/>
    <n v="1044"/>
  </r>
  <r>
    <s v="1433075145540246188175"/>
    <n v="143307514"/>
    <n v="5540246188175"/>
    <x v="2"/>
    <d v="2022-08-19T00:00:00"/>
    <x v="1"/>
    <n v="70"/>
  </r>
  <r>
    <s v="1433075195540246195096"/>
    <n v="143307519"/>
    <n v="5540246195096"/>
    <x v="4"/>
    <d v="2022-08-22T00:00:00"/>
    <x v="1"/>
    <n v="5012"/>
  </r>
  <r>
    <s v="1433075215540246183130"/>
    <n v="143307521"/>
    <n v="5540246183130"/>
    <x v="4"/>
    <d v="2022-08-26T00:00:00"/>
    <x v="1"/>
    <n v="2256"/>
  </r>
  <r>
    <s v="1433075215540246183538"/>
    <n v="143307521"/>
    <n v="5540246183538"/>
    <x v="4"/>
    <d v="2022-08-26T00:00:00"/>
    <x v="1"/>
    <n v="919"/>
  </r>
  <r>
    <s v="1433075215540246183555"/>
    <n v="143307521"/>
    <n v="5540246183555"/>
    <x v="4"/>
    <d v="2022-08-26T00:00:00"/>
    <x v="1"/>
    <n v="543"/>
  </r>
  <r>
    <s v="1433075225540246171759"/>
    <n v="143307522"/>
    <n v="5540246171759"/>
    <x v="4"/>
    <d v="2022-08-25T00:00:00"/>
    <x v="1"/>
    <n v="2506"/>
  </r>
  <r>
    <s v="1433075225540246177133"/>
    <n v="143307522"/>
    <n v="5540246177133"/>
    <x v="4"/>
    <d v="2022-08-25T00:00:00"/>
    <x v="1"/>
    <n v="2228"/>
  </r>
  <r>
    <s v="1433075225540246192148"/>
    <n v="143307522"/>
    <n v="5540246192148"/>
    <x v="4"/>
    <d v="2022-08-25T00:00:00"/>
    <x v="1"/>
    <n v="27840"/>
  </r>
  <r>
    <s v="1433075255540246194632"/>
    <n v="143307525"/>
    <n v="5540246194632"/>
    <x v="1"/>
    <d v="2022-08-29T00:00:00"/>
    <x v="1"/>
    <n v="1003"/>
  </r>
  <r>
    <s v="1433075275540246173906"/>
    <n v="143307527"/>
    <n v="5540246173906"/>
    <x v="3"/>
    <d v="2022-08-28T00:00:00"/>
    <x v="1"/>
    <n v="1634"/>
  </r>
  <r>
    <s v="1433075275540246181016"/>
    <n v="143307527"/>
    <n v="5540246181016"/>
    <x v="3"/>
    <d v="2022-08-28T00:00:00"/>
    <x v="1"/>
    <n v="3564"/>
  </r>
  <r>
    <s v="1433075305540246183844"/>
    <n v="143307530"/>
    <n v="5540246183844"/>
    <x v="1"/>
    <d v="2022-08-25T00:00:00"/>
    <x v="1"/>
    <n v="140"/>
  </r>
  <r>
    <s v="1433175545540246176294"/>
    <n v="143317554"/>
    <n v="5540246176294"/>
    <x v="2"/>
    <d v="2022-08-20T00:00:00"/>
    <x v="1"/>
    <n v="2970"/>
  </r>
  <r>
    <s v="1433175545540246176295"/>
    <n v="143317554"/>
    <n v="5540246176295"/>
    <x v="2"/>
    <d v="2022-08-20T00:00:00"/>
    <x v="1"/>
    <n v="7424"/>
  </r>
  <r>
    <s v="1433175545540246187987"/>
    <n v="143317554"/>
    <n v="5540246187987"/>
    <x v="2"/>
    <d v="2022-08-20T00:00:00"/>
    <x v="1"/>
    <n v="4455"/>
  </r>
  <r>
    <s v="1433175545540246188200"/>
    <n v="143317554"/>
    <n v="5540246188200"/>
    <x v="2"/>
    <d v="2022-08-20T00:00:00"/>
    <x v="1"/>
    <n v="1485"/>
  </r>
  <r>
    <s v="1433175555540246172978"/>
    <n v="143317555"/>
    <n v="5540246172978"/>
    <x v="2"/>
    <d v="2022-08-20T00:00:00"/>
    <x v="1"/>
    <n v="836"/>
  </r>
  <r>
    <s v="1433175555540246174174"/>
    <n v="143317555"/>
    <n v="5540246174174"/>
    <x v="2"/>
    <d v="2022-08-20T00:00:00"/>
    <x v="1"/>
    <n v="232"/>
  </r>
  <r>
    <s v="1433175555540246176699"/>
    <n v="143317555"/>
    <n v="5540246176699"/>
    <x v="2"/>
    <d v="2022-08-20T00:00:00"/>
    <x v="1"/>
    <n v="2088"/>
  </r>
  <r>
    <s v="1433175615540246173472"/>
    <n v="143317561"/>
    <n v="5540246173472"/>
    <x v="2"/>
    <d v="2022-08-26T00:00:00"/>
    <x v="1"/>
    <n v="279"/>
  </r>
  <r>
    <s v="1433175615540246175049"/>
    <n v="143317561"/>
    <n v="5540246175049"/>
    <x v="2"/>
    <d v="2022-08-26T00:00:00"/>
    <x v="1"/>
    <n v="696"/>
  </r>
  <r>
    <s v="1433175615540246175050"/>
    <n v="143317561"/>
    <n v="5540246175050"/>
    <x v="2"/>
    <d v="2022-08-26T00:00:00"/>
    <x v="1"/>
    <n v="557"/>
  </r>
  <r>
    <s v="1433175765540246171933"/>
    <n v="143317576"/>
    <n v="5540246171933"/>
    <x v="2"/>
    <d v="2022-08-21T00:00:00"/>
    <x v="1"/>
    <n v="557"/>
  </r>
  <r>
    <s v="1433175765540246176294"/>
    <n v="143317576"/>
    <n v="5540246176294"/>
    <x v="2"/>
    <d v="2022-08-21T00:00:00"/>
    <x v="1"/>
    <n v="1485"/>
  </r>
  <r>
    <s v="1433175765540246176295"/>
    <n v="143317576"/>
    <n v="5540246176295"/>
    <x v="2"/>
    <d v="2022-08-21T00:00:00"/>
    <x v="1"/>
    <n v="5568"/>
  </r>
  <r>
    <s v="1433175765540246188200"/>
    <n v="143317576"/>
    <n v="5540246188200"/>
    <x v="2"/>
    <d v="2022-08-21T00:00:00"/>
    <x v="1"/>
    <n v="743"/>
  </r>
  <r>
    <s v="1433175775540246172539"/>
    <n v="143317577"/>
    <n v="5540246172539"/>
    <x v="2"/>
    <d v="2022-08-21T00:00:00"/>
    <x v="1"/>
    <n v="24"/>
  </r>
  <r>
    <s v="1433175775540246172669"/>
    <n v="143317577"/>
    <n v="5540246172669"/>
    <x v="2"/>
    <d v="2022-08-21T00:00:00"/>
    <x v="1"/>
    <n v="279"/>
  </r>
  <r>
    <s v="1433175775540246172978"/>
    <n v="143317577"/>
    <n v="5540246172978"/>
    <x v="2"/>
    <d v="2022-08-21T00:00:00"/>
    <x v="1"/>
    <n v="836"/>
  </r>
  <r>
    <s v="1433175775540246174174"/>
    <n v="143317577"/>
    <n v="5540246174174"/>
    <x v="2"/>
    <d v="2022-08-21T00:00:00"/>
    <x v="1"/>
    <n v="232"/>
  </r>
  <r>
    <s v="1433175775540246176699"/>
    <n v="143317577"/>
    <n v="5540246176699"/>
    <x v="2"/>
    <d v="2022-08-21T00:00:00"/>
    <x v="1"/>
    <n v="1880"/>
  </r>
  <r>
    <s v="1433175875540246171933"/>
    <n v="143317587"/>
    <n v="5540246171933"/>
    <x v="2"/>
    <d v="2022-08-22T00:00:00"/>
    <x v="1"/>
    <n v="557"/>
  </r>
  <r>
    <s v="1433175875540246188200"/>
    <n v="143317587"/>
    <n v="5540246188200"/>
    <x v="2"/>
    <d v="2022-08-22T00:00:00"/>
    <x v="1"/>
    <n v="743"/>
  </r>
  <r>
    <s v="1433175885540246172978"/>
    <n v="143317588"/>
    <n v="5540246172978"/>
    <x v="2"/>
    <d v="2022-08-22T00:00:00"/>
    <x v="1"/>
    <n v="836"/>
  </r>
  <r>
    <s v="1433175885540246174174"/>
    <n v="143317588"/>
    <n v="5540246174174"/>
    <x v="2"/>
    <d v="2022-08-22T00:00:00"/>
    <x v="1"/>
    <n v="232"/>
  </r>
  <r>
    <s v="1433175885540246176699"/>
    <n v="143317588"/>
    <n v="5540246176699"/>
    <x v="2"/>
    <d v="2022-08-22T00:00:00"/>
    <x v="1"/>
    <n v="3132"/>
  </r>
  <r>
    <s v="1433175885540246188175"/>
    <n v="143317588"/>
    <n v="5540246188175"/>
    <x v="2"/>
    <d v="2022-08-22T00:00:00"/>
    <x v="1"/>
    <n v="163"/>
  </r>
  <r>
    <s v="1433175985540246173472"/>
    <n v="143317598"/>
    <n v="5540246173472"/>
    <x v="2"/>
    <d v="2022-08-22T00:00:00"/>
    <x v="1"/>
    <n v="140"/>
  </r>
  <r>
    <s v="1433176095540246187987"/>
    <n v="143317609"/>
    <n v="5540246187987"/>
    <x v="2"/>
    <d v="2022-08-25T00:00:00"/>
    <x v="1"/>
    <n v="2228"/>
  </r>
  <r>
    <s v="1433176095540246188200"/>
    <n v="143317609"/>
    <n v="5540246188200"/>
    <x v="2"/>
    <d v="2022-08-25T00:00:00"/>
    <x v="1"/>
    <n v="1485"/>
  </r>
  <r>
    <s v="1433176105540246174174"/>
    <n v="143317610"/>
    <n v="5540246174174"/>
    <x v="2"/>
    <d v="2022-08-25T00:00:00"/>
    <x v="1"/>
    <n v="232"/>
  </r>
  <r>
    <s v="1433176105540246188175"/>
    <n v="143317610"/>
    <n v="5540246188175"/>
    <x v="2"/>
    <d v="2022-08-25T00:00:00"/>
    <x v="1"/>
    <n v="93"/>
  </r>
  <r>
    <s v="1433176155540246185429"/>
    <n v="143317615"/>
    <n v="5540246185429"/>
    <x v="2"/>
    <d v="2022-08-28T00:00:00"/>
    <x v="1"/>
    <n v="70"/>
  </r>
  <r>
    <s v="1433176155540246186325"/>
    <n v="143317615"/>
    <n v="5540246186325"/>
    <x v="2"/>
    <d v="2022-08-28T00:00:00"/>
    <x v="1"/>
    <n v="140"/>
  </r>
  <r>
    <s v="1433176315540246187882"/>
    <n v="143317631"/>
    <n v="5540246187882"/>
    <x v="0"/>
    <d v="2022-11-11T00:00:00"/>
    <x v="6"/>
    <n v="163"/>
  </r>
  <r>
    <s v="1433176315540246187995"/>
    <n v="143317631"/>
    <n v="5540246187995"/>
    <x v="0"/>
    <d v="2022-11-11T00:00:00"/>
    <x v="6"/>
    <n v="464"/>
  </r>
  <r>
    <s v="1433176315540246187997"/>
    <n v="143317631"/>
    <n v="5540246187997"/>
    <x v="0"/>
    <d v="2022-11-11T00:00:00"/>
    <x v="6"/>
    <n v="205"/>
  </r>
  <r>
    <s v="1433176385540246172539"/>
    <n v="143317638"/>
    <n v="5540246172539"/>
    <x v="2"/>
    <d v="2022-08-26T00:00:00"/>
    <x v="1"/>
    <n v="47"/>
  </r>
  <r>
    <s v="1433176385540246172669"/>
    <n v="143317638"/>
    <n v="5540246172669"/>
    <x v="2"/>
    <d v="2022-08-26T00:00:00"/>
    <x v="1"/>
    <n v="279"/>
  </r>
  <r>
    <s v="1433176385540246176699"/>
    <n v="143317638"/>
    <n v="5540246176699"/>
    <x v="2"/>
    <d v="2022-08-26T00:00:00"/>
    <x v="1"/>
    <n v="4176"/>
  </r>
  <r>
    <s v="1433176385540246188175"/>
    <n v="143317638"/>
    <n v="5540246188175"/>
    <x v="2"/>
    <d v="2022-08-26T00:00:00"/>
    <x v="1"/>
    <n v="70"/>
  </r>
  <r>
    <s v="1433176385540246192102"/>
    <n v="143317638"/>
    <n v="5540246192102"/>
    <x v="2"/>
    <d v="2022-08-26T00:00:00"/>
    <x v="1"/>
    <n v="4009"/>
  </r>
  <r>
    <s v="1433176395540246187987"/>
    <n v="143317639"/>
    <n v="5540246187987"/>
    <x v="2"/>
    <d v="2022-08-26T00:00:00"/>
    <x v="1"/>
    <n v="1114"/>
  </r>
  <r>
    <s v="1433176425540246173472"/>
    <n v="143317642"/>
    <n v="5540246173472"/>
    <x v="2"/>
    <d v="2022-08-29T00:00:00"/>
    <x v="1"/>
    <n v="279"/>
  </r>
  <r>
    <s v="1433176425540246175047"/>
    <n v="143317642"/>
    <n v="5540246175047"/>
    <x v="2"/>
    <d v="2022-08-29T00:00:00"/>
    <x v="1"/>
    <n v="279"/>
  </r>
  <r>
    <s v="1433176425540246175049"/>
    <n v="143317642"/>
    <n v="5540246175049"/>
    <x v="2"/>
    <d v="2022-08-29T00:00:00"/>
    <x v="1"/>
    <n v="557"/>
  </r>
  <r>
    <s v="1433176425540246175050"/>
    <n v="143317642"/>
    <n v="5540246175050"/>
    <x v="2"/>
    <d v="2022-08-29T00:00:00"/>
    <x v="1"/>
    <n v="557"/>
  </r>
  <r>
    <s v="1433176425540246190743"/>
    <n v="143317642"/>
    <n v="5540246190743"/>
    <x v="2"/>
    <d v="2022-08-29T00:00:00"/>
    <x v="1"/>
    <n v="279"/>
  </r>
  <r>
    <s v="1433276585540246172978"/>
    <n v="143327658"/>
    <n v="5540246172978"/>
    <x v="2"/>
    <d v="2022-08-27T00:00:00"/>
    <x v="1"/>
    <n v="836"/>
  </r>
  <r>
    <s v="1433276585540246174174"/>
    <n v="143327658"/>
    <n v="5540246174174"/>
    <x v="2"/>
    <d v="2022-08-27T00:00:00"/>
    <x v="1"/>
    <n v="232"/>
  </r>
  <r>
    <s v="1433276585540246176699"/>
    <n v="143327658"/>
    <n v="5540246176699"/>
    <x v="2"/>
    <d v="2022-08-27T00:00:00"/>
    <x v="1"/>
    <n v="6264"/>
  </r>
  <r>
    <s v="1433276605540246176295"/>
    <n v="143327660"/>
    <n v="5540246176295"/>
    <x v="2"/>
    <d v="2022-08-27T00:00:00"/>
    <x v="1"/>
    <n v="4455"/>
  </r>
  <r>
    <s v="1433276605540246188200"/>
    <n v="143327660"/>
    <n v="5540246188200"/>
    <x v="2"/>
    <d v="2022-08-27T00:00:00"/>
    <x v="1"/>
    <n v="1485"/>
  </r>
  <r>
    <s v="1433276615540246194632"/>
    <n v="143327661"/>
    <n v="5540246194632"/>
    <x v="1"/>
    <d v="2022-08-25T00:00:00"/>
    <x v="1"/>
    <n v="335"/>
  </r>
  <r>
    <s v="1433276715540246194632"/>
    <n v="143327671"/>
    <n v="5540246194632"/>
    <x v="1"/>
    <d v="2022-09-03T00:00:00"/>
    <x v="4"/>
    <n v="1337"/>
  </r>
  <r>
    <s v="1433276735540246184036"/>
    <n v="143327673"/>
    <n v="5540246184036"/>
    <x v="1"/>
    <d v="2022-09-05T00:00:00"/>
    <x v="4"/>
    <n v="130"/>
  </r>
  <r>
    <s v="1433276735540246191596"/>
    <n v="143327673"/>
    <n v="5540246191596"/>
    <x v="1"/>
    <d v="2022-09-05T00:00:00"/>
    <x v="4"/>
    <n v="75"/>
  </r>
  <r>
    <s v="1433276745540246171759"/>
    <n v="143327674"/>
    <n v="5540246171759"/>
    <x v="4"/>
    <d v="2022-09-02T00:00:00"/>
    <x v="4"/>
    <n v="3759"/>
  </r>
  <r>
    <s v="1433276745540246177133"/>
    <n v="143327674"/>
    <n v="5540246177133"/>
    <x v="4"/>
    <d v="2022-09-02T00:00:00"/>
    <x v="4"/>
    <n v="6125"/>
  </r>
  <r>
    <s v="1433276745540246192148"/>
    <n v="143327674"/>
    <n v="5540246192148"/>
    <x v="4"/>
    <d v="2022-09-02T00:00:00"/>
    <x v="4"/>
    <n v="26448"/>
  </r>
  <r>
    <s v="1433276875540246183587"/>
    <n v="143327687"/>
    <n v="5540246183587"/>
    <x v="4"/>
    <d v="2022-09-01T00:00:00"/>
    <x v="4"/>
    <n v="502"/>
  </r>
  <r>
    <s v="1433276915540246176295"/>
    <n v="143327691"/>
    <n v="5540246176295"/>
    <x v="2"/>
    <d v="2022-08-28T00:00:00"/>
    <x v="1"/>
    <n v="7424"/>
  </r>
  <r>
    <s v="1433276915540246187987"/>
    <n v="143327691"/>
    <n v="5540246187987"/>
    <x v="2"/>
    <d v="2022-08-28T00:00:00"/>
    <x v="1"/>
    <n v="3341"/>
  </r>
  <r>
    <s v="1433276915540246188200"/>
    <n v="143327691"/>
    <n v="5540246188200"/>
    <x v="2"/>
    <d v="2022-08-28T00:00:00"/>
    <x v="1"/>
    <n v="1485"/>
  </r>
  <r>
    <s v="1433276935540246174174"/>
    <n v="143327693"/>
    <n v="5540246174174"/>
    <x v="2"/>
    <d v="2022-08-28T00:00:00"/>
    <x v="1"/>
    <n v="232"/>
  </r>
  <r>
    <s v="1433276985540246195241"/>
    <n v="143327698"/>
    <n v="5540246195241"/>
    <x v="4"/>
    <d v="2022-08-28T00:00:00"/>
    <x v="1"/>
    <n v="743"/>
  </r>
  <r>
    <s v="1433276985540246195242"/>
    <n v="143327698"/>
    <n v="5540246195242"/>
    <x v="4"/>
    <d v="2022-08-28T00:00:00"/>
    <x v="1"/>
    <n v="743"/>
  </r>
  <r>
    <s v="1433277025540246181061"/>
    <n v="143327702"/>
    <n v="5540246181061"/>
    <x v="3"/>
    <d v="2022-09-09T00:00:00"/>
    <x v="4"/>
    <n v="2205"/>
  </r>
  <r>
    <s v="1433277025540246183547"/>
    <n v="143327702"/>
    <n v="5540246183547"/>
    <x v="3"/>
    <d v="2022-09-09T00:00:00"/>
    <x v="4"/>
    <n v="5568"/>
  </r>
  <r>
    <s v="1433277025540246185278"/>
    <n v="143327702"/>
    <n v="5540246185278"/>
    <x v="3"/>
    <d v="2022-09-09T00:00:00"/>
    <x v="4"/>
    <n v="1120"/>
  </r>
  <r>
    <s v="1433277035540246173906"/>
    <n v="143327703"/>
    <n v="5540246173906"/>
    <x v="3"/>
    <d v="2022-09-08T00:00:00"/>
    <x v="4"/>
    <n v="1634"/>
  </r>
  <r>
    <s v="1433277035540246181016"/>
    <n v="143327703"/>
    <n v="5540246181016"/>
    <x v="3"/>
    <d v="2022-09-08T00:00:00"/>
    <x v="4"/>
    <n v="5346"/>
  </r>
  <r>
    <s v="1433277125540246195250"/>
    <n v="143327712"/>
    <n v="5540246195250"/>
    <x v="1"/>
    <d v="2022-08-29T00:00:00"/>
    <x v="1"/>
    <n v="335"/>
  </r>
  <r>
    <s v="1433277185540246176294"/>
    <n v="143327718"/>
    <n v="5540246176294"/>
    <x v="2"/>
    <d v="2022-08-29T00:00:00"/>
    <x v="1"/>
    <n v="1485"/>
  </r>
  <r>
    <s v="1433277185540246176295"/>
    <n v="143327718"/>
    <n v="5540246176295"/>
    <x v="2"/>
    <d v="2022-08-29T00:00:00"/>
    <x v="1"/>
    <n v="7424"/>
  </r>
  <r>
    <s v="1433277185540246187987"/>
    <n v="143327718"/>
    <n v="5540246187987"/>
    <x v="2"/>
    <d v="2022-08-29T00:00:00"/>
    <x v="1"/>
    <n v="4455"/>
  </r>
  <r>
    <s v="1433277185540246188200"/>
    <n v="143327718"/>
    <n v="5540246188200"/>
    <x v="2"/>
    <d v="2022-08-29T00:00:00"/>
    <x v="1"/>
    <n v="1485"/>
  </r>
  <r>
    <s v="1433277205540246172669"/>
    <n v="143327720"/>
    <n v="5540246172669"/>
    <x v="2"/>
    <d v="2022-08-29T00:00:00"/>
    <x v="1"/>
    <n v="279"/>
  </r>
  <r>
    <s v="1433277205540246172978"/>
    <n v="143327720"/>
    <n v="5540246172978"/>
    <x v="2"/>
    <d v="2022-08-29T00:00:00"/>
    <x v="1"/>
    <n v="1671"/>
  </r>
  <r>
    <s v="1433277205540246174174"/>
    <n v="143327720"/>
    <n v="5540246174174"/>
    <x v="2"/>
    <d v="2022-08-29T00:00:00"/>
    <x v="1"/>
    <n v="464"/>
  </r>
  <r>
    <s v="1433277205540246176699"/>
    <n v="143327720"/>
    <n v="5540246176699"/>
    <x v="2"/>
    <d v="2022-08-29T00:00:00"/>
    <x v="1"/>
    <n v="8352"/>
  </r>
  <r>
    <s v="1433277205540246192102"/>
    <n v="143327720"/>
    <n v="5540246192102"/>
    <x v="2"/>
    <d v="2022-08-29T00:00:00"/>
    <x v="1"/>
    <n v="4009"/>
  </r>
  <r>
    <s v="1433277235540246174095"/>
    <n v="143327723"/>
    <n v="5540246174095"/>
    <x v="2"/>
    <d v="2022-09-02T00:00:00"/>
    <x v="4"/>
    <n v="70"/>
  </r>
  <r>
    <s v="1433277235540246175047"/>
    <n v="143327723"/>
    <n v="5540246175047"/>
    <x v="2"/>
    <d v="2022-09-02T00:00:00"/>
    <x v="4"/>
    <n v="418"/>
  </r>
  <r>
    <s v="1433277235540246175049"/>
    <n v="143327723"/>
    <n v="5540246175049"/>
    <x v="2"/>
    <d v="2022-09-02T00:00:00"/>
    <x v="4"/>
    <n v="836"/>
  </r>
  <r>
    <s v="1433277235540246175050"/>
    <n v="143327723"/>
    <n v="5540246175050"/>
    <x v="2"/>
    <d v="2022-09-02T00:00:00"/>
    <x v="4"/>
    <n v="836"/>
  </r>
  <r>
    <s v="1433277275540246194632"/>
    <n v="143327727"/>
    <n v="5540246194632"/>
    <x v="1"/>
    <d v="2022-08-28T00:00:00"/>
    <x v="1"/>
    <n v="335"/>
  </r>
  <r>
    <s v="1433277285540246170256"/>
    <n v="143327728"/>
    <n v="5540246170256"/>
    <x v="1"/>
    <d v="2022-09-03T00:00:00"/>
    <x v="4"/>
    <n v="504"/>
  </r>
  <r>
    <s v="1433277285540246171888"/>
    <n v="143327728"/>
    <n v="5540246171888"/>
    <x v="1"/>
    <d v="2022-09-03T00:00:00"/>
    <x v="4"/>
    <n v="1170"/>
  </r>
  <r>
    <s v="1433277365540246182684"/>
    <n v="143327736"/>
    <n v="5540246182684"/>
    <x v="1"/>
    <d v="2022-09-05T00:00:00"/>
    <x v="4"/>
    <n v="93"/>
  </r>
  <r>
    <s v="1433277365540246183844"/>
    <n v="143327736"/>
    <n v="5540246183844"/>
    <x v="1"/>
    <d v="2022-09-05T00:00:00"/>
    <x v="4"/>
    <n v="93"/>
  </r>
  <r>
    <s v="1433277475540246188200"/>
    <n v="143327747"/>
    <n v="5540246188200"/>
    <x v="2"/>
    <d v="2022-09-01T00:00:00"/>
    <x v="4"/>
    <n v="2228"/>
  </r>
  <r>
    <s v="1433277485540246174174"/>
    <n v="143327748"/>
    <n v="5540246174174"/>
    <x v="2"/>
    <d v="2022-09-01T00:00:00"/>
    <x v="4"/>
    <n v="360"/>
  </r>
  <r>
    <s v="1433277485540246176699"/>
    <n v="143327748"/>
    <n v="5540246176699"/>
    <x v="2"/>
    <d v="2022-09-01T00:00:00"/>
    <x v="4"/>
    <n v="6264"/>
  </r>
  <r>
    <s v="1433277485540246188175"/>
    <n v="143327748"/>
    <n v="5540246188175"/>
    <x v="2"/>
    <d v="2022-09-01T00:00:00"/>
    <x v="4"/>
    <n v="93"/>
  </r>
  <r>
    <s v="1433277515540246194632"/>
    <n v="143327751"/>
    <n v="5540246194632"/>
    <x v="1"/>
    <d v="2022-09-01T00:00:00"/>
    <x v="4"/>
    <n v="502"/>
  </r>
  <r>
    <s v="1433277555540246194632"/>
    <n v="143327755"/>
    <n v="5540246194632"/>
    <x v="1"/>
    <d v="2022-09-05T00:00:00"/>
    <x v="4"/>
    <n v="1420"/>
  </r>
  <r>
    <s v="1433277555540246195250"/>
    <n v="143327755"/>
    <n v="5540246195250"/>
    <x v="1"/>
    <d v="2022-09-05T00:00:00"/>
    <x v="4"/>
    <n v="335"/>
  </r>
  <r>
    <s v="1433277565540246171759"/>
    <n v="143327756"/>
    <n v="5540246171759"/>
    <x v="4"/>
    <d v="2022-09-04T00:00:00"/>
    <x v="4"/>
    <n v="3759"/>
  </r>
  <r>
    <s v="1433277565540246177133"/>
    <n v="143327756"/>
    <n v="5540246177133"/>
    <x v="4"/>
    <d v="2022-09-04T00:00:00"/>
    <x v="4"/>
    <n v="4455"/>
  </r>
  <r>
    <s v="1433277565540246192148"/>
    <n v="143327756"/>
    <n v="5540246192148"/>
    <x v="4"/>
    <d v="2022-09-04T00:00:00"/>
    <x v="4"/>
    <n v="15312"/>
  </r>
  <r>
    <s v="1433277575540246183130"/>
    <n v="143327757"/>
    <n v="5540246183130"/>
    <x v="4"/>
    <d v="2022-09-05T00:00:00"/>
    <x v="4"/>
    <n v="1692"/>
  </r>
  <r>
    <s v="1433277575540246183537"/>
    <n v="143327757"/>
    <n v="5540246183537"/>
    <x v="4"/>
    <d v="2022-09-05T00:00:00"/>
    <x v="4"/>
    <n v="961"/>
  </r>
  <r>
    <s v="1433277575540246183541"/>
    <n v="143327757"/>
    <n v="5540246183541"/>
    <x v="4"/>
    <d v="2022-09-05T00:00:00"/>
    <x v="4"/>
    <n v="1044"/>
  </r>
  <r>
    <s v="1433277575540246192571"/>
    <n v="143327757"/>
    <n v="5540246192571"/>
    <x v="4"/>
    <d v="2022-09-05T00:00:00"/>
    <x v="4"/>
    <n v="602"/>
  </r>
  <r>
    <s v="1433277595540246183558"/>
    <n v="143327759"/>
    <n v="5540246183558"/>
    <x v="4"/>
    <d v="2022-09-04T00:00:00"/>
    <x v="4"/>
    <n v="5197"/>
  </r>
  <r>
    <s v="1433277595540246183560"/>
    <n v="143327759"/>
    <n v="5540246183560"/>
    <x v="4"/>
    <d v="2022-09-04T00:00:00"/>
    <x v="4"/>
    <n v="223"/>
  </r>
  <r>
    <s v="1433277595540246192209"/>
    <n v="143327759"/>
    <n v="5540246192209"/>
    <x v="4"/>
    <d v="2022-09-04T00:00:00"/>
    <x v="4"/>
    <n v="1114"/>
  </r>
  <r>
    <s v="1433277595540246192462"/>
    <n v="143327759"/>
    <n v="5540246192462"/>
    <x v="4"/>
    <d v="2022-09-04T00:00:00"/>
    <x v="4"/>
    <n v="1114"/>
  </r>
  <r>
    <s v="1433277635540246173906"/>
    <n v="143327763"/>
    <n v="5540246173906"/>
    <x v="3"/>
    <d v="2022-08-29T00:00:00"/>
    <x v="1"/>
    <n v="817"/>
  </r>
  <r>
    <s v="1433277795540246171933"/>
    <n v="143327779"/>
    <n v="5540246171933"/>
    <x v="2"/>
    <d v="2022-09-02T00:00:00"/>
    <x v="4"/>
    <n v="557"/>
  </r>
  <r>
    <s v="1433277795540246187987"/>
    <n v="143327779"/>
    <n v="5540246187987"/>
    <x v="2"/>
    <d v="2022-09-02T00:00:00"/>
    <x v="4"/>
    <n v="1114"/>
  </r>
  <r>
    <s v="1433277805540246174174"/>
    <n v="143327780"/>
    <n v="5540246174174"/>
    <x v="2"/>
    <d v="2022-09-02T00:00:00"/>
    <x v="4"/>
    <n v="464"/>
  </r>
  <r>
    <s v="1433277805540246176699"/>
    <n v="143327780"/>
    <n v="5540246176699"/>
    <x v="2"/>
    <d v="2022-09-02T00:00:00"/>
    <x v="4"/>
    <n v="6264"/>
  </r>
  <r>
    <s v="1433277825540246175047"/>
    <n v="143327782"/>
    <n v="5540246175047"/>
    <x v="2"/>
    <d v="2022-09-05T00:00:00"/>
    <x v="4"/>
    <n v="557"/>
  </r>
  <r>
    <s v="1433277825540246175049"/>
    <n v="143327782"/>
    <n v="5540246175049"/>
    <x v="2"/>
    <d v="2022-09-05T00:00:00"/>
    <x v="4"/>
    <n v="836"/>
  </r>
  <r>
    <s v="1433277825540246175050"/>
    <n v="143327782"/>
    <n v="5540246175050"/>
    <x v="2"/>
    <d v="2022-09-05T00:00:00"/>
    <x v="4"/>
    <n v="836"/>
  </r>
  <r>
    <s v="1433277845540246185429"/>
    <n v="143327784"/>
    <n v="5540246185429"/>
    <x v="2"/>
    <d v="2022-09-04T00:00:00"/>
    <x v="4"/>
    <n v="140"/>
  </r>
  <r>
    <s v="1433277845540246185562"/>
    <n v="143327784"/>
    <n v="5540246185562"/>
    <x v="2"/>
    <d v="2022-09-04T00:00:00"/>
    <x v="4"/>
    <n v="140"/>
  </r>
  <r>
    <s v="1433277845540246186325"/>
    <n v="143327784"/>
    <n v="5540246186325"/>
    <x v="2"/>
    <d v="2022-09-04T00:00:00"/>
    <x v="4"/>
    <n v="140"/>
  </r>
  <r>
    <s v="1433277985540246195242"/>
    <n v="143327798"/>
    <n v="5540246195242"/>
    <x v="4"/>
    <d v="2022-09-10T00:00:00"/>
    <x v="4"/>
    <n v="720"/>
  </r>
  <r>
    <s v="1433278015540246193316"/>
    <n v="143327801"/>
    <n v="5540246193316"/>
    <x v="1"/>
    <d v="2022-09-08T00:00:00"/>
    <x v="4"/>
    <n v="335"/>
  </r>
  <r>
    <s v="1433278025540246180522"/>
    <n v="143327802"/>
    <n v="5540246180522"/>
    <x v="1"/>
    <d v="2022-09-09T00:00:00"/>
    <x v="4"/>
    <n v="891"/>
  </r>
  <r>
    <s v="1433278235540246195241"/>
    <n v="143327823"/>
    <n v="5540246195241"/>
    <x v="4"/>
    <d v="2022-09-15T00:00:00"/>
    <x v="4"/>
    <n v="418"/>
  </r>
  <r>
    <s v="1433378305540246172539"/>
    <n v="143337830"/>
    <n v="5540246172539"/>
    <x v="2"/>
    <d v="2022-09-03T00:00:00"/>
    <x v="4"/>
    <n v="24"/>
  </r>
  <r>
    <s v="1433378305540246172978"/>
    <n v="143337830"/>
    <n v="5540246172978"/>
    <x v="2"/>
    <d v="2022-09-03T00:00:00"/>
    <x v="4"/>
    <n v="2506"/>
  </r>
  <r>
    <s v="1433378305540246188175"/>
    <n v="143337830"/>
    <n v="5540246188175"/>
    <x v="2"/>
    <d v="2022-09-03T00:00:00"/>
    <x v="4"/>
    <n v="232"/>
  </r>
  <r>
    <s v="1433378315540246187987"/>
    <n v="143337831"/>
    <n v="5540246187987"/>
    <x v="2"/>
    <d v="2022-09-03T00:00:00"/>
    <x v="4"/>
    <n v="1671"/>
  </r>
  <r>
    <s v="1433378315540246188200"/>
    <n v="143337831"/>
    <n v="5540246188200"/>
    <x v="2"/>
    <d v="2022-09-03T00:00:00"/>
    <x v="4"/>
    <n v="743"/>
  </r>
  <r>
    <s v="1433378505540246194467"/>
    <n v="143337850"/>
    <n v="5540246194467"/>
    <x v="1"/>
    <d v="2022-09-05T00:00:00"/>
    <x v="4"/>
    <n v="17818"/>
  </r>
  <r>
    <s v="1433378515540246182684"/>
    <n v="143337851"/>
    <n v="5540246182684"/>
    <x v="1"/>
    <d v="2022-09-05T00:00:00"/>
    <x v="4"/>
    <n v="93"/>
  </r>
  <r>
    <s v="1433378515540246183844"/>
    <n v="143337851"/>
    <n v="5540246183844"/>
    <x v="1"/>
    <d v="2022-09-05T00:00:00"/>
    <x v="4"/>
    <n v="279"/>
  </r>
  <r>
    <s v="1433378515540246194467"/>
    <n v="143337851"/>
    <n v="5540246194467"/>
    <x v="1"/>
    <d v="2022-09-05T00:00:00"/>
    <x v="4"/>
    <n v="17818"/>
  </r>
  <r>
    <s v="1433378565540246170256"/>
    <n v="143337856"/>
    <n v="5540246170256"/>
    <x v="1"/>
    <d v="2022-09-15T00:00:00"/>
    <x v="4"/>
    <n v="3174"/>
  </r>
  <r>
    <s v="1433378565540246171888"/>
    <n v="143337856"/>
    <n v="5540246171888"/>
    <x v="1"/>
    <d v="2022-09-15T00:00:00"/>
    <x v="4"/>
    <n v="520"/>
  </r>
  <r>
    <s v="1433378725540246194632"/>
    <n v="143337872"/>
    <n v="5540246194632"/>
    <x v="1"/>
    <d v="2022-09-08T00:00:00"/>
    <x v="4"/>
    <n v="492"/>
  </r>
  <r>
    <s v="1433378735540246171759"/>
    <n v="143337873"/>
    <n v="5540246171759"/>
    <x v="4"/>
    <d v="2022-09-08T00:00:00"/>
    <x v="4"/>
    <n v="3759"/>
  </r>
  <r>
    <s v="1433378735540246177133"/>
    <n v="143337873"/>
    <n v="5540246177133"/>
    <x v="4"/>
    <d v="2022-09-08T00:00:00"/>
    <x v="4"/>
    <n v="3898"/>
  </r>
  <r>
    <s v="1433378735540246192148"/>
    <n v="143337873"/>
    <n v="5540246192148"/>
    <x v="4"/>
    <d v="2022-09-08T00:00:00"/>
    <x v="4"/>
    <n v="11136"/>
  </r>
  <r>
    <s v="1433378865540246171933"/>
    <n v="143337886"/>
    <n v="5540246171933"/>
    <x v="2"/>
    <d v="2022-09-04T00:00:00"/>
    <x v="4"/>
    <n v="836"/>
  </r>
  <r>
    <s v="1433378865540246187987"/>
    <n v="143337886"/>
    <n v="5540246187987"/>
    <x v="2"/>
    <d v="2022-09-04T00:00:00"/>
    <x v="4"/>
    <n v="1671"/>
  </r>
  <r>
    <s v="1433378865540246188200"/>
    <n v="143337886"/>
    <n v="5540246188200"/>
    <x v="2"/>
    <d v="2022-09-04T00:00:00"/>
    <x v="4"/>
    <n v="1485"/>
  </r>
  <r>
    <s v="1433379155540246190727"/>
    <n v="143337915"/>
    <n v="5540246190727"/>
    <x v="1"/>
    <d v="2022-09-17T00:00:00"/>
    <x v="4"/>
    <n v="877"/>
  </r>
  <r>
    <s v="1433379205540246194632"/>
    <n v="143337920"/>
    <n v="5540246194632"/>
    <x v="1"/>
    <d v="2022-09-12T00:00:00"/>
    <x v="4"/>
    <n v="1504"/>
  </r>
  <r>
    <s v="1433379205540246195250"/>
    <n v="143337920"/>
    <n v="5540246195250"/>
    <x v="1"/>
    <d v="2022-09-12T00:00:00"/>
    <x v="4"/>
    <n v="42"/>
  </r>
  <r>
    <s v="1433379265540246181061"/>
    <n v="143337926"/>
    <n v="5540246181061"/>
    <x v="3"/>
    <d v="2022-09-16T00:00:00"/>
    <x v="4"/>
    <n v="804"/>
  </r>
  <r>
    <s v="1433379265540246183547"/>
    <n v="143337926"/>
    <n v="5540246183547"/>
    <x v="3"/>
    <d v="2022-09-16T00:00:00"/>
    <x v="4"/>
    <n v="6844"/>
  </r>
  <r>
    <s v="1433379265540246185278"/>
    <n v="143337926"/>
    <n v="5540246185278"/>
    <x v="3"/>
    <d v="2022-09-16T00:00:00"/>
    <x v="4"/>
    <n v="374"/>
  </r>
  <r>
    <s v="1433379295540246172978"/>
    <n v="143337929"/>
    <n v="5540246172978"/>
    <x v="2"/>
    <d v="2022-09-05T00:00:00"/>
    <x v="4"/>
    <n v="836"/>
  </r>
  <r>
    <s v="1433379295540246176699"/>
    <n v="143337929"/>
    <n v="5540246176699"/>
    <x v="2"/>
    <d v="2022-09-05T00:00:00"/>
    <x v="4"/>
    <n v="2088"/>
  </r>
  <r>
    <s v="1433379295540246188175"/>
    <n v="143337929"/>
    <n v="5540246188175"/>
    <x v="2"/>
    <d v="2022-09-05T00:00:00"/>
    <x v="4"/>
    <n v="279"/>
  </r>
  <r>
    <s v="1433379315540246176295"/>
    <n v="143337931"/>
    <n v="5540246176295"/>
    <x v="2"/>
    <d v="2022-09-05T00:00:00"/>
    <x v="4"/>
    <n v="5940"/>
  </r>
  <r>
    <s v="1433379545540246176699"/>
    <n v="143337954"/>
    <n v="5540246176699"/>
    <x v="2"/>
    <d v="2022-09-08T00:00:00"/>
    <x v="4"/>
    <n v="2088"/>
  </r>
  <r>
    <s v="1433379545540246188175"/>
    <n v="143337954"/>
    <n v="5540246188175"/>
    <x v="2"/>
    <d v="2022-09-08T00:00:00"/>
    <x v="4"/>
    <n v="232"/>
  </r>
  <r>
    <s v="1433379555540246171933"/>
    <n v="143337955"/>
    <n v="5540246171933"/>
    <x v="2"/>
    <d v="2022-09-08T00:00:00"/>
    <x v="4"/>
    <n v="557"/>
  </r>
  <r>
    <s v="1433379555540246176295"/>
    <n v="143337955"/>
    <n v="5540246176295"/>
    <x v="2"/>
    <d v="2022-09-08T00:00:00"/>
    <x v="4"/>
    <n v="4455"/>
  </r>
  <r>
    <s v="1433379555540246187987"/>
    <n v="143337955"/>
    <n v="5540246187987"/>
    <x v="2"/>
    <d v="2022-09-08T00:00:00"/>
    <x v="4"/>
    <n v="4455"/>
  </r>
  <r>
    <s v="1433379595540246188224"/>
    <n v="143337959"/>
    <n v="5540246188224"/>
    <x v="3"/>
    <d v="2022-09-17T00:00:00"/>
    <x v="4"/>
    <n v="1207"/>
  </r>
  <r>
    <s v="1433379645540246183844"/>
    <n v="143337964"/>
    <n v="5540246183844"/>
    <x v="1"/>
    <d v="2022-09-17T00:00:00"/>
    <x v="4"/>
    <n v="47"/>
  </r>
  <r>
    <s v="1433379645540246194467"/>
    <n v="143337964"/>
    <n v="5540246194467"/>
    <x v="1"/>
    <d v="2022-09-17T00:00:00"/>
    <x v="4"/>
    <n v="28509"/>
  </r>
  <r>
    <s v="1433379915540246171933"/>
    <n v="143337991"/>
    <n v="5540246171933"/>
    <x v="2"/>
    <d v="2022-09-09T00:00:00"/>
    <x v="4"/>
    <n v="557"/>
  </r>
  <r>
    <s v="1433379955540246183130"/>
    <n v="143337995"/>
    <n v="5540246183130"/>
    <x v="4"/>
    <d v="2022-09-09T00:00:00"/>
    <x v="4"/>
    <n v="1128"/>
  </r>
  <r>
    <s v="1433379965540246185429"/>
    <n v="143337996"/>
    <n v="5540246185429"/>
    <x v="2"/>
    <d v="2022-09-10T00:00:00"/>
    <x v="4"/>
    <n v="168"/>
  </r>
  <r>
    <s v="1433379965540246186325"/>
    <n v="143337996"/>
    <n v="5540246186325"/>
    <x v="2"/>
    <d v="2022-09-10T00:00:00"/>
    <x v="4"/>
    <n v="140"/>
  </r>
  <r>
    <s v="1433379975540246174095"/>
    <n v="143337997"/>
    <n v="5540246174095"/>
    <x v="2"/>
    <d v="2022-09-12T00:00:00"/>
    <x v="4"/>
    <n v="70"/>
  </r>
  <r>
    <s v="1433379975540246175049"/>
    <n v="143337997"/>
    <n v="5540246175049"/>
    <x v="2"/>
    <d v="2022-09-12T00:00:00"/>
    <x v="4"/>
    <n v="418"/>
  </r>
  <r>
    <s v="1433380035540246173906"/>
    <n v="143338003"/>
    <n v="5540246173906"/>
    <x v="3"/>
    <d v="2022-09-16T00:00:00"/>
    <x v="4"/>
    <n v="817"/>
  </r>
  <r>
    <s v="1433380035540246181016"/>
    <n v="143338003"/>
    <n v="5540246181016"/>
    <x v="3"/>
    <d v="2022-09-16T00:00:00"/>
    <x v="4"/>
    <n v="3564"/>
  </r>
  <r>
    <s v="1433480105540246171933"/>
    <n v="143348010"/>
    <n v="5540246171933"/>
    <x v="2"/>
    <d v="2022-09-10T00:00:00"/>
    <x v="4"/>
    <n v="1114"/>
  </r>
  <r>
    <s v="1433480105540246176294"/>
    <n v="143348010"/>
    <n v="5540246176294"/>
    <x v="2"/>
    <d v="2022-09-10T00:00:00"/>
    <x v="4"/>
    <n v="38"/>
  </r>
  <r>
    <s v="1433480105540246176295"/>
    <n v="143348010"/>
    <n v="5540246176295"/>
    <x v="2"/>
    <d v="2022-09-10T00:00:00"/>
    <x v="4"/>
    <n v="7424"/>
  </r>
  <r>
    <s v="1433480105540246187987"/>
    <n v="143348010"/>
    <n v="5540246187987"/>
    <x v="2"/>
    <d v="2022-09-10T00:00:00"/>
    <x v="4"/>
    <n v="2228"/>
  </r>
  <r>
    <s v="1433480105540246188200"/>
    <n v="143348010"/>
    <n v="5540246188200"/>
    <x v="2"/>
    <d v="2022-09-10T00:00:00"/>
    <x v="4"/>
    <n v="1485"/>
  </r>
  <r>
    <s v="1433480145540246177376"/>
    <n v="143348014"/>
    <n v="5540246177376"/>
    <x v="1"/>
    <d v="2022-09-25T00:00:00"/>
    <x v="4"/>
    <n v="1420"/>
  </r>
  <r>
    <s v="1433480225540246194632"/>
    <n v="143348022"/>
    <n v="5540246194632"/>
    <x v="1"/>
    <d v="2022-09-16T00:00:00"/>
    <x v="4"/>
    <n v="2172"/>
  </r>
  <r>
    <s v="1433480235540246184036"/>
    <n v="143348023"/>
    <n v="5540246184036"/>
    <x v="1"/>
    <d v="2022-09-17T00:00:00"/>
    <x v="4"/>
    <n v="130"/>
  </r>
  <r>
    <s v="1433480235540246191596"/>
    <n v="143348023"/>
    <n v="5540246191596"/>
    <x v="1"/>
    <d v="2022-09-17T00:00:00"/>
    <x v="4"/>
    <n v="149"/>
  </r>
  <r>
    <s v="1433480315540246171759"/>
    <n v="143348031"/>
    <n v="5540246171759"/>
    <x v="4"/>
    <d v="2022-09-15T00:00:00"/>
    <x v="4"/>
    <n v="2274"/>
  </r>
  <r>
    <s v="1433480315540246177133"/>
    <n v="143348031"/>
    <n v="5540246177133"/>
    <x v="4"/>
    <d v="2022-09-15T00:00:00"/>
    <x v="4"/>
    <n v="5568"/>
  </r>
  <r>
    <s v="1433480315540246192148"/>
    <n v="143348031"/>
    <n v="5540246192148"/>
    <x v="4"/>
    <d v="2022-09-15T00:00:00"/>
    <x v="4"/>
    <n v="26448"/>
  </r>
  <r>
    <s v="1433480325540246183587"/>
    <n v="143348032"/>
    <n v="5540246183587"/>
    <x v="4"/>
    <d v="2022-09-18T00:00:00"/>
    <x v="4"/>
    <n v="502"/>
  </r>
  <r>
    <s v="1433480375540246170256"/>
    <n v="143348037"/>
    <n v="5540246170256"/>
    <x v="1"/>
    <d v="2022-09-17T00:00:00"/>
    <x v="4"/>
    <n v="2822"/>
  </r>
  <r>
    <s v="1433480375540246171888"/>
    <n v="143348037"/>
    <n v="5540246171888"/>
    <x v="1"/>
    <d v="2022-09-17T00:00:00"/>
    <x v="4"/>
    <n v="780"/>
  </r>
  <r>
    <s v="1433480385540246193316"/>
    <n v="143348038"/>
    <n v="5540246193316"/>
    <x v="1"/>
    <d v="2022-09-17T00:00:00"/>
    <x v="4"/>
    <n v="335"/>
  </r>
  <r>
    <s v="1433480395540246180522"/>
    <n v="143348039"/>
    <n v="5540246180522"/>
    <x v="1"/>
    <d v="2022-09-23T00:00:00"/>
    <x v="4"/>
    <n v="891"/>
  </r>
  <r>
    <s v="1433480655540246172978"/>
    <n v="143348065"/>
    <n v="5540246172978"/>
    <x v="2"/>
    <d v="2022-09-11T00:00:00"/>
    <x v="4"/>
    <n v="1671"/>
  </r>
  <r>
    <s v="1433480655540246176699"/>
    <n v="143348065"/>
    <n v="5540246176699"/>
    <x v="2"/>
    <d v="2022-09-11T00:00:00"/>
    <x v="4"/>
    <n v="4176"/>
  </r>
  <r>
    <s v="1433480655540246188175"/>
    <n v="143348065"/>
    <n v="5540246188175"/>
    <x v="2"/>
    <d v="2022-09-11T00:00:00"/>
    <x v="4"/>
    <n v="232"/>
  </r>
  <r>
    <s v="1433480675540246171933"/>
    <n v="143348067"/>
    <n v="5540246171933"/>
    <x v="2"/>
    <d v="2022-09-11T00:00:00"/>
    <x v="4"/>
    <n v="1114"/>
  </r>
  <r>
    <s v="1433480675540246176295"/>
    <n v="143348067"/>
    <n v="5540246176295"/>
    <x v="2"/>
    <d v="2022-09-11T00:00:00"/>
    <x v="4"/>
    <n v="5309"/>
  </r>
  <r>
    <s v="1433480675540246187987"/>
    <n v="143348067"/>
    <n v="5540246187987"/>
    <x v="2"/>
    <d v="2022-09-11T00:00:00"/>
    <x v="4"/>
    <n v="2228"/>
  </r>
  <r>
    <s v="1433480805540246195539"/>
    <n v="143348080"/>
    <n v="5540246195539"/>
    <x v="2"/>
    <d v="2022-09-11T00:00:00"/>
    <x v="4"/>
    <n v="404"/>
  </r>
  <r>
    <s v="1433481045540246171933"/>
    <n v="143348104"/>
    <n v="5540246171933"/>
    <x v="2"/>
    <d v="2022-09-12T00:00:00"/>
    <x v="4"/>
    <n v="836"/>
  </r>
  <r>
    <s v="1433481045540246176295"/>
    <n v="143348104"/>
    <n v="5540246176295"/>
    <x v="2"/>
    <d v="2022-09-12T00:00:00"/>
    <x v="4"/>
    <n v="11136"/>
  </r>
  <r>
    <s v="1433481045540246187987"/>
    <n v="143348104"/>
    <n v="5540246187987"/>
    <x v="2"/>
    <d v="2022-09-12T00:00:00"/>
    <x v="4"/>
    <n v="4455"/>
  </r>
  <r>
    <s v="1433481045540246188200"/>
    <n v="143348104"/>
    <n v="5540246188200"/>
    <x v="2"/>
    <d v="2022-09-12T00:00:00"/>
    <x v="4"/>
    <n v="1485"/>
  </r>
  <r>
    <s v="1433481055540246172539"/>
    <n v="143348105"/>
    <n v="5540246172539"/>
    <x v="2"/>
    <d v="2022-09-12T00:00:00"/>
    <x v="4"/>
    <n v="47"/>
  </r>
  <r>
    <s v="1433481055540246172669"/>
    <n v="143348105"/>
    <n v="5540246172669"/>
    <x v="2"/>
    <d v="2022-09-12T00:00:00"/>
    <x v="4"/>
    <n v="279"/>
  </r>
  <r>
    <s v="1433481055540246172978"/>
    <n v="143348105"/>
    <n v="5540246172978"/>
    <x v="2"/>
    <d v="2022-09-12T00:00:00"/>
    <x v="4"/>
    <n v="1504"/>
  </r>
  <r>
    <s v="1433481055540246174174"/>
    <n v="143348105"/>
    <n v="5540246174174"/>
    <x v="2"/>
    <d v="2022-09-12T00:00:00"/>
    <x v="4"/>
    <n v="464"/>
  </r>
  <r>
    <s v="1433481075540246174095"/>
    <n v="143348107"/>
    <n v="5540246174095"/>
    <x v="2"/>
    <d v="2022-09-17T00:00:00"/>
    <x v="4"/>
    <n v="140"/>
  </r>
  <r>
    <s v="1433481075540246175049"/>
    <n v="143348107"/>
    <n v="5540246175049"/>
    <x v="2"/>
    <d v="2022-09-17T00:00:00"/>
    <x v="4"/>
    <n v="418"/>
  </r>
  <r>
    <s v="1433481075540246175050"/>
    <n v="143348107"/>
    <n v="5540246175050"/>
    <x v="2"/>
    <d v="2022-09-17T00:00:00"/>
    <x v="4"/>
    <n v="279"/>
  </r>
  <r>
    <s v="1433481075540246190743"/>
    <n v="143348107"/>
    <n v="5540246190743"/>
    <x v="2"/>
    <d v="2022-09-17T00:00:00"/>
    <x v="4"/>
    <n v="279"/>
  </r>
  <r>
    <s v="1433481105540246176294"/>
    <n v="143348110"/>
    <n v="5540246176294"/>
    <x v="2"/>
    <d v="2022-09-11T00:00:00"/>
    <x v="4"/>
    <n v="1485"/>
  </r>
  <r>
    <s v="1433481225540246171933"/>
    <n v="143348122"/>
    <n v="5540246171933"/>
    <x v="2"/>
    <d v="2022-09-15T00:00:00"/>
    <x v="4"/>
    <n v="557"/>
  </r>
  <r>
    <s v="1433481225540246187987"/>
    <n v="143348122"/>
    <n v="5540246187987"/>
    <x v="2"/>
    <d v="2022-09-15T00:00:00"/>
    <x v="4"/>
    <n v="1671"/>
  </r>
  <r>
    <s v="1433481225540246188200"/>
    <n v="143348122"/>
    <n v="5540246188200"/>
    <x v="2"/>
    <d v="2022-09-15T00:00:00"/>
    <x v="4"/>
    <n v="1485"/>
  </r>
  <r>
    <s v="1433481245540246176699"/>
    <n v="143348124"/>
    <n v="5540246176699"/>
    <x v="2"/>
    <d v="2022-09-15T00:00:00"/>
    <x v="4"/>
    <n v="2088"/>
  </r>
  <r>
    <s v="1433481245540246192102"/>
    <n v="143348124"/>
    <n v="5540246192102"/>
    <x v="2"/>
    <d v="2022-09-15T00:00:00"/>
    <x v="4"/>
    <n v="4009"/>
  </r>
  <r>
    <s v="1433481295540246185429"/>
    <n v="143348129"/>
    <n v="5540246185429"/>
    <x v="2"/>
    <d v="2022-09-17T00:00:00"/>
    <x v="4"/>
    <n v="140"/>
  </r>
  <r>
    <s v="1433481295540246186325"/>
    <n v="143348129"/>
    <n v="5540246186325"/>
    <x v="2"/>
    <d v="2022-09-17T00:00:00"/>
    <x v="4"/>
    <n v="140"/>
  </r>
  <r>
    <s v="1433481335540246173906"/>
    <n v="143348133"/>
    <n v="5540246173906"/>
    <x v="3"/>
    <d v="2022-09-23T00:00:00"/>
    <x v="4"/>
    <n v="1634"/>
  </r>
  <r>
    <s v="1433481335540246181016"/>
    <n v="143348133"/>
    <n v="5540246181016"/>
    <x v="3"/>
    <d v="2022-09-23T00:00:00"/>
    <x v="4"/>
    <n v="7128"/>
  </r>
  <r>
    <s v="1433481385540246194632"/>
    <n v="143348138"/>
    <n v="5540246194632"/>
    <x v="1"/>
    <d v="2022-09-22T00:00:00"/>
    <x v="4"/>
    <n v="1114"/>
  </r>
  <r>
    <s v="1433481385540246195250"/>
    <n v="143348138"/>
    <n v="5540246195250"/>
    <x v="1"/>
    <d v="2022-09-22T00:00:00"/>
    <x v="4"/>
    <n v="84"/>
  </r>
  <r>
    <s v="1433481395540246171759"/>
    <n v="143348139"/>
    <n v="5540246171759"/>
    <x v="4"/>
    <d v="2022-09-19T00:00:00"/>
    <x v="4"/>
    <n v="5012"/>
  </r>
  <r>
    <s v="1433481395540246177133"/>
    <n v="143348139"/>
    <n v="5540246177133"/>
    <x v="4"/>
    <d v="2022-09-19T00:00:00"/>
    <x v="4"/>
    <n v="4455"/>
  </r>
  <r>
    <s v="1433481395540246192148"/>
    <n v="143348139"/>
    <n v="5540246192148"/>
    <x v="4"/>
    <d v="2022-09-19T00:00:00"/>
    <x v="4"/>
    <n v="19488"/>
  </r>
  <r>
    <s v="1433481475540246195241"/>
    <n v="143348147"/>
    <n v="5540246195241"/>
    <x v="4"/>
    <d v="2022-09-15T00:00:00"/>
    <x v="4"/>
    <n v="395"/>
  </r>
  <r>
    <s v="1433481495540246176699"/>
    <n v="143348149"/>
    <n v="5540246176699"/>
    <x v="2"/>
    <d v="2022-09-16T00:00:00"/>
    <x v="4"/>
    <n v="2088"/>
  </r>
  <r>
    <s v="1433481705540246191594"/>
    <n v="143348170"/>
    <n v="5540246191594"/>
    <x v="2"/>
    <d v="2022-09-17T00:00:00"/>
    <x v="4"/>
    <n v="1504"/>
  </r>
  <r>
    <s v="1433581735540246176294"/>
    <n v="143358173"/>
    <n v="5540246176294"/>
    <x v="2"/>
    <d v="2022-09-17T00:00:00"/>
    <x v="4"/>
    <n v="372"/>
  </r>
  <r>
    <s v="1433581735540246176295"/>
    <n v="143358173"/>
    <n v="5540246176295"/>
    <x v="2"/>
    <d v="2022-09-17T00:00:00"/>
    <x v="4"/>
    <n v="4455"/>
  </r>
  <r>
    <s v="1433581735540246187987"/>
    <n v="143358173"/>
    <n v="5540246187987"/>
    <x v="2"/>
    <d v="2022-09-17T00:00:00"/>
    <x v="4"/>
    <n v="2228"/>
  </r>
  <r>
    <s v="1433581735540246188200"/>
    <n v="143358173"/>
    <n v="5540246188200"/>
    <x v="2"/>
    <d v="2022-09-17T00:00:00"/>
    <x v="4"/>
    <n v="743"/>
  </r>
  <r>
    <s v="1433581745540246172539"/>
    <n v="143358174"/>
    <n v="5540246172539"/>
    <x v="2"/>
    <d v="2022-09-17T00:00:00"/>
    <x v="4"/>
    <n v="47"/>
  </r>
  <r>
    <s v="1433581745540246172669"/>
    <n v="143358174"/>
    <n v="5540246172669"/>
    <x v="2"/>
    <d v="2022-09-17T00:00:00"/>
    <x v="4"/>
    <n v="279"/>
  </r>
  <r>
    <s v="1433581745540246172978"/>
    <n v="143358174"/>
    <n v="5540246172978"/>
    <x v="2"/>
    <d v="2022-09-17T00:00:00"/>
    <x v="4"/>
    <n v="836"/>
  </r>
  <r>
    <s v="1433581745540246176699"/>
    <n v="143358174"/>
    <n v="5540246176699"/>
    <x v="2"/>
    <d v="2022-09-17T00:00:00"/>
    <x v="4"/>
    <n v="836"/>
  </r>
  <r>
    <s v="1433581805540246195596"/>
    <n v="143358180"/>
    <n v="5540246195596"/>
    <x v="1"/>
    <d v="2022-09-18T00:00:00"/>
    <x v="4"/>
    <n v="52"/>
  </r>
  <r>
    <s v="1433581855540246191598"/>
    <n v="143358185"/>
    <n v="5540246191598"/>
    <x v="2"/>
    <d v="2022-09-18T00:00:00"/>
    <x v="4"/>
    <n v="1601"/>
  </r>
  <r>
    <s v="1433581895540246183130"/>
    <n v="143358189"/>
    <n v="5540246183130"/>
    <x v="4"/>
    <d v="2022-09-24T00:00:00"/>
    <x v="4"/>
    <n v="2256"/>
  </r>
  <r>
    <s v="1433581895540246183538"/>
    <n v="143358189"/>
    <n v="5540246183538"/>
    <x v="4"/>
    <d v="2022-09-24T00:00:00"/>
    <x v="4"/>
    <n v="919"/>
  </r>
  <r>
    <s v="1433581895540246183541"/>
    <n v="143358189"/>
    <n v="5540246183541"/>
    <x v="4"/>
    <d v="2022-09-24T00:00:00"/>
    <x v="4"/>
    <n v="928"/>
  </r>
  <r>
    <s v="1433581935540246192462"/>
    <n v="143358193"/>
    <n v="5540246192462"/>
    <x v="4"/>
    <d v="2022-10-01T00:00:00"/>
    <x v="5"/>
    <n v="1856"/>
  </r>
  <r>
    <s v="1433581935540246192594"/>
    <n v="143358193"/>
    <n v="5540246192594"/>
    <x v="4"/>
    <d v="2022-10-01T00:00:00"/>
    <x v="5"/>
    <n v="743"/>
  </r>
  <r>
    <s v="1433581945540246182684"/>
    <n v="143358194"/>
    <n v="5540246182684"/>
    <x v="1"/>
    <d v="2022-09-30T00:00:00"/>
    <x v="4"/>
    <n v="279"/>
  </r>
  <r>
    <s v="1433581945540246183844"/>
    <n v="143358194"/>
    <n v="5540246183844"/>
    <x v="1"/>
    <d v="2022-09-30T00:00:00"/>
    <x v="4"/>
    <n v="47"/>
  </r>
  <r>
    <s v="1433582035540246174174"/>
    <n v="143358203"/>
    <n v="5540246174174"/>
    <x v="2"/>
    <d v="2022-09-18T00:00:00"/>
    <x v="4"/>
    <n v="348"/>
  </r>
  <r>
    <s v="1433582035540246176699"/>
    <n v="143358203"/>
    <n v="5540246176699"/>
    <x v="2"/>
    <d v="2022-09-18T00:00:00"/>
    <x v="4"/>
    <n v="4176"/>
  </r>
  <r>
    <s v="1433582045540246176294"/>
    <n v="143358204"/>
    <n v="5540246176294"/>
    <x v="2"/>
    <d v="2022-09-18T00:00:00"/>
    <x v="4"/>
    <n v="1485"/>
  </r>
  <r>
    <s v="1433582045540246176295"/>
    <n v="143358204"/>
    <n v="5540246176295"/>
    <x v="2"/>
    <d v="2022-09-18T00:00:00"/>
    <x v="4"/>
    <n v="9652"/>
  </r>
  <r>
    <s v="1433582045540246187987"/>
    <n v="143358204"/>
    <n v="5540246187987"/>
    <x v="2"/>
    <d v="2022-09-18T00:00:00"/>
    <x v="4"/>
    <n v="4455"/>
  </r>
  <r>
    <s v="1433582045540246188200"/>
    <n v="143358204"/>
    <n v="5540246188200"/>
    <x v="2"/>
    <d v="2022-09-18T00:00:00"/>
    <x v="4"/>
    <n v="743"/>
  </r>
  <r>
    <s v="1433582125540246180522"/>
    <n v="143358212"/>
    <n v="5540246180522"/>
    <x v="1"/>
    <d v="2022-10-03T00:00:00"/>
    <x v="5"/>
    <n v="891"/>
  </r>
  <r>
    <s v="1433582145540246194632"/>
    <n v="143358214"/>
    <n v="5540246194632"/>
    <x v="1"/>
    <d v="2022-09-30T00:00:00"/>
    <x v="4"/>
    <n v="1170"/>
  </r>
  <r>
    <s v="1433582145540246195250"/>
    <n v="143358214"/>
    <n v="5540246195250"/>
    <x v="1"/>
    <d v="2022-09-30T00:00:00"/>
    <x v="4"/>
    <n v="168"/>
  </r>
  <r>
    <s v="1433582205540246192907"/>
    <n v="143358220"/>
    <n v="5540246192907"/>
    <x v="3"/>
    <d v="2022-10-06T00:00:00"/>
    <x v="5"/>
    <n v="6682"/>
  </r>
  <r>
    <s v="1433582235540246181061"/>
    <n v="143358223"/>
    <n v="5540246181061"/>
    <x v="3"/>
    <d v="2022-09-26T00:00:00"/>
    <x v="4"/>
    <n v="5513"/>
  </r>
  <r>
    <s v="1433582245540246188224"/>
    <n v="143358224"/>
    <n v="5540246188224"/>
    <x v="3"/>
    <d v="2022-09-29T00:00:00"/>
    <x v="4"/>
    <n v="4826"/>
  </r>
  <r>
    <s v="1433582355540246195195"/>
    <n v="143358235"/>
    <n v="5540246195195"/>
    <x v="0"/>
    <d v="2022-09-26T00:00:00"/>
    <x v="4"/>
    <n v="54"/>
  </r>
  <r>
    <s v="1433582405540246174174"/>
    <n v="143358240"/>
    <n v="5540246174174"/>
    <x v="2"/>
    <d v="2022-09-19T00:00:00"/>
    <x v="4"/>
    <n v="232"/>
  </r>
  <r>
    <s v="1433582405540246176699"/>
    <n v="143358240"/>
    <n v="5540246176699"/>
    <x v="2"/>
    <d v="2022-09-19T00:00:00"/>
    <x v="4"/>
    <n v="6264"/>
  </r>
  <r>
    <s v="1433582415540246171933"/>
    <n v="143358241"/>
    <n v="5540246171933"/>
    <x v="2"/>
    <d v="2022-09-19T00:00:00"/>
    <x v="4"/>
    <n v="1392"/>
  </r>
  <r>
    <s v="1433582415540246176294"/>
    <n v="143358241"/>
    <n v="5540246176294"/>
    <x v="2"/>
    <d v="2022-09-19T00:00:00"/>
    <x v="4"/>
    <n v="743"/>
  </r>
  <r>
    <s v="1433582415540246176295"/>
    <n v="143358241"/>
    <n v="5540246176295"/>
    <x v="2"/>
    <d v="2022-09-19T00:00:00"/>
    <x v="4"/>
    <n v="4455"/>
  </r>
  <r>
    <s v="1433582415540246187987"/>
    <n v="143358241"/>
    <n v="5540246187987"/>
    <x v="2"/>
    <d v="2022-09-19T00:00:00"/>
    <x v="4"/>
    <n v="2228"/>
  </r>
  <r>
    <s v="1433582415540246188200"/>
    <n v="143358241"/>
    <n v="5540246188200"/>
    <x v="2"/>
    <d v="2022-09-19T00:00:00"/>
    <x v="4"/>
    <n v="1485"/>
  </r>
  <r>
    <s v="1433582485540246194632"/>
    <n v="143358248"/>
    <n v="5540246194632"/>
    <x v="1"/>
    <d v="2022-09-29T00:00:00"/>
    <x v="4"/>
    <n v="1253"/>
  </r>
  <r>
    <s v="1433582485540246195250"/>
    <n v="143358248"/>
    <n v="5540246195250"/>
    <x v="1"/>
    <d v="2022-09-29T00:00:00"/>
    <x v="4"/>
    <n v="84"/>
  </r>
  <r>
    <s v="1433582495540246170256"/>
    <n v="143358249"/>
    <n v="5540246170256"/>
    <x v="1"/>
    <d v="2022-09-25T00:00:00"/>
    <x v="4"/>
    <n v="1940"/>
  </r>
  <r>
    <s v="1433582495540246171888"/>
    <n v="143358249"/>
    <n v="5540246171888"/>
    <x v="1"/>
    <d v="2022-09-25T00:00:00"/>
    <x v="4"/>
    <n v="520"/>
  </r>
  <r>
    <s v="1433582605540246174095"/>
    <n v="143358260"/>
    <n v="5540246174095"/>
    <x v="2"/>
    <d v="2022-09-25T00:00:00"/>
    <x v="4"/>
    <n v="70"/>
  </r>
  <r>
    <s v="1433582605540246175049"/>
    <n v="143358260"/>
    <n v="5540246175049"/>
    <x v="2"/>
    <d v="2022-09-25T00:00:00"/>
    <x v="4"/>
    <n v="418"/>
  </r>
  <r>
    <s v="1433582605540246175050"/>
    <n v="143358260"/>
    <n v="5540246175050"/>
    <x v="2"/>
    <d v="2022-09-25T00:00:00"/>
    <x v="4"/>
    <n v="557"/>
  </r>
  <r>
    <s v="1433582605540246190743"/>
    <n v="143358260"/>
    <n v="5540246190743"/>
    <x v="2"/>
    <d v="2022-09-25T00:00:00"/>
    <x v="4"/>
    <n v="140"/>
  </r>
  <r>
    <s v="1433582705540246195242"/>
    <n v="143358270"/>
    <n v="5540246195242"/>
    <x v="4"/>
    <d v="2022-09-22T00:00:00"/>
    <x v="4"/>
    <n v="743"/>
  </r>
  <r>
    <s v="1433582715540246195241"/>
    <n v="143358271"/>
    <n v="5540246195241"/>
    <x v="4"/>
    <d v="2022-09-26T00:00:00"/>
    <x v="4"/>
    <n v="743"/>
  </r>
  <r>
    <s v="1433582745540246195653"/>
    <n v="143358274"/>
    <n v="5540246195653"/>
    <x v="0"/>
    <d v="2022-09-24T00:00:00"/>
    <x v="4"/>
    <n v="404"/>
  </r>
  <r>
    <s v="1433582785540246172539"/>
    <n v="143358278"/>
    <n v="5540246172539"/>
    <x v="2"/>
    <d v="2022-09-22T00:00:00"/>
    <x v="4"/>
    <n v="47"/>
  </r>
  <r>
    <s v="1433582785540246172669"/>
    <n v="143358278"/>
    <n v="5540246172669"/>
    <x v="2"/>
    <d v="2022-09-22T00:00:00"/>
    <x v="4"/>
    <n v="279"/>
  </r>
  <r>
    <s v="1433582785540246172978"/>
    <n v="143358278"/>
    <n v="5540246172978"/>
    <x v="2"/>
    <d v="2022-09-22T00:00:00"/>
    <x v="4"/>
    <n v="2506"/>
  </r>
  <r>
    <s v="1433582785540246174174"/>
    <n v="143358278"/>
    <n v="5540246174174"/>
    <x v="2"/>
    <d v="2022-09-22T00:00:00"/>
    <x v="4"/>
    <n v="464"/>
  </r>
  <r>
    <s v="1433582785540246176699"/>
    <n v="143358278"/>
    <n v="5540246176699"/>
    <x v="2"/>
    <d v="2022-09-22T00:00:00"/>
    <x v="4"/>
    <n v="10440"/>
  </r>
  <r>
    <s v="1433582785540246188175"/>
    <n v="143358278"/>
    <n v="5540246188175"/>
    <x v="2"/>
    <d v="2022-09-22T00:00:00"/>
    <x v="4"/>
    <n v="116"/>
  </r>
  <r>
    <s v="1433582785540246192102"/>
    <n v="143358278"/>
    <n v="5540246192102"/>
    <x v="2"/>
    <d v="2022-09-22T00:00:00"/>
    <x v="4"/>
    <n v="4009"/>
  </r>
  <r>
    <s v="1433582805540246176294"/>
    <n v="143358280"/>
    <n v="5540246176294"/>
    <x v="2"/>
    <d v="2022-09-22T00:00:00"/>
    <x v="4"/>
    <n v="1485"/>
  </r>
  <r>
    <s v="1433582805540246176295"/>
    <n v="143358280"/>
    <n v="5540246176295"/>
    <x v="2"/>
    <d v="2022-09-22T00:00:00"/>
    <x v="4"/>
    <n v="4455"/>
  </r>
  <r>
    <s v="1433582805540246187987"/>
    <n v="143358280"/>
    <n v="5540246187987"/>
    <x v="2"/>
    <d v="2022-09-22T00:00:00"/>
    <x v="4"/>
    <n v="6682"/>
  </r>
  <r>
    <s v="1433582805540246188200"/>
    <n v="143358280"/>
    <n v="5540246188200"/>
    <x v="2"/>
    <d v="2022-09-22T00:00:00"/>
    <x v="4"/>
    <n v="1485"/>
  </r>
  <r>
    <s v="1433582915540246171759"/>
    <n v="143358291"/>
    <n v="5540246171759"/>
    <x v="4"/>
    <d v="2022-09-23T00:00:00"/>
    <x v="4"/>
    <n v="5012"/>
  </r>
  <r>
    <s v="1433582915540246177133"/>
    <n v="143358291"/>
    <n v="5540246177133"/>
    <x v="4"/>
    <d v="2022-09-23T00:00:00"/>
    <x v="4"/>
    <n v="5012"/>
  </r>
  <r>
    <s v="1433582915540246192148"/>
    <n v="143358291"/>
    <n v="5540246192148"/>
    <x v="4"/>
    <d v="2022-09-23T00:00:00"/>
    <x v="4"/>
    <n v="15312"/>
  </r>
  <r>
    <s v="1433582915540246192518"/>
    <n v="143358291"/>
    <n v="5540246192518"/>
    <x v="4"/>
    <d v="2022-09-23T00:00:00"/>
    <x v="4"/>
    <n v="4385"/>
  </r>
  <r>
    <s v="1433582935540246177133"/>
    <n v="143358293"/>
    <n v="5540246177133"/>
    <x v="4"/>
    <d v="2022-09-26T00:00:00"/>
    <x v="4"/>
    <n v="4455"/>
  </r>
  <r>
    <s v="1433582935540246192148"/>
    <n v="143358293"/>
    <n v="5540246192148"/>
    <x v="4"/>
    <d v="2022-09-26T00:00:00"/>
    <x v="4"/>
    <n v="30624"/>
  </r>
  <r>
    <s v="1433582935540246192518"/>
    <n v="143358293"/>
    <n v="5540246192518"/>
    <x v="4"/>
    <d v="2022-09-26T00:00:00"/>
    <x v="4"/>
    <n v="2088"/>
  </r>
  <r>
    <s v="1433583045540246176294"/>
    <n v="143358304"/>
    <n v="5540246176294"/>
    <x v="2"/>
    <d v="2022-09-23T00:00:00"/>
    <x v="4"/>
    <n v="743"/>
  </r>
  <r>
    <s v="1433583045540246176295"/>
    <n v="143358304"/>
    <n v="5540246176295"/>
    <x v="2"/>
    <d v="2022-09-23T00:00:00"/>
    <x v="4"/>
    <n v="4455"/>
  </r>
  <r>
    <s v="1433583055540246172669"/>
    <n v="143358305"/>
    <n v="5540246172669"/>
    <x v="2"/>
    <d v="2022-09-23T00:00:00"/>
    <x v="4"/>
    <n v="279"/>
  </r>
  <r>
    <s v="1433583055540246174174"/>
    <n v="143358305"/>
    <n v="5540246174174"/>
    <x v="2"/>
    <d v="2022-09-23T00:00:00"/>
    <x v="4"/>
    <n v="464"/>
  </r>
  <r>
    <s v="1433583055540246188175"/>
    <n v="143358305"/>
    <n v="5540246188175"/>
    <x v="2"/>
    <d v="2022-09-23T00:00:00"/>
    <x v="4"/>
    <n v="232"/>
  </r>
  <r>
    <s v="1433583065540246185429"/>
    <n v="143358306"/>
    <n v="5540246185429"/>
    <x v="2"/>
    <d v="2022-09-25T00:00:00"/>
    <x v="4"/>
    <n v="140"/>
  </r>
  <r>
    <s v="1433583065540246185562"/>
    <n v="143358306"/>
    <n v="5540246185562"/>
    <x v="2"/>
    <d v="2022-09-25T00:00:00"/>
    <x v="4"/>
    <n v="168"/>
  </r>
  <r>
    <s v="1433583065540246186325"/>
    <n v="143358306"/>
    <n v="5540246186325"/>
    <x v="2"/>
    <d v="2022-09-25T00:00:00"/>
    <x v="4"/>
    <n v="279"/>
  </r>
  <r>
    <s v="1433583155540246194478"/>
    <n v="143358315"/>
    <n v="5540246194478"/>
    <x v="0"/>
    <d v="2022-10-31T00:00:00"/>
    <x v="5"/>
    <n v="98"/>
  </r>
  <r>
    <s v="1433683395540246176294"/>
    <n v="143368339"/>
    <n v="5540246176294"/>
    <x v="2"/>
    <d v="2022-09-24T00:00:00"/>
    <x v="4"/>
    <n v="706"/>
  </r>
  <r>
    <s v="1433683395540246188200"/>
    <n v="143368339"/>
    <n v="5540246188200"/>
    <x v="2"/>
    <d v="2022-09-24T00:00:00"/>
    <x v="4"/>
    <n v="743"/>
  </r>
  <r>
    <s v="1433683425540246172978"/>
    <n v="143368342"/>
    <n v="5540246172978"/>
    <x v="2"/>
    <d v="2022-09-24T00:00:00"/>
    <x v="4"/>
    <n v="836"/>
  </r>
  <r>
    <s v="1433683555540246182684"/>
    <n v="143368355"/>
    <n v="5540246182684"/>
    <x v="1"/>
    <d v="2022-10-06T00:00:00"/>
    <x v="5"/>
    <n v="140"/>
  </r>
  <r>
    <s v="1433683555540246194467"/>
    <n v="143368355"/>
    <n v="5540246194467"/>
    <x v="1"/>
    <d v="2022-10-06T00:00:00"/>
    <x v="5"/>
    <n v="21382"/>
  </r>
  <r>
    <s v="1433683615540246194632"/>
    <n v="143368361"/>
    <n v="5540246194632"/>
    <x v="1"/>
    <d v="2022-10-03T00:00:00"/>
    <x v="5"/>
    <n v="1170"/>
  </r>
  <r>
    <s v="1433683625540246183130"/>
    <n v="143368362"/>
    <n v="5540246183130"/>
    <x v="4"/>
    <d v="2022-10-02T00:00:00"/>
    <x v="5"/>
    <n v="1692"/>
  </r>
  <r>
    <s v="1433683625540246183455"/>
    <n v="143368362"/>
    <n v="5540246183455"/>
    <x v="4"/>
    <d v="2022-10-02T00:00:00"/>
    <x v="5"/>
    <n v="1044"/>
  </r>
  <r>
    <s v="1433683625540246183537"/>
    <n v="143368362"/>
    <n v="5540246183537"/>
    <x v="4"/>
    <d v="2022-10-02T00:00:00"/>
    <x v="5"/>
    <n v="669"/>
  </r>
  <r>
    <s v="1433683625540246183555"/>
    <n v="143368362"/>
    <n v="5540246183555"/>
    <x v="4"/>
    <d v="2022-10-02T00:00:00"/>
    <x v="5"/>
    <n v="543"/>
  </r>
  <r>
    <s v="1433683665540246171933"/>
    <n v="143368366"/>
    <n v="5540246171933"/>
    <x v="2"/>
    <d v="2022-09-25T00:00:00"/>
    <x v="4"/>
    <n v="557"/>
  </r>
  <r>
    <s v="1433683665540246176294"/>
    <n v="143368366"/>
    <n v="5540246176294"/>
    <x v="2"/>
    <d v="2022-09-25T00:00:00"/>
    <x v="4"/>
    <n v="743"/>
  </r>
  <r>
    <s v="1433683665540246176295"/>
    <n v="143368366"/>
    <n v="5540246176295"/>
    <x v="2"/>
    <d v="2022-09-25T00:00:00"/>
    <x v="4"/>
    <n v="4455"/>
  </r>
  <r>
    <s v="1433683665540246187987"/>
    <n v="143368366"/>
    <n v="5540246187987"/>
    <x v="2"/>
    <d v="2022-09-25T00:00:00"/>
    <x v="4"/>
    <n v="6682"/>
  </r>
  <r>
    <s v="1433683665540246188200"/>
    <n v="143368366"/>
    <n v="5540246188200"/>
    <x v="2"/>
    <d v="2022-09-25T00:00:00"/>
    <x v="4"/>
    <n v="743"/>
  </r>
  <r>
    <s v="1433683705540246176699"/>
    <n v="143368370"/>
    <n v="5540246176699"/>
    <x v="2"/>
    <d v="2022-09-25T00:00:00"/>
    <x v="4"/>
    <n v="4176"/>
  </r>
  <r>
    <s v="1433683735540246171933"/>
    <n v="143368373"/>
    <n v="5540246171933"/>
    <x v="2"/>
    <d v="2022-09-25T00:00:00"/>
    <x v="4"/>
    <n v="2228"/>
  </r>
  <r>
    <s v="1433683815540246191736"/>
    <n v="143368381"/>
    <n v="5540246191736"/>
    <x v="2"/>
    <d v="2022-11-04T00:00:00"/>
    <x v="6"/>
    <n v="650"/>
  </r>
  <r>
    <s v="1433683825540246183558"/>
    <n v="143368382"/>
    <n v="5540246183558"/>
    <x v="4"/>
    <d v="2022-10-07T00:00:00"/>
    <x v="5"/>
    <n v="5197"/>
  </r>
  <r>
    <s v="1433683825540246183560"/>
    <n v="143368382"/>
    <n v="5540246183560"/>
    <x v="4"/>
    <d v="2022-10-07T00:00:00"/>
    <x v="5"/>
    <n v="223"/>
  </r>
  <r>
    <s v="1433683825540246192209"/>
    <n v="143368382"/>
    <n v="5540246192209"/>
    <x v="4"/>
    <d v="2022-10-07T00:00:00"/>
    <x v="5"/>
    <n v="2228"/>
  </r>
  <r>
    <s v="1433683825540246192462"/>
    <n v="143368382"/>
    <n v="5540246192462"/>
    <x v="4"/>
    <d v="2022-10-07T00:00:00"/>
    <x v="5"/>
    <n v="928"/>
  </r>
  <r>
    <s v="1433683825540246192831"/>
    <n v="143368382"/>
    <n v="5540246192831"/>
    <x v="4"/>
    <d v="2022-10-07T00:00:00"/>
    <x v="5"/>
    <n v="1300"/>
  </r>
  <r>
    <s v="1433683835540246181061"/>
    <n v="143368383"/>
    <n v="5540246181061"/>
    <x v="3"/>
    <d v="2022-10-02T00:00:00"/>
    <x v="5"/>
    <n v="2205"/>
  </r>
  <r>
    <s v="1433683835540246185278"/>
    <n v="143368383"/>
    <n v="5540246185278"/>
    <x v="3"/>
    <d v="2022-10-02T00:00:00"/>
    <x v="5"/>
    <n v="6098"/>
  </r>
  <r>
    <s v="1433683845540246171759"/>
    <n v="143368384"/>
    <n v="5540246171759"/>
    <x v="4"/>
    <d v="2022-09-29T00:00:00"/>
    <x v="4"/>
    <n v="3341"/>
  </r>
  <r>
    <s v="1433683845540246177133"/>
    <n v="143368384"/>
    <n v="5540246177133"/>
    <x v="4"/>
    <d v="2022-09-29T00:00:00"/>
    <x v="4"/>
    <n v="3341"/>
  </r>
  <r>
    <s v="1433683845540246192148"/>
    <n v="143368384"/>
    <n v="5540246192148"/>
    <x v="4"/>
    <d v="2022-09-29T00:00:00"/>
    <x v="4"/>
    <n v="20880"/>
  </r>
  <r>
    <s v="1433683845540246192518"/>
    <n v="143368384"/>
    <n v="5540246192518"/>
    <x v="4"/>
    <d v="2022-09-29T00:00:00"/>
    <x v="4"/>
    <n v="5847"/>
  </r>
  <r>
    <s v="1433683855540246170256"/>
    <n v="143368385"/>
    <n v="5540246170256"/>
    <x v="1"/>
    <d v="2022-10-02T00:00:00"/>
    <x v="5"/>
    <n v="3174"/>
  </r>
  <r>
    <s v="1433683855540246171888"/>
    <n v="143368385"/>
    <n v="5540246171888"/>
    <x v="1"/>
    <d v="2022-10-02T00:00:00"/>
    <x v="5"/>
    <n v="485"/>
  </r>
  <r>
    <s v="1433684115540246172978"/>
    <n v="143368411"/>
    <n v="5540246172978"/>
    <x v="2"/>
    <d v="2022-09-26T00:00:00"/>
    <x v="4"/>
    <n v="2506"/>
  </r>
  <r>
    <s v="1433684115540246174174"/>
    <n v="143368411"/>
    <n v="5540246174174"/>
    <x v="2"/>
    <d v="2022-09-26T00:00:00"/>
    <x v="4"/>
    <n v="464"/>
  </r>
  <r>
    <s v="1433684115540246188175"/>
    <n v="143368411"/>
    <n v="5540246188175"/>
    <x v="2"/>
    <d v="2022-09-26T00:00:00"/>
    <x v="4"/>
    <n v="140"/>
  </r>
  <r>
    <s v="1433684135540246176294"/>
    <n v="143368413"/>
    <n v="5540246176294"/>
    <x v="2"/>
    <d v="2022-09-26T00:00:00"/>
    <x v="4"/>
    <n v="743"/>
  </r>
  <r>
    <s v="1433684135540246176295"/>
    <n v="143368413"/>
    <n v="5540246176295"/>
    <x v="2"/>
    <d v="2022-09-26T00:00:00"/>
    <x v="4"/>
    <n v="5457"/>
  </r>
  <r>
    <s v="1433684135540246187987"/>
    <n v="143368413"/>
    <n v="5540246187987"/>
    <x v="2"/>
    <d v="2022-09-26T00:00:00"/>
    <x v="4"/>
    <n v="3341"/>
  </r>
  <r>
    <s v="1433684135540246188200"/>
    <n v="143368413"/>
    <n v="5540246188200"/>
    <x v="2"/>
    <d v="2022-09-26T00:00:00"/>
    <x v="4"/>
    <n v="743"/>
  </r>
  <r>
    <s v="1433684265540246173906"/>
    <n v="143368426"/>
    <n v="5540246173906"/>
    <x v="3"/>
    <d v="2022-10-03T00:00:00"/>
    <x v="5"/>
    <n v="817"/>
  </r>
  <r>
    <s v="1433684265540246181016"/>
    <n v="143368426"/>
    <n v="5540246181016"/>
    <x v="3"/>
    <d v="2022-10-03T00:00:00"/>
    <x v="5"/>
    <n v="9800"/>
  </r>
  <r>
    <s v="1433684275540246192907"/>
    <n v="143368427"/>
    <n v="5540246192907"/>
    <x v="3"/>
    <d v="2022-10-24T00:00:00"/>
    <x v="5"/>
    <n v="4455"/>
  </r>
  <r>
    <s v="1433684305540246193316"/>
    <n v="143368430"/>
    <n v="5540246193316"/>
    <x v="1"/>
    <d v="2022-10-23T00:00:00"/>
    <x v="5"/>
    <n v="335"/>
  </r>
  <r>
    <s v="1433684365540246190092"/>
    <n v="143368436"/>
    <n v="5540246190092"/>
    <x v="0"/>
    <d v="2022-10-23T00:00:00"/>
    <x v="5"/>
    <n v="237"/>
  </r>
  <r>
    <s v="1433684495540246171933"/>
    <n v="143368449"/>
    <n v="5540246171933"/>
    <x v="2"/>
    <d v="2022-09-29T00:00:00"/>
    <x v="4"/>
    <n v="1671"/>
  </r>
  <r>
    <s v="1433684495540246176294"/>
    <n v="143368449"/>
    <n v="5540246176294"/>
    <x v="2"/>
    <d v="2022-09-29T00:00:00"/>
    <x v="4"/>
    <n v="297"/>
  </r>
  <r>
    <s v="1433684495540246176295"/>
    <n v="143368449"/>
    <n v="5540246176295"/>
    <x v="2"/>
    <d v="2022-09-29T00:00:00"/>
    <x v="4"/>
    <n v="2228"/>
  </r>
  <r>
    <s v="1433684495540246188200"/>
    <n v="143368449"/>
    <n v="5540246188200"/>
    <x v="2"/>
    <d v="2022-09-29T00:00:00"/>
    <x v="4"/>
    <n v="1485"/>
  </r>
  <r>
    <s v="1433684545540246172978"/>
    <n v="143368454"/>
    <n v="5540246172978"/>
    <x v="2"/>
    <d v="2022-09-29T00:00:00"/>
    <x v="4"/>
    <n v="3341"/>
  </r>
  <r>
    <s v="1433684545540246176699"/>
    <n v="143368454"/>
    <n v="5540246176699"/>
    <x v="2"/>
    <d v="2022-09-29T00:00:00"/>
    <x v="4"/>
    <n v="8352"/>
  </r>
  <r>
    <s v="1433684585540246173472"/>
    <n v="143368458"/>
    <n v="5540246173472"/>
    <x v="2"/>
    <d v="2022-10-01T00:00:00"/>
    <x v="5"/>
    <n v="140"/>
  </r>
  <r>
    <s v="1433684585540246174095"/>
    <n v="143368458"/>
    <n v="5540246174095"/>
    <x v="2"/>
    <d v="2022-10-01T00:00:00"/>
    <x v="5"/>
    <n v="70"/>
  </r>
  <r>
    <s v="1433684585540246175047"/>
    <n v="143368458"/>
    <n v="5540246175047"/>
    <x v="2"/>
    <d v="2022-10-01T00:00:00"/>
    <x v="5"/>
    <n v="140"/>
  </r>
  <r>
    <s v="1433684585540246175049"/>
    <n v="143368458"/>
    <n v="5540246175049"/>
    <x v="2"/>
    <d v="2022-10-01T00:00:00"/>
    <x v="5"/>
    <n v="279"/>
  </r>
  <r>
    <s v="1433684585540246175050"/>
    <n v="143368458"/>
    <n v="5540246175050"/>
    <x v="2"/>
    <d v="2022-10-01T00:00:00"/>
    <x v="5"/>
    <n v="279"/>
  </r>
  <r>
    <s v="1433684585540246190743"/>
    <n v="143368458"/>
    <n v="5540246190743"/>
    <x v="2"/>
    <d v="2022-10-01T00:00:00"/>
    <x v="5"/>
    <n v="140"/>
  </r>
  <r>
    <s v="1433684645540246177133"/>
    <n v="143368464"/>
    <n v="5540246177133"/>
    <x v="4"/>
    <d v="2022-10-01T00:00:00"/>
    <x v="5"/>
    <n v="5568"/>
  </r>
  <r>
    <s v="1433684645540246192148"/>
    <n v="143368464"/>
    <n v="5540246192148"/>
    <x v="4"/>
    <d v="2022-10-01T00:00:00"/>
    <x v="5"/>
    <n v="26448"/>
  </r>
  <r>
    <s v="1433684645540246192518"/>
    <n v="143368464"/>
    <n v="5540246192518"/>
    <x v="4"/>
    <d v="2022-10-01T00:00:00"/>
    <x v="5"/>
    <n v="5847"/>
  </r>
  <r>
    <s v="1433684655540246183587"/>
    <n v="143368465"/>
    <n v="5540246183587"/>
    <x v="4"/>
    <d v="2022-10-08T00:00:00"/>
    <x v="5"/>
    <n v="502"/>
  </r>
  <r>
    <s v="1433684655540246194790"/>
    <n v="143368465"/>
    <n v="5540246194790"/>
    <x v="4"/>
    <d v="2022-10-08T00:00:00"/>
    <x v="5"/>
    <n v="1316"/>
  </r>
  <r>
    <s v="1433684735540246170256"/>
    <n v="143368473"/>
    <n v="5540246170256"/>
    <x v="1"/>
    <d v="2022-10-08T00:00:00"/>
    <x v="5"/>
    <n v="2822"/>
  </r>
  <r>
    <s v="1433684735540246171888"/>
    <n v="143368473"/>
    <n v="5540246171888"/>
    <x v="1"/>
    <d v="2022-10-08T00:00:00"/>
    <x v="5"/>
    <n v="780"/>
  </r>
  <r>
    <s v="1433684755540246182684"/>
    <n v="143368475"/>
    <n v="5540246182684"/>
    <x v="1"/>
    <d v="2022-10-09T00:00:00"/>
    <x v="5"/>
    <n v="325"/>
  </r>
  <r>
    <s v="1433684755540246183844"/>
    <n v="143368475"/>
    <n v="5540246183844"/>
    <x v="1"/>
    <d v="2022-10-09T00:00:00"/>
    <x v="5"/>
    <n v="186"/>
  </r>
  <r>
    <s v="1433684755540246194467"/>
    <n v="143368475"/>
    <n v="5540246194467"/>
    <x v="1"/>
    <d v="2022-10-09T00:00:00"/>
    <x v="5"/>
    <n v="26727"/>
  </r>
  <r>
    <s v="1433684765540246194632"/>
    <n v="143368476"/>
    <n v="5540246194632"/>
    <x v="1"/>
    <d v="2022-10-07T00:00:00"/>
    <x v="5"/>
    <n v="696"/>
  </r>
  <r>
    <s v="1433684765540246195250"/>
    <n v="143368476"/>
    <n v="5540246195250"/>
    <x v="1"/>
    <d v="2022-10-07T00:00:00"/>
    <x v="5"/>
    <n v="335"/>
  </r>
  <r>
    <s v="1433684875540246187987"/>
    <n v="143368487"/>
    <n v="5540246187987"/>
    <x v="2"/>
    <d v="2022-09-30T00:00:00"/>
    <x v="4"/>
    <n v="1671"/>
  </r>
  <r>
    <s v="1433684875540246188200"/>
    <n v="143368487"/>
    <n v="5540246188200"/>
    <x v="2"/>
    <d v="2022-09-30T00:00:00"/>
    <x v="4"/>
    <n v="372"/>
  </r>
  <r>
    <s v="1433684925540246185429"/>
    <n v="143368492"/>
    <n v="5540246185429"/>
    <x v="2"/>
    <d v="2022-09-30T00:00:00"/>
    <x v="4"/>
    <n v="56"/>
  </r>
  <r>
    <s v="1433684925540246185562"/>
    <n v="143368492"/>
    <n v="5540246185562"/>
    <x v="2"/>
    <d v="2022-09-30T00:00:00"/>
    <x v="4"/>
    <n v="70"/>
  </r>
  <r>
    <s v="1433684925540246186325"/>
    <n v="143368492"/>
    <n v="5540246186325"/>
    <x v="2"/>
    <d v="2022-09-30T00:00:00"/>
    <x v="4"/>
    <n v="98"/>
  </r>
  <r>
    <s v="1433685035540246194632"/>
    <n v="143368503"/>
    <n v="5540246194632"/>
    <x v="1"/>
    <d v="2022-10-10T00:00:00"/>
    <x v="5"/>
    <n v="1253"/>
  </r>
  <r>
    <s v="1433685035540246195250"/>
    <n v="143368503"/>
    <n v="5540246195250"/>
    <x v="1"/>
    <d v="2022-10-10T00:00:00"/>
    <x v="5"/>
    <n v="251"/>
  </r>
  <r>
    <s v="1433785085540246176295"/>
    <n v="143378508"/>
    <n v="5540246176295"/>
    <x v="2"/>
    <d v="2022-10-01T00:00:00"/>
    <x v="5"/>
    <n v="2970"/>
  </r>
  <r>
    <s v="1433785085540246188200"/>
    <n v="143378508"/>
    <n v="5540246188200"/>
    <x v="2"/>
    <d v="2022-10-01T00:00:00"/>
    <x v="5"/>
    <n v="743"/>
  </r>
  <r>
    <s v="1433785095540246176699"/>
    <n v="143378509"/>
    <n v="5540246176699"/>
    <x v="2"/>
    <d v="2022-10-01T00:00:00"/>
    <x v="5"/>
    <n v="4176"/>
  </r>
  <r>
    <s v="1433785135540246175049"/>
    <n v="143378513"/>
    <n v="5540246175049"/>
    <x v="2"/>
    <d v="2022-10-03T00:00:00"/>
    <x v="5"/>
    <n v="557"/>
  </r>
  <r>
    <s v="1433785135540246175050"/>
    <n v="143378513"/>
    <n v="5540246175050"/>
    <x v="2"/>
    <d v="2022-10-03T00:00:00"/>
    <x v="5"/>
    <n v="557"/>
  </r>
  <r>
    <s v="1433785145540246195242"/>
    <n v="143378514"/>
    <n v="5540246195242"/>
    <x v="4"/>
    <d v="2022-10-06T00:00:00"/>
    <x v="5"/>
    <n v="488"/>
  </r>
  <r>
    <s v="1433785155540246195241"/>
    <n v="143378515"/>
    <n v="5540246195241"/>
    <x v="4"/>
    <d v="2022-10-10T00:00:00"/>
    <x v="5"/>
    <n v="743"/>
  </r>
  <r>
    <s v="1433785165540246185562"/>
    <n v="143378516"/>
    <n v="5540246185562"/>
    <x v="2"/>
    <d v="2022-10-03T00:00:00"/>
    <x v="5"/>
    <n v="140"/>
  </r>
  <r>
    <s v="1433785165540246186325"/>
    <n v="143378516"/>
    <n v="5540246186325"/>
    <x v="2"/>
    <d v="2022-10-03T00:00:00"/>
    <x v="5"/>
    <n v="140"/>
  </r>
  <r>
    <s v="1433785195540246177133"/>
    <n v="143378519"/>
    <n v="5540246177133"/>
    <x v="4"/>
    <d v="2022-10-07T00:00:00"/>
    <x v="5"/>
    <n v="4455"/>
  </r>
  <r>
    <s v="1433785195540246192148"/>
    <n v="143378519"/>
    <n v="5540246192148"/>
    <x v="4"/>
    <d v="2022-10-07T00:00:00"/>
    <x v="5"/>
    <n v="29232"/>
  </r>
  <r>
    <s v="1433785195540246192518"/>
    <n v="143378519"/>
    <n v="5540246192518"/>
    <x v="4"/>
    <d v="2022-10-07T00:00:00"/>
    <x v="5"/>
    <n v="5847"/>
  </r>
  <r>
    <s v="1433785235540246183587"/>
    <n v="143378523"/>
    <n v="5540246183587"/>
    <x v="4"/>
    <d v="2022-10-15T00:00:00"/>
    <x v="5"/>
    <n v="502"/>
  </r>
  <r>
    <s v="1433785235540246183589"/>
    <n v="143378523"/>
    <n v="5540246183589"/>
    <x v="4"/>
    <d v="2022-10-15T00:00:00"/>
    <x v="5"/>
    <n v="650"/>
  </r>
  <r>
    <s v="1433785235540246194790"/>
    <n v="143378523"/>
    <n v="5540246194790"/>
    <x v="4"/>
    <d v="2022-10-15T00:00:00"/>
    <x v="5"/>
    <n v="2631"/>
  </r>
  <r>
    <s v="1433785245540246183130"/>
    <n v="143378524"/>
    <n v="5540246183130"/>
    <x v="4"/>
    <d v="2022-10-09T00:00:00"/>
    <x v="5"/>
    <n v="2005"/>
  </r>
  <r>
    <s v="1433785245540246183541"/>
    <n v="143378524"/>
    <n v="5540246183541"/>
    <x v="4"/>
    <d v="2022-10-09T00:00:00"/>
    <x v="5"/>
    <n v="928"/>
  </r>
  <r>
    <s v="1433785255540246191598"/>
    <n v="143378525"/>
    <n v="5540246191598"/>
    <x v="2"/>
    <d v="2022-10-02T00:00:00"/>
    <x v="5"/>
    <n v="1601"/>
  </r>
  <r>
    <s v="1433785315540246176294"/>
    <n v="143378531"/>
    <n v="5540246176294"/>
    <x v="2"/>
    <d v="2022-10-02T00:00:00"/>
    <x v="5"/>
    <n v="1485"/>
  </r>
  <r>
    <s v="1433785315540246176295"/>
    <n v="143378531"/>
    <n v="5540246176295"/>
    <x v="2"/>
    <d v="2022-10-02T00:00:00"/>
    <x v="5"/>
    <n v="4455"/>
  </r>
  <r>
    <s v="1433785315540246188200"/>
    <n v="143378531"/>
    <n v="5540246188200"/>
    <x v="2"/>
    <d v="2022-10-02T00:00:00"/>
    <x v="5"/>
    <n v="1485"/>
  </r>
  <r>
    <s v="1433785335540246172669"/>
    <n v="143378533"/>
    <n v="5540246172669"/>
    <x v="2"/>
    <d v="2022-10-02T00:00:00"/>
    <x v="5"/>
    <n v="279"/>
  </r>
  <r>
    <s v="1433785615540246184036"/>
    <n v="143378561"/>
    <n v="5540246184036"/>
    <x v="1"/>
    <d v="2022-10-10T00:00:00"/>
    <x v="5"/>
    <n v="82"/>
  </r>
  <r>
    <s v="1433785715540246176295"/>
    <n v="143378571"/>
    <n v="5540246176295"/>
    <x v="2"/>
    <d v="2022-10-03T00:00:00"/>
    <x v="5"/>
    <n v="7424"/>
  </r>
  <r>
    <s v="1433785715540246188200"/>
    <n v="143378571"/>
    <n v="5540246188200"/>
    <x v="2"/>
    <d v="2022-10-03T00:00:00"/>
    <x v="5"/>
    <n v="743"/>
  </r>
  <r>
    <s v="1433785725540246174174"/>
    <n v="143378572"/>
    <n v="5540246174174"/>
    <x v="2"/>
    <d v="2022-10-03T00:00:00"/>
    <x v="5"/>
    <n v="232"/>
  </r>
  <r>
    <s v="1433785725540246176699"/>
    <n v="143378572"/>
    <n v="5540246176699"/>
    <x v="2"/>
    <d v="2022-10-03T00:00:00"/>
    <x v="5"/>
    <n v="2088"/>
  </r>
  <r>
    <s v="1433785725540246188175"/>
    <n v="143378572"/>
    <n v="5540246188175"/>
    <x v="2"/>
    <d v="2022-10-03T00:00:00"/>
    <x v="5"/>
    <n v="116"/>
  </r>
  <r>
    <s v="1433785745540246173472"/>
    <n v="143378574"/>
    <n v="5540246173472"/>
    <x v="2"/>
    <d v="2022-10-08T00:00:00"/>
    <x v="5"/>
    <n v="209"/>
  </r>
  <r>
    <s v="1433785745540246174095"/>
    <n v="143378574"/>
    <n v="5540246174095"/>
    <x v="2"/>
    <d v="2022-10-08T00:00:00"/>
    <x v="5"/>
    <n v="70"/>
  </r>
  <r>
    <s v="1433785745540246175049"/>
    <n v="143378574"/>
    <n v="5540246175049"/>
    <x v="2"/>
    <d v="2022-10-08T00:00:00"/>
    <x v="5"/>
    <n v="836"/>
  </r>
  <r>
    <s v="1433785745540246175050"/>
    <n v="143378574"/>
    <n v="5540246175050"/>
    <x v="2"/>
    <d v="2022-10-08T00:00:00"/>
    <x v="5"/>
    <n v="836"/>
  </r>
  <r>
    <s v="1433785745540246190743"/>
    <n v="143378574"/>
    <n v="5540246190743"/>
    <x v="2"/>
    <d v="2022-10-08T00:00:00"/>
    <x v="5"/>
    <n v="140"/>
  </r>
  <r>
    <s v="1433786145540246176295"/>
    <n v="143378614"/>
    <n v="5540246176295"/>
    <x v="2"/>
    <d v="2022-10-06T00:00:00"/>
    <x v="5"/>
    <n v="6162"/>
  </r>
  <r>
    <s v="1433786145540246187987"/>
    <n v="143378614"/>
    <n v="5540246187987"/>
    <x v="2"/>
    <d v="2022-10-06T00:00:00"/>
    <x v="5"/>
    <n v="4455"/>
  </r>
  <r>
    <s v="1433786145540246188200"/>
    <n v="143378614"/>
    <n v="5540246188200"/>
    <x v="2"/>
    <d v="2022-10-06T00:00:00"/>
    <x v="5"/>
    <n v="1485"/>
  </r>
  <r>
    <s v="1433786165540246172539"/>
    <n v="143378616"/>
    <n v="5540246172539"/>
    <x v="2"/>
    <d v="2022-10-06T00:00:00"/>
    <x v="5"/>
    <n v="47"/>
  </r>
  <r>
    <s v="1433786165540246174174"/>
    <n v="143378616"/>
    <n v="5540246174174"/>
    <x v="2"/>
    <d v="2022-10-06T00:00:00"/>
    <x v="5"/>
    <n v="464"/>
  </r>
  <r>
    <s v="1433786165540246176699"/>
    <n v="143378616"/>
    <n v="5540246176699"/>
    <x v="2"/>
    <d v="2022-10-06T00:00:00"/>
    <x v="5"/>
    <n v="8352"/>
  </r>
  <r>
    <s v="1433786165540246188175"/>
    <n v="143378616"/>
    <n v="5540246188175"/>
    <x v="2"/>
    <d v="2022-10-06T00:00:00"/>
    <x v="5"/>
    <n v="348"/>
  </r>
  <r>
    <s v="1433786165540246192102"/>
    <n v="143378616"/>
    <n v="5540246192102"/>
    <x v="2"/>
    <d v="2022-10-06T00:00:00"/>
    <x v="5"/>
    <n v="4009"/>
  </r>
  <r>
    <s v="1433786175540246191594"/>
    <n v="143378617"/>
    <n v="5540246191594"/>
    <x v="2"/>
    <d v="2022-10-08T00:00:00"/>
    <x v="5"/>
    <n v="1504"/>
  </r>
  <r>
    <s v="1433786175540246191598"/>
    <n v="143378617"/>
    <n v="5540246191598"/>
    <x v="2"/>
    <d v="2022-10-08T00:00:00"/>
    <x v="5"/>
    <n v="1601"/>
  </r>
  <r>
    <s v="1433786215540246186325"/>
    <n v="143378621"/>
    <n v="5540246186325"/>
    <x v="2"/>
    <d v="2022-10-07T00:00:00"/>
    <x v="5"/>
    <n v="418"/>
  </r>
  <r>
    <s v="1433786225540246173472"/>
    <n v="143378622"/>
    <n v="5540246173472"/>
    <x v="2"/>
    <d v="2022-10-10T00:00:00"/>
    <x v="5"/>
    <n v="209"/>
  </r>
  <r>
    <s v="1433786225540246174095"/>
    <n v="143378622"/>
    <n v="5540246174095"/>
    <x v="2"/>
    <d v="2022-10-10T00:00:00"/>
    <x v="5"/>
    <n v="70"/>
  </r>
  <r>
    <s v="1433786225540246175047"/>
    <n v="143378622"/>
    <n v="5540246175047"/>
    <x v="2"/>
    <d v="2022-10-10T00:00:00"/>
    <x v="5"/>
    <n v="279"/>
  </r>
  <r>
    <s v="1433786225540246175049"/>
    <n v="143378622"/>
    <n v="5540246175049"/>
    <x v="2"/>
    <d v="2022-10-10T00:00:00"/>
    <x v="5"/>
    <n v="836"/>
  </r>
  <r>
    <s v="1433786225540246175050"/>
    <n v="143378622"/>
    <n v="5540246175050"/>
    <x v="2"/>
    <d v="2022-10-10T00:00:00"/>
    <x v="5"/>
    <n v="836"/>
  </r>
  <r>
    <s v="1433786225540246190743"/>
    <n v="143378622"/>
    <n v="5540246190743"/>
    <x v="2"/>
    <d v="2022-10-10T00:00:00"/>
    <x v="5"/>
    <n v="279"/>
  </r>
  <r>
    <s v="1433786535540246176294"/>
    <n v="143378653"/>
    <n v="5540246176294"/>
    <x v="2"/>
    <d v="2022-10-07T00:00:00"/>
    <x v="5"/>
    <n v="743"/>
  </r>
  <r>
    <s v="1433786535540246176295"/>
    <n v="143378653"/>
    <n v="5540246176295"/>
    <x v="2"/>
    <d v="2022-10-07T00:00:00"/>
    <x v="5"/>
    <n v="4009"/>
  </r>
  <r>
    <s v="1433786535540246187987"/>
    <n v="143378653"/>
    <n v="5540246187987"/>
    <x v="2"/>
    <d v="2022-10-07T00:00:00"/>
    <x v="5"/>
    <n v="4455"/>
  </r>
  <r>
    <s v="1433786535540246188200"/>
    <n v="143378653"/>
    <n v="5540246188200"/>
    <x v="2"/>
    <d v="2022-10-07T00:00:00"/>
    <x v="5"/>
    <n v="1337"/>
  </r>
  <r>
    <s v="1433786695540246194947"/>
    <n v="143378669"/>
    <n v="5540246194947"/>
    <x v="0"/>
    <d v="2022-10-06T00:00:00"/>
    <x v="5"/>
    <n v="232"/>
  </r>
  <r>
    <s v="1433886795540246172978"/>
    <n v="143388679"/>
    <n v="5540246172978"/>
    <x v="2"/>
    <d v="2022-10-08T00:00:00"/>
    <x v="5"/>
    <n v="2506"/>
  </r>
  <r>
    <s v="1433886795540246176699"/>
    <n v="143388679"/>
    <n v="5540246176699"/>
    <x v="2"/>
    <d v="2022-10-08T00:00:00"/>
    <x v="5"/>
    <n v="8352"/>
  </r>
  <r>
    <s v="1433886805540246171933"/>
    <n v="143388680"/>
    <n v="5540246171933"/>
    <x v="2"/>
    <d v="2022-10-08T00:00:00"/>
    <x v="5"/>
    <n v="557"/>
  </r>
  <r>
    <s v="1433886805540246176294"/>
    <n v="143388680"/>
    <n v="5540246176294"/>
    <x v="2"/>
    <d v="2022-10-08T00:00:00"/>
    <x v="5"/>
    <n v="743"/>
  </r>
  <r>
    <s v="1433886805540246176295"/>
    <n v="143388680"/>
    <n v="5540246176295"/>
    <x v="2"/>
    <d v="2022-10-08T00:00:00"/>
    <x v="5"/>
    <n v="4455"/>
  </r>
  <r>
    <s v="1433886805540246188200"/>
    <n v="143388680"/>
    <n v="5540246188200"/>
    <x v="2"/>
    <d v="2022-10-08T00:00:00"/>
    <x v="5"/>
    <n v="1485"/>
  </r>
  <r>
    <s v="1433886815540246191598"/>
    <n v="143388681"/>
    <n v="5540246191598"/>
    <x v="2"/>
    <d v="2022-10-10T00:00:00"/>
    <x v="5"/>
    <n v="1601"/>
  </r>
  <r>
    <s v="1433886895540246194632"/>
    <n v="143388689"/>
    <n v="5540246194632"/>
    <x v="1"/>
    <d v="2022-10-15T00:00:00"/>
    <x v="5"/>
    <n v="1086"/>
  </r>
  <r>
    <s v="1433886945540246177133"/>
    <n v="143388694"/>
    <n v="5540246177133"/>
    <x v="4"/>
    <d v="2022-10-17T00:00:00"/>
    <x v="5"/>
    <n v="2228"/>
  </r>
  <r>
    <s v="1433886945540246192148"/>
    <n v="143388694"/>
    <n v="5540246192148"/>
    <x v="4"/>
    <d v="2022-10-17T00:00:00"/>
    <x v="5"/>
    <n v="36192"/>
  </r>
  <r>
    <s v="1433886945540246192518"/>
    <n v="143388694"/>
    <n v="5540246192518"/>
    <x v="4"/>
    <d v="2022-10-17T00:00:00"/>
    <x v="5"/>
    <n v="4385"/>
  </r>
  <r>
    <s v="1433887015540246185562"/>
    <n v="143388701"/>
    <n v="5540246185562"/>
    <x v="2"/>
    <d v="2022-10-10T00:00:00"/>
    <x v="5"/>
    <n v="140"/>
  </r>
  <r>
    <s v="1433887095540246171933"/>
    <n v="143388709"/>
    <n v="5540246171933"/>
    <x v="2"/>
    <d v="2022-10-09T00:00:00"/>
    <x v="5"/>
    <n v="1114"/>
  </r>
  <r>
    <s v="1433887095540246176294"/>
    <n v="143388709"/>
    <n v="5540246176294"/>
    <x v="2"/>
    <d v="2022-10-09T00:00:00"/>
    <x v="5"/>
    <n v="1485"/>
  </r>
  <r>
    <s v="1433887095540246176295"/>
    <n v="143388709"/>
    <n v="5540246176295"/>
    <x v="2"/>
    <d v="2022-10-09T00:00:00"/>
    <x v="5"/>
    <n v="7424"/>
  </r>
  <r>
    <s v="1433887095540246187987"/>
    <n v="143388709"/>
    <n v="5540246187987"/>
    <x v="2"/>
    <d v="2022-10-09T00:00:00"/>
    <x v="5"/>
    <n v="4455"/>
  </r>
  <r>
    <s v="1433887105540246172669"/>
    <n v="143388710"/>
    <n v="5540246172669"/>
    <x v="2"/>
    <d v="2022-10-09T00:00:00"/>
    <x v="5"/>
    <n v="140"/>
  </r>
  <r>
    <s v="1433887105540246174174"/>
    <n v="143388710"/>
    <n v="5540246174174"/>
    <x v="2"/>
    <d v="2022-10-09T00:00:00"/>
    <x v="5"/>
    <n v="348"/>
  </r>
  <r>
    <s v="1433887125540246191594"/>
    <n v="143388712"/>
    <n v="5540246191594"/>
    <x v="2"/>
    <d v="2022-10-10T00:00:00"/>
    <x v="5"/>
    <n v="1504"/>
  </r>
  <r>
    <s v="1433887135540246175049"/>
    <n v="143388713"/>
    <n v="5540246175049"/>
    <x v="2"/>
    <d v="2022-10-15T00:00:00"/>
    <x v="5"/>
    <n v="836"/>
  </r>
  <r>
    <s v="1433887135540246175050"/>
    <n v="143388713"/>
    <n v="5540246175050"/>
    <x v="2"/>
    <d v="2022-10-15T00:00:00"/>
    <x v="5"/>
    <n v="836"/>
  </r>
  <r>
    <s v="1433887235540246183130"/>
    <n v="143388723"/>
    <n v="5540246183130"/>
    <x v="4"/>
    <d v="2022-10-15T00:00:00"/>
    <x v="5"/>
    <n v="1003"/>
  </r>
  <r>
    <s v="1433887235540246183537"/>
    <n v="143388723"/>
    <n v="5540246183537"/>
    <x v="4"/>
    <d v="2022-10-15T00:00:00"/>
    <x v="5"/>
    <n v="961"/>
  </r>
  <r>
    <s v="1433887235540246183538"/>
    <n v="143388723"/>
    <n v="5540246183538"/>
    <x v="4"/>
    <d v="2022-10-15T00:00:00"/>
    <x v="5"/>
    <n v="919"/>
  </r>
  <r>
    <s v="1433887235540246192571"/>
    <n v="143388723"/>
    <n v="5540246192571"/>
    <x v="4"/>
    <d v="2022-10-15T00:00:00"/>
    <x v="5"/>
    <n v="1212"/>
  </r>
  <r>
    <s v="1433887265540246180522"/>
    <n v="143388726"/>
    <n v="5540246180522"/>
    <x v="1"/>
    <d v="2022-10-20T00:00:00"/>
    <x v="5"/>
    <n v="1225"/>
  </r>
  <r>
    <s v="1433887275540246177376"/>
    <n v="143388727"/>
    <n v="5540246177376"/>
    <x v="1"/>
    <d v="2022-10-22T00:00:00"/>
    <x v="5"/>
    <n v="1253"/>
  </r>
  <r>
    <s v="1433887285540246191596"/>
    <n v="143388728"/>
    <n v="5540246191596"/>
    <x v="1"/>
    <d v="2022-10-16T00:00:00"/>
    <x v="5"/>
    <n v="297"/>
  </r>
  <r>
    <s v="1433887395540246192571"/>
    <n v="143388739"/>
    <n v="5540246192571"/>
    <x v="4"/>
    <d v="2022-10-11T00:00:00"/>
    <x v="5"/>
    <n v="669"/>
  </r>
  <r>
    <s v="1433887445540246194632"/>
    <n v="143388744"/>
    <n v="5540246194632"/>
    <x v="1"/>
    <d v="2022-10-17T00:00:00"/>
    <x v="5"/>
    <n v="1170"/>
  </r>
  <r>
    <s v="1433887445540246195250"/>
    <n v="143388744"/>
    <n v="5540246195250"/>
    <x v="1"/>
    <d v="2022-10-17T00:00:00"/>
    <x v="5"/>
    <n v="168"/>
  </r>
  <r>
    <s v="1433887485540246173906"/>
    <n v="143388748"/>
    <n v="5540246173906"/>
    <x v="3"/>
    <d v="2022-10-17T00:00:00"/>
    <x v="5"/>
    <n v="3267"/>
  </r>
  <r>
    <s v="1433887485540246181016"/>
    <n v="143388748"/>
    <n v="5540246181016"/>
    <x v="3"/>
    <d v="2022-10-17T00:00:00"/>
    <x v="5"/>
    <n v="9800"/>
  </r>
  <r>
    <s v="1433887535540246188224"/>
    <n v="143388753"/>
    <n v="5540246188224"/>
    <x v="3"/>
    <d v="2022-10-22T00:00:00"/>
    <x v="5"/>
    <n v="1810"/>
  </r>
  <r>
    <s v="1433887605540246171933"/>
    <n v="143388760"/>
    <n v="5540246171933"/>
    <x v="2"/>
    <d v="2022-10-10T00:00:00"/>
    <x v="5"/>
    <n v="1114"/>
  </r>
  <r>
    <s v="1433887605540246176294"/>
    <n v="143388760"/>
    <n v="5540246176294"/>
    <x v="2"/>
    <d v="2022-10-10T00:00:00"/>
    <x v="5"/>
    <n v="2970"/>
  </r>
  <r>
    <s v="1433887605540246176295"/>
    <n v="143388760"/>
    <n v="5540246176295"/>
    <x v="2"/>
    <d v="2022-10-10T00:00:00"/>
    <x v="5"/>
    <n v="8761"/>
  </r>
  <r>
    <s v="1433887605540246187987"/>
    <n v="143388760"/>
    <n v="5540246187987"/>
    <x v="2"/>
    <d v="2022-10-10T00:00:00"/>
    <x v="5"/>
    <n v="8909"/>
  </r>
  <r>
    <s v="1433887605540246188200"/>
    <n v="143388760"/>
    <n v="5540246188200"/>
    <x v="2"/>
    <d v="2022-10-10T00:00:00"/>
    <x v="5"/>
    <n v="2228"/>
  </r>
  <r>
    <s v="1433887625540246172978"/>
    <n v="143388762"/>
    <n v="5540246172978"/>
    <x v="2"/>
    <d v="2022-10-10T00:00:00"/>
    <x v="5"/>
    <n v="2506"/>
  </r>
  <r>
    <s v="1433887625540246174174"/>
    <n v="143388762"/>
    <n v="5540246174174"/>
    <x v="2"/>
    <d v="2022-10-10T00:00:00"/>
    <x v="5"/>
    <n v="232"/>
  </r>
  <r>
    <s v="1433887625540246176699"/>
    <n v="143388762"/>
    <n v="5540246176699"/>
    <x v="2"/>
    <d v="2022-10-10T00:00:00"/>
    <x v="5"/>
    <n v="4176"/>
  </r>
  <r>
    <s v="1433887625540246188175"/>
    <n v="143388762"/>
    <n v="5540246188175"/>
    <x v="2"/>
    <d v="2022-10-10T00:00:00"/>
    <x v="5"/>
    <n v="464"/>
  </r>
  <r>
    <s v="1433887625540246192102"/>
    <n v="143388762"/>
    <n v="5540246192102"/>
    <x v="2"/>
    <d v="2022-10-10T00:00:00"/>
    <x v="5"/>
    <n v="4009"/>
  </r>
  <r>
    <s v="1433888005540246170256"/>
    <n v="143388800"/>
    <n v="5540246170256"/>
    <x v="1"/>
    <d v="2022-10-23T00:00:00"/>
    <x v="5"/>
    <n v="2822"/>
  </r>
  <r>
    <s v="1433888005540246171888"/>
    <n v="143388800"/>
    <n v="5540246171888"/>
    <x v="1"/>
    <d v="2022-10-23T00:00:00"/>
    <x v="5"/>
    <n v="780"/>
  </r>
  <r>
    <s v="1433888025540246171933"/>
    <n v="143388802"/>
    <n v="5540246171933"/>
    <x v="2"/>
    <d v="2022-10-14T00:00:00"/>
    <x v="5"/>
    <n v="1114"/>
  </r>
  <r>
    <s v="1433888025540246187987"/>
    <n v="143388802"/>
    <n v="5540246187987"/>
    <x v="2"/>
    <d v="2022-10-14T00:00:00"/>
    <x v="5"/>
    <n v="6682"/>
  </r>
  <r>
    <s v="1433888025540246188200"/>
    <n v="143388802"/>
    <n v="5540246188200"/>
    <x v="2"/>
    <d v="2022-10-14T00:00:00"/>
    <x v="5"/>
    <n v="743"/>
  </r>
  <r>
    <s v="1433888035540246172669"/>
    <n v="143388803"/>
    <n v="5540246172669"/>
    <x v="2"/>
    <d v="2022-10-14T00:00:00"/>
    <x v="5"/>
    <n v="418"/>
  </r>
  <r>
    <s v="1433888035540246172978"/>
    <n v="143388803"/>
    <n v="5540246172978"/>
    <x v="2"/>
    <d v="2022-10-14T00:00:00"/>
    <x v="5"/>
    <n v="1671"/>
  </r>
  <r>
    <s v="1433888035540246174174"/>
    <n v="143388803"/>
    <n v="5540246174174"/>
    <x v="2"/>
    <d v="2022-10-14T00:00:00"/>
    <x v="5"/>
    <n v="232"/>
  </r>
  <r>
    <s v="1433888035540246176699"/>
    <n v="143388803"/>
    <n v="5540246176699"/>
    <x v="2"/>
    <d v="2022-10-14T00:00:00"/>
    <x v="5"/>
    <n v="8352"/>
  </r>
  <r>
    <s v="1433888035540246192102"/>
    <n v="143388803"/>
    <n v="5540246192102"/>
    <x v="2"/>
    <d v="2022-10-14T00:00:00"/>
    <x v="5"/>
    <n v="2005"/>
  </r>
  <r>
    <s v="1433888065540246173472"/>
    <n v="143388806"/>
    <n v="5540246173472"/>
    <x v="2"/>
    <d v="2022-10-20T00:00:00"/>
    <x v="5"/>
    <n v="418"/>
  </r>
  <r>
    <s v="1433888065540246174095"/>
    <n v="143388806"/>
    <n v="5540246174095"/>
    <x v="2"/>
    <d v="2022-10-20T00:00:00"/>
    <x v="5"/>
    <n v="140"/>
  </r>
  <r>
    <s v="1433888065540246175047"/>
    <n v="143388806"/>
    <n v="5540246175047"/>
    <x v="2"/>
    <d v="2022-10-20T00:00:00"/>
    <x v="5"/>
    <n v="279"/>
  </r>
  <r>
    <s v="1433888065540246175049"/>
    <n v="143388806"/>
    <n v="5540246175049"/>
    <x v="2"/>
    <d v="2022-10-20T00:00:00"/>
    <x v="5"/>
    <n v="1114"/>
  </r>
  <r>
    <s v="1433888065540246175050"/>
    <n v="143388806"/>
    <n v="5540246175050"/>
    <x v="2"/>
    <d v="2022-10-20T00:00:00"/>
    <x v="5"/>
    <n v="836"/>
  </r>
  <r>
    <s v="1433888065540246190743"/>
    <n v="143388806"/>
    <n v="5540246190743"/>
    <x v="2"/>
    <d v="2022-10-20T00:00:00"/>
    <x v="5"/>
    <n v="279"/>
  </r>
  <r>
    <s v="1433888185540246195943"/>
    <n v="143388818"/>
    <n v="5540246195943"/>
    <x v="2"/>
    <d v="2022-10-20T00:00:00"/>
    <x v="5"/>
    <n v="232"/>
  </r>
  <r>
    <s v="1433888185540246195944"/>
    <n v="143388818"/>
    <n v="5540246195944"/>
    <x v="2"/>
    <d v="2022-10-20T00:00:00"/>
    <x v="5"/>
    <n v="928"/>
  </r>
  <r>
    <s v="1433888195540246195943"/>
    <n v="143388819"/>
    <n v="5540246195943"/>
    <x v="2"/>
    <d v="2022-11-05T00:00:00"/>
    <x v="6"/>
    <n v="1184"/>
  </r>
  <r>
    <s v="1433888195540246195944"/>
    <n v="143388819"/>
    <n v="5540246195944"/>
    <x v="2"/>
    <d v="2022-11-05T00:00:00"/>
    <x v="6"/>
    <n v="464"/>
  </r>
  <r>
    <s v="1433888215540246181061"/>
    <n v="143388821"/>
    <n v="5540246181061"/>
    <x v="3"/>
    <d v="2022-10-16T00:00:00"/>
    <x v="5"/>
    <n v="4410"/>
  </r>
  <r>
    <s v="1433888215540246183547"/>
    <n v="143388821"/>
    <n v="5540246183547"/>
    <x v="3"/>
    <d v="2022-10-16T00:00:00"/>
    <x v="5"/>
    <n v="6682"/>
  </r>
  <r>
    <s v="1433888215540246185278"/>
    <n v="143388821"/>
    <n v="5540246185278"/>
    <x v="3"/>
    <d v="2022-10-16T00:00:00"/>
    <x v="5"/>
    <n v="2239"/>
  </r>
  <r>
    <s v="1433888225540246193316"/>
    <n v="143388822"/>
    <n v="5540246193316"/>
    <x v="1"/>
    <d v="2022-11-05T00:00:00"/>
    <x v="6"/>
    <n v="335"/>
  </r>
  <r>
    <s v="1433888275540246177133"/>
    <n v="143388827"/>
    <n v="5540246177133"/>
    <x v="4"/>
    <d v="2022-10-17T00:00:00"/>
    <x v="5"/>
    <n v="6682"/>
  </r>
  <r>
    <s v="1433888275540246192148"/>
    <n v="143388827"/>
    <n v="5540246192148"/>
    <x v="4"/>
    <d v="2022-10-17T00:00:00"/>
    <x v="5"/>
    <n v="13920"/>
  </r>
  <r>
    <s v="1433888275540246192518"/>
    <n v="143388827"/>
    <n v="5540246192518"/>
    <x v="4"/>
    <d v="2022-10-17T00:00:00"/>
    <x v="5"/>
    <n v="4385"/>
  </r>
  <r>
    <s v="1433888285540246194632"/>
    <n v="143388828"/>
    <n v="5540246194632"/>
    <x v="1"/>
    <d v="2022-10-21T00:00:00"/>
    <x v="5"/>
    <n v="1337"/>
  </r>
  <r>
    <s v="1433888375540246183558"/>
    <n v="143388837"/>
    <n v="5540246183558"/>
    <x v="4"/>
    <d v="2022-10-24T00:00:00"/>
    <x v="5"/>
    <n v="2599"/>
  </r>
  <r>
    <s v="1433888375540246183560"/>
    <n v="143388837"/>
    <n v="5540246183560"/>
    <x v="4"/>
    <d v="2022-10-24T00:00:00"/>
    <x v="5"/>
    <n v="223"/>
  </r>
  <r>
    <s v="1433888375540246192209"/>
    <n v="143388837"/>
    <n v="5540246192209"/>
    <x v="4"/>
    <d v="2022-10-24T00:00:00"/>
    <x v="5"/>
    <n v="2228"/>
  </r>
  <r>
    <s v="1433888375540246192462"/>
    <n v="143388837"/>
    <n v="5540246192462"/>
    <x v="4"/>
    <d v="2022-10-24T00:00:00"/>
    <x v="5"/>
    <n v="1114"/>
  </r>
  <r>
    <s v="1433888375540246192831"/>
    <n v="143388837"/>
    <n v="5540246192831"/>
    <x v="4"/>
    <d v="2022-10-24T00:00:00"/>
    <x v="5"/>
    <n v="2599"/>
  </r>
  <r>
    <s v="1433888485540246172978"/>
    <n v="143388848"/>
    <n v="5540246172978"/>
    <x v="2"/>
    <d v="2022-10-15T00:00:00"/>
    <x v="5"/>
    <n v="1671"/>
  </r>
  <r>
    <s v="1433888485540246174174"/>
    <n v="143388848"/>
    <n v="5540246174174"/>
    <x v="2"/>
    <d v="2022-10-15T00:00:00"/>
    <x v="5"/>
    <n v="232"/>
  </r>
  <r>
    <s v="1433888505540246171933"/>
    <n v="143388850"/>
    <n v="5540246171933"/>
    <x v="2"/>
    <d v="2022-10-15T00:00:00"/>
    <x v="5"/>
    <n v="1114"/>
  </r>
  <r>
    <s v="1433888505540246187987"/>
    <n v="143388850"/>
    <n v="5540246187987"/>
    <x v="2"/>
    <d v="2022-10-15T00:00:00"/>
    <x v="5"/>
    <n v="4455"/>
  </r>
  <r>
    <s v="1433888575540246194632"/>
    <n v="143388857"/>
    <n v="5540246194632"/>
    <x v="1"/>
    <d v="2022-10-14T00:00:00"/>
    <x v="5"/>
    <n v="502"/>
  </r>
  <r>
    <s v="1433888655540246194632"/>
    <n v="143388865"/>
    <n v="5540246194632"/>
    <x v="1"/>
    <d v="2022-10-10T00:00:00"/>
    <x v="5"/>
    <n v="168"/>
  </r>
  <r>
    <s v="1433888675540246183541"/>
    <n v="143388867"/>
    <n v="5540246183541"/>
    <x v="4"/>
    <d v="2022-11-06T00:00:00"/>
    <x v="6"/>
    <n v="2784"/>
  </r>
  <r>
    <s v="1433888695540246171759"/>
    <n v="143388869"/>
    <n v="5540246171759"/>
    <x v="4"/>
    <d v="2022-10-21T00:00:00"/>
    <x v="5"/>
    <n v="10023"/>
  </r>
  <r>
    <s v="1433888695540246177133"/>
    <n v="143388869"/>
    <n v="5540246177133"/>
    <x v="4"/>
    <d v="2022-10-21T00:00:00"/>
    <x v="5"/>
    <n v="10023"/>
  </r>
  <r>
    <s v="1433888705540246192148"/>
    <n v="143388870"/>
    <n v="5540246192148"/>
    <x v="4"/>
    <d v="2022-10-22T00:00:00"/>
    <x v="5"/>
    <n v="45936"/>
  </r>
  <r>
    <s v="1433988855540246172539"/>
    <n v="143398885"/>
    <n v="5540246172539"/>
    <x v="2"/>
    <d v="2022-10-16T00:00:00"/>
    <x v="5"/>
    <n v="70"/>
  </r>
  <r>
    <s v="1433988855540246172978"/>
    <n v="143398885"/>
    <n v="5540246172978"/>
    <x v="2"/>
    <d v="2022-10-16T00:00:00"/>
    <x v="5"/>
    <n v="1671"/>
  </r>
  <r>
    <s v="1433988855540246174174"/>
    <n v="143398885"/>
    <n v="5540246174174"/>
    <x v="2"/>
    <d v="2022-10-16T00:00:00"/>
    <x v="5"/>
    <n v="464"/>
  </r>
  <r>
    <s v="1433988855540246176699"/>
    <n v="143398885"/>
    <n v="5540246176699"/>
    <x v="2"/>
    <d v="2022-10-16T00:00:00"/>
    <x v="5"/>
    <n v="8352"/>
  </r>
  <r>
    <s v="1433988865540246191598"/>
    <n v="143398886"/>
    <n v="5540246191598"/>
    <x v="2"/>
    <d v="2022-10-17T00:00:00"/>
    <x v="5"/>
    <n v="1601"/>
  </r>
  <r>
    <s v="1433988885540246176295"/>
    <n v="143398888"/>
    <n v="5540246176295"/>
    <x v="2"/>
    <d v="2022-10-16T00:00:00"/>
    <x v="5"/>
    <n v="4455"/>
  </r>
  <r>
    <s v="1433988885540246187987"/>
    <n v="143398888"/>
    <n v="5540246187987"/>
    <x v="2"/>
    <d v="2022-10-16T00:00:00"/>
    <x v="5"/>
    <n v="2228"/>
  </r>
  <r>
    <s v="1433988885540246188200"/>
    <n v="143398888"/>
    <n v="5540246188200"/>
    <x v="2"/>
    <d v="2022-10-16T00:00:00"/>
    <x v="5"/>
    <n v="1485"/>
  </r>
  <r>
    <s v="1433988985540246176295"/>
    <n v="143398898"/>
    <n v="5540246176295"/>
    <x v="2"/>
    <d v="2022-10-15T00:00:00"/>
    <x v="5"/>
    <n v="11136"/>
  </r>
  <r>
    <s v="1433989015540246173906"/>
    <n v="143398901"/>
    <n v="5540246173906"/>
    <x v="3"/>
    <d v="2022-10-20T00:00:00"/>
    <x v="5"/>
    <n v="5309"/>
  </r>
  <r>
    <s v="1433989015540246181016"/>
    <n v="143398901"/>
    <n v="5540246181016"/>
    <x v="3"/>
    <d v="2022-10-20T00:00:00"/>
    <x v="5"/>
    <n v="9800"/>
  </r>
  <r>
    <s v="1433989025540246195242"/>
    <n v="143398902"/>
    <n v="5540246195242"/>
    <x v="4"/>
    <d v="2022-10-17T00:00:00"/>
    <x v="5"/>
    <n v="743"/>
  </r>
  <r>
    <s v="1433989145540246176294"/>
    <n v="143398914"/>
    <n v="5540246176294"/>
    <x v="2"/>
    <d v="2022-10-17T00:00:00"/>
    <x v="5"/>
    <n v="1485"/>
  </r>
  <r>
    <s v="1433989145540246176295"/>
    <n v="143398914"/>
    <n v="5540246176295"/>
    <x v="2"/>
    <d v="2022-10-17T00:00:00"/>
    <x v="5"/>
    <n v="4455"/>
  </r>
  <r>
    <s v="1433989145540246187987"/>
    <n v="143398914"/>
    <n v="5540246187987"/>
    <x v="2"/>
    <d v="2022-10-17T00:00:00"/>
    <x v="5"/>
    <n v="3341"/>
  </r>
  <r>
    <s v="1433989145540246188200"/>
    <n v="143398914"/>
    <n v="5540246188200"/>
    <x v="2"/>
    <d v="2022-10-17T00:00:00"/>
    <x v="5"/>
    <n v="743"/>
  </r>
  <r>
    <s v="1433989155540246172669"/>
    <n v="143398915"/>
    <n v="5540246172669"/>
    <x v="2"/>
    <d v="2022-10-17T00:00:00"/>
    <x v="5"/>
    <n v="140"/>
  </r>
  <r>
    <s v="1433989375540246194632"/>
    <n v="143398937"/>
    <n v="5540246194632"/>
    <x v="1"/>
    <d v="2022-10-24T00:00:00"/>
    <x v="5"/>
    <n v="1504"/>
  </r>
  <r>
    <s v="1433989385540246182684"/>
    <n v="143398938"/>
    <n v="5540246182684"/>
    <x v="1"/>
    <d v="2022-10-22T00:00:00"/>
    <x v="5"/>
    <n v="232"/>
  </r>
  <r>
    <s v="1433989385540246183844"/>
    <n v="143398938"/>
    <n v="5540246183844"/>
    <x v="1"/>
    <d v="2022-10-22T00:00:00"/>
    <x v="5"/>
    <n v="372"/>
  </r>
  <r>
    <s v="1433989385540246194467"/>
    <n v="143398938"/>
    <n v="5540246194467"/>
    <x v="1"/>
    <d v="2022-10-22T00:00:00"/>
    <x v="5"/>
    <n v="24277"/>
  </r>
  <r>
    <s v="1433989535540246170256"/>
    <n v="143398953"/>
    <n v="5540246170256"/>
    <x v="1"/>
    <d v="2022-10-30T00:00:00"/>
    <x v="5"/>
    <n v="2822"/>
  </r>
  <r>
    <s v="1433989535540246171888"/>
    <n v="143398953"/>
    <n v="5540246171888"/>
    <x v="1"/>
    <d v="2022-10-30T00:00:00"/>
    <x v="5"/>
    <n v="780"/>
  </r>
  <r>
    <s v="1433989605540246183589"/>
    <n v="143398960"/>
    <n v="5540246183589"/>
    <x v="4"/>
    <d v="2022-10-24T00:00:00"/>
    <x v="5"/>
    <n v="650"/>
  </r>
  <r>
    <s v="1433989605540246186352"/>
    <n v="143398960"/>
    <n v="5540246186352"/>
    <x v="4"/>
    <d v="2022-10-24T00:00:00"/>
    <x v="5"/>
    <n v="940"/>
  </r>
  <r>
    <s v="1433989605540246194790"/>
    <n v="143398960"/>
    <n v="5540246194790"/>
    <x v="4"/>
    <d v="2022-10-24T00:00:00"/>
    <x v="5"/>
    <n v="1316"/>
  </r>
  <r>
    <s v="1433989805540246187987"/>
    <n v="143398980"/>
    <n v="5540246187987"/>
    <x v="2"/>
    <d v="2022-10-20T00:00:00"/>
    <x v="5"/>
    <n v="2228"/>
  </r>
  <r>
    <s v="1433989805540246188200"/>
    <n v="143398980"/>
    <n v="5540246188200"/>
    <x v="2"/>
    <d v="2022-10-20T00:00:00"/>
    <x v="5"/>
    <n v="1485"/>
  </r>
  <r>
    <s v="1433989815540246188175"/>
    <n v="143398981"/>
    <n v="5540246188175"/>
    <x v="2"/>
    <d v="2022-10-20T00:00:00"/>
    <x v="5"/>
    <n v="186"/>
  </r>
  <r>
    <s v="1433989895540246196002"/>
    <n v="143398989"/>
    <n v="5540246196002"/>
    <x v="2"/>
    <d v="2022-11-13T00:00:00"/>
    <x v="6"/>
    <n v="845"/>
  </r>
  <r>
    <s v="1433990015540246194632"/>
    <n v="143399001"/>
    <n v="5540246194632"/>
    <x v="1"/>
    <d v="2022-10-27T00:00:00"/>
    <x v="5"/>
    <n v="669"/>
  </r>
  <r>
    <s v="1433990015540246195250"/>
    <n v="143399001"/>
    <n v="5540246195250"/>
    <x v="1"/>
    <d v="2022-10-27T00:00:00"/>
    <x v="5"/>
    <n v="418"/>
  </r>
  <r>
    <s v="1433990025540246194632"/>
    <n v="143399002"/>
    <n v="5540246194632"/>
    <x v="1"/>
    <d v="2022-10-29T00:00:00"/>
    <x v="5"/>
    <n v="1942"/>
  </r>
  <r>
    <s v="1433990035540246194632"/>
    <n v="143399003"/>
    <n v="5540246194632"/>
    <x v="1"/>
    <d v="2022-10-31T00:00:00"/>
    <x v="5"/>
    <n v="585"/>
  </r>
  <r>
    <s v="1433990035540246195250"/>
    <n v="143399003"/>
    <n v="5540246195250"/>
    <x v="1"/>
    <d v="2022-10-31T00:00:00"/>
    <x v="5"/>
    <n v="242"/>
  </r>
  <r>
    <s v="1433990135540246172669"/>
    <n v="143399013"/>
    <n v="5540246172669"/>
    <x v="2"/>
    <d v="2022-10-21T00:00:00"/>
    <x v="5"/>
    <n v="140"/>
  </r>
  <r>
    <s v="1433990135540246174174"/>
    <n v="143399013"/>
    <n v="5540246174174"/>
    <x v="2"/>
    <d v="2022-10-21T00:00:00"/>
    <x v="5"/>
    <n v="464"/>
  </r>
  <r>
    <s v="1433990135540246176699"/>
    <n v="143399013"/>
    <n v="5540246176699"/>
    <x v="2"/>
    <d v="2022-10-21T00:00:00"/>
    <x v="5"/>
    <n v="8352"/>
  </r>
  <r>
    <s v="1433990135540246188175"/>
    <n v="143399013"/>
    <n v="5540246188175"/>
    <x v="2"/>
    <d v="2022-10-21T00:00:00"/>
    <x v="5"/>
    <n v="232"/>
  </r>
  <r>
    <s v="1433990145540246176295"/>
    <n v="143399014"/>
    <n v="5540246176295"/>
    <x v="2"/>
    <d v="2022-10-21T00:00:00"/>
    <x v="5"/>
    <n v="7424"/>
  </r>
  <r>
    <s v="1433990145540246187987"/>
    <n v="143399014"/>
    <n v="5540246187987"/>
    <x v="2"/>
    <d v="2022-10-21T00:00:00"/>
    <x v="5"/>
    <n v="1114"/>
  </r>
  <r>
    <s v="1433990145540246188200"/>
    <n v="143399014"/>
    <n v="5540246188200"/>
    <x v="2"/>
    <d v="2022-10-21T00:00:00"/>
    <x v="5"/>
    <n v="1485"/>
  </r>
  <r>
    <s v="1433990185540246185429"/>
    <n v="143399018"/>
    <n v="5540246185429"/>
    <x v="2"/>
    <d v="2022-10-22T00:00:00"/>
    <x v="5"/>
    <n v="140"/>
  </r>
  <r>
    <s v="1433990185540246185562"/>
    <n v="143399018"/>
    <n v="5540246185562"/>
    <x v="2"/>
    <d v="2022-10-22T00:00:00"/>
    <x v="5"/>
    <n v="140"/>
  </r>
  <r>
    <s v="1433990335540246195999"/>
    <n v="143399033"/>
    <n v="5540246195999"/>
    <x v="4"/>
    <d v="2022-11-21T00:00:00"/>
    <x v="6"/>
    <n v="7517"/>
  </r>
  <r>
    <s v="1433990425540246181061"/>
    <n v="143399042"/>
    <n v="5540246181061"/>
    <x v="3"/>
    <d v="2022-10-22T00:00:00"/>
    <x v="5"/>
    <n v="3308"/>
  </r>
  <r>
    <s v="1433990425540246183547"/>
    <n v="143399042"/>
    <n v="5540246183547"/>
    <x v="3"/>
    <d v="2022-10-22T00:00:00"/>
    <x v="5"/>
    <n v="5789"/>
  </r>
  <r>
    <s v="1433990425540246185278"/>
    <n v="143399042"/>
    <n v="5540246185278"/>
    <x v="3"/>
    <d v="2022-10-22T00:00:00"/>
    <x v="5"/>
    <n v="1120"/>
  </r>
  <r>
    <s v="1433990435540246171759"/>
    <n v="143399043"/>
    <n v="5540246171759"/>
    <x v="4"/>
    <d v="2022-10-28T00:00:00"/>
    <x v="5"/>
    <n v="3341"/>
  </r>
  <r>
    <s v="1433990435540246177133"/>
    <n v="143399043"/>
    <n v="5540246177133"/>
    <x v="4"/>
    <d v="2022-10-28T00:00:00"/>
    <x v="5"/>
    <n v="5568"/>
  </r>
  <r>
    <s v="1433990435540246192148"/>
    <n v="143399043"/>
    <n v="5540246192148"/>
    <x v="4"/>
    <d v="2022-10-28T00:00:00"/>
    <x v="5"/>
    <n v="29232"/>
  </r>
  <r>
    <s v="1433990445540246173906"/>
    <n v="143399044"/>
    <n v="5540246173906"/>
    <x v="3"/>
    <d v="2022-10-29T00:00:00"/>
    <x v="5"/>
    <n v="5717"/>
  </r>
  <r>
    <s v="1433990445540246181016"/>
    <n v="143399044"/>
    <n v="5540246181016"/>
    <x v="3"/>
    <d v="2022-10-29T00:00:00"/>
    <x v="5"/>
    <n v="10691"/>
  </r>
  <r>
    <s v="1433990485540246191594"/>
    <n v="143399048"/>
    <n v="5540246191594"/>
    <x v="2"/>
    <d v="2022-10-22T00:00:00"/>
    <x v="5"/>
    <n v="1504"/>
  </r>
  <r>
    <s v="1433990495540246175047"/>
    <n v="143399049"/>
    <n v="5540246175047"/>
    <x v="2"/>
    <d v="2022-10-24T00:00:00"/>
    <x v="5"/>
    <n v="279"/>
  </r>
  <r>
    <s v="1434090595540246174174"/>
    <n v="143409059"/>
    <n v="5540246174174"/>
    <x v="2"/>
    <d v="2022-10-22T00:00:00"/>
    <x v="5"/>
    <n v="464"/>
  </r>
  <r>
    <s v="1434090595540246176699"/>
    <n v="143409059"/>
    <n v="5540246176699"/>
    <x v="2"/>
    <d v="2022-10-22T00:00:00"/>
    <x v="5"/>
    <n v="4176"/>
  </r>
  <r>
    <s v="1434090615540246188200"/>
    <n v="143409061"/>
    <n v="5540246188200"/>
    <x v="2"/>
    <d v="2022-10-22T00:00:00"/>
    <x v="5"/>
    <n v="1485"/>
  </r>
  <r>
    <s v="1434090625540246195653"/>
    <n v="143409062"/>
    <n v="5540246195653"/>
    <x v="0"/>
    <d v="2022-11-04T00:00:00"/>
    <x v="6"/>
    <n v="446"/>
  </r>
  <r>
    <s v="1434090725540246173492"/>
    <n v="143409072"/>
    <n v="5540246173492"/>
    <x v="3"/>
    <d v="2022-10-24T00:00:00"/>
    <x v="5"/>
    <n v="9188"/>
  </r>
  <r>
    <s v="1434090825540246177133"/>
    <n v="143409082"/>
    <n v="5540246177133"/>
    <x v="4"/>
    <d v="2022-10-30T00:00:00"/>
    <x v="5"/>
    <n v="7239"/>
  </r>
  <r>
    <s v="1434090825540246192148"/>
    <n v="143409082"/>
    <n v="5540246192148"/>
    <x v="4"/>
    <d v="2022-10-30T00:00:00"/>
    <x v="5"/>
    <n v="11136"/>
  </r>
  <r>
    <s v="1434090825540246192518"/>
    <n v="143409082"/>
    <n v="5540246192518"/>
    <x v="4"/>
    <d v="2022-10-30T00:00:00"/>
    <x v="5"/>
    <n v="11693"/>
  </r>
  <r>
    <s v="1434090955540246196046"/>
    <n v="143409095"/>
    <n v="5540246196046"/>
    <x v="1"/>
    <d v="2022-10-24T00:00:00"/>
    <x v="5"/>
    <n v="328"/>
  </r>
  <r>
    <s v="1434091215540246191598"/>
    <n v="143409121"/>
    <n v="5540246191598"/>
    <x v="2"/>
    <d v="2022-10-24T00:00:00"/>
    <x v="5"/>
    <n v="1601"/>
  </r>
  <r>
    <s v="1434091345540246183130"/>
    <n v="143409134"/>
    <n v="5540246183130"/>
    <x v="4"/>
    <d v="2022-11-05T00:00:00"/>
    <x v="6"/>
    <n v="4511"/>
  </r>
  <r>
    <s v="1434091345540246183538"/>
    <n v="143409134"/>
    <n v="5540246183538"/>
    <x v="4"/>
    <d v="2022-11-05T00:00:00"/>
    <x v="6"/>
    <n v="919"/>
  </r>
  <r>
    <s v="1434091345540246192571"/>
    <n v="143409134"/>
    <n v="5540246192571"/>
    <x v="4"/>
    <d v="2022-11-05T00:00:00"/>
    <x v="6"/>
    <n v="669"/>
  </r>
  <r>
    <s v="1434091365540246192148"/>
    <n v="143409136"/>
    <n v="5540246192148"/>
    <x v="4"/>
    <d v="2022-11-05T00:00:00"/>
    <x v="6"/>
    <n v="45936"/>
  </r>
  <r>
    <s v="1434091375540246171759"/>
    <n v="143409137"/>
    <n v="5540246171759"/>
    <x v="4"/>
    <d v="2022-11-05T00:00:00"/>
    <x v="6"/>
    <n v="3341"/>
  </r>
  <r>
    <s v="1434091375540246177133"/>
    <n v="143409137"/>
    <n v="5540246177133"/>
    <x v="4"/>
    <d v="2022-11-05T00:00:00"/>
    <x v="6"/>
    <n v="11693"/>
  </r>
  <r>
    <s v="1434091375540246192518"/>
    <n v="143409137"/>
    <n v="5540246192518"/>
    <x v="4"/>
    <d v="2022-11-05T00:00:00"/>
    <x v="6"/>
    <n v="2924"/>
  </r>
  <r>
    <s v="1434091405540246183558"/>
    <n v="143409140"/>
    <n v="5540246183558"/>
    <x v="4"/>
    <d v="2022-11-04T00:00:00"/>
    <x v="6"/>
    <n v="5197"/>
  </r>
  <r>
    <s v="1434091405540246183560"/>
    <n v="143409140"/>
    <n v="5540246183560"/>
    <x v="4"/>
    <d v="2022-11-04T00:00:00"/>
    <x v="6"/>
    <n v="446"/>
  </r>
  <r>
    <s v="1434091405540246192209"/>
    <n v="143409140"/>
    <n v="5540246192209"/>
    <x v="4"/>
    <d v="2022-11-04T00:00:00"/>
    <x v="6"/>
    <n v="2228"/>
  </r>
  <r>
    <s v="1434091405540246192462"/>
    <n v="143409140"/>
    <n v="5540246192462"/>
    <x v="4"/>
    <d v="2022-11-04T00:00:00"/>
    <x v="6"/>
    <n v="1114"/>
  </r>
  <r>
    <s v="1434091405540246192594"/>
    <n v="143409140"/>
    <n v="5540246192594"/>
    <x v="4"/>
    <d v="2022-11-04T00:00:00"/>
    <x v="6"/>
    <n v="743"/>
  </r>
  <r>
    <s v="1434091425540246183589"/>
    <n v="143409142"/>
    <n v="5540246183589"/>
    <x v="4"/>
    <d v="2022-11-06T00:00:00"/>
    <x v="6"/>
    <n v="1949"/>
  </r>
  <r>
    <s v="1434091545540246180522"/>
    <n v="143409154"/>
    <n v="5540246180522"/>
    <x v="1"/>
    <d v="2022-10-31T00:00:00"/>
    <x v="5"/>
    <n v="1114"/>
  </r>
  <r>
    <s v="1434091555540246182684"/>
    <n v="143409155"/>
    <n v="5540246182684"/>
    <x v="1"/>
    <d v="2022-11-11T00:00:00"/>
    <x v="6"/>
    <n v="232"/>
  </r>
  <r>
    <s v="1434091555540246194467"/>
    <n v="143409155"/>
    <n v="5540246194467"/>
    <x v="1"/>
    <d v="2022-11-11T00:00:00"/>
    <x v="6"/>
    <n v="42095"/>
  </r>
  <r>
    <s v="1434091645540246193316"/>
    <n v="143409164"/>
    <n v="5540246193316"/>
    <x v="1"/>
    <d v="2022-11-10T00:00:00"/>
    <x v="6"/>
    <n v="780"/>
  </r>
  <r>
    <s v="1434091665540246176295"/>
    <n v="143409166"/>
    <n v="5540246176295"/>
    <x v="2"/>
    <d v="2022-10-24T00:00:00"/>
    <x v="5"/>
    <n v="6645"/>
  </r>
  <r>
    <s v="1434091665540246187987"/>
    <n v="143409166"/>
    <n v="5540246187987"/>
    <x v="2"/>
    <d v="2022-10-24T00:00:00"/>
    <x v="5"/>
    <n v="6682"/>
  </r>
  <r>
    <s v="1434091665540246188200"/>
    <n v="143409166"/>
    <n v="5540246188200"/>
    <x v="2"/>
    <d v="2022-10-24T00:00:00"/>
    <x v="5"/>
    <n v="1485"/>
  </r>
  <r>
    <s v="1434091675540246176699"/>
    <n v="143409167"/>
    <n v="5540246176699"/>
    <x v="2"/>
    <d v="2022-10-24T00:00:00"/>
    <x v="5"/>
    <n v="4176"/>
  </r>
  <r>
    <s v="1434091675540246192102"/>
    <n v="143409167"/>
    <n v="5540246192102"/>
    <x v="2"/>
    <d v="2022-10-24T00:00:00"/>
    <x v="5"/>
    <n v="2005"/>
  </r>
  <r>
    <s v="1434091685540246186325"/>
    <n v="143409168"/>
    <n v="5540246186325"/>
    <x v="2"/>
    <d v="2022-10-29T00:00:00"/>
    <x v="5"/>
    <n v="140"/>
  </r>
  <r>
    <s v="1434091765540246194632"/>
    <n v="143409176"/>
    <n v="5540246194632"/>
    <x v="1"/>
    <d v="2022-11-04T00:00:00"/>
    <x v="6"/>
    <n v="1253"/>
  </r>
  <r>
    <s v="1434091765540246195250"/>
    <n v="143409176"/>
    <n v="5540246195250"/>
    <x v="1"/>
    <d v="2022-11-04T00:00:00"/>
    <x v="6"/>
    <n v="161"/>
  </r>
  <r>
    <s v="1434091765540246196046"/>
    <n v="143409176"/>
    <n v="5540246196046"/>
    <x v="1"/>
    <d v="2022-11-04T00:00:00"/>
    <x v="6"/>
    <n v="251"/>
  </r>
  <r>
    <s v="1434091865540246170256"/>
    <n v="143409186"/>
    <n v="5540246170256"/>
    <x v="1"/>
    <d v="2022-11-05T00:00:00"/>
    <x v="6"/>
    <n v="2822"/>
  </r>
  <r>
    <s v="1434091865540246171888"/>
    <n v="143409186"/>
    <n v="5540246171888"/>
    <x v="1"/>
    <d v="2022-11-05T00:00:00"/>
    <x v="6"/>
    <n v="780"/>
  </r>
  <r>
    <s v="1434091885540246181061"/>
    <n v="143409188"/>
    <n v="5540246181061"/>
    <x v="3"/>
    <d v="2022-10-28T00:00:00"/>
    <x v="5"/>
    <n v="3446"/>
  </r>
  <r>
    <s v="1434091885540246185278"/>
    <n v="143409188"/>
    <n v="5540246185278"/>
    <x v="3"/>
    <d v="2022-10-28T00:00:00"/>
    <x v="5"/>
    <n v="1120"/>
  </r>
  <r>
    <s v="1434092045540246187995"/>
    <n v="143409204"/>
    <n v="5540246187995"/>
    <x v="0"/>
    <d v="2022-11-06T00:00:00"/>
    <x v="6"/>
    <n v="2135"/>
  </r>
  <r>
    <s v="1434092045540246187998"/>
    <n v="143409204"/>
    <n v="5540246187998"/>
    <x v="0"/>
    <d v="2022-11-06T00:00:00"/>
    <x v="6"/>
    <n v="1230"/>
  </r>
  <r>
    <s v="1434092055540246196092"/>
    <n v="143409205"/>
    <n v="5540246196092"/>
    <x v="3"/>
    <d v="2023-01-05T00:00:00"/>
    <x v="7"/>
    <n v="3620"/>
  </r>
  <r>
    <s v="1434092095540246172978"/>
    <n v="143409209"/>
    <n v="5540246172978"/>
    <x v="2"/>
    <d v="2022-10-27T00:00:00"/>
    <x v="5"/>
    <n v="2506"/>
  </r>
  <r>
    <s v="1434092095540246174174"/>
    <n v="143409209"/>
    <n v="5540246174174"/>
    <x v="2"/>
    <d v="2022-10-27T00:00:00"/>
    <x v="5"/>
    <n v="232"/>
  </r>
  <r>
    <s v="1434092095540246176699"/>
    <n v="143409209"/>
    <n v="5540246176699"/>
    <x v="2"/>
    <d v="2022-10-27T00:00:00"/>
    <x v="5"/>
    <n v="4176"/>
  </r>
  <r>
    <s v="1434092115540246176295"/>
    <n v="143409211"/>
    <n v="5540246176295"/>
    <x v="2"/>
    <d v="2022-10-27T00:00:00"/>
    <x v="5"/>
    <n v="2599"/>
  </r>
  <r>
    <s v="1434092115540246187987"/>
    <n v="143409211"/>
    <n v="5540246187987"/>
    <x v="2"/>
    <d v="2022-10-27T00:00:00"/>
    <x v="5"/>
    <n v="4455"/>
  </r>
  <r>
    <s v="1434092165540246175049"/>
    <n v="143409216"/>
    <n v="5540246175049"/>
    <x v="2"/>
    <d v="2022-10-31T00:00:00"/>
    <x v="5"/>
    <n v="557"/>
  </r>
  <r>
    <s v="1434092165540246190743"/>
    <n v="143409216"/>
    <n v="5540246190743"/>
    <x v="2"/>
    <d v="2022-10-31T00:00:00"/>
    <x v="5"/>
    <n v="418"/>
  </r>
  <r>
    <s v="1434092245540246196092"/>
    <n v="143409224"/>
    <n v="5540246196092"/>
    <x v="3"/>
    <d v="2022-10-30T00:00:00"/>
    <x v="5"/>
    <n v="4826"/>
  </r>
  <r>
    <s v="1434092355540246183547"/>
    <n v="143409235"/>
    <n v="5540246183547"/>
    <x v="3"/>
    <d v="2022-11-05T00:00:00"/>
    <x v="6"/>
    <n v="11136"/>
  </r>
  <r>
    <s v="1434092375540246196065"/>
    <n v="143409237"/>
    <n v="5540246196065"/>
    <x v="1"/>
    <d v="2022-11-13T00:00:00"/>
    <x v="6"/>
    <n v="891"/>
  </r>
  <r>
    <s v="1434092505540246176699"/>
    <n v="143409250"/>
    <n v="5540246176699"/>
    <x v="2"/>
    <d v="2022-10-28T00:00:00"/>
    <x v="5"/>
    <n v="4176"/>
  </r>
  <r>
    <s v="1434092515540246171933"/>
    <n v="143409251"/>
    <n v="5540246171933"/>
    <x v="2"/>
    <d v="2022-10-28T00:00:00"/>
    <x v="5"/>
    <n v="2228"/>
  </r>
  <r>
    <s v="1434092515540246176294"/>
    <n v="143409251"/>
    <n v="5540246176294"/>
    <x v="2"/>
    <d v="2022-10-28T00:00:00"/>
    <x v="5"/>
    <n v="1485"/>
  </r>
  <r>
    <s v="1434092515540246187987"/>
    <n v="143409251"/>
    <n v="5540246187987"/>
    <x v="2"/>
    <d v="2022-10-28T00:00:00"/>
    <x v="5"/>
    <n v="2228"/>
  </r>
  <r>
    <s v="1434092695540246196092"/>
    <n v="143409269"/>
    <n v="5540246196092"/>
    <x v="3"/>
    <d v="2022-10-24T00:00:00"/>
    <x v="5"/>
    <n v="3620"/>
  </r>
  <r>
    <s v="1434192835540246188175"/>
    <n v="143419283"/>
    <n v="5540246188175"/>
    <x v="2"/>
    <d v="2022-10-29T00:00:00"/>
    <x v="5"/>
    <n v="232"/>
  </r>
  <r>
    <s v="1434192845540246171933"/>
    <n v="143419284"/>
    <n v="5540246171933"/>
    <x v="2"/>
    <d v="2022-10-29T00:00:00"/>
    <x v="5"/>
    <n v="1114"/>
  </r>
  <r>
    <s v="1434192845540246176295"/>
    <n v="143419284"/>
    <n v="5540246176295"/>
    <x v="2"/>
    <d v="2022-10-29T00:00:00"/>
    <x v="5"/>
    <n v="7424"/>
  </r>
  <r>
    <s v="1434192845540246188200"/>
    <n v="143419284"/>
    <n v="5540246188200"/>
    <x v="2"/>
    <d v="2022-10-29T00:00:00"/>
    <x v="5"/>
    <n v="1485"/>
  </r>
  <r>
    <s v="1434192855540246191594"/>
    <n v="143419285"/>
    <n v="5540246191594"/>
    <x v="2"/>
    <d v="2022-10-30T00:00:00"/>
    <x v="5"/>
    <n v="1504"/>
  </r>
  <r>
    <s v="1434193005540246192907"/>
    <n v="143419300"/>
    <n v="5540246192907"/>
    <x v="3"/>
    <d v="2022-11-12T00:00:00"/>
    <x v="6"/>
    <n v="11136"/>
  </r>
  <r>
    <s v="1434193015540246193878"/>
    <n v="143419301"/>
    <n v="5540246193878"/>
    <x v="3"/>
    <d v="2022-11-10T00:00:00"/>
    <x v="6"/>
    <n v="16774"/>
  </r>
  <r>
    <s v="1434193075540246171933"/>
    <n v="143419307"/>
    <n v="5540246171933"/>
    <x v="2"/>
    <d v="2022-10-30T00:00:00"/>
    <x v="5"/>
    <n v="1671"/>
  </r>
  <r>
    <s v="1434193075540246176295"/>
    <n v="143419307"/>
    <n v="5540246176295"/>
    <x v="2"/>
    <d v="2022-10-30T00:00:00"/>
    <x v="5"/>
    <n v="5940"/>
  </r>
  <r>
    <s v="1434193075540246187987"/>
    <n v="143419307"/>
    <n v="5540246187987"/>
    <x v="2"/>
    <d v="2022-10-30T00:00:00"/>
    <x v="5"/>
    <n v="3341"/>
  </r>
  <r>
    <s v="1434193075540246188200"/>
    <n v="143419307"/>
    <n v="5540246188200"/>
    <x v="2"/>
    <d v="2022-10-30T00:00:00"/>
    <x v="5"/>
    <n v="1485"/>
  </r>
  <r>
    <s v="1434193085540246172669"/>
    <n v="143419308"/>
    <n v="5540246172669"/>
    <x v="2"/>
    <d v="2022-10-30T00:00:00"/>
    <x v="5"/>
    <n v="140"/>
  </r>
  <r>
    <s v="1434193085540246172978"/>
    <n v="143419308"/>
    <n v="5540246172978"/>
    <x v="2"/>
    <d v="2022-10-30T00:00:00"/>
    <x v="5"/>
    <n v="1671"/>
  </r>
  <r>
    <s v="1434193105540246173472"/>
    <n v="143419310"/>
    <n v="5540246173472"/>
    <x v="2"/>
    <d v="2022-11-04T00:00:00"/>
    <x v="6"/>
    <n v="279"/>
  </r>
  <r>
    <s v="1434193105540246175047"/>
    <n v="143419310"/>
    <n v="5540246175047"/>
    <x v="2"/>
    <d v="2022-11-04T00:00:00"/>
    <x v="6"/>
    <n v="279"/>
  </r>
  <r>
    <s v="1434193105540246175049"/>
    <n v="143419310"/>
    <n v="5540246175049"/>
    <x v="2"/>
    <d v="2022-11-04T00:00:00"/>
    <x v="6"/>
    <n v="836"/>
  </r>
  <r>
    <s v="1434193105540246175050"/>
    <n v="143419310"/>
    <n v="5540246175050"/>
    <x v="2"/>
    <d v="2022-11-04T00:00:00"/>
    <x v="6"/>
    <n v="557"/>
  </r>
  <r>
    <s v="1434193325540246171933"/>
    <n v="143419332"/>
    <n v="5540246171933"/>
    <x v="2"/>
    <d v="2022-10-31T00:00:00"/>
    <x v="5"/>
    <n v="1114"/>
  </r>
  <r>
    <s v="1434193325540246176295"/>
    <n v="143419332"/>
    <n v="5540246176295"/>
    <x v="2"/>
    <d v="2022-10-31T00:00:00"/>
    <x v="5"/>
    <n v="4603"/>
  </r>
  <r>
    <s v="1434193325540246187987"/>
    <n v="143419332"/>
    <n v="5540246187987"/>
    <x v="2"/>
    <d v="2022-10-31T00:00:00"/>
    <x v="5"/>
    <n v="4455"/>
  </r>
  <r>
    <s v="1434193325540246188200"/>
    <n v="143419332"/>
    <n v="5540246188200"/>
    <x v="2"/>
    <d v="2022-10-31T00:00:00"/>
    <x v="5"/>
    <n v="1485"/>
  </r>
  <r>
    <s v="1434193335540246172978"/>
    <n v="143419333"/>
    <n v="5540246172978"/>
    <x v="2"/>
    <d v="2022-10-31T00:00:00"/>
    <x v="5"/>
    <n v="418"/>
  </r>
  <r>
    <s v="1434193335540246174174"/>
    <n v="143419333"/>
    <n v="5540246174174"/>
    <x v="2"/>
    <d v="2022-10-31T00:00:00"/>
    <x v="5"/>
    <n v="464"/>
  </r>
  <r>
    <s v="1434193335540246176699"/>
    <n v="143419333"/>
    <n v="5540246176699"/>
    <x v="2"/>
    <d v="2022-10-31T00:00:00"/>
    <x v="5"/>
    <n v="4176"/>
  </r>
  <r>
    <s v="1434193335540246188175"/>
    <n v="143419333"/>
    <n v="5540246188175"/>
    <x v="2"/>
    <d v="2022-10-31T00:00:00"/>
    <x v="5"/>
    <n v="232"/>
  </r>
  <r>
    <s v="1434193435540246174095"/>
    <n v="143419343"/>
    <n v="5540246174095"/>
    <x v="2"/>
    <d v="2022-11-07T00:00:00"/>
    <x v="6"/>
    <n v="140"/>
  </r>
  <r>
    <s v="1434193435540246175047"/>
    <n v="143419343"/>
    <n v="5540246175047"/>
    <x v="2"/>
    <d v="2022-11-07T00:00:00"/>
    <x v="6"/>
    <n v="279"/>
  </r>
  <r>
    <s v="1434193435540246175049"/>
    <n v="143419343"/>
    <n v="5540246175049"/>
    <x v="2"/>
    <d v="2022-11-07T00:00:00"/>
    <x v="6"/>
    <n v="1114"/>
  </r>
  <r>
    <s v="1434193435540246175050"/>
    <n v="143419343"/>
    <n v="5540246175050"/>
    <x v="2"/>
    <d v="2022-11-07T00:00:00"/>
    <x v="6"/>
    <n v="418"/>
  </r>
  <r>
    <s v="1434193565540246171933"/>
    <n v="143419356"/>
    <n v="5540246171933"/>
    <x v="2"/>
    <d v="2022-11-03T00:00:00"/>
    <x v="6"/>
    <n v="1671"/>
  </r>
  <r>
    <s v="1434193565540246176295"/>
    <n v="143419356"/>
    <n v="5540246176295"/>
    <x v="2"/>
    <d v="2022-11-03T00:00:00"/>
    <x v="6"/>
    <n v="5940"/>
  </r>
  <r>
    <s v="1434193565540246187987"/>
    <n v="143419356"/>
    <n v="5540246187987"/>
    <x v="2"/>
    <d v="2022-11-03T00:00:00"/>
    <x v="6"/>
    <n v="4455"/>
  </r>
  <r>
    <s v="1434193565540246188200"/>
    <n v="143419356"/>
    <n v="5540246188200"/>
    <x v="2"/>
    <d v="2022-11-03T00:00:00"/>
    <x v="6"/>
    <n v="2970"/>
  </r>
  <r>
    <s v="1434193605540246174174"/>
    <n v="143419360"/>
    <n v="5540246174174"/>
    <x v="2"/>
    <d v="2022-11-03T00:00:00"/>
    <x v="6"/>
    <n v="464"/>
  </r>
  <r>
    <s v="1434193605540246176699"/>
    <n v="143419360"/>
    <n v="5540246176699"/>
    <x v="2"/>
    <d v="2022-11-03T00:00:00"/>
    <x v="6"/>
    <n v="8352"/>
  </r>
  <r>
    <s v="1434193605540246192102"/>
    <n v="143419360"/>
    <n v="5540246192102"/>
    <x v="2"/>
    <d v="2022-11-03T00:00:00"/>
    <x v="6"/>
    <n v="2005"/>
  </r>
  <r>
    <s v="1434193655540246186325"/>
    <n v="143419365"/>
    <n v="5540246186325"/>
    <x v="2"/>
    <d v="2022-11-04T00:00:00"/>
    <x v="6"/>
    <n v="140"/>
  </r>
  <r>
    <s v="1434193765540246196148"/>
    <n v="143419376"/>
    <n v="5540246196148"/>
    <x v="0"/>
    <d v="2022-11-06T00:00:00"/>
    <x v="6"/>
    <n v="780"/>
  </r>
  <r>
    <s v="1434194075540246172669"/>
    <n v="143419407"/>
    <n v="5540246172669"/>
    <x v="2"/>
    <d v="2022-11-04T00:00:00"/>
    <x v="6"/>
    <n v="279"/>
  </r>
  <r>
    <s v="1434194075540246174174"/>
    <n v="143419407"/>
    <n v="5540246174174"/>
    <x v="2"/>
    <d v="2022-11-04T00:00:00"/>
    <x v="6"/>
    <n v="464"/>
  </r>
  <r>
    <s v="1434194095540246176294"/>
    <n v="143419409"/>
    <n v="5540246176294"/>
    <x v="2"/>
    <d v="2022-11-04T00:00:00"/>
    <x v="6"/>
    <n v="1114"/>
  </r>
  <r>
    <s v="1434194095540246176295"/>
    <n v="143419409"/>
    <n v="5540246176295"/>
    <x v="2"/>
    <d v="2022-11-04T00:00:00"/>
    <x v="6"/>
    <n v="4752"/>
  </r>
  <r>
    <s v="1434194185540246195241"/>
    <n v="143419418"/>
    <n v="5540246195241"/>
    <x v="4"/>
    <d v="2022-11-18T00:00:00"/>
    <x v="6"/>
    <n v="743"/>
  </r>
  <r>
    <s v="1434194185540246195242"/>
    <n v="143419418"/>
    <n v="5540246195242"/>
    <x v="4"/>
    <d v="2022-11-18T00:00:00"/>
    <x v="6"/>
    <n v="743"/>
  </r>
  <r>
    <s v="1434194285540246195653"/>
    <n v="143419428"/>
    <n v="5540246195653"/>
    <x v="0"/>
    <d v="2022-11-26T00:00:00"/>
    <x v="6"/>
    <n v="446"/>
  </r>
  <r>
    <s v="1434294355540246172978"/>
    <n v="143429435"/>
    <n v="5540246172978"/>
    <x v="2"/>
    <d v="2022-11-05T00:00:00"/>
    <x v="6"/>
    <n v="1671"/>
  </r>
  <r>
    <s v="1434294355540246176699"/>
    <n v="143429435"/>
    <n v="5540246176699"/>
    <x v="2"/>
    <d v="2022-11-05T00:00:00"/>
    <x v="6"/>
    <n v="8352"/>
  </r>
  <r>
    <s v="1434294355540246188175"/>
    <n v="143429435"/>
    <n v="5540246188175"/>
    <x v="2"/>
    <d v="2022-11-05T00:00:00"/>
    <x v="6"/>
    <n v="232"/>
  </r>
  <r>
    <s v="1434294365540246171933"/>
    <n v="143429436"/>
    <n v="5540246171933"/>
    <x v="2"/>
    <d v="2022-11-05T00:00:00"/>
    <x v="6"/>
    <n v="557"/>
  </r>
  <r>
    <s v="1434294425540246181016"/>
    <n v="143429442"/>
    <n v="5540246181016"/>
    <x v="3"/>
    <d v="2022-11-13T00:00:00"/>
    <x v="6"/>
    <n v="14255"/>
  </r>
  <r>
    <s v="1434294505540246195943"/>
    <n v="143429450"/>
    <n v="5540246195943"/>
    <x v="2"/>
    <d v="2022-11-10T00:00:00"/>
    <x v="6"/>
    <n v="859"/>
  </r>
  <r>
    <s v="1434294565540246171759"/>
    <n v="143429456"/>
    <n v="5540246171759"/>
    <x v="4"/>
    <d v="2022-11-10T00:00:00"/>
    <x v="6"/>
    <n v="3341"/>
  </r>
  <r>
    <s v="1434294565540246177133"/>
    <n v="143429456"/>
    <n v="5540246177133"/>
    <x v="4"/>
    <d v="2022-11-10T00:00:00"/>
    <x v="6"/>
    <n v="7239"/>
  </r>
  <r>
    <s v="1434294565540246192518"/>
    <n v="143429456"/>
    <n v="5540246192518"/>
    <x v="4"/>
    <d v="2022-11-10T00:00:00"/>
    <x v="6"/>
    <n v="17540"/>
  </r>
  <r>
    <s v="1434294645540246172539"/>
    <n v="143429464"/>
    <n v="5540246172539"/>
    <x v="2"/>
    <d v="2022-11-06T00:00:00"/>
    <x v="6"/>
    <n v="47"/>
  </r>
  <r>
    <s v="1434294655540246176294"/>
    <n v="143429465"/>
    <n v="5540246176294"/>
    <x v="2"/>
    <d v="2022-11-06T00:00:00"/>
    <x v="6"/>
    <n v="1114"/>
  </r>
  <r>
    <s v="1434294655540246176295"/>
    <n v="143429465"/>
    <n v="5540246176295"/>
    <x v="2"/>
    <d v="2022-11-06T00:00:00"/>
    <x v="6"/>
    <n v="4455"/>
  </r>
  <r>
    <s v="1434294655540246187987"/>
    <n v="143429465"/>
    <n v="5540246187987"/>
    <x v="2"/>
    <d v="2022-11-06T00:00:00"/>
    <x v="6"/>
    <n v="2228"/>
  </r>
  <r>
    <s v="1434294715540246192907"/>
    <n v="143429471"/>
    <n v="5540246192907"/>
    <x v="3"/>
    <d v="2022-12-04T00:00:00"/>
    <x v="8"/>
    <n v="11136"/>
  </r>
  <r>
    <s v="1434294725540246192907"/>
    <n v="143429472"/>
    <n v="5540246192907"/>
    <x v="3"/>
    <d v="2022-12-04T00:00:00"/>
    <x v="8"/>
    <n v="11136"/>
  </r>
  <r>
    <s v="1434294755540246194632"/>
    <n v="143429475"/>
    <n v="5540246194632"/>
    <x v="1"/>
    <d v="2022-11-11T00:00:00"/>
    <x v="6"/>
    <n v="836"/>
  </r>
  <r>
    <s v="1434294755540246196046"/>
    <n v="143429475"/>
    <n v="5540246196046"/>
    <x v="1"/>
    <d v="2022-11-11T00:00:00"/>
    <x v="6"/>
    <n v="335"/>
  </r>
  <r>
    <s v="1434294765540246194632"/>
    <n v="143429476"/>
    <n v="5540246194632"/>
    <x v="1"/>
    <d v="2022-11-14T00:00:00"/>
    <x v="6"/>
    <n v="919"/>
  </r>
  <r>
    <s v="1434294765540246196046"/>
    <n v="143429476"/>
    <n v="5540246196046"/>
    <x v="1"/>
    <d v="2022-11-14T00:00:00"/>
    <x v="6"/>
    <n v="335"/>
  </r>
  <r>
    <s v="1434294775540246191598"/>
    <n v="143429477"/>
    <n v="5540246191598"/>
    <x v="2"/>
    <d v="2022-11-07T00:00:00"/>
    <x v="6"/>
    <n v="1601"/>
  </r>
  <r>
    <s v="1434294785540246170256"/>
    <n v="143429478"/>
    <n v="5540246170256"/>
    <x v="1"/>
    <d v="2022-11-12T00:00:00"/>
    <x v="6"/>
    <n v="2998"/>
  </r>
  <r>
    <s v="1434294785540246171888"/>
    <n v="143429478"/>
    <n v="5540246171888"/>
    <x v="1"/>
    <d v="2022-11-12T00:00:00"/>
    <x v="6"/>
    <n v="650"/>
  </r>
  <r>
    <s v="1434294795540246170256"/>
    <n v="143429479"/>
    <n v="5540246170256"/>
    <x v="1"/>
    <d v="2022-11-19T00:00:00"/>
    <x v="6"/>
    <n v="3174"/>
  </r>
  <r>
    <s v="1434294795540246171888"/>
    <n v="143429479"/>
    <n v="5540246171888"/>
    <x v="1"/>
    <d v="2022-11-19T00:00:00"/>
    <x v="6"/>
    <n v="520"/>
  </r>
  <r>
    <s v="1434294805540246173472"/>
    <n v="143429480"/>
    <n v="5540246173472"/>
    <x v="2"/>
    <d v="2022-11-11T00:00:00"/>
    <x v="6"/>
    <n v="279"/>
  </r>
  <r>
    <s v="1434294805540246175049"/>
    <n v="143429480"/>
    <n v="5540246175049"/>
    <x v="2"/>
    <d v="2022-11-11T00:00:00"/>
    <x v="6"/>
    <n v="836"/>
  </r>
  <r>
    <s v="1434294805540246175050"/>
    <n v="143429480"/>
    <n v="5540246175050"/>
    <x v="2"/>
    <d v="2022-11-11T00:00:00"/>
    <x v="6"/>
    <n v="836"/>
  </r>
  <r>
    <s v="1434294835540246195999"/>
    <n v="143429483"/>
    <n v="5540246195999"/>
    <x v="4"/>
    <d v="2022-12-08T00:00:00"/>
    <x v="8"/>
    <n v="7517"/>
  </r>
  <r>
    <s v="1434294905540246177133"/>
    <n v="143429490"/>
    <n v="5540246177133"/>
    <x v="4"/>
    <d v="2022-11-13T00:00:00"/>
    <x v="6"/>
    <n v="3898"/>
  </r>
  <r>
    <s v="1434294905540246192148"/>
    <n v="143429490"/>
    <n v="5540246192148"/>
    <x v="4"/>
    <d v="2022-11-13T00:00:00"/>
    <x v="6"/>
    <n v="22272"/>
  </r>
  <r>
    <s v="1434294905540246192518"/>
    <n v="143429490"/>
    <n v="5540246192518"/>
    <x v="4"/>
    <d v="2022-11-13T00:00:00"/>
    <x v="6"/>
    <n v="4385"/>
  </r>
  <r>
    <s v="1434295085540246176294"/>
    <n v="143429508"/>
    <n v="5540246176294"/>
    <x v="2"/>
    <d v="2022-11-07T00:00:00"/>
    <x v="6"/>
    <n v="1114"/>
  </r>
  <r>
    <s v="1434295085540246176295"/>
    <n v="143429508"/>
    <n v="5540246176295"/>
    <x v="2"/>
    <d v="2022-11-07T00:00:00"/>
    <x v="6"/>
    <n v="7424"/>
  </r>
  <r>
    <s v="1434295085540246187987"/>
    <n v="143429508"/>
    <n v="5540246187987"/>
    <x v="2"/>
    <d v="2022-11-07T00:00:00"/>
    <x v="6"/>
    <n v="4455"/>
  </r>
  <r>
    <s v="1434295095540246172978"/>
    <n v="143429509"/>
    <n v="5540246172978"/>
    <x v="2"/>
    <d v="2022-11-07T00:00:00"/>
    <x v="6"/>
    <n v="1671"/>
  </r>
  <r>
    <s v="1434295095540246188175"/>
    <n v="143429509"/>
    <n v="5540246188175"/>
    <x v="2"/>
    <d v="2022-11-07T00:00:00"/>
    <x v="6"/>
    <n v="232"/>
  </r>
  <r>
    <s v="1434295385540246172978"/>
    <n v="143429538"/>
    <n v="5540246172978"/>
    <x v="2"/>
    <d v="2022-11-10T00:00:00"/>
    <x v="6"/>
    <n v="836"/>
  </r>
  <r>
    <s v="1434295385540246176699"/>
    <n v="143429538"/>
    <n v="5540246176699"/>
    <x v="2"/>
    <d v="2022-11-10T00:00:00"/>
    <x v="6"/>
    <n v="4176"/>
  </r>
  <r>
    <s v="1434295385540246192102"/>
    <n v="143429538"/>
    <n v="5540246192102"/>
    <x v="2"/>
    <d v="2022-11-10T00:00:00"/>
    <x v="6"/>
    <n v="4009"/>
  </r>
  <r>
    <s v="1434295395540246187987"/>
    <n v="143429539"/>
    <n v="5540246187987"/>
    <x v="2"/>
    <d v="2022-11-10T00:00:00"/>
    <x v="6"/>
    <n v="6682"/>
  </r>
  <r>
    <s v="1434295395540246188200"/>
    <n v="143429539"/>
    <n v="5540246188200"/>
    <x v="2"/>
    <d v="2022-11-10T00:00:00"/>
    <x v="6"/>
    <n v="2970"/>
  </r>
  <r>
    <s v="1434295535540246185429"/>
    <n v="143429553"/>
    <n v="5540246185429"/>
    <x v="2"/>
    <d v="2022-11-11T00:00:00"/>
    <x v="6"/>
    <n v="279"/>
  </r>
  <r>
    <s v="1434295845540246172539"/>
    <n v="143429584"/>
    <n v="5540246172539"/>
    <x v="2"/>
    <d v="2022-11-11T00:00:00"/>
    <x v="6"/>
    <n v="24"/>
  </r>
  <r>
    <s v="1434295845540246172669"/>
    <n v="143429584"/>
    <n v="5540246172669"/>
    <x v="2"/>
    <d v="2022-11-11T00:00:00"/>
    <x v="6"/>
    <n v="140"/>
  </r>
  <r>
    <s v="1434295845540246172978"/>
    <n v="143429584"/>
    <n v="5540246172978"/>
    <x v="2"/>
    <d v="2022-11-11T00:00:00"/>
    <x v="6"/>
    <n v="836"/>
  </r>
  <r>
    <s v="1434295845540246174174"/>
    <n v="143429584"/>
    <n v="5540246174174"/>
    <x v="2"/>
    <d v="2022-11-11T00:00:00"/>
    <x v="6"/>
    <n v="696"/>
  </r>
  <r>
    <s v="1434295845540246176699"/>
    <n v="143429584"/>
    <n v="5540246176699"/>
    <x v="2"/>
    <d v="2022-11-11T00:00:00"/>
    <x v="6"/>
    <n v="8352"/>
  </r>
  <r>
    <s v="1434295855540246176294"/>
    <n v="143429585"/>
    <n v="5540246176294"/>
    <x v="2"/>
    <d v="2022-11-11T00:00:00"/>
    <x v="6"/>
    <n v="1485"/>
  </r>
  <r>
    <s v="1434295855540246176295"/>
    <n v="143429585"/>
    <n v="5540246176295"/>
    <x v="2"/>
    <d v="2022-11-11T00:00:00"/>
    <x v="6"/>
    <n v="4455"/>
  </r>
  <r>
    <s v="1434295855540246187987"/>
    <n v="143429585"/>
    <n v="5540246187987"/>
    <x v="2"/>
    <d v="2022-11-11T00:00:00"/>
    <x v="6"/>
    <n v="4455"/>
  </r>
  <r>
    <s v="1434295865540246185429"/>
    <n v="143429586"/>
    <n v="5540246185429"/>
    <x v="2"/>
    <d v="2022-11-13T00:00:00"/>
    <x v="6"/>
    <n v="140"/>
  </r>
  <r>
    <s v="1434295865540246185562"/>
    <n v="143429586"/>
    <n v="5540246185562"/>
    <x v="2"/>
    <d v="2022-11-13T00:00:00"/>
    <x v="6"/>
    <n v="209"/>
  </r>
  <r>
    <s v="1434295865540246186325"/>
    <n v="143429586"/>
    <n v="5540246186325"/>
    <x v="2"/>
    <d v="2022-11-13T00:00:00"/>
    <x v="6"/>
    <n v="279"/>
  </r>
  <r>
    <s v="1434295925540246181061"/>
    <n v="143429592"/>
    <n v="5540246181061"/>
    <x v="3"/>
    <d v="2022-11-18T00:00:00"/>
    <x v="6"/>
    <n v="6615"/>
  </r>
  <r>
    <s v="1434295925540246183547"/>
    <n v="143429592"/>
    <n v="5540246183547"/>
    <x v="3"/>
    <d v="2022-11-18T00:00:00"/>
    <x v="6"/>
    <n v="13364"/>
  </r>
  <r>
    <s v="1434295925540246185278"/>
    <n v="143429592"/>
    <n v="5540246185278"/>
    <x v="3"/>
    <d v="2022-11-18T00:00:00"/>
    <x v="6"/>
    <n v="3358"/>
  </r>
  <r>
    <s v="1434295935540246183587"/>
    <n v="143429593"/>
    <n v="5540246183587"/>
    <x v="4"/>
    <d v="2022-11-25T00:00:00"/>
    <x v="6"/>
    <n v="1003"/>
  </r>
  <r>
    <s v="1434295935540246183589"/>
    <n v="143429593"/>
    <n v="5540246183589"/>
    <x v="4"/>
    <d v="2022-11-25T00:00:00"/>
    <x v="6"/>
    <n v="1300"/>
  </r>
  <r>
    <s v="1434295995540246177376"/>
    <n v="143429599"/>
    <n v="5540246177376"/>
    <x v="1"/>
    <d v="2022-11-24T00:00:00"/>
    <x v="6"/>
    <n v="1420"/>
  </r>
  <r>
    <s v="1434296005540246180522"/>
    <n v="143429600"/>
    <n v="5540246180522"/>
    <x v="1"/>
    <d v="2022-11-27T00:00:00"/>
    <x v="6"/>
    <n v="1671"/>
  </r>
  <r>
    <s v="1434296045540246182684"/>
    <n v="143429604"/>
    <n v="5540246182684"/>
    <x v="1"/>
    <d v="2022-11-21T00:00:00"/>
    <x v="6"/>
    <n v="232"/>
  </r>
  <r>
    <s v="1434296045540246183844"/>
    <n v="143429604"/>
    <n v="5540246183844"/>
    <x v="1"/>
    <d v="2022-11-21T00:00:00"/>
    <x v="6"/>
    <n v="464"/>
  </r>
  <r>
    <s v="1434296045540246194467"/>
    <n v="143429604"/>
    <n v="5540246194467"/>
    <x v="1"/>
    <d v="2022-11-21T00:00:00"/>
    <x v="6"/>
    <n v="17818"/>
  </r>
  <r>
    <s v="1434296145540246183130"/>
    <n v="143429614"/>
    <n v="5540246183130"/>
    <x v="4"/>
    <d v="2022-11-27T00:00:00"/>
    <x v="6"/>
    <n v="3383"/>
  </r>
  <r>
    <s v="1434296145540246183455"/>
    <n v="143429614"/>
    <n v="5540246183455"/>
    <x v="4"/>
    <d v="2022-11-27T00:00:00"/>
    <x v="6"/>
    <n v="1044"/>
  </r>
  <r>
    <s v="1434296145540246183555"/>
    <n v="143429614"/>
    <n v="5540246183555"/>
    <x v="4"/>
    <d v="2022-11-27T00:00:00"/>
    <x v="6"/>
    <n v="543"/>
  </r>
  <r>
    <s v="1434296155540246195943"/>
    <n v="143429615"/>
    <n v="5540246195943"/>
    <x v="2"/>
    <d v="2022-12-08T00:00:00"/>
    <x v="8"/>
    <n v="928"/>
  </r>
  <r>
    <s v="1434296155540246195944"/>
    <n v="143429615"/>
    <n v="5540246195944"/>
    <x v="2"/>
    <d v="2022-12-08T00:00:00"/>
    <x v="8"/>
    <n v="928"/>
  </r>
  <r>
    <s v="1434296165540246183558"/>
    <n v="143429616"/>
    <n v="5540246183558"/>
    <x v="4"/>
    <d v="2022-11-18T00:00:00"/>
    <x v="6"/>
    <n v="5197"/>
  </r>
  <r>
    <s v="1434296165540246192209"/>
    <n v="143429616"/>
    <n v="5540246192209"/>
    <x v="4"/>
    <d v="2022-11-18T00:00:00"/>
    <x v="6"/>
    <n v="2228"/>
  </r>
  <r>
    <s v="1434296185540246190727"/>
    <n v="143429618"/>
    <n v="5540246190727"/>
    <x v="1"/>
    <d v="2022-11-27T00:00:00"/>
    <x v="6"/>
    <n v="877"/>
  </r>
  <r>
    <s v="1434296515540246194947"/>
    <n v="143429651"/>
    <n v="5540246194947"/>
    <x v="0"/>
    <d v="2022-12-05T00:00:00"/>
    <x v="8"/>
    <n v="232"/>
  </r>
  <r>
    <s v="1434396535540246172539"/>
    <n v="143439653"/>
    <n v="5540246172539"/>
    <x v="2"/>
    <d v="2022-11-12T00:00:00"/>
    <x v="6"/>
    <n v="24"/>
  </r>
  <r>
    <s v="1434396535540246172669"/>
    <n v="143439653"/>
    <n v="5540246172669"/>
    <x v="2"/>
    <d v="2022-11-12T00:00:00"/>
    <x v="6"/>
    <n v="140"/>
  </r>
  <r>
    <s v="1434396555540246176294"/>
    <n v="143439655"/>
    <n v="5540246176294"/>
    <x v="2"/>
    <d v="2022-11-12T00:00:00"/>
    <x v="6"/>
    <n v="1485"/>
  </r>
  <r>
    <s v="1434396555540246176295"/>
    <n v="143439655"/>
    <n v="5540246176295"/>
    <x v="2"/>
    <d v="2022-11-12T00:00:00"/>
    <x v="6"/>
    <n v="4455"/>
  </r>
  <r>
    <s v="1434396555540246187987"/>
    <n v="143439655"/>
    <n v="5540246187987"/>
    <x v="2"/>
    <d v="2022-11-12T00:00:00"/>
    <x v="6"/>
    <n v="2228"/>
  </r>
  <r>
    <s v="1434396555540246188200"/>
    <n v="143439655"/>
    <n v="5540246188200"/>
    <x v="2"/>
    <d v="2022-11-12T00:00:00"/>
    <x v="6"/>
    <n v="2228"/>
  </r>
  <r>
    <s v="1434396595540246173472"/>
    <n v="143439659"/>
    <n v="5540246173472"/>
    <x v="2"/>
    <d v="2022-11-14T00:00:00"/>
    <x v="6"/>
    <n v="279"/>
  </r>
  <r>
    <s v="1434396595540246175049"/>
    <n v="143439659"/>
    <n v="5540246175049"/>
    <x v="2"/>
    <d v="2022-11-14T00:00:00"/>
    <x v="6"/>
    <n v="836"/>
  </r>
  <r>
    <s v="1434396595540246175050"/>
    <n v="143439659"/>
    <n v="5540246175050"/>
    <x v="2"/>
    <d v="2022-11-14T00:00:00"/>
    <x v="6"/>
    <n v="836"/>
  </r>
  <r>
    <s v="1434396795540246171759"/>
    <n v="143439679"/>
    <n v="5540246171759"/>
    <x v="4"/>
    <d v="2022-11-18T00:00:00"/>
    <x v="6"/>
    <n v="6682"/>
  </r>
  <r>
    <s v="1434396795540246177133"/>
    <n v="143439679"/>
    <n v="5540246177133"/>
    <x v="4"/>
    <d v="2022-11-18T00:00:00"/>
    <x v="6"/>
    <n v="8318"/>
  </r>
  <r>
    <s v="1434396825540246176699"/>
    <n v="143439682"/>
    <n v="5540246176699"/>
    <x v="2"/>
    <d v="2022-11-13T00:00:00"/>
    <x v="6"/>
    <n v="8352"/>
  </r>
  <r>
    <s v="1434396835540246176295"/>
    <n v="143439683"/>
    <n v="5540246176295"/>
    <x v="2"/>
    <d v="2022-11-13T00:00:00"/>
    <x v="6"/>
    <n v="4455"/>
  </r>
  <r>
    <s v="1434396905540246191598"/>
    <n v="143439690"/>
    <n v="5540246191598"/>
    <x v="2"/>
    <d v="2022-11-17T00:00:00"/>
    <x v="6"/>
    <n v="1601"/>
  </r>
  <r>
    <s v="1434396915540246195943"/>
    <n v="143439691"/>
    <n v="5540246195943"/>
    <x v="2"/>
    <d v="2022-12-17T00:00:00"/>
    <x v="8"/>
    <n v="928"/>
  </r>
  <r>
    <s v="1434396915540246195944"/>
    <n v="143439691"/>
    <n v="5540246195944"/>
    <x v="2"/>
    <d v="2022-12-17T00:00:00"/>
    <x v="8"/>
    <n v="928"/>
  </r>
  <r>
    <s v="1434397205540246172669"/>
    <n v="143439720"/>
    <n v="5540246172669"/>
    <x v="2"/>
    <d v="2022-11-14T00:00:00"/>
    <x v="6"/>
    <n v="140"/>
  </r>
  <r>
    <s v="1434397205540246172978"/>
    <n v="143439720"/>
    <n v="5540246172978"/>
    <x v="2"/>
    <d v="2022-11-14T00:00:00"/>
    <x v="6"/>
    <n v="1253"/>
  </r>
  <r>
    <s v="1434397205540246174174"/>
    <n v="143439720"/>
    <n v="5540246174174"/>
    <x v="2"/>
    <d v="2022-11-14T00:00:00"/>
    <x v="6"/>
    <n v="232"/>
  </r>
  <r>
    <s v="1434397205540246188175"/>
    <n v="143439720"/>
    <n v="5540246188175"/>
    <x v="2"/>
    <d v="2022-11-14T00:00:00"/>
    <x v="6"/>
    <n v="232"/>
  </r>
  <r>
    <s v="1434397235540246171933"/>
    <n v="143439723"/>
    <n v="5540246171933"/>
    <x v="2"/>
    <d v="2022-11-14T00:00:00"/>
    <x v="6"/>
    <n v="1671"/>
  </r>
  <r>
    <s v="1434397235540246176294"/>
    <n v="143439723"/>
    <n v="5540246176294"/>
    <x v="2"/>
    <d v="2022-11-14T00:00:00"/>
    <x v="6"/>
    <n v="743"/>
  </r>
  <r>
    <s v="1434397235540246176295"/>
    <n v="143439723"/>
    <n v="5540246176295"/>
    <x v="2"/>
    <d v="2022-11-14T00:00:00"/>
    <x v="6"/>
    <n v="7424"/>
  </r>
  <r>
    <s v="1434397235540246187987"/>
    <n v="143439723"/>
    <n v="5540246187987"/>
    <x v="2"/>
    <d v="2022-11-14T00:00:00"/>
    <x v="6"/>
    <n v="4455"/>
  </r>
  <r>
    <s v="1434397235540246188200"/>
    <n v="143439723"/>
    <n v="5540246188200"/>
    <x v="2"/>
    <d v="2022-11-14T00:00:00"/>
    <x v="6"/>
    <n v="1485"/>
  </r>
  <r>
    <s v="1434397265540246194632"/>
    <n v="143439726"/>
    <n v="5540246194632"/>
    <x v="1"/>
    <d v="2022-11-19T00:00:00"/>
    <x v="6"/>
    <n v="1003"/>
  </r>
  <r>
    <s v="1434397265540246196046"/>
    <n v="143439726"/>
    <n v="5540246196046"/>
    <x v="1"/>
    <d v="2022-11-19T00:00:00"/>
    <x v="6"/>
    <n v="251"/>
  </r>
  <r>
    <s v="1434397315540246194632"/>
    <n v="143439731"/>
    <n v="5540246194632"/>
    <x v="1"/>
    <d v="2022-11-21T00:00:00"/>
    <x v="6"/>
    <n v="1170"/>
  </r>
  <r>
    <s v="1434397475540246170256"/>
    <n v="143439747"/>
    <n v="5540246170256"/>
    <x v="1"/>
    <d v="2022-12-03T00:00:00"/>
    <x v="8"/>
    <n v="3174"/>
  </r>
  <r>
    <s v="1434397475540246171888"/>
    <n v="143439747"/>
    <n v="5540246171888"/>
    <x v="1"/>
    <d v="2022-12-03T00:00:00"/>
    <x v="8"/>
    <n v="520"/>
  </r>
  <r>
    <s v="1434397485540246170256"/>
    <n v="143439748"/>
    <n v="5540246170256"/>
    <x v="1"/>
    <d v="2022-12-11T00:00:00"/>
    <x v="8"/>
    <n v="3174"/>
  </r>
  <r>
    <s v="1434397485540246171888"/>
    <n v="143439748"/>
    <n v="5540246171888"/>
    <x v="1"/>
    <d v="2022-12-11T00:00:00"/>
    <x v="8"/>
    <n v="520"/>
  </r>
  <r>
    <s v="1434397495540246170256"/>
    <n v="143439749"/>
    <n v="5540246170256"/>
    <x v="1"/>
    <d v="2022-12-17T00:00:00"/>
    <x v="8"/>
    <n v="3112"/>
  </r>
  <r>
    <s v="1434397495540246171888"/>
    <n v="143439749"/>
    <n v="5540246171888"/>
    <x v="1"/>
    <d v="2022-12-17T00:00:00"/>
    <x v="8"/>
    <n v="520"/>
  </r>
  <r>
    <s v="1434397715540246172669"/>
    <n v="143439771"/>
    <n v="5540246172669"/>
    <x v="2"/>
    <d v="2022-11-17T00:00:00"/>
    <x v="6"/>
    <n v="140"/>
  </r>
  <r>
    <s v="1434397715540246191594"/>
    <n v="143439771"/>
    <n v="5540246191594"/>
    <x v="2"/>
    <d v="2022-11-17T00:00:00"/>
    <x v="6"/>
    <n v="1504"/>
  </r>
  <r>
    <s v="1434397735540246171933"/>
    <n v="143439773"/>
    <n v="5540246171933"/>
    <x v="2"/>
    <d v="2022-11-17T00:00:00"/>
    <x v="6"/>
    <n v="1114"/>
  </r>
  <r>
    <s v="1434397735540246176295"/>
    <n v="143439773"/>
    <n v="5540246176295"/>
    <x v="2"/>
    <d v="2022-11-17T00:00:00"/>
    <x v="6"/>
    <n v="8909"/>
  </r>
  <r>
    <s v="1434397735540246187987"/>
    <n v="143439773"/>
    <n v="5540246187987"/>
    <x v="2"/>
    <d v="2022-11-17T00:00:00"/>
    <x v="6"/>
    <n v="4455"/>
  </r>
  <r>
    <s v="1434397805540246177133"/>
    <n v="143439780"/>
    <n v="5540246177133"/>
    <x v="4"/>
    <d v="2022-11-17T00:00:00"/>
    <x v="6"/>
    <n v="499"/>
  </r>
  <r>
    <s v="1434397805540246192148"/>
    <n v="143439780"/>
    <n v="5540246192148"/>
    <x v="4"/>
    <d v="2022-11-17T00:00:00"/>
    <x v="6"/>
    <n v="22272"/>
  </r>
  <r>
    <s v="1434397875540246174095"/>
    <n v="143439787"/>
    <n v="5540246174095"/>
    <x v="2"/>
    <d v="2022-11-19T00:00:00"/>
    <x v="6"/>
    <n v="140"/>
  </r>
  <r>
    <s v="1434397875540246175049"/>
    <n v="143439787"/>
    <n v="5540246175049"/>
    <x v="2"/>
    <d v="2022-11-19T00:00:00"/>
    <x v="6"/>
    <n v="557"/>
  </r>
  <r>
    <s v="1434397875540246175050"/>
    <n v="143439787"/>
    <n v="5540246175050"/>
    <x v="2"/>
    <d v="2022-11-19T00:00:00"/>
    <x v="6"/>
    <n v="557"/>
  </r>
  <r>
    <s v="1434397895540246185562"/>
    <n v="143439789"/>
    <n v="5540246185562"/>
    <x v="2"/>
    <d v="2022-11-19T00:00:00"/>
    <x v="6"/>
    <n v="70"/>
  </r>
  <r>
    <s v="1434398035540246176699"/>
    <n v="143439803"/>
    <n v="5540246176699"/>
    <x v="2"/>
    <d v="2022-11-18T00:00:00"/>
    <x v="6"/>
    <n v="8352"/>
  </r>
  <r>
    <s v="1434398035540246192102"/>
    <n v="143439803"/>
    <n v="5540246192102"/>
    <x v="2"/>
    <d v="2022-11-18T00:00:00"/>
    <x v="6"/>
    <n v="2005"/>
  </r>
  <r>
    <s v="1434398055540246171933"/>
    <n v="143439805"/>
    <n v="5540246171933"/>
    <x v="2"/>
    <d v="2022-11-18T00:00:00"/>
    <x v="6"/>
    <n v="1114"/>
  </r>
  <r>
    <s v="1434398055540246176294"/>
    <n v="143439805"/>
    <n v="5540246176294"/>
    <x v="2"/>
    <d v="2022-11-18T00:00:00"/>
    <x v="6"/>
    <n v="1485"/>
  </r>
  <r>
    <s v="1434398055540246176295"/>
    <n v="143439805"/>
    <n v="5540246176295"/>
    <x v="2"/>
    <d v="2022-11-18T00:00:00"/>
    <x v="6"/>
    <n v="8909"/>
  </r>
  <r>
    <s v="1434398055540246187987"/>
    <n v="143439805"/>
    <n v="5540246187987"/>
    <x v="2"/>
    <d v="2022-11-18T00:00:00"/>
    <x v="6"/>
    <n v="3341"/>
  </r>
  <r>
    <s v="1434398065540246191598"/>
    <n v="143439806"/>
    <n v="5540246191598"/>
    <x v="2"/>
    <d v="2022-11-19T00:00:00"/>
    <x v="6"/>
    <n v="1476"/>
  </r>
  <r>
    <s v="1434398255540246194632"/>
    <n v="143439825"/>
    <n v="5540246194632"/>
    <x v="1"/>
    <d v="2022-11-18T00:00:00"/>
    <x v="6"/>
    <n v="251"/>
  </r>
  <r>
    <s v="1434398255540246195250"/>
    <n v="143439825"/>
    <n v="5540246195250"/>
    <x v="1"/>
    <d v="2022-11-18T00:00:00"/>
    <x v="6"/>
    <n v="58"/>
  </r>
  <r>
    <s v="1434398255540246196046"/>
    <n v="143439825"/>
    <n v="5540246196046"/>
    <x v="1"/>
    <d v="2022-11-18T00:00:00"/>
    <x v="6"/>
    <n v="58"/>
  </r>
  <r>
    <s v="1434398275540246194632"/>
    <n v="143439827"/>
    <n v="5540246194632"/>
    <x v="1"/>
    <d v="2022-11-25T00:00:00"/>
    <x v="6"/>
    <n v="919"/>
  </r>
  <r>
    <s v="1434398275540246196046"/>
    <n v="143439827"/>
    <n v="5540246196046"/>
    <x v="1"/>
    <d v="2022-11-25T00:00:00"/>
    <x v="6"/>
    <n v="251"/>
  </r>
  <r>
    <s v="1434398285540246194632"/>
    <n v="143439828"/>
    <n v="5540246194632"/>
    <x v="1"/>
    <d v="2022-11-27T00:00:00"/>
    <x v="6"/>
    <n v="1003"/>
  </r>
  <r>
    <s v="1434498575540246172978"/>
    <n v="143449857"/>
    <n v="5540246172978"/>
    <x v="2"/>
    <d v="2022-11-19T00:00:00"/>
    <x v="6"/>
    <n v="836"/>
  </r>
  <r>
    <s v="1434498605540246176294"/>
    <n v="143449860"/>
    <n v="5540246176294"/>
    <x v="2"/>
    <d v="2022-11-19T00:00:00"/>
    <x v="6"/>
    <n v="743"/>
  </r>
  <r>
    <s v="1434498605540246176295"/>
    <n v="143449860"/>
    <n v="5540246176295"/>
    <x v="2"/>
    <d v="2022-11-19T00:00:00"/>
    <x v="6"/>
    <n v="4455"/>
  </r>
  <r>
    <s v="1434498605540246188200"/>
    <n v="143449860"/>
    <n v="5540246188200"/>
    <x v="2"/>
    <d v="2022-11-19T00:00:00"/>
    <x v="6"/>
    <n v="1485"/>
  </r>
  <r>
    <s v="1434498625540246172978"/>
    <n v="143449862"/>
    <n v="5540246172978"/>
    <x v="2"/>
    <d v="2022-11-18T00:00:00"/>
    <x v="6"/>
    <n v="3341"/>
  </r>
  <r>
    <s v="1434498755540246170256"/>
    <n v="143449875"/>
    <n v="5540246170256"/>
    <x v="1"/>
    <d v="2022-12-25T00:00:00"/>
    <x v="8"/>
    <n v="3174"/>
  </r>
  <r>
    <s v="1434498755540246171888"/>
    <n v="143449875"/>
    <n v="5540246171888"/>
    <x v="1"/>
    <d v="2022-12-25T00:00:00"/>
    <x v="8"/>
    <n v="520"/>
  </r>
  <r>
    <s v="1434498765540246170256"/>
    <n v="143449876"/>
    <n v="5540246170256"/>
    <x v="1"/>
    <d v="2022-12-31T00:00:00"/>
    <x v="8"/>
    <n v="3112"/>
  </r>
  <r>
    <s v="1434498765540246171888"/>
    <n v="143449876"/>
    <n v="5540246171888"/>
    <x v="1"/>
    <d v="2022-12-31T00:00:00"/>
    <x v="8"/>
    <n v="520"/>
  </r>
  <r>
    <s v="1434498775540246170256"/>
    <n v="143449877"/>
    <n v="5540246170256"/>
    <x v="1"/>
    <d v="2023-01-09T00:00:00"/>
    <x v="7"/>
    <n v="3174"/>
  </r>
  <r>
    <s v="1434498775540246171888"/>
    <n v="143449877"/>
    <n v="5540246171888"/>
    <x v="1"/>
    <d v="2023-01-09T00:00:00"/>
    <x v="7"/>
    <n v="390"/>
  </r>
  <r>
    <s v="1434498915540246181016"/>
    <n v="143449891"/>
    <n v="5540246181016"/>
    <x v="3"/>
    <d v="2022-11-24T00:00:00"/>
    <x v="6"/>
    <n v="10691"/>
  </r>
  <r>
    <s v="1434499175540246183130"/>
    <n v="143449917"/>
    <n v="5540246183130"/>
    <x v="4"/>
    <d v="2022-12-02T00:00:00"/>
    <x v="8"/>
    <n v="1692"/>
  </r>
  <r>
    <s v="1434499175540246183537"/>
    <n v="143449917"/>
    <n v="5540246183537"/>
    <x v="4"/>
    <d v="2022-12-02T00:00:00"/>
    <x v="8"/>
    <n v="961"/>
  </r>
  <r>
    <s v="1434499195540246172539"/>
    <n v="143449919"/>
    <n v="5540246172539"/>
    <x v="2"/>
    <d v="2022-11-21T00:00:00"/>
    <x v="6"/>
    <n v="24"/>
  </r>
  <r>
    <s v="1434499195540246172669"/>
    <n v="143449919"/>
    <n v="5540246172669"/>
    <x v="2"/>
    <d v="2022-11-21T00:00:00"/>
    <x v="6"/>
    <n v="140"/>
  </r>
  <r>
    <s v="1434499195540246172978"/>
    <n v="143449919"/>
    <n v="5540246172978"/>
    <x v="2"/>
    <d v="2022-11-21T00:00:00"/>
    <x v="6"/>
    <n v="752"/>
  </r>
  <r>
    <s v="1434499195540246174174"/>
    <n v="143449919"/>
    <n v="5540246174174"/>
    <x v="2"/>
    <d v="2022-11-21T00:00:00"/>
    <x v="6"/>
    <n v="696"/>
  </r>
  <r>
    <s v="1434499195540246176699"/>
    <n v="143449919"/>
    <n v="5540246176699"/>
    <x v="2"/>
    <d v="2022-11-21T00:00:00"/>
    <x v="6"/>
    <n v="2924"/>
  </r>
  <r>
    <s v="1434499195540246188175"/>
    <n v="143449919"/>
    <n v="5540246188175"/>
    <x v="2"/>
    <d v="2022-11-21T00:00:00"/>
    <x v="6"/>
    <n v="116"/>
  </r>
  <r>
    <s v="1434499195540246191594"/>
    <n v="143449919"/>
    <n v="5540246191594"/>
    <x v="2"/>
    <d v="2022-11-21T00:00:00"/>
    <x v="6"/>
    <n v="1476"/>
  </r>
  <r>
    <s v="1434499195540246191598"/>
    <n v="143449919"/>
    <n v="5540246191598"/>
    <x v="2"/>
    <d v="2022-11-21T00:00:00"/>
    <x v="6"/>
    <n v="1601"/>
  </r>
  <r>
    <s v="1434499225540246176294"/>
    <n v="143449922"/>
    <n v="5540246176294"/>
    <x v="2"/>
    <d v="2022-11-21T00:00:00"/>
    <x v="6"/>
    <n v="743"/>
  </r>
  <r>
    <s v="1434499225540246187987"/>
    <n v="143449922"/>
    <n v="5540246187987"/>
    <x v="2"/>
    <d v="2022-11-21T00:00:00"/>
    <x v="6"/>
    <n v="2228"/>
  </r>
  <r>
    <s v="1434499225540246188200"/>
    <n v="143449922"/>
    <n v="5540246188200"/>
    <x v="2"/>
    <d v="2022-11-21T00:00:00"/>
    <x v="6"/>
    <n v="1485"/>
  </r>
  <r>
    <s v="1434499285540246174095"/>
    <n v="143449928"/>
    <n v="5540246174095"/>
    <x v="2"/>
    <d v="2022-11-26T00:00:00"/>
    <x v="6"/>
    <n v="70"/>
  </r>
  <r>
    <s v="1434499285540246175049"/>
    <n v="143449928"/>
    <n v="5540246175049"/>
    <x v="2"/>
    <d v="2022-11-26T00:00:00"/>
    <x v="6"/>
    <n v="557"/>
  </r>
  <r>
    <s v="1434499285540246175050"/>
    <n v="143449928"/>
    <n v="5540246175050"/>
    <x v="2"/>
    <d v="2022-11-26T00:00:00"/>
    <x v="6"/>
    <n v="418"/>
  </r>
  <r>
    <s v="1434499285540246190743"/>
    <n v="143449928"/>
    <n v="5540246190743"/>
    <x v="2"/>
    <d v="2022-11-26T00:00:00"/>
    <x v="6"/>
    <n v="279"/>
  </r>
  <r>
    <s v="1434499295540246196148"/>
    <n v="143449929"/>
    <n v="5540246196148"/>
    <x v="0"/>
    <d v="2022-12-17T00:00:00"/>
    <x v="8"/>
    <n v="975"/>
  </r>
  <r>
    <s v="1434499465540246185429"/>
    <n v="143449946"/>
    <n v="5540246185429"/>
    <x v="2"/>
    <d v="2022-11-27T00:00:00"/>
    <x v="6"/>
    <n v="140"/>
  </r>
  <r>
    <s v="1434499465540246185562"/>
    <n v="143449946"/>
    <n v="5540246185562"/>
    <x v="2"/>
    <d v="2022-11-27T00:00:00"/>
    <x v="6"/>
    <n v="168"/>
  </r>
  <r>
    <s v="1434499465540246186325"/>
    <n v="143449946"/>
    <n v="5540246186325"/>
    <x v="2"/>
    <d v="2022-11-27T00:00:00"/>
    <x v="6"/>
    <n v="140"/>
  </r>
  <r>
    <s v="1434499475540246194632"/>
    <n v="143449947"/>
    <n v="5540246194632"/>
    <x v="1"/>
    <d v="2022-12-02T00:00:00"/>
    <x v="8"/>
    <n v="919"/>
  </r>
  <r>
    <s v="1434499475540246195250"/>
    <n v="143449947"/>
    <n v="5540246195250"/>
    <x v="1"/>
    <d v="2022-12-02T00:00:00"/>
    <x v="8"/>
    <n v="251"/>
  </r>
  <r>
    <s v="1434499475540246196046"/>
    <n v="143449947"/>
    <n v="5540246196046"/>
    <x v="1"/>
    <d v="2022-12-02T00:00:00"/>
    <x v="8"/>
    <n v="168"/>
  </r>
  <r>
    <s v="1434499485540246194632"/>
    <n v="143449948"/>
    <n v="5540246194632"/>
    <x v="1"/>
    <d v="2022-12-05T00:00:00"/>
    <x v="8"/>
    <n v="2256"/>
  </r>
  <r>
    <s v="1434499495540246194632"/>
    <n v="143449949"/>
    <n v="5540246194632"/>
    <x v="1"/>
    <d v="2022-12-09T00:00:00"/>
    <x v="8"/>
    <n v="1337"/>
  </r>
  <r>
    <s v="1434499515540246194632"/>
    <n v="143449951"/>
    <n v="5540246194632"/>
    <x v="1"/>
    <d v="2022-12-12T00:00:00"/>
    <x v="8"/>
    <n v="1365"/>
  </r>
  <r>
    <s v="1434499525540246194632"/>
    <n v="143449952"/>
    <n v="5540246194632"/>
    <x v="1"/>
    <d v="2022-12-16T00:00:00"/>
    <x v="8"/>
    <n v="585"/>
  </r>
  <r>
    <s v="1434499535540246194632"/>
    <n v="143449953"/>
    <n v="5540246194632"/>
    <x v="1"/>
    <d v="2022-12-25T00:00:00"/>
    <x v="8"/>
    <n v="1086"/>
  </r>
  <r>
    <s v="1434499615540246192907"/>
    <n v="143449961"/>
    <n v="5540246192907"/>
    <x v="3"/>
    <d v="2023-01-01T00:00:00"/>
    <x v="7"/>
    <n v="3248"/>
  </r>
  <r>
    <s v="1434499625540246192907"/>
    <n v="143449962"/>
    <n v="5540246192907"/>
    <x v="3"/>
    <d v="2023-01-23T00:00:00"/>
    <x v="7"/>
    <n v="11136"/>
  </r>
  <r>
    <s v="1434499665540246172978"/>
    <n v="143449966"/>
    <n v="5540246172978"/>
    <x v="2"/>
    <d v="2022-11-24T00:00:00"/>
    <x v="6"/>
    <n v="1671"/>
  </r>
  <r>
    <s v="1434499665540246176699"/>
    <n v="143449966"/>
    <n v="5540246176699"/>
    <x v="2"/>
    <d v="2022-11-24T00:00:00"/>
    <x v="6"/>
    <n v="4176"/>
  </r>
  <r>
    <s v="1434499665540246188175"/>
    <n v="143449966"/>
    <n v="5540246188175"/>
    <x v="2"/>
    <d v="2022-11-24T00:00:00"/>
    <x v="6"/>
    <n v="116"/>
  </r>
  <r>
    <s v="1434499675540246187987"/>
    <n v="143449967"/>
    <n v="5540246187987"/>
    <x v="2"/>
    <d v="2022-11-24T00:00:00"/>
    <x v="6"/>
    <n v="2228"/>
  </r>
  <r>
    <s v="1434499675540246188200"/>
    <n v="143449967"/>
    <n v="5540246188200"/>
    <x v="2"/>
    <d v="2022-11-24T00:00:00"/>
    <x v="6"/>
    <n v="1485"/>
  </r>
  <r>
    <s v="1434499715540246171759"/>
    <n v="143449971"/>
    <n v="5540246171759"/>
    <x v="4"/>
    <d v="2022-11-28T00:00:00"/>
    <x v="6"/>
    <n v="8352"/>
  </r>
  <r>
    <s v="1434499715540246192518"/>
    <n v="143449971"/>
    <n v="5540246192518"/>
    <x v="4"/>
    <d v="2022-11-28T00:00:00"/>
    <x v="6"/>
    <n v="26309"/>
  </r>
  <r>
    <s v="1434499745540246192148"/>
    <n v="143449974"/>
    <n v="5540246192148"/>
    <x v="4"/>
    <d v="2022-11-26T00:00:00"/>
    <x v="6"/>
    <n v="45936"/>
  </r>
  <r>
    <s v="1434499755540246192148"/>
    <n v="143449975"/>
    <n v="5540246192148"/>
    <x v="4"/>
    <d v="2022-12-03T00:00:00"/>
    <x v="8"/>
    <n v="45936"/>
  </r>
  <r>
    <s v="1434499775540246195943"/>
    <n v="143449977"/>
    <n v="5540246195943"/>
    <x v="2"/>
    <d v="2022-12-25T00:00:00"/>
    <x v="8"/>
    <n v="928"/>
  </r>
  <r>
    <s v="1434499775540246195944"/>
    <n v="143449977"/>
    <n v="5540246195944"/>
    <x v="2"/>
    <d v="2022-12-25T00:00:00"/>
    <x v="8"/>
    <n v="928"/>
  </r>
  <r>
    <s v="1434499785540246195943"/>
    <n v="143449978"/>
    <n v="5540246195943"/>
    <x v="2"/>
    <d v="2022-12-31T00:00:00"/>
    <x v="8"/>
    <n v="928"/>
  </r>
  <r>
    <s v="1434499785540246195944"/>
    <n v="143449978"/>
    <n v="5540246195944"/>
    <x v="2"/>
    <d v="2022-12-31T00:00:00"/>
    <x v="8"/>
    <n v="928"/>
  </r>
  <r>
    <s v="1434499815540246191596"/>
    <n v="143449981"/>
    <n v="5540246191596"/>
    <x v="1"/>
    <d v="2022-12-04T00:00:00"/>
    <x v="8"/>
    <n v="223"/>
  </r>
  <r>
    <s v="1434499965540246171933"/>
    <n v="143449996"/>
    <n v="5540246171933"/>
    <x v="2"/>
    <d v="2022-11-25T00:00:00"/>
    <x v="6"/>
    <n v="669"/>
  </r>
  <r>
    <s v="1434499965540246176295"/>
    <n v="143449996"/>
    <n v="5540246176295"/>
    <x v="2"/>
    <d v="2022-11-25T00:00:00"/>
    <x v="6"/>
    <n v="2228"/>
  </r>
  <r>
    <s v="1434499965540246187987"/>
    <n v="143449996"/>
    <n v="5540246187987"/>
    <x v="2"/>
    <d v="2022-11-25T00:00:00"/>
    <x v="6"/>
    <n v="3341"/>
  </r>
  <r>
    <s v="1434500045540246182684"/>
    <n v="143450004"/>
    <n v="5540246182684"/>
    <x v="1"/>
    <d v="2022-12-04T00:00:00"/>
    <x v="8"/>
    <n v="372"/>
  </r>
  <r>
    <s v="1434500045540246194467"/>
    <n v="143450004"/>
    <n v="5540246194467"/>
    <x v="1"/>
    <d v="2022-12-04T00:00:00"/>
    <x v="8"/>
    <n v="12473"/>
  </r>
  <r>
    <s v="1434600205540246193878"/>
    <n v="143460020"/>
    <n v="5540246193878"/>
    <x v="3"/>
    <d v="2022-11-26T00:00:00"/>
    <x v="6"/>
    <n v="22272"/>
  </r>
  <r>
    <s v="1434600295540246172539"/>
    <n v="143460029"/>
    <n v="5540246172539"/>
    <x v="2"/>
    <d v="2022-11-26T00:00:00"/>
    <x v="6"/>
    <n v="24"/>
  </r>
  <r>
    <s v="1434600295540246172669"/>
    <n v="143460029"/>
    <n v="5540246172669"/>
    <x v="2"/>
    <d v="2022-11-26T00:00:00"/>
    <x v="6"/>
    <n v="279"/>
  </r>
  <r>
    <s v="1434600295540246172978"/>
    <n v="143460029"/>
    <n v="5540246172978"/>
    <x v="2"/>
    <d v="2022-11-26T00:00:00"/>
    <x v="6"/>
    <n v="1671"/>
  </r>
  <r>
    <s v="1434600295540246174174"/>
    <n v="143460029"/>
    <n v="5540246174174"/>
    <x v="2"/>
    <d v="2022-11-26T00:00:00"/>
    <x v="6"/>
    <n v="232"/>
  </r>
  <r>
    <s v="1434600295540246176699"/>
    <n v="143460029"/>
    <n v="5540246176699"/>
    <x v="2"/>
    <d v="2022-11-26T00:00:00"/>
    <x v="6"/>
    <n v="4176"/>
  </r>
  <r>
    <s v="1434600305540246171933"/>
    <n v="143460030"/>
    <n v="5540246171933"/>
    <x v="2"/>
    <d v="2022-11-26T00:00:00"/>
    <x v="6"/>
    <n v="557"/>
  </r>
  <r>
    <s v="1434600305540246176295"/>
    <n v="143460030"/>
    <n v="5540246176295"/>
    <x v="2"/>
    <d v="2022-11-26T00:00:00"/>
    <x v="6"/>
    <n v="8909"/>
  </r>
  <r>
    <s v="1434600305540246187987"/>
    <n v="143460030"/>
    <n v="5540246187987"/>
    <x v="2"/>
    <d v="2022-11-26T00:00:00"/>
    <x v="6"/>
    <n v="1671"/>
  </r>
  <r>
    <s v="1434600355540246181061"/>
    <n v="143460035"/>
    <n v="5540246181061"/>
    <x v="3"/>
    <d v="2022-12-10T00:00:00"/>
    <x v="8"/>
    <n v="1964"/>
  </r>
  <r>
    <s v="1434600355540246185278"/>
    <n v="143460035"/>
    <n v="5540246185278"/>
    <x v="3"/>
    <d v="2022-12-10T00:00:00"/>
    <x v="8"/>
    <n v="2239"/>
  </r>
  <r>
    <s v="1434600375540246183130"/>
    <n v="143460037"/>
    <n v="5540246183130"/>
    <x v="4"/>
    <d v="2022-12-11T00:00:00"/>
    <x v="8"/>
    <n v="2256"/>
  </r>
  <r>
    <s v="1434600375540246183538"/>
    <n v="143460037"/>
    <n v="5540246183538"/>
    <x v="4"/>
    <d v="2022-12-11T00:00:00"/>
    <x v="8"/>
    <n v="919"/>
  </r>
  <r>
    <s v="1434600445540246174095"/>
    <n v="143460044"/>
    <n v="5540246174095"/>
    <x v="2"/>
    <d v="2022-12-03T00:00:00"/>
    <x v="8"/>
    <n v="140"/>
  </r>
  <r>
    <s v="1434600445540246175047"/>
    <n v="143460044"/>
    <n v="5540246175047"/>
    <x v="2"/>
    <d v="2022-12-03T00:00:00"/>
    <x v="8"/>
    <n v="279"/>
  </r>
  <r>
    <s v="1434600445540246175049"/>
    <n v="143460044"/>
    <n v="5540246175049"/>
    <x v="2"/>
    <d v="2022-12-03T00:00:00"/>
    <x v="8"/>
    <n v="557"/>
  </r>
  <r>
    <s v="1434600445540246190743"/>
    <n v="143460044"/>
    <n v="5540246190743"/>
    <x v="2"/>
    <d v="2022-12-03T00:00:00"/>
    <x v="8"/>
    <n v="279"/>
  </r>
  <r>
    <s v="1434600455540246183587"/>
    <n v="143460045"/>
    <n v="5540246183587"/>
    <x v="4"/>
    <d v="2022-12-04T00:00:00"/>
    <x v="8"/>
    <n v="502"/>
  </r>
  <r>
    <s v="1434600455540246183589"/>
    <n v="143460045"/>
    <n v="5540246183589"/>
    <x v="4"/>
    <d v="2022-12-04T00:00:00"/>
    <x v="8"/>
    <n v="650"/>
  </r>
  <r>
    <s v="1434600455540246186352"/>
    <n v="143460045"/>
    <n v="5540246186352"/>
    <x v="4"/>
    <d v="2022-12-04T00:00:00"/>
    <x v="8"/>
    <n v="1880"/>
  </r>
  <r>
    <s v="1434600475540246183558"/>
    <n v="143460047"/>
    <n v="5540246183558"/>
    <x v="4"/>
    <d v="2022-12-09T00:00:00"/>
    <x v="8"/>
    <n v="2784"/>
  </r>
  <r>
    <s v="1434600475540246192209"/>
    <n v="143460047"/>
    <n v="5540246192209"/>
    <x v="4"/>
    <d v="2022-12-09T00:00:00"/>
    <x v="8"/>
    <n v="2228"/>
  </r>
  <r>
    <s v="1434600475540246192462"/>
    <n v="143460047"/>
    <n v="5540246192462"/>
    <x v="4"/>
    <d v="2022-12-09T00:00:00"/>
    <x v="8"/>
    <n v="1114"/>
  </r>
  <r>
    <s v="1434600475540246192594"/>
    <n v="143460047"/>
    <n v="5540246192594"/>
    <x v="4"/>
    <d v="2022-12-09T00:00:00"/>
    <x v="8"/>
    <n v="743"/>
  </r>
  <r>
    <s v="1434600475540246192831"/>
    <n v="143460047"/>
    <n v="5540246192831"/>
    <x v="4"/>
    <d v="2022-12-09T00:00:00"/>
    <x v="8"/>
    <n v="1300"/>
  </r>
  <r>
    <s v="1434600485540246187995"/>
    <n v="143460048"/>
    <n v="5540246187995"/>
    <x v="0"/>
    <d v="2022-12-05T00:00:00"/>
    <x v="8"/>
    <n v="1318"/>
  </r>
  <r>
    <s v="1434600515540246177133"/>
    <n v="143460051"/>
    <n v="5540246177133"/>
    <x v="4"/>
    <d v="2022-12-11T00:00:00"/>
    <x v="8"/>
    <n v="18375"/>
  </r>
  <r>
    <s v="1434600525540246192148"/>
    <n v="143460052"/>
    <n v="5540246192148"/>
    <x v="4"/>
    <d v="2022-12-11T00:00:00"/>
    <x v="8"/>
    <n v="45936"/>
  </r>
  <r>
    <s v="1434600545540246194632"/>
    <n v="143460054"/>
    <n v="5540246194632"/>
    <x v="1"/>
    <d v="2022-12-24T00:00:00"/>
    <x v="8"/>
    <n v="1056"/>
  </r>
  <r>
    <s v="1434600565540246185429"/>
    <n v="143460056"/>
    <n v="5540246185429"/>
    <x v="2"/>
    <d v="2022-12-03T00:00:00"/>
    <x v="8"/>
    <n v="70"/>
  </r>
  <r>
    <s v="1434600705540246174174"/>
    <n v="143460070"/>
    <n v="5540246174174"/>
    <x v="2"/>
    <d v="2022-11-27T00:00:00"/>
    <x v="6"/>
    <n v="464"/>
  </r>
  <r>
    <s v="1434600705540246176699"/>
    <n v="143460070"/>
    <n v="5540246176699"/>
    <x v="2"/>
    <d v="2022-11-27T00:00:00"/>
    <x v="6"/>
    <n v="3968"/>
  </r>
  <r>
    <s v="1434600705540246188175"/>
    <n v="143460070"/>
    <n v="5540246188175"/>
    <x v="2"/>
    <d v="2022-11-27T00:00:00"/>
    <x v="6"/>
    <n v="464"/>
  </r>
  <r>
    <s v="1434600705540246192102"/>
    <n v="143460070"/>
    <n v="5540246192102"/>
    <x v="2"/>
    <d v="2022-11-27T00:00:00"/>
    <x v="6"/>
    <n v="2005"/>
  </r>
  <r>
    <s v="1434600735540246171933"/>
    <n v="143460073"/>
    <n v="5540246171933"/>
    <x v="2"/>
    <d v="2022-11-27T00:00:00"/>
    <x v="6"/>
    <n v="1114"/>
  </r>
  <r>
    <s v="1434600735540246176294"/>
    <n v="143460073"/>
    <n v="5540246176294"/>
    <x v="2"/>
    <d v="2022-11-27T00:00:00"/>
    <x v="6"/>
    <n v="743"/>
  </r>
  <r>
    <s v="1434600735540246187987"/>
    <n v="143460073"/>
    <n v="5540246187987"/>
    <x v="2"/>
    <d v="2022-11-27T00:00:00"/>
    <x v="6"/>
    <n v="3341"/>
  </r>
  <r>
    <s v="1434600735540246188200"/>
    <n v="143460073"/>
    <n v="5540246188200"/>
    <x v="2"/>
    <d v="2022-11-27T00:00:00"/>
    <x v="6"/>
    <n v="1485"/>
  </r>
  <r>
    <s v="1434600755540246194632"/>
    <n v="143460075"/>
    <n v="5540246194632"/>
    <x v="1"/>
    <d v="2022-12-15T00:00:00"/>
    <x v="8"/>
    <n v="293"/>
  </r>
  <r>
    <s v="1434600755540246195250"/>
    <n v="143460075"/>
    <n v="5540246195250"/>
    <x v="1"/>
    <d v="2022-12-15T00:00:00"/>
    <x v="8"/>
    <n v="121"/>
  </r>
  <r>
    <s v="1434600755540246196046"/>
    <n v="143460075"/>
    <n v="5540246196046"/>
    <x v="1"/>
    <d v="2022-12-15T00:00:00"/>
    <x v="8"/>
    <n v="84"/>
  </r>
  <r>
    <s v="1434600915540246172669"/>
    <n v="143460091"/>
    <n v="5540246172669"/>
    <x v="2"/>
    <d v="2022-11-28T00:00:00"/>
    <x v="6"/>
    <n v="195"/>
  </r>
  <r>
    <s v="1434600915540246174174"/>
    <n v="143460091"/>
    <n v="5540246174174"/>
    <x v="2"/>
    <d v="2022-11-28T00:00:00"/>
    <x v="6"/>
    <n v="232"/>
  </r>
  <r>
    <s v="1434600915540246176699"/>
    <n v="143460091"/>
    <n v="5540246176699"/>
    <x v="2"/>
    <d v="2022-11-28T00:00:00"/>
    <x v="6"/>
    <n v="8352"/>
  </r>
  <r>
    <s v="1434600915540246192102"/>
    <n v="143460091"/>
    <n v="5540246192102"/>
    <x v="2"/>
    <d v="2022-11-28T00:00:00"/>
    <x v="6"/>
    <n v="2005"/>
  </r>
  <r>
    <s v="1434600925540246171933"/>
    <n v="143460092"/>
    <n v="5540246171933"/>
    <x v="2"/>
    <d v="2022-11-28T00:00:00"/>
    <x v="6"/>
    <n v="1114"/>
  </r>
  <r>
    <s v="1434600925540246176295"/>
    <n v="143460092"/>
    <n v="5540246176295"/>
    <x v="2"/>
    <d v="2022-11-28T00:00:00"/>
    <x v="6"/>
    <n v="5940"/>
  </r>
  <r>
    <s v="1434600925540246187987"/>
    <n v="143460092"/>
    <n v="5540246187987"/>
    <x v="2"/>
    <d v="2022-11-28T00:00:00"/>
    <x v="6"/>
    <n v="4455"/>
  </r>
  <r>
    <s v="1434600925540246188200"/>
    <n v="143460092"/>
    <n v="5540246188200"/>
    <x v="2"/>
    <d v="2022-11-28T00:00:00"/>
    <x v="6"/>
    <n v="706"/>
  </r>
  <r>
    <s v="1434600955540246175049"/>
    <n v="143460095"/>
    <n v="5540246175049"/>
    <x v="2"/>
    <d v="2022-12-05T00:00:00"/>
    <x v="8"/>
    <n v="836"/>
  </r>
  <r>
    <s v="1434600965540246192148"/>
    <n v="143460096"/>
    <n v="5540246192148"/>
    <x v="4"/>
    <d v="2022-12-18T00:00:00"/>
    <x v="8"/>
    <n v="45936"/>
  </r>
  <r>
    <s v="1434601075540246196466"/>
    <n v="143460107"/>
    <n v="5540246196466"/>
    <x v="1"/>
    <d v="2022-12-04T00:00:00"/>
    <x v="8"/>
    <n v="1782"/>
  </r>
  <r>
    <s v="1434601355540246183547"/>
    <n v="143460135"/>
    <n v="5540246183547"/>
    <x v="3"/>
    <d v="2022-12-10T00:00:00"/>
    <x v="8"/>
    <n v="8909"/>
  </r>
  <r>
    <s v="1434601525540246171933"/>
    <n v="143460152"/>
    <n v="5540246171933"/>
    <x v="2"/>
    <d v="2022-12-02T00:00:00"/>
    <x v="8"/>
    <n v="2116"/>
  </r>
  <r>
    <s v="1434601525540246176294"/>
    <n v="143460152"/>
    <n v="5540246176294"/>
    <x v="2"/>
    <d v="2022-12-02T00:00:00"/>
    <x v="8"/>
    <n v="743"/>
  </r>
  <r>
    <s v="1434601525540246176295"/>
    <n v="143460152"/>
    <n v="5540246176295"/>
    <x v="2"/>
    <d v="2022-12-02T00:00:00"/>
    <x v="8"/>
    <n v="4455"/>
  </r>
  <r>
    <s v="1434601525540246187987"/>
    <n v="143460152"/>
    <n v="5540246187987"/>
    <x v="2"/>
    <d v="2022-12-02T00:00:00"/>
    <x v="8"/>
    <n v="6682"/>
  </r>
  <r>
    <s v="1434601525540246188200"/>
    <n v="143460152"/>
    <n v="5540246188200"/>
    <x v="2"/>
    <d v="2022-12-02T00:00:00"/>
    <x v="8"/>
    <n v="1485"/>
  </r>
  <r>
    <s v="1434601535540246172539"/>
    <n v="143460153"/>
    <n v="5540246172539"/>
    <x v="2"/>
    <d v="2022-12-02T00:00:00"/>
    <x v="8"/>
    <n v="47"/>
  </r>
  <r>
    <s v="1434601535540246172669"/>
    <n v="143460153"/>
    <n v="5540246172669"/>
    <x v="2"/>
    <d v="2022-12-02T00:00:00"/>
    <x v="8"/>
    <n v="279"/>
  </r>
  <r>
    <s v="1434601535540246172978"/>
    <n v="143460153"/>
    <n v="5540246172978"/>
    <x v="2"/>
    <d v="2022-12-02T00:00:00"/>
    <x v="8"/>
    <n v="1671"/>
  </r>
  <r>
    <s v="1434601535540246174174"/>
    <n v="143460153"/>
    <n v="5540246174174"/>
    <x v="2"/>
    <d v="2022-12-02T00:00:00"/>
    <x v="8"/>
    <n v="232"/>
  </r>
  <r>
    <s v="1434601535540246176699"/>
    <n v="143460153"/>
    <n v="5540246176699"/>
    <x v="2"/>
    <d v="2022-12-02T00:00:00"/>
    <x v="8"/>
    <n v="4176"/>
  </r>
  <r>
    <s v="1434601575540246185562"/>
    <n v="143460157"/>
    <n v="5540246185562"/>
    <x v="2"/>
    <d v="2022-12-05T00:00:00"/>
    <x v="8"/>
    <n v="140"/>
  </r>
  <r>
    <s v="1434601575540246186325"/>
    <n v="143460157"/>
    <n v="5540246186325"/>
    <x v="2"/>
    <d v="2022-12-05T00:00:00"/>
    <x v="8"/>
    <n v="279"/>
  </r>
  <r>
    <s v="1434601585540246175047"/>
    <n v="143460158"/>
    <n v="5540246175047"/>
    <x v="2"/>
    <d v="2022-12-05T00:00:00"/>
    <x v="8"/>
    <n v="279"/>
  </r>
  <r>
    <s v="1434601995540246176294"/>
    <n v="143460199"/>
    <n v="5540246176294"/>
    <x v="2"/>
    <d v="2022-12-03T00:00:00"/>
    <x v="8"/>
    <n v="2228"/>
  </r>
  <r>
    <s v="1434601995540246176295"/>
    <n v="143460199"/>
    <n v="5540246176295"/>
    <x v="2"/>
    <d v="2022-12-03T00:00:00"/>
    <x v="8"/>
    <n v="4084"/>
  </r>
  <r>
    <s v="1434601995540246187987"/>
    <n v="143460199"/>
    <n v="5540246187987"/>
    <x v="2"/>
    <d v="2022-12-03T00:00:00"/>
    <x v="8"/>
    <n v="4455"/>
  </r>
  <r>
    <s v="1434601995540246188200"/>
    <n v="143460199"/>
    <n v="5540246188200"/>
    <x v="2"/>
    <d v="2022-12-03T00:00:00"/>
    <x v="8"/>
    <n v="743"/>
  </r>
  <r>
    <s v="1434602005540246172978"/>
    <n v="143460200"/>
    <n v="5540246172978"/>
    <x v="2"/>
    <d v="2022-12-03T00:00:00"/>
    <x v="8"/>
    <n v="1671"/>
  </r>
  <r>
    <s v="1434602005540246176699"/>
    <n v="143460200"/>
    <n v="5540246176699"/>
    <x v="2"/>
    <d v="2022-12-03T00:00:00"/>
    <x v="8"/>
    <n v="8352"/>
  </r>
  <r>
    <s v="1434702285540246172669"/>
    <n v="143470228"/>
    <n v="5540246172669"/>
    <x v="2"/>
    <d v="2022-12-04T00:00:00"/>
    <x v="8"/>
    <n v="279"/>
  </r>
  <r>
    <s v="1434702285540246176699"/>
    <n v="143470228"/>
    <n v="5540246176699"/>
    <x v="2"/>
    <d v="2022-12-04T00:00:00"/>
    <x v="8"/>
    <n v="3341"/>
  </r>
  <r>
    <s v="1434702295540246176295"/>
    <n v="143470229"/>
    <n v="5540246176295"/>
    <x v="2"/>
    <d v="2022-12-04T00:00:00"/>
    <x v="8"/>
    <n v="7424"/>
  </r>
  <r>
    <s v="1434702295540246187987"/>
    <n v="143470229"/>
    <n v="5540246187987"/>
    <x v="2"/>
    <d v="2022-12-04T00:00:00"/>
    <x v="8"/>
    <n v="4455"/>
  </r>
  <r>
    <s v="1434702295540246188200"/>
    <n v="143470229"/>
    <n v="5540246188200"/>
    <x v="2"/>
    <d v="2022-12-04T00:00:00"/>
    <x v="8"/>
    <n v="1114"/>
  </r>
  <r>
    <s v="1434702305540246175049"/>
    <n v="143470230"/>
    <n v="5540246175049"/>
    <x v="2"/>
    <d v="2022-12-10T00:00:00"/>
    <x v="8"/>
    <n v="1114"/>
  </r>
  <r>
    <s v="1434702305540246175050"/>
    <n v="143470230"/>
    <n v="5540246175050"/>
    <x v="2"/>
    <d v="2022-12-10T00:00:00"/>
    <x v="8"/>
    <n v="1114"/>
  </r>
  <r>
    <s v="1434702305540246190743"/>
    <n v="143470230"/>
    <n v="5540246190743"/>
    <x v="2"/>
    <d v="2022-12-10T00:00:00"/>
    <x v="8"/>
    <n v="279"/>
  </r>
  <r>
    <s v="1434702465540246182684"/>
    <n v="143470246"/>
    <n v="5540246182684"/>
    <x v="1"/>
    <d v="2022-12-12T00:00:00"/>
    <x v="8"/>
    <n v="140"/>
  </r>
  <r>
    <s v="1434702465540246183844"/>
    <n v="143470246"/>
    <n v="5540246183844"/>
    <x v="1"/>
    <d v="2022-12-12T00:00:00"/>
    <x v="8"/>
    <n v="186"/>
  </r>
  <r>
    <s v="1434702465540246194467"/>
    <n v="143470246"/>
    <n v="5540246194467"/>
    <x v="1"/>
    <d v="2022-12-12T00:00:00"/>
    <x v="8"/>
    <n v="12473"/>
  </r>
  <r>
    <s v="1434702555540246171759"/>
    <n v="143470255"/>
    <n v="5540246171759"/>
    <x v="4"/>
    <d v="2022-12-22T00:00:00"/>
    <x v="8"/>
    <n v="3341"/>
  </r>
  <r>
    <s v="1434702555540246177133"/>
    <n v="143470255"/>
    <n v="5540246177133"/>
    <x v="4"/>
    <d v="2022-12-22T00:00:00"/>
    <x v="8"/>
    <n v="10023"/>
  </r>
  <r>
    <s v="1434702555540246192148"/>
    <n v="143470255"/>
    <n v="5540246192148"/>
    <x v="4"/>
    <d v="2022-12-22T00:00:00"/>
    <x v="8"/>
    <n v="6960"/>
  </r>
  <r>
    <s v="1434702555540246192518"/>
    <n v="143470255"/>
    <n v="5540246192518"/>
    <x v="4"/>
    <d v="2022-12-22T00:00:00"/>
    <x v="8"/>
    <n v="5847"/>
  </r>
  <r>
    <s v="1434702755540246176294"/>
    <n v="143470275"/>
    <n v="5540246176294"/>
    <x v="2"/>
    <d v="2022-12-05T00:00:00"/>
    <x v="8"/>
    <n v="1485"/>
  </r>
  <r>
    <s v="1434702755540246176295"/>
    <n v="143470275"/>
    <n v="5540246176295"/>
    <x v="2"/>
    <d v="2022-12-05T00:00:00"/>
    <x v="8"/>
    <n v="7424"/>
  </r>
  <r>
    <s v="1434702755540246187987"/>
    <n v="143470275"/>
    <n v="5540246187987"/>
    <x v="2"/>
    <d v="2022-12-05T00:00:00"/>
    <x v="8"/>
    <n v="4455"/>
  </r>
  <r>
    <s v="1434702765540246174174"/>
    <n v="143470276"/>
    <n v="5540246174174"/>
    <x v="2"/>
    <d v="2022-12-05T00:00:00"/>
    <x v="8"/>
    <n v="232"/>
  </r>
  <r>
    <s v="1434702765540246176699"/>
    <n v="143470276"/>
    <n v="5540246176699"/>
    <x v="2"/>
    <d v="2022-12-05T00:00:00"/>
    <x v="8"/>
    <n v="8352"/>
  </r>
  <r>
    <s v="1434702765540246192102"/>
    <n v="143470276"/>
    <n v="5540246192102"/>
    <x v="2"/>
    <d v="2022-12-05T00:00:00"/>
    <x v="8"/>
    <n v="4009"/>
  </r>
  <r>
    <s v="1434703135540246194632"/>
    <n v="143470313"/>
    <n v="5540246194632"/>
    <x v="1"/>
    <d v="2022-12-31T00:00:00"/>
    <x v="8"/>
    <n v="919"/>
  </r>
  <r>
    <s v="1434703175540246194467"/>
    <n v="143470317"/>
    <n v="5540246194467"/>
    <x v="1"/>
    <d v="2022-12-19T00:00:00"/>
    <x v="8"/>
    <n v="58743"/>
  </r>
  <r>
    <s v="1434703305540246174174"/>
    <n v="143470330"/>
    <n v="5540246174174"/>
    <x v="2"/>
    <d v="2022-12-08T00:00:00"/>
    <x v="8"/>
    <n v="464"/>
  </r>
  <r>
    <s v="1434703325540246176295"/>
    <n v="143470332"/>
    <n v="5540246176295"/>
    <x v="2"/>
    <d v="2022-12-08T00:00:00"/>
    <x v="8"/>
    <n v="4455"/>
  </r>
  <r>
    <s v="1434703325540246187987"/>
    <n v="143470332"/>
    <n v="5540246187987"/>
    <x v="2"/>
    <d v="2022-12-08T00:00:00"/>
    <x v="8"/>
    <n v="6682"/>
  </r>
  <r>
    <s v="1434703345540246177133"/>
    <n v="143470334"/>
    <n v="5540246177133"/>
    <x v="4"/>
    <d v="2022-12-26T00:00:00"/>
    <x v="8"/>
    <n v="9466"/>
  </r>
  <r>
    <s v="1434703345540246192148"/>
    <n v="143470334"/>
    <n v="5540246192148"/>
    <x v="4"/>
    <d v="2022-12-26T00:00:00"/>
    <x v="8"/>
    <n v="15312"/>
  </r>
  <r>
    <s v="1434703355540246190727"/>
    <n v="143470335"/>
    <n v="5540246190727"/>
    <x v="1"/>
    <d v="2022-12-22T00:00:00"/>
    <x v="8"/>
    <n v="877"/>
  </r>
  <r>
    <s v="1434703395540246186325"/>
    <n v="143470339"/>
    <n v="5540246186325"/>
    <x v="2"/>
    <d v="2022-12-10T00:00:00"/>
    <x v="8"/>
    <n v="418"/>
  </r>
  <r>
    <s v="1434703405540246173472"/>
    <n v="143470340"/>
    <n v="5540246173472"/>
    <x v="2"/>
    <d v="2022-12-12T00:00:00"/>
    <x v="8"/>
    <n v="279"/>
  </r>
  <r>
    <s v="1434703405540246174095"/>
    <n v="143470340"/>
    <n v="5540246174095"/>
    <x v="2"/>
    <d v="2022-12-12T00:00:00"/>
    <x v="8"/>
    <n v="70"/>
  </r>
  <r>
    <s v="1434703405540246175047"/>
    <n v="143470340"/>
    <n v="5540246175047"/>
    <x v="2"/>
    <d v="2022-12-12T00:00:00"/>
    <x v="8"/>
    <n v="418"/>
  </r>
  <r>
    <s v="1434703405540246175049"/>
    <n v="143470340"/>
    <n v="5540246175049"/>
    <x v="2"/>
    <d v="2022-12-12T00:00:00"/>
    <x v="8"/>
    <n v="557"/>
  </r>
  <r>
    <s v="1434703405540246175050"/>
    <n v="143470340"/>
    <n v="5540246175050"/>
    <x v="2"/>
    <d v="2022-12-12T00:00:00"/>
    <x v="8"/>
    <n v="557"/>
  </r>
  <r>
    <s v="1434703565540246183554"/>
    <n v="143470356"/>
    <n v="5540246183554"/>
    <x v="4"/>
    <d v="2022-12-22T00:00:00"/>
    <x v="8"/>
    <n v="891"/>
  </r>
  <r>
    <s v="1434703565540246183558"/>
    <n v="143470356"/>
    <n v="5540246183558"/>
    <x v="4"/>
    <d v="2022-12-15T00:00:00"/>
    <x v="8"/>
    <n v="2599"/>
  </r>
  <r>
    <s v="1434703565540246183560"/>
    <n v="143470356"/>
    <n v="5540246183560"/>
    <x v="4"/>
    <d v="2022-12-22T00:00:00"/>
    <x v="8"/>
    <n v="446"/>
  </r>
  <r>
    <s v="1434703565540246192209"/>
    <n v="143470356"/>
    <n v="5540246192209"/>
    <x v="4"/>
    <d v="2022-12-15T00:00:00"/>
    <x v="8"/>
    <n v="2228"/>
  </r>
  <r>
    <s v="1434703565540246192462"/>
    <n v="143470356"/>
    <n v="5540246192462"/>
    <x v="4"/>
    <d v="2022-12-15T00:00:00"/>
    <x v="8"/>
    <n v="1114"/>
  </r>
  <r>
    <s v="1434703565540246192594"/>
    <n v="143470356"/>
    <n v="5540246192594"/>
    <x v="4"/>
    <d v="2022-12-15T00:00:00"/>
    <x v="8"/>
    <n v="1485"/>
  </r>
  <r>
    <s v="1434703565540246192831"/>
    <n v="143470356"/>
    <n v="5540246192831"/>
    <x v="4"/>
    <d v="2022-12-15T00:00:00"/>
    <x v="8"/>
    <n v="1300"/>
  </r>
  <r>
    <s v="1434703635540246173906"/>
    <n v="143470363"/>
    <n v="5540246173906"/>
    <x v="3"/>
    <d v="2022-12-17T00:00:00"/>
    <x v="8"/>
    <n v="3267"/>
  </r>
  <r>
    <s v="1434703635540246181016"/>
    <n v="143470363"/>
    <n v="5540246181016"/>
    <x v="3"/>
    <d v="2022-12-17T00:00:00"/>
    <x v="8"/>
    <n v="7128"/>
  </r>
  <r>
    <s v="1434703825540246172978"/>
    <n v="143470382"/>
    <n v="5540246172978"/>
    <x v="2"/>
    <d v="2022-12-09T00:00:00"/>
    <x v="8"/>
    <n v="836"/>
  </r>
  <r>
    <s v="1434703825540246188175"/>
    <n v="143470382"/>
    <n v="5540246188175"/>
    <x v="2"/>
    <d v="2022-12-09T00:00:00"/>
    <x v="8"/>
    <n v="186"/>
  </r>
  <r>
    <s v="1434804325540246172539"/>
    <n v="143480432"/>
    <n v="5540246172539"/>
    <x v="2"/>
    <d v="2022-12-10T00:00:00"/>
    <x v="8"/>
    <n v="47"/>
  </r>
  <r>
    <s v="1434804325540246172978"/>
    <n v="143480432"/>
    <n v="5540246172978"/>
    <x v="2"/>
    <d v="2022-12-10T00:00:00"/>
    <x v="8"/>
    <n v="1671"/>
  </r>
  <r>
    <s v="1434804325540246174174"/>
    <n v="143480432"/>
    <n v="5540246174174"/>
    <x v="2"/>
    <d v="2022-12-10T00:00:00"/>
    <x v="8"/>
    <n v="464"/>
  </r>
  <r>
    <s v="1434804325540246176699"/>
    <n v="143480432"/>
    <n v="5540246176699"/>
    <x v="2"/>
    <d v="2022-12-10T00:00:00"/>
    <x v="8"/>
    <n v="6264"/>
  </r>
  <r>
    <s v="1434804335540246176295"/>
    <n v="143480433"/>
    <n v="5540246176295"/>
    <x v="2"/>
    <d v="2022-12-10T00:00:00"/>
    <x v="8"/>
    <n v="7424"/>
  </r>
  <r>
    <s v="1434804805540246187987"/>
    <n v="143480480"/>
    <n v="5540246187987"/>
    <x v="2"/>
    <d v="2022-12-11T00:00:00"/>
    <x v="8"/>
    <n v="2228"/>
  </r>
  <r>
    <s v="1434804815540246172669"/>
    <n v="143480481"/>
    <n v="5540246172669"/>
    <x v="2"/>
    <d v="2022-12-11T00:00:00"/>
    <x v="8"/>
    <n v="279"/>
  </r>
  <r>
    <s v="1434804815540246172978"/>
    <n v="143480481"/>
    <n v="5540246172978"/>
    <x v="2"/>
    <d v="2022-12-11T00:00:00"/>
    <x v="8"/>
    <n v="836"/>
  </r>
  <r>
    <s v="1434804815540246174174"/>
    <n v="143480481"/>
    <n v="5540246174174"/>
    <x v="2"/>
    <d v="2022-12-11T00:00:00"/>
    <x v="8"/>
    <n v="232"/>
  </r>
  <r>
    <s v="1434804815540246192102"/>
    <n v="143480481"/>
    <n v="5540246192102"/>
    <x v="2"/>
    <d v="2022-12-11T00:00:00"/>
    <x v="8"/>
    <n v="4009"/>
  </r>
  <r>
    <s v="1434804855540246186325"/>
    <n v="143480485"/>
    <n v="5540246186325"/>
    <x v="2"/>
    <d v="2022-12-12T00:00:00"/>
    <x v="8"/>
    <n v="140"/>
  </r>
  <r>
    <s v="1434804895540246173472"/>
    <n v="143480489"/>
    <n v="5540246173472"/>
    <x v="2"/>
    <d v="2022-12-16T00:00:00"/>
    <x v="8"/>
    <n v="279"/>
  </r>
  <r>
    <s v="1434804895540246175047"/>
    <n v="143480489"/>
    <n v="5540246175047"/>
    <x v="2"/>
    <d v="2022-12-16T00:00:00"/>
    <x v="8"/>
    <n v="209"/>
  </r>
  <r>
    <s v="1434804895540246175049"/>
    <n v="143480489"/>
    <n v="5540246175049"/>
    <x v="2"/>
    <d v="2022-12-16T00:00:00"/>
    <x v="8"/>
    <n v="557"/>
  </r>
  <r>
    <s v="1434804895540246175050"/>
    <n v="143480489"/>
    <n v="5540246175050"/>
    <x v="2"/>
    <d v="2022-12-16T00:00:00"/>
    <x v="8"/>
    <n v="557"/>
  </r>
  <r>
    <s v="1434805055540246192102"/>
    <n v="143480505"/>
    <n v="5540246192102"/>
    <x v="2"/>
    <d v="2022-12-10T00:00:00"/>
    <x v="8"/>
    <n v="6014"/>
  </r>
  <r>
    <s v="1434805135540246171933"/>
    <n v="143480513"/>
    <n v="5540246171933"/>
    <x v="2"/>
    <d v="2022-12-12T00:00:00"/>
    <x v="8"/>
    <n v="2228"/>
  </r>
  <r>
    <s v="1434805135540246176294"/>
    <n v="143480513"/>
    <n v="5540246176294"/>
    <x v="2"/>
    <d v="2022-12-12T00:00:00"/>
    <x v="8"/>
    <n v="1485"/>
  </r>
  <r>
    <s v="1434805135540246176295"/>
    <n v="143480513"/>
    <n v="5540246176295"/>
    <x v="2"/>
    <d v="2022-12-12T00:00:00"/>
    <x v="8"/>
    <n v="7424"/>
  </r>
  <r>
    <s v="1434805135540246187987"/>
    <n v="143480513"/>
    <n v="5540246187987"/>
    <x v="2"/>
    <d v="2022-12-12T00:00:00"/>
    <x v="8"/>
    <n v="3341"/>
  </r>
  <r>
    <s v="1434805145540246172539"/>
    <n v="143480514"/>
    <n v="5540246172539"/>
    <x v="2"/>
    <d v="2022-12-12T00:00:00"/>
    <x v="8"/>
    <n v="47"/>
  </r>
  <r>
    <s v="1434805145540246172669"/>
    <n v="143480514"/>
    <n v="5540246172669"/>
    <x v="2"/>
    <d v="2022-12-12T00:00:00"/>
    <x v="8"/>
    <n v="279"/>
  </r>
  <r>
    <s v="1434805145540246172978"/>
    <n v="143480514"/>
    <n v="5540246172978"/>
    <x v="2"/>
    <d v="2022-12-12T00:00:00"/>
    <x v="8"/>
    <n v="1671"/>
  </r>
  <r>
    <s v="1434805145540246174174"/>
    <n v="143480514"/>
    <n v="5540246174174"/>
    <x v="2"/>
    <d v="2022-12-12T00:00:00"/>
    <x v="8"/>
    <n v="232"/>
  </r>
  <r>
    <s v="1434805145540246176699"/>
    <n v="143480514"/>
    <n v="5540246176699"/>
    <x v="2"/>
    <d v="2022-12-12T00:00:00"/>
    <x v="8"/>
    <n v="6264"/>
  </r>
  <r>
    <s v="1434805215540246192148"/>
    <n v="143480521"/>
    <n v="5540246192148"/>
    <x v="4"/>
    <d v="2023-01-01T00:00:00"/>
    <x v="7"/>
    <n v="45936"/>
  </r>
  <r>
    <s v="1434805255540246185429"/>
    <n v="143480525"/>
    <n v="5540246185429"/>
    <x v="2"/>
    <d v="2022-12-15T00:00:00"/>
    <x v="8"/>
    <n v="140"/>
  </r>
  <r>
    <s v="1434805255540246185562"/>
    <n v="143480525"/>
    <n v="5540246185562"/>
    <x v="2"/>
    <d v="2022-12-15T00:00:00"/>
    <x v="8"/>
    <n v="140"/>
  </r>
  <r>
    <s v="1434805375540246181061"/>
    <n v="143480537"/>
    <n v="5540246181061"/>
    <x v="3"/>
    <d v="2022-12-31T00:00:00"/>
    <x v="8"/>
    <n v="6615"/>
  </r>
  <r>
    <s v="1434805375540246185278"/>
    <n v="143480537"/>
    <n v="5540246185278"/>
    <x v="3"/>
    <d v="2022-12-31T00:00:00"/>
    <x v="8"/>
    <n v="4477"/>
  </r>
  <r>
    <s v="1434805395540246183130"/>
    <n v="143480539"/>
    <n v="5540246183130"/>
    <x v="4"/>
    <d v="2022-12-22T00:00:00"/>
    <x v="8"/>
    <n v="2819"/>
  </r>
  <r>
    <s v="1434805395540246183537"/>
    <n v="143480539"/>
    <n v="5540246183537"/>
    <x v="4"/>
    <d v="2022-12-22T00:00:00"/>
    <x v="8"/>
    <n v="961"/>
  </r>
  <r>
    <s v="1434805395540246183541"/>
    <n v="143480539"/>
    <n v="5540246183541"/>
    <x v="4"/>
    <d v="2022-12-22T00:00:00"/>
    <x v="8"/>
    <n v="1694"/>
  </r>
  <r>
    <s v="1434805395540246183555"/>
    <n v="143480539"/>
    <n v="5540246183555"/>
    <x v="4"/>
    <d v="2022-12-22T00:00:00"/>
    <x v="8"/>
    <n v="543"/>
  </r>
  <r>
    <s v="1434805395540246192571"/>
    <n v="143480539"/>
    <n v="5540246192571"/>
    <x v="4"/>
    <d v="2022-12-22T00:00:00"/>
    <x v="8"/>
    <n v="1203"/>
  </r>
  <r>
    <s v="1434805475540246193316"/>
    <n v="143480547"/>
    <n v="5540246193316"/>
    <x v="1"/>
    <d v="2023-01-07T00:00:00"/>
    <x v="7"/>
    <n v="557"/>
  </r>
  <r>
    <s v="1434805525540246194632"/>
    <n v="143480552"/>
    <n v="5540246194632"/>
    <x v="1"/>
    <d v="2022-12-29T00:00:00"/>
    <x v="8"/>
    <n v="502"/>
  </r>
  <r>
    <s v="1434805585540246171759"/>
    <n v="143480558"/>
    <n v="5540246171759"/>
    <x v="4"/>
    <d v="2022-12-29T00:00:00"/>
    <x v="8"/>
    <n v="8770"/>
  </r>
  <r>
    <s v="1434805585540246177133"/>
    <n v="143480558"/>
    <n v="5540246177133"/>
    <x v="4"/>
    <d v="2022-12-29T00:00:00"/>
    <x v="8"/>
    <n v="8909"/>
  </r>
  <r>
    <s v="1434805585540246192518"/>
    <n v="143480558"/>
    <n v="5540246192518"/>
    <x v="4"/>
    <d v="2022-12-29T00:00:00"/>
    <x v="8"/>
    <n v="4176"/>
  </r>
  <r>
    <s v="1434805635540246180522"/>
    <n v="143480563"/>
    <n v="5540246180522"/>
    <x v="1"/>
    <d v="2022-12-30T00:00:00"/>
    <x v="8"/>
    <n v="1838"/>
  </r>
  <r>
    <s v="1434805745540246171933"/>
    <n v="143480574"/>
    <n v="5540246171933"/>
    <x v="2"/>
    <d v="2022-12-15T00:00:00"/>
    <x v="8"/>
    <n v="2228"/>
  </r>
  <r>
    <s v="1434805745540246176295"/>
    <n v="143480574"/>
    <n v="5540246176295"/>
    <x v="2"/>
    <d v="2022-12-15T00:00:00"/>
    <x v="8"/>
    <n v="7424"/>
  </r>
  <r>
    <s v="1434805745540246187987"/>
    <n v="143480574"/>
    <n v="5540246187987"/>
    <x v="2"/>
    <d v="2022-12-15T00:00:00"/>
    <x v="8"/>
    <n v="2228"/>
  </r>
  <r>
    <s v="1434805755540246172978"/>
    <n v="143480575"/>
    <n v="5540246172978"/>
    <x v="2"/>
    <d v="2022-12-15T00:00:00"/>
    <x v="8"/>
    <n v="836"/>
  </r>
  <r>
    <s v="1434805755540246174174"/>
    <n v="143480575"/>
    <n v="5540246174174"/>
    <x v="2"/>
    <d v="2022-12-15T00:00:00"/>
    <x v="8"/>
    <n v="348"/>
  </r>
  <r>
    <s v="1434805755540246176699"/>
    <n v="143480575"/>
    <n v="5540246176699"/>
    <x v="2"/>
    <d v="2022-12-15T00:00:00"/>
    <x v="8"/>
    <n v="6264"/>
  </r>
  <r>
    <s v="1434805755540246188175"/>
    <n v="143480575"/>
    <n v="5540246188175"/>
    <x v="2"/>
    <d v="2022-12-15T00:00:00"/>
    <x v="8"/>
    <n v="464"/>
  </r>
  <r>
    <s v="1434805775540246191598"/>
    <n v="143480577"/>
    <n v="5540246191598"/>
    <x v="2"/>
    <d v="2022-12-16T00:00:00"/>
    <x v="8"/>
    <n v="1601"/>
  </r>
  <r>
    <s v="1434805815540246188200"/>
    <n v="143480581"/>
    <n v="5540246188200"/>
    <x v="2"/>
    <d v="2022-12-12T00:00:00"/>
    <x v="8"/>
    <n v="483"/>
  </r>
  <r>
    <s v="1434805925540246173472"/>
    <n v="143480592"/>
    <n v="5540246173472"/>
    <x v="2"/>
    <d v="2022-12-19T00:00:00"/>
    <x v="8"/>
    <n v="279"/>
  </r>
  <r>
    <s v="1434805925540246174095"/>
    <n v="143480592"/>
    <n v="5540246174095"/>
    <x v="2"/>
    <d v="2022-12-19T00:00:00"/>
    <x v="8"/>
    <n v="70"/>
  </r>
  <r>
    <s v="1434805925540246175047"/>
    <n v="143480592"/>
    <n v="5540246175047"/>
    <x v="2"/>
    <d v="2022-12-19T00:00:00"/>
    <x v="8"/>
    <n v="279"/>
  </r>
  <r>
    <s v="1434805925540246175049"/>
    <n v="143480592"/>
    <n v="5540246175049"/>
    <x v="2"/>
    <d v="2022-12-19T00:00:00"/>
    <x v="8"/>
    <n v="557"/>
  </r>
  <r>
    <s v="1434805925540246175050"/>
    <n v="143480592"/>
    <n v="5540246175050"/>
    <x v="2"/>
    <d v="2022-12-19T00:00:00"/>
    <x v="8"/>
    <n v="557"/>
  </r>
  <r>
    <s v="1434806085540246176294"/>
    <n v="143480608"/>
    <n v="5540246176294"/>
    <x v="2"/>
    <d v="2022-12-16T00:00:00"/>
    <x v="8"/>
    <n v="1485"/>
  </r>
  <r>
    <s v="1434806085540246176295"/>
    <n v="143480608"/>
    <n v="5540246176295"/>
    <x v="2"/>
    <d v="2022-12-16T00:00:00"/>
    <x v="8"/>
    <n v="7424"/>
  </r>
  <r>
    <s v="1434806085540246187987"/>
    <n v="143480608"/>
    <n v="5540246187987"/>
    <x v="2"/>
    <d v="2022-12-16T00:00:00"/>
    <x v="8"/>
    <n v="4455"/>
  </r>
  <r>
    <s v="1434806095540246176699"/>
    <n v="143480609"/>
    <n v="5540246176699"/>
    <x v="2"/>
    <d v="2022-12-16T00:00:00"/>
    <x v="8"/>
    <n v="6264"/>
  </r>
  <r>
    <s v="1434806165540246193878"/>
    <n v="143480616"/>
    <n v="5540246193878"/>
    <x v="3"/>
    <d v="2023-01-21T00:00:00"/>
    <x v="7"/>
    <n v="24500"/>
  </r>
  <r>
    <s v="1434806205540246188200"/>
    <n v="143480620"/>
    <n v="5540246188200"/>
    <x v="2"/>
    <d v="2022-12-12T00:00:00"/>
    <x v="8"/>
    <n v="10654"/>
  </r>
  <r>
    <s v="1434806215540246194632"/>
    <n v="143480621"/>
    <n v="5540246194632"/>
    <x v="1"/>
    <d v="2022-12-25T00:00:00"/>
    <x v="8"/>
    <n v="613"/>
  </r>
  <r>
    <s v="1434806215540246195250"/>
    <n v="143480621"/>
    <n v="5540246195250"/>
    <x v="1"/>
    <d v="2022-12-25T00:00:00"/>
    <x v="8"/>
    <n v="251"/>
  </r>
  <r>
    <s v="1434806455540246182684"/>
    <n v="143480645"/>
    <n v="5540246182684"/>
    <x v="1"/>
    <d v="2022-12-26T00:00:00"/>
    <x v="8"/>
    <n v="325"/>
  </r>
  <r>
    <s v="1434806455540246183844"/>
    <n v="143480645"/>
    <n v="5540246183844"/>
    <x v="1"/>
    <d v="2022-12-26T00:00:00"/>
    <x v="8"/>
    <n v="186"/>
  </r>
  <r>
    <s v="1434806495540246183558"/>
    <n v="143480649"/>
    <n v="5540246183558"/>
    <x v="4"/>
    <d v="2022-12-25T00:00:00"/>
    <x v="8"/>
    <n v="1300"/>
  </r>
  <r>
    <s v="1434806495540246192594"/>
    <n v="143480649"/>
    <n v="5540246192594"/>
    <x v="4"/>
    <d v="2022-12-25T00:00:00"/>
    <x v="8"/>
    <n v="2970"/>
  </r>
  <r>
    <s v="1434806515540246183589"/>
    <n v="143480651"/>
    <n v="5540246183589"/>
    <x v="4"/>
    <d v="2022-12-30T00:00:00"/>
    <x v="8"/>
    <n v="1300"/>
  </r>
  <r>
    <s v="1434806515540246194790"/>
    <n v="143480651"/>
    <n v="5540246194790"/>
    <x v="4"/>
    <d v="2022-12-30T00:00:00"/>
    <x v="8"/>
    <n v="1316"/>
  </r>
  <r>
    <s v="1434806535540246195241"/>
    <n v="143480653"/>
    <n v="5540246195241"/>
    <x v="4"/>
    <d v="2022-12-31T00:00:00"/>
    <x v="8"/>
    <n v="743"/>
  </r>
  <r>
    <s v="1434806555540246195653"/>
    <n v="143480655"/>
    <n v="5540246195653"/>
    <x v="0"/>
    <d v="2022-12-30T00:00:00"/>
    <x v="8"/>
    <n v="168"/>
  </r>
  <r>
    <s v="1434906605540246172978"/>
    <n v="143490660"/>
    <n v="5540246172978"/>
    <x v="2"/>
    <d v="2022-12-17T00:00:00"/>
    <x v="8"/>
    <n v="1671"/>
  </r>
  <r>
    <s v="1434906605540246174174"/>
    <n v="143490660"/>
    <n v="5540246174174"/>
    <x v="2"/>
    <d v="2022-12-17T00:00:00"/>
    <x v="8"/>
    <n v="348"/>
  </r>
  <r>
    <s v="1434906605540246188175"/>
    <n v="143490660"/>
    <n v="5540246188175"/>
    <x v="2"/>
    <d v="2022-12-17T00:00:00"/>
    <x v="8"/>
    <n v="232"/>
  </r>
  <r>
    <s v="1434906625540246171933"/>
    <n v="143490662"/>
    <n v="5540246171933"/>
    <x v="2"/>
    <d v="2022-12-17T00:00:00"/>
    <x v="8"/>
    <n v="1671"/>
  </r>
  <r>
    <s v="1434906825540246183560"/>
    <n v="143490682"/>
    <n v="5540246183560"/>
    <x v="4"/>
    <d v="2022-12-22T00:00:00"/>
    <x v="8"/>
    <n v="669"/>
  </r>
  <r>
    <s v="1434906835540246170256"/>
    <n v="143490683"/>
    <n v="5540246170256"/>
    <x v="1"/>
    <d v="2023-01-21T00:00:00"/>
    <x v="7"/>
    <n v="3174"/>
  </r>
  <r>
    <s v="1434906835540246171888"/>
    <n v="143490683"/>
    <n v="5540246171888"/>
    <x v="1"/>
    <d v="2023-01-21T00:00:00"/>
    <x v="7"/>
    <n v="520"/>
  </r>
  <r>
    <s v="1434906935540246194632"/>
    <n v="143490693"/>
    <n v="5540246194632"/>
    <x v="1"/>
    <d v="2023-01-02T00:00:00"/>
    <x v="7"/>
    <n v="826"/>
  </r>
  <r>
    <s v="1434906945540246195250"/>
    <n v="143490694"/>
    <n v="5540246195250"/>
    <x v="1"/>
    <d v="2023-01-06T00:00:00"/>
    <x v="7"/>
    <n v="502"/>
  </r>
  <r>
    <s v="1434906945540246196046"/>
    <n v="143490694"/>
    <n v="5540246196046"/>
    <x v="1"/>
    <d v="2023-01-06T00:00:00"/>
    <x v="7"/>
    <n v="335"/>
  </r>
  <r>
    <s v="1434907115540246174095"/>
    <n v="143490711"/>
    <n v="5540246174095"/>
    <x v="2"/>
    <d v="2022-12-24T00:00:00"/>
    <x v="8"/>
    <n v="70"/>
  </r>
  <r>
    <s v="1434907115540246175049"/>
    <n v="143490711"/>
    <n v="5540246175049"/>
    <x v="2"/>
    <d v="2022-12-24T00:00:00"/>
    <x v="8"/>
    <n v="696"/>
  </r>
  <r>
    <s v="1434907115540246175050"/>
    <n v="143490711"/>
    <n v="5540246175050"/>
    <x v="2"/>
    <d v="2022-12-24T00:00:00"/>
    <x v="8"/>
    <n v="279"/>
  </r>
  <r>
    <s v="1434907325540246196148"/>
    <n v="143490732"/>
    <n v="5540246196148"/>
    <x v="0"/>
    <d v="2023-01-16T00:00:00"/>
    <x v="7"/>
    <n v="975"/>
  </r>
  <r>
    <s v="1434907365540246172539"/>
    <n v="143490736"/>
    <n v="5540246172539"/>
    <x v="2"/>
    <d v="2022-12-19T00:00:00"/>
    <x v="8"/>
    <n v="24"/>
  </r>
  <r>
    <s v="1434907365540246172669"/>
    <n v="143490736"/>
    <n v="5540246172669"/>
    <x v="2"/>
    <d v="2022-12-19T00:00:00"/>
    <x v="8"/>
    <n v="279"/>
  </r>
  <r>
    <s v="1434907365540246172978"/>
    <n v="143490736"/>
    <n v="5540246172978"/>
    <x v="2"/>
    <d v="2022-12-19T00:00:00"/>
    <x v="8"/>
    <n v="1671"/>
  </r>
  <r>
    <s v="1434907365540246174174"/>
    <n v="143490736"/>
    <n v="5540246174174"/>
    <x v="2"/>
    <d v="2022-12-19T00:00:00"/>
    <x v="8"/>
    <n v="232"/>
  </r>
  <r>
    <s v="1434907365540246176699"/>
    <n v="143490736"/>
    <n v="5540246176699"/>
    <x v="2"/>
    <d v="2022-12-19T00:00:00"/>
    <x v="8"/>
    <n v="6264"/>
  </r>
  <r>
    <s v="1434907375540246171933"/>
    <n v="143490737"/>
    <n v="5540246171933"/>
    <x v="2"/>
    <d v="2022-12-19T00:00:00"/>
    <x v="8"/>
    <n v="1114"/>
  </r>
  <r>
    <s v="1434907375540246176294"/>
    <n v="143490737"/>
    <n v="5540246176294"/>
    <x v="2"/>
    <d v="2022-12-19T00:00:00"/>
    <x v="8"/>
    <n v="1485"/>
  </r>
  <r>
    <s v="1434907375540246176295"/>
    <n v="143490737"/>
    <n v="5540246176295"/>
    <x v="2"/>
    <d v="2022-12-19T00:00:00"/>
    <x v="8"/>
    <n v="6682"/>
  </r>
  <r>
    <s v="1434907375540246187987"/>
    <n v="143490737"/>
    <n v="5540246187987"/>
    <x v="2"/>
    <d v="2022-12-19T00:00:00"/>
    <x v="8"/>
    <n v="3341"/>
  </r>
  <r>
    <s v="1434907475540246188175"/>
    <n v="143490747"/>
    <n v="5540246188175"/>
    <x v="2"/>
    <d v="2022-12-23T00:00:00"/>
    <x v="8"/>
    <n v="836"/>
  </r>
  <r>
    <s v="1434907615540246191394"/>
    <n v="143490761"/>
    <n v="5540246191394"/>
    <x v="2"/>
    <d v="2023-01-22T00:00:00"/>
    <x v="7"/>
    <n v="418"/>
  </r>
  <r>
    <s v="1434907635540246196002"/>
    <n v="143490763"/>
    <n v="5540246196002"/>
    <x v="2"/>
    <d v="2023-01-22T00:00:00"/>
    <x v="7"/>
    <n v="423"/>
  </r>
  <r>
    <s v="1434907655540246177133"/>
    <n v="143490765"/>
    <n v="5540246177133"/>
    <x v="4"/>
    <d v="2023-01-05T00:00:00"/>
    <x v="7"/>
    <n v="6125"/>
  </r>
  <r>
    <s v="1434907655540246192148"/>
    <n v="143490765"/>
    <n v="5540246192148"/>
    <x v="4"/>
    <d v="2023-01-05T00:00:00"/>
    <x v="7"/>
    <n v="13920"/>
  </r>
  <r>
    <s v="1434907655540246192518"/>
    <n v="143490765"/>
    <n v="5540246192518"/>
    <x v="4"/>
    <d v="2023-01-05T00:00:00"/>
    <x v="7"/>
    <n v="9396"/>
  </r>
  <r>
    <s v="1434907675540246177376"/>
    <n v="143490767"/>
    <n v="5540246177376"/>
    <x v="1"/>
    <d v="2023-01-06T00:00:00"/>
    <x v="7"/>
    <n v="1253"/>
  </r>
  <r>
    <s v="1434907725540246170256"/>
    <n v="143490772"/>
    <n v="5540246170256"/>
    <x v="1"/>
    <d v="2023-01-21T00:00:00"/>
    <x v="7"/>
    <n v="2116"/>
  </r>
  <r>
    <s v="1434907725540246171888"/>
    <n v="143490772"/>
    <n v="5540246171888"/>
    <x v="1"/>
    <d v="2023-01-21T00:00:00"/>
    <x v="7"/>
    <n v="1040"/>
  </r>
  <r>
    <s v="1434907865540246176295"/>
    <n v="143490786"/>
    <n v="5540246176295"/>
    <x v="2"/>
    <d v="2022-12-22T00:00:00"/>
    <x v="8"/>
    <n v="6125"/>
  </r>
  <r>
    <s v="1434907865540246187987"/>
    <n v="143490786"/>
    <n v="5540246187987"/>
    <x v="2"/>
    <d v="2022-12-22T00:00:00"/>
    <x v="8"/>
    <n v="4455"/>
  </r>
  <r>
    <s v="1434907875540246172978"/>
    <n v="143490787"/>
    <n v="5540246172978"/>
    <x v="2"/>
    <d v="2022-12-22T00:00:00"/>
    <x v="8"/>
    <n v="836"/>
  </r>
  <r>
    <s v="1434907875540246176699"/>
    <n v="143490787"/>
    <n v="5540246176699"/>
    <x v="2"/>
    <d v="2022-12-22T00:00:00"/>
    <x v="8"/>
    <n v="6264"/>
  </r>
  <r>
    <s v="1434907875540246188175"/>
    <n v="143490787"/>
    <n v="5540246188175"/>
    <x v="2"/>
    <d v="2022-12-22T00:00:00"/>
    <x v="8"/>
    <n v="232"/>
  </r>
  <r>
    <s v="1434907905540246191598"/>
    <n v="143490790"/>
    <n v="5540246191598"/>
    <x v="2"/>
    <d v="2022-12-24T00:00:00"/>
    <x v="8"/>
    <n v="1601"/>
  </r>
  <r>
    <s v="1434908035540246185562"/>
    <n v="143490803"/>
    <n v="5540246185562"/>
    <x v="2"/>
    <d v="2022-12-24T00:00:00"/>
    <x v="8"/>
    <n v="279"/>
  </r>
  <r>
    <s v="1434908045540246174095"/>
    <n v="143490804"/>
    <n v="5540246174095"/>
    <x v="2"/>
    <d v="2022-12-26T00:00:00"/>
    <x v="8"/>
    <n v="70"/>
  </r>
  <r>
    <s v="1434908045540246175047"/>
    <n v="143490804"/>
    <n v="5540246175047"/>
    <x v="2"/>
    <d v="2022-12-26T00:00:00"/>
    <x v="8"/>
    <n v="279"/>
  </r>
  <r>
    <s v="1434908045540246175049"/>
    <n v="143490804"/>
    <n v="5540246175049"/>
    <x v="2"/>
    <d v="2022-12-26T00:00:00"/>
    <x v="8"/>
    <n v="836"/>
  </r>
  <r>
    <s v="1434908045540246190743"/>
    <n v="143490804"/>
    <n v="5540246190743"/>
    <x v="2"/>
    <d v="2022-12-26T00:00:00"/>
    <x v="8"/>
    <n v="557"/>
  </r>
  <r>
    <s v="1434908065540246194632"/>
    <n v="143490806"/>
    <n v="5540246194632"/>
    <x v="1"/>
    <d v="2023-01-06T00:00:00"/>
    <x v="7"/>
    <n v="729"/>
  </r>
  <r>
    <s v="1434908065540246195250"/>
    <n v="143490806"/>
    <n v="5540246195250"/>
    <x v="1"/>
    <d v="2023-01-06T00:00:00"/>
    <x v="7"/>
    <n v="151"/>
  </r>
  <r>
    <s v="1434908065540246196046"/>
    <n v="143490806"/>
    <n v="5540246196046"/>
    <x v="1"/>
    <d v="2023-01-06T00:00:00"/>
    <x v="7"/>
    <n v="84"/>
  </r>
  <r>
    <s v="1434908075540246177133"/>
    <n v="143490807"/>
    <n v="5540246177133"/>
    <x v="4"/>
    <d v="2023-01-12T00:00:00"/>
    <x v="7"/>
    <n v="5568"/>
  </r>
  <r>
    <s v="1434908075540246192148"/>
    <n v="143490807"/>
    <n v="5540246192148"/>
    <x v="4"/>
    <d v="2023-01-12T00:00:00"/>
    <x v="7"/>
    <n v="23664"/>
  </r>
  <r>
    <s v="1434908075540246192518"/>
    <n v="143490807"/>
    <n v="5540246192518"/>
    <x v="4"/>
    <d v="2023-01-12T00:00:00"/>
    <x v="7"/>
    <n v="3132"/>
  </r>
  <r>
    <s v="1434908135540246173492"/>
    <n v="143490813"/>
    <n v="5540246173492"/>
    <x v="3"/>
    <d v="2023-01-02T00:00:00"/>
    <x v="7"/>
    <n v="8967"/>
  </r>
  <r>
    <s v="1434908145540246196046"/>
    <n v="143490814"/>
    <n v="5540246196046"/>
    <x v="1"/>
    <d v="2022-12-19T00:00:00"/>
    <x v="8"/>
    <n v="335"/>
  </r>
  <r>
    <s v="1434908215540246181061"/>
    <n v="143490821"/>
    <n v="5540246181061"/>
    <x v="3"/>
    <d v="2023-01-01T00:00:00"/>
    <x v="7"/>
    <n v="2849"/>
  </r>
  <r>
    <s v="1434908215540246185278"/>
    <n v="143490821"/>
    <n v="5540246185278"/>
    <x v="3"/>
    <d v="2023-01-01T00:00:00"/>
    <x v="7"/>
    <n v="3358"/>
  </r>
  <r>
    <s v="1434908295540246176699"/>
    <n v="143490829"/>
    <n v="5540246176699"/>
    <x v="2"/>
    <d v="2022-12-23T00:00:00"/>
    <x v="8"/>
    <n v="6264"/>
  </r>
  <r>
    <s v="1434908305540246176295"/>
    <n v="143490830"/>
    <n v="5540246176295"/>
    <x v="2"/>
    <d v="2022-12-23T00:00:00"/>
    <x v="8"/>
    <n v="7424"/>
  </r>
  <r>
    <s v="1434908305540246187987"/>
    <n v="143490830"/>
    <n v="5540246187987"/>
    <x v="2"/>
    <d v="2022-12-23T00:00:00"/>
    <x v="8"/>
    <n v="3341"/>
  </r>
  <r>
    <s v="1434908375540246194632"/>
    <n v="143490837"/>
    <n v="5540246194632"/>
    <x v="1"/>
    <d v="2023-01-09T00:00:00"/>
    <x v="7"/>
    <n v="1381"/>
  </r>
  <r>
    <s v="1435008505540246174174"/>
    <n v="143500850"/>
    <n v="5540246174174"/>
    <x v="2"/>
    <d v="2022-12-24T00:00:00"/>
    <x v="8"/>
    <n v="696"/>
  </r>
  <r>
    <s v="1435008515540246187987"/>
    <n v="143500851"/>
    <n v="5540246187987"/>
    <x v="2"/>
    <d v="2022-12-24T00:00:00"/>
    <x v="8"/>
    <n v="2228"/>
  </r>
  <r>
    <s v="1435008605540246173472"/>
    <n v="143500860"/>
    <n v="5540246173472"/>
    <x v="2"/>
    <d v="2022-12-30T00:00:00"/>
    <x v="8"/>
    <n v="279"/>
  </r>
  <r>
    <s v="1435008605540246175049"/>
    <n v="143500860"/>
    <n v="5540246175049"/>
    <x v="2"/>
    <d v="2022-12-30T00:00:00"/>
    <x v="8"/>
    <n v="557"/>
  </r>
  <r>
    <s v="1435008605540246175050"/>
    <n v="143500860"/>
    <n v="5540246175050"/>
    <x v="2"/>
    <d v="2022-12-30T00:00:00"/>
    <x v="8"/>
    <n v="1114"/>
  </r>
  <r>
    <s v="1435008655540246194632"/>
    <n v="143500865"/>
    <n v="5540246194632"/>
    <x v="1"/>
    <d v="2023-01-13T00:00:00"/>
    <x v="7"/>
    <n v="669"/>
  </r>
  <r>
    <s v="1435008655540246195250"/>
    <n v="143500865"/>
    <n v="5540246195250"/>
    <x v="1"/>
    <d v="2023-01-13T00:00:00"/>
    <x v="7"/>
    <n v="168"/>
  </r>
  <r>
    <s v="1435008665540246182684"/>
    <n v="143500866"/>
    <n v="5540246182684"/>
    <x v="1"/>
    <d v="2023-01-15T00:00:00"/>
    <x v="7"/>
    <n v="372"/>
  </r>
  <r>
    <s v="1435008665540246194467"/>
    <n v="143500866"/>
    <n v="5540246194467"/>
    <x v="1"/>
    <d v="2023-01-15T00:00:00"/>
    <x v="7"/>
    <n v="14255"/>
  </r>
  <r>
    <s v="1435008735540246173906"/>
    <n v="143500873"/>
    <n v="5540246173906"/>
    <x v="3"/>
    <d v="2023-01-06T00:00:00"/>
    <x v="7"/>
    <n v="4900"/>
  </r>
  <r>
    <s v="1435008735540246181016"/>
    <n v="143500873"/>
    <n v="5540246181016"/>
    <x v="3"/>
    <d v="2023-01-06T00:00:00"/>
    <x v="7"/>
    <n v="10691"/>
  </r>
  <r>
    <s v="1435008745540246183130"/>
    <n v="143500874"/>
    <n v="5540246183130"/>
    <x v="4"/>
    <d v="2023-01-14T00:00:00"/>
    <x v="7"/>
    <n v="1128"/>
  </r>
  <r>
    <s v="1435008745540246183455"/>
    <n v="143500874"/>
    <n v="5540246183455"/>
    <x v="4"/>
    <d v="2023-01-14T00:00:00"/>
    <x v="7"/>
    <n v="1044"/>
  </r>
  <r>
    <s v="1435008745540246183538"/>
    <n v="143500874"/>
    <n v="5540246183538"/>
    <x v="4"/>
    <d v="2023-01-14T00:00:00"/>
    <x v="7"/>
    <n v="919"/>
  </r>
  <r>
    <s v="1435008765540246183587"/>
    <n v="143500876"/>
    <n v="5540246183587"/>
    <x v="4"/>
    <d v="2023-01-15T00:00:00"/>
    <x v="7"/>
    <n v="502"/>
  </r>
  <r>
    <s v="1435008765540246183589"/>
    <n v="143500876"/>
    <n v="5540246183589"/>
    <x v="4"/>
    <d v="2023-01-15T00:00:00"/>
    <x v="7"/>
    <n v="1300"/>
  </r>
  <r>
    <s v="1435008765540246186352"/>
    <n v="143500876"/>
    <n v="5540246186352"/>
    <x v="4"/>
    <d v="2023-01-15T00:00:00"/>
    <x v="7"/>
    <n v="940"/>
  </r>
  <r>
    <s v="1435008925540246188175"/>
    <n v="143500892"/>
    <n v="5540246188175"/>
    <x v="2"/>
    <d v="2022-12-25T00:00:00"/>
    <x v="8"/>
    <n v="348"/>
  </r>
  <r>
    <s v="1435008925540246192102"/>
    <n v="143500892"/>
    <n v="5540246192102"/>
    <x v="2"/>
    <d v="2022-12-25T00:00:00"/>
    <x v="8"/>
    <n v="4009"/>
  </r>
  <r>
    <s v="1435009315540246171933"/>
    <n v="143500931"/>
    <n v="5540246171933"/>
    <x v="2"/>
    <d v="2022-12-26T00:00:00"/>
    <x v="8"/>
    <n v="1671"/>
  </r>
  <r>
    <s v="1435009315540246176294"/>
    <n v="143500931"/>
    <n v="5540246176294"/>
    <x v="2"/>
    <d v="2022-12-26T00:00:00"/>
    <x v="8"/>
    <n v="1114"/>
  </r>
  <r>
    <s v="1435009315540246176295"/>
    <n v="143500931"/>
    <n v="5540246176295"/>
    <x v="2"/>
    <d v="2022-12-26T00:00:00"/>
    <x v="8"/>
    <n v="3712"/>
  </r>
  <r>
    <s v="1435009315540246187987"/>
    <n v="143500931"/>
    <n v="5540246187987"/>
    <x v="2"/>
    <d v="2022-12-26T00:00:00"/>
    <x v="8"/>
    <n v="2228"/>
  </r>
  <r>
    <s v="1435009365540246185429"/>
    <n v="143500936"/>
    <n v="5540246185429"/>
    <x v="2"/>
    <d v="2022-12-29T00:00:00"/>
    <x v="8"/>
    <n v="140"/>
  </r>
  <r>
    <s v="1435009425540246191598"/>
    <n v="143500942"/>
    <n v="5540246191598"/>
    <x v="2"/>
    <d v="2022-12-29T00:00:00"/>
    <x v="8"/>
    <n v="42"/>
  </r>
  <r>
    <s v="1435009435540246191594"/>
    <n v="143500943"/>
    <n v="5540246191594"/>
    <x v="2"/>
    <d v="2022-12-29T00:00:00"/>
    <x v="8"/>
    <n v="1392"/>
  </r>
  <r>
    <s v="1435009475540246191596"/>
    <n v="143500947"/>
    <n v="5540246191596"/>
    <x v="1"/>
    <d v="2023-01-12T00:00:00"/>
    <x v="7"/>
    <n v="149"/>
  </r>
  <r>
    <s v="1435009475540246196466"/>
    <n v="143500947"/>
    <n v="5540246196466"/>
    <x v="1"/>
    <d v="2023-01-12T00:00:00"/>
    <x v="7"/>
    <n v="594"/>
  </r>
  <r>
    <s v="1435009675540246172978"/>
    <n v="143500967"/>
    <n v="5540246172978"/>
    <x v="2"/>
    <d v="2022-12-29T00:00:00"/>
    <x v="8"/>
    <n v="1671"/>
  </r>
  <r>
    <s v="1435009675540246176699"/>
    <n v="143500967"/>
    <n v="5540246176699"/>
    <x v="2"/>
    <d v="2022-12-29T00:00:00"/>
    <x v="8"/>
    <n v="12528"/>
  </r>
  <r>
    <s v="1435009695540246171933"/>
    <n v="143500969"/>
    <n v="5540246171933"/>
    <x v="2"/>
    <d v="2022-12-29T00:00:00"/>
    <x v="8"/>
    <n v="1671"/>
  </r>
  <r>
    <s v="1435009695540246187987"/>
    <n v="143500969"/>
    <n v="5540246187987"/>
    <x v="2"/>
    <d v="2022-12-29T00:00:00"/>
    <x v="8"/>
    <n v="5568"/>
  </r>
  <r>
    <s v="1435009695540246188200"/>
    <n v="143500969"/>
    <n v="5540246188200"/>
    <x v="2"/>
    <d v="2022-12-29T00:00:00"/>
    <x v="8"/>
    <n v="2228"/>
  </r>
  <r>
    <s v="1435009735540246185278"/>
    <n v="143500973"/>
    <n v="5540246185278"/>
    <x v="3"/>
    <d v="2022-12-26T00:00:00"/>
    <x v="8"/>
    <n v="1120"/>
  </r>
  <r>
    <s v="1435009845540246194632"/>
    <n v="143500984"/>
    <n v="5540246194632"/>
    <x v="1"/>
    <d v="2023-01-15T00:00:00"/>
    <x v="7"/>
    <n v="502"/>
  </r>
  <r>
    <s v="1435009875540246192148"/>
    <n v="143500987"/>
    <n v="5540246192148"/>
    <x v="4"/>
    <d v="2023-01-12T00:00:00"/>
    <x v="7"/>
    <n v="45936"/>
  </r>
  <r>
    <s v="1435009885540246171759"/>
    <n v="143500988"/>
    <n v="5540246171759"/>
    <x v="4"/>
    <d v="2023-01-15T00:00:00"/>
    <x v="7"/>
    <n v="7308"/>
  </r>
  <r>
    <s v="1435009885540246177133"/>
    <n v="143500988"/>
    <n v="5540246177133"/>
    <x v="4"/>
    <d v="2023-01-15T00:00:00"/>
    <x v="7"/>
    <n v="8352"/>
  </r>
  <r>
    <s v="1435009885540246192518"/>
    <n v="143500988"/>
    <n v="5540246192518"/>
    <x v="4"/>
    <d v="2023-01-15T00:00:00"/>
    <x v="7"/>
    <n v="5220"/>
  </r>
  <r>
    <s v="1435010075540246172539"/>
    <n v="143501007"/>
    <n v="5540246172539"/>
    <x v="2"/>
    <d v="2022-12-30T00:00:00"/>
    <x v="8"/>
    <n v="47"/>
  </r>
  <r>
    <s v="1435010075540246172669"/>
    <n v="143501007"/>
    <n v="5540246172669"/>
    <x v="2"/>
    <d v="2022-12-30T00:00:00"/>
    <x v="8"/>
    <n v="251"/>
  </r>
  <r>
    <s v="1435010075540246172978"/>
    <n v="143501007"/>
    <n v="5540246172978"/>
    <x v="2"/>
    <d v="2022-12-30T00:00:00"/>
    <x v="8"/>
    <n v="1671"/>
  </r>
  <r>
    <s v="1435010085540246191598"/>
    <n v="143501008"/>
    <n v="5540246191598"/>
    <x v="2"/>
    <d v="2022-12-30T00:00:00"/>
    <x v="8"/>
    <n v="1601"/>
  </r>
  <r>
    <s v="1435010095540246171933"/>
    <n v="143501009"/>
    <n v="5540246171933"/>
    <x v="2"/>
    <d v="2022-12-30T00:00:00"/>
    <x v="8"/>
    <n v="1671"/>
  </r>
  <r>
    <s v="1435010095540246176294"/>
    <n v="143501009"/>
    <n v="5540246176294"/>
    <x v="2"/>
    <d v="2022-12-30T00:00:00"/>
    <x v="8"/>
    <n v="2228"/>
  </r>
  <r>
    <s v="1435010095540246176295"/>
    <n v="143501009"/>
    <n v="5540246176295"/>
    <x v="2"/>
    <d v="2022-12-30T00:00:00"/>
    <x v="8"/>
    <n v="4455"/>
  </r>
  <r>
    <s v="1435010095540246187987"/>
    <n v="143501009"/>
    <n v="5540246187987"/>
    <x v="2"/>
    <d v="2022-12-30T00:00:00"/>
    <x v="8"/>
    <n v="4455"/>
  </r>
  <r>
    <s v="1435010095540246188200"/>
    <n v="143501009"/>
    <n v="5540246188200"/>
    <x v="2"/>
    <d v="2022-12-30T00:00:00"/>
    <x v="8"/>
    <n v="1485"/>
  </r>
  <r>
    <s v="1435010145540246186325"/>
    <n v="143501014"/>
    <n v="5540246186325"/>
    <x v="2"/>
    <d v="2023-01-01T00:00:00"/>
    <x v="7"/>
    <n v="140"/>
  </r>
  <r>
    <s v="1435010155540246188175"/>
    <n v="143501015"/>
    <n v="5540246188175"/>
    <x v="2"/>
    <d v="2022-12-30T00:00:00"/>
    <x v="8"/>
    <n v="348"/>
  </r>
  <r>
    <s v="1435010165540246196800"/>
    <n v="143501016"/>
    <n v="5540246196800"/>
    <x v="4"/>
    <d v="2022-12-31T00:00:00"/>
    <x v="8"/>
    <n v="669"/>
  </r>
  <r>
    <s v="1435010185540246173472"/>
    <n v="143501018"/>
    <n v="5540246173472"/>
    <x v="2"/>
    <d v="2023-01-02T00:00:00"/>
    <x v="7"/>
    <n v="279"/>
  </r>
  <r>
    <s v="1435010185540246174095"/>
    <n v="143501018"/>
    <n v="5540246174095"/>
    <x v="2"/>
    <d v="2023-01-02T00:00:00"/>
    <x v="7"/>
    <n v="279"/>
  </r>
  <r>
    <s v="1435010185540246175049"/>
    <n v="143501018"/>
    <n v="5540246175049"/>
    <x v="2"/>
    <d v="2023-01-02T00:00:00"/>
    <x v="7"/>
    <n v="836"/>
  </r>
  <r>
    <s v="1435010185540246175050"/>
    <n v="143501018"/>
    <n v="5540246175050"/>
    <x v="2"/>
    <d v="2023-01-02T00:00:00"/>
    <x v="7"/>
    <n v="557"/>
  </r>
  <r>
    <s v="1435110445540246174174"/>
    <n v="143511044"/>
    <n v="5540246174174"/>
    <x v="2"/>
    <d v="2022-12-31T00:00:00"/>
    <x v="8"/>
    <n v="464"/>
  </r>
  <r>
    <s v="1435110455540246176295"/>
    <n v="143511045"/>
    <n v="5540246176295"/>
    <x v="2"/>
    <d v="2022-12-31T00:00:00"/>
    <x v="8"/>
    <n v="7424"/>
  </r>
  <r>
    <s v="1435110455540246188200"/>
    <n v="143511045"/>
    <n v="5540246188200"/>
    <x v="2"/>
    <d v="2022-12-31T00:00:00"/>
    <x v="8"/>
    <n v="2228"/>
  </r>
  <r>
    <s v="1435110525540246175049"/>
    <n v="143511052"/>
    <n v="5540246175049"/>
    <x v="2"/>
    <d v="2023-01-06T00:00:00"/>
    <x v="7"/>
    <n v="1114"/>
  </r>
  <r>
    <s v="1435110525540246175050"/>
    <n v="143511052"/>
    <n v="5540246175050"/>
    <x v="2"/>
    <d v="2023-01-06T00:00:00"/>
    <x v="7"/>
    <n v="557"/>
  </r>
  <r>
    <s v="1435110645540246194632"/>
    <n v="143511064"/>
    <n v="5540246194632"/>
    <x v="1"/>
    <d v="2023-01-19T00:00:00"/>
    <x v="7"/>
    <n v="539"/>
  </r>
  <r>
    <s v="1435110685540246192209"/>
    <n v="143511068"/>
    <n v="5540246192209"/>
    <x v="4"/>
    <d v="2023-01-14T00:00:00"/>
    <x v="7"/>
    <n v="1114"/>
  </r>
  <r>
    <s v="1435110685540246192594"/>
    <n v="143511068"/>
    <n v="5540246192594"/>
    <x v="4"/>
    <d v="2023-01-14T00:00:00"/>
    <x v="7"/>
    <n v="743"/>
  </r>
  <r>
    <s v="1435110685540246192831"/>
    <n v="143511068"/>
    <n v="5540246192831"/>
    <x v="4"/>
    <d v="2023-01-14T00:00:00"/>
    <x v="7"/>
    <n v="1300"/>
  </r>
  <r>
    <s v="1435110705540246193316"/>
    <n v="143511070"/>
    <n v="5540246193316"/>
    <x v="1"/>
    <d v="2023-01-19T00:00:00"/>
    <x v="7"/>
    <n v="669"/>
  </r>
  <r>
    <s v="1435110825540246172669"/>
    <n v="143511082"/>
    <n v="5540246172669"/>
    <x v="2"/>
    <d v="2023-01-01T00:00:00"/>
    <x v="7"/>
    <n v="279"/>
  </r>
  <r>
    <s v="1435110825540246174174"/>
    <n v="143511082"/>
    <n v="5540246174174"/>
    <x v="2"/>
    <d v="2023-01-01T00:00:00"/>
    <x v="7"/>
    <n v="464"/>
  </r>
  <r>
    <s v="1435110825540246176699"/>
    <n v="143511082"/>
    <n v="5540246176699"/>
    <x v="2"/>
    <d v="2023-01-01T00:00:00"/>
    <x v="7"/>
    <n v="8352"/>
  </r>
  <r>
    <s v="1435110825540246192102"/>
    <n v="143511082"/>
    <n v="5540246192102"/>
    <x v="2"/>
    <d v="2023-01-01T00:00:00"/>
    <x v="7"/>
    <n v="2005"/>
  </r>
  <r>
    <s v="1435110835540246176295"/>
    <n v="143511083"/>
    <n v="5540246176295"/>
    <x v="2"/>
    <d v="2023-01-01T00:00:00"/>
    <x v="7"/>
    <n v="7424"/>
  </r>
  <r>
    <s v="1435110835540246187987"/>
    <n v="143511083"/>
    <n v="5540246187987"/>
    <x v="2"/>
    <d v="2023-01-01T00:00:00"/>
    <x v="7"/>
    <n v="2228"/>
  </r>
  <r>
    <s v="1435110975540246183130"/>
    <n v="143511097"/>
    <n v="5540246183130"/>
    <x v="4"/>
    <d v="2023-01-22T00:00:00"/>
    <x v="7"/>
    <n v="1692"/>
  </r>
  <r>
    <s v="1435110975540246183537"/>
    <n v="143511097"/>
    <n v="5540246183537"/>
    <x v="4"/>
    <d v="2023-01-22T00:00:00"/>
    <x v="7"/>
    <n v="961"/>
  </r>
  <r>
    <s v="1435110975540246183538"/>
    <n v="143511097"/>
    <n v="5540246183538"/>
    <x v="4"/>
    <d v="2023-01-22T00:00:00"/>
    <x v="7"/>
    <n v="919"/>
  </r>
  <r>
    <s v="1435110975540246183541"/>
    <n v="143511097"/>
    <n v="5540246183541"/>
    <x v="4"/>
    <d v="2023-01-22T00:00:00"/>
    <x v="7"/>
    <n v="928"/>
  </r>
  <r>
    <s v="1435110975540246183552"/>
    <n v="143511097"/>
    <n v="5540246183552"/>
    <x v="4"/>
    <d v="2023-01-22T00:00:00"/>
    <x v="7"/>
    <n v="2172"/>
  </r>
  <r>
    <s v="1435110975540246192571"/>
    <n v="143511097"/>
    <n v="5540246192571"/>
    <x v="4"/>
    <d v="2023-01-22T00:00:00"/>
    <x v="7"/>
    <n v="669"/>
  </r>
  <r>
    <s v="1435111015540246180522"/>
    <n v="143511101"/>
    <n v="5540246180522"/>
    <x v="1"/>
    <d v="2023-01-23T00:00:00"/>
    <x v="7"/>
    <n v="1782"/>
  </r>
  <r>
    <s v="1435111015540246193409"/>
    <n v="143511101"/>
    <n v="5540246193409"/>
    <x v="1"/>
    <d v="2023-01-23T00:00:00"/>
    <x v="7"/>
    <n v="65"/>
  </r>
  <r>
    <s v="1435111025540246191596"/>
    <n v="143511102"/>
    <n v="5540246191596"/>
    <x v="1"/>
    <d v="2023-01-20T00:00:00"/>
    <x v="7"/>
    <n v="297"/>
  </r>
  <r>
    <s v="1435111025540246196466"/>
    <n v="143511102"/>
    <n v="5540246196466"/>
    <x v="1"/>
    <d v="2023-01-20T00:00:00"/>
    <x v="7"/>
    <n v="1188"/>
  </r>
  <r>
    <s v="1435111205540246172978"/>
    <n v="143511120"/>
    <n v="5540246172978"/>
    <x v="2"/>
    <d v="2023-01-02T00:00:00"/>
    <x v="7"/>
    <n v="2506"/>
  </r>
  <r>
    <s v="1435111205540246174174"/>
    <n v="143511120"/>
    <n v="5540246174174"/>
    <x v="2"/>
    <d v="2023-01-02T00:00:00"/>
    <x v="7"/>
    <n v="348"/>
  </r>
  <r>
    <s v="1435111205540246176699"/>
    <n v="143511120"/>
    <n v="5540246176699"/>
    <x v="2"/>
    <d v="2023-01-02T00:00:00"/>
    <x v="7"/>
    <n v="4176"/>
  </r>
  <r>
    <s v="1435111205540246188175"/>
    <n v="143511120"/>
    <n v="5540246188175"/>
    <x v="2"/>
    <d v="2023-01-02T00:00:00"/>
    <x v="7"/>
    <n v="696"/>
  </r>
  <r>
    <s v="1435111215540246176294"/>
    <n v="143511121"/>
    <n v="5540246176294"/>
    <x v="2"/>
    <d v="2023-01-02T00:00:00"/>
    <x v="7"/>
    <n v="743"/>
  </r>
  <r>
    <s v="1435111215540246176295"/>
    <n v="143511121"/>
    <n v="5540246176295"/>
    <x v="2"/>
    <d v="2023-01-02T00:00:00"/>
    <x v="7"/>
    <n v="4455"/>
  </r>
  <r>
    <s v="1435111215540246188200"/>
    <n v="143511121"/>
    <n v="5540246188200"/>
    <x v="2"/>
    <d v="2023-01-02T00:00:00"/>
    <x v="7"/>
    <n v="1485"/>
  </r>
  <r>
    <s v="1435111275540246191598"/>
    <n v="143511127"/>
    <n v="5540246191598"/>
    <x v="2"/>
    <d v="2023-01-06T00:00:00"/>
    <x v="7"/>
    <n v="1601"/>
  </r>
  <r>
    <s v="1435111295540246195242"/>
    <n v="143511129"/>
    <n v="5540246195242"/>
    <x v="4"/>
    <d v="2023-01-20T00:00:00"/>
    <x v="7"/>
    <n v="743"/>
  </r>
  <r>
    <s v="1435111485540246174174"/>
    <n v="143511148"/>
    <n v="5540246174174"/>
    <x v="2"/>
    <d v="2023-01-05T00:00:00"/>
    <x v="7"/>
    <n v="232"/>
  </r>
  <r>
    <s v="1435111485540246176699"/>
    <n v="143511148"/>
    <n v="5540246176699"/>
    <x v="2"/>
    <d v="2023-01-05T00:00:00"/>
    <x v="7"/>
    <n v="8352"/>
  </r>
  <r>
    <s v="1435111495540246176294"/>
    <n v="143511149"/>
    <n v="5540246176294"/>
    <x v="2"/>
    <d v="2023-01-05T00:00:00"/>
    <x v="7"/>
    <n v="1485"/>
  </r>
  <r>
    <s v="1435111495540246187987"/>
    <n v="143511149"/>
    <n v="5540246187987"/>
    <x v="2"/>
    <d v="2023-01-05T00:00:00"/>
    <x v="7"/>
    <n v="2784"/>
  </r>
  <r>
    <s v="1435111525540246175049"/>
    <n v="143511152"/>
    <n v="5540246175049"/>
    <x v="2"/>
    <d v="2023-01-09T00:00:00"/>
    <x v="7"/>
    <n v="836"/>
  </r>
  <r>
    <s v="1435111685540246183587"/>
    <n v="143511168"/>
    <n v="5540246183587"/>
    <x v="4"/>
    <d v="2023-01-22T00:00:00"/>
    <x v="7"/>
    <n v="502"/>
  </r>
  <r>
    <s v="1435111685540246183589"/>
    <n v="143511168"/>
    <n v="5540246183589"/>
    <x v="4"/>
    <d v="2023-01-22T00:00:00"/>
    <x v="7"/>
    <n v="1300"/>
  </r>
  <r>
    <s v="1435111685540246186352"/>
    <n v="143511168"/>
    <n v="5540246186352"/>
    <x v="4"/>
    <d v="2023-01-22T00:00:00"/>
    <x v="7"/>
    <n v="940"/>
  </r>
  <r>
    <s v="1435111685540246194790"/>
    <n v="143511168"/>
    <n v="5540246194790"/>
    <x v="4"/>
    <d v="2023-01-22T00:00:00"/>
    <x v="7"/>
    <n v="1316"/>
  </r>
  <r>
    <s v="1435111735540246192148"/>
    <n v="143511173"/>
    <n v="5540246192148"/>
    <x v="4"/>
    <d v="2023-01-20T00:00:00"/>
    <x v="7"/>
    <n v="45936"/>
  </r>
  <r>
    <s v="1435111745540246192148"/>
    <n v="143511174"/>
    <n v="5540246192148"/>
    <x v="4"/>
    <d v="2023-01-23T00:00:00"/>
    <x v="7"/>
    <n v="45936"/>
  </r>
  <r>
    <s v="1435111755540246171759"/>
    <n v="143511175"/>
    <n v="5540246171759"/>
    <x v="4"/>
    <d v="2023-01-21T00:00:00"/>
    <x v="7"/>
    <n v="5847"/>
  </r>
  <r>
    <s v="1435111755540246177133"/>
    <n v="143511175"/>
    <n v="5540246177133"/>
    <x v="4"/>
    <d v="2023-01-21T00:00:00"/>
    <x v="7"/>
    <n v="8352"/>
  </r>
  <r>
    <s v="1435111755540246192518"/>
    <n v="143511175"/>
    <n v="5540246192518"/>
    <x v="4"/>
    <d v="2023-01-21T00:00:00"/>
    <x v="7"/>
    <n v="4176"/>
  </r>
  <r>
    <s v="1435111885540246174174"/>
    <n v="143511188"/>
    <n v="5540246174174"/>
    <x v="2"/>
    <d v="2023-01-06T00:00:00"/>
    <x v="7"/>
    <n v="232"/>
  </r>
  <r>
    <s v="1435111885540246188175"/>
    <n v="143511188"/>
    <n v="5540246188175"/>
    <x v="2"/>
    <d v="2023-01-06T00:00:00"/>
    <x v="7"/>
    <n v="464"/>
  </r>
  <r>
    <s v="1435111895540246176294"/>
    <n v="143511189"/>
    <n v="5540246176294"/>
    <x v="2"/>
    <d v="2023-01-06T00:00:00"/>
    <x v="7"/>
    <n v="2228"/>
  </r>
  <r>
    <s v="1435111895540246187987"/>
    <n v="143511189"/>
    <n v="5540246187987"/>
    <x v="2"/>
    <d v="2023-01-06T00:00:00"/>
    <x v="7"/>
    <n v="4455"/>
  </r>
  <r>
    <s v="1435111895540246188200"/>
    <n v="143511189"/>
    <n v="5540246188200"/>
    <x v="2"/>
    <d v="2023-01-06T00:00:00"/>
    <x v="7"/>
    <n v="743"/>
  </r>
  <r>
    <s v="1435111945540246185429"/>
    <n v="143511194"/>
    <n v="5540246185429"/>
    <x v="2"/>
    <d v="2023-01-09T00:00:00"/>
    <x v="7"/>
    <n v="140"/>
  </r>
  <r>
    <s v="1435111945540246185562"/>
    <n v="143511194"/>
    <n v="5540246185562"/>
    <x v="2"/>
    <d v="2023-01-09T00:00:00"/>
    <x v="7"/>
    <n v="140"/>
  </r>
  <r>
    <s v="1435112015540246173906"/>
    <n v="143511201"/>
    <n v="5540246173906"/>
    <x v="3"/>
    <d v="2023-01-16T00:00:00"/>
    <x v="7"/>
    <n v="3267"/>
  </r>
  <r>
    <s v="1435112015540246181016"/>
    <n v="143511201"/>
    <n v="5540246181016"/>
    <x v="3"/>
    <d v="2023-01-16T00:00:00"/>
    <x v="7"/>
    <n v="10691"/>
  </r>
  <r>
    <s v="1435112095540246194632"/>
    <n v="143511209"/>
    <n v="5540246194632"/>
    <x v="1"/>
    <d v="2023-01-22T00:00:00"/>
    <x v="7"/>
    <n v="713"/>
  </r>
  <r>
    <s v="1435212225540246172539"/>
    <n v="143521222"/>
    <n v="5540246172539"/>
    <x v="2"/>
    <d v="2023-01-07T00:00:00"/>
    <x v="7"/>
    <n v="47"/>
  </r>
  <r>
    <s v="1435212225540246172669"/>
    <n v="143521222"/>
    <n v="5540246172669"/>
    <x v="2"/>
    <d v="2023-01-07T00:00:00"/>
    <x v="7"/>
    <n v="279"/>
  </r>
  <r>
    <s v="1435212225540246172978"/>
    <n v="143521222"/>
    <n v="5540246172978"/>
    <x v="2"/>
    <d v="2023-01-07T00:00:00"/>
    <x v="7"/>
    <n v="1671"/>
  </r>
  <r>
    <s v="1435212225540246174174"/>
    <n v="143521222"/>
    <n v="5540246174174"/>
    <x v="2"/>
    <d v="2023-01-07T00:00:00"/>
    <x v="7"/>
    <n v="348"/>
  </r>
  <r>
    <s v="1435212225540246176699"/>
    <n v="143521222"/>
    <n v="5540246176699"/>
    <x v="2"/>
    <d v="2023-01-07T00:00:00"/>
    <x v="7"/>
    <n v="8352"/>
  </r>
  <r>
    <s v="1435212245540246176294"/>
    <n v="143521224"/>
    <n v="5540246176294"/>
    <x v="2"/>
    <d v="2023-01-07T00:00:00"/>
    <x v="7"/>
    <n v="1485"/>
  </r>
  <r>
    <s v="1435212245540246176295"/>
    <n v="143521224"/>
    <n v="5540246176295"/>
    <x v="2"/>
    <d v="2023-01-07T00:00:00"/>
    <x v="7"/>
    <n v="14848"/>
  </r>
  <r>
    <s v="1435212245540246187987"/>
    <n v="143521224"/>
    <n v="5540246187987"/>
    <x v="2"/>
    <d v="2023-01-07T00:00:00"/>
    <x v="7"/>
    <n v="6682"/>
  </r>
  <r>
    <s v="1435212245540246188200"/>
    <n v="143521224"/>
    <n v="5540246188200"/>
    <x v="2"/>
    <d v="2023-01-07T00:00:00"/>
    <x v="7"/>
    <n v="2228"/>
  </r>
  <r>
    <s v="1435212315540246191598"/>
    <n v="143521231"/>
    <n v="5540246191598"/>
    <x v="2"/>
    <d v="2023-01-09T00:00:00"/>
    <x v="7"/>
    <n v="1601"/>
  </r>
  <r>
    <s v="1435212455540246175047"/>
    <n v="143521245"/>
    <n v="5540246175047"/>
    <x v="2"/>
    <d v="2023-01-13T00:00:00"/>
    <x v="7"/>
    <n v="418"/>
  </r>
  <r>
    <s v="1435212455540246175049"/>
    <n v="143521245"/>
    <n v="5540246175049"/>
    <x v="2"/>
    <d v="2023-01-13T00:00:00"/>
    <x v="7"/>
    <n v="1114"/>
  </r>
  <r>
    <s v="1435212455540246175050"/>
    <n v="143521245"/>
    <n v="5540246175050"/>
    <x v="2"/>
    <d v="2023-01-13T00:00:00"/>
    <x v="7"/>
    <n v="1114"/>
  </r>
  <r>
    <s v="1435212725540246176699"/>
    <n v="143521272"/>
    <n v="5540246176699"/>
    <x v="2"/>
    <d v="2023-01-09T00:00:00"/>
    <x v="7"/>
    <n v="6264"/>
  </r>
  <r>
    <s v="1435212725540246188175"/>
    <n v="143521272"/>
    <n v="5540246188175"/>
    <x v="2"/>
    <d v="2023-01-09T00:00:00"/>
    <x v="7"/>
    <n v="580"/>
  </r>
  <r>
    <s v="1435212745540246176295"/>
    <n v="143521274"/>
    <n v="5540246176295"/>
    <x v="2"/>
    <d v="2023-01-09T00:00:00"/>
    <x v="7"/>
    <n v="7424"/>
  </r>
  <r>
    <s v="1435212745540246187987"/>
    <n v="143521274"/>
    <n v="5540246187987"/>
    <x v="2"/>
    <d v="2023-01-09T00:00:00"/>
    <x v="7"/>
    <n v="4455"/>
  </r>
  <r>
    <s v="1435212855540246194632"/>
    <n v="143521285"/>
    <n v="5540246194632"/>
    <x v="1"/>
    <d v="2023-01-16T00:00:00"/>
    <x v="7"/>
    <n v="418"/>
  </r>
  <r>
    <s v="1435212895540246195250"/>
    <n v="143521289"/>
    <n v="5540246195250"/>
    <x v="1"/>
    <d v="2023-01-14T00:00:00"/>
    <x v="7"/>
    <n v="84"/>
  </r>
  <r>
    <s v="1435213005540246176699"/>
    <n v="143521300"/>
    <n v="5540246176699"/>
    <x v="2"/>
    <d v="2023-01-12T00:00:00"/>
    <x v="7"/>
    <n v="4176"/>
  </r>
  <r>
    <s v="1435213005540246192102"/>
    <n v="143521300"/>
    <n v="5540246192102"/>
    <x v="2"/>
    <d v="2023-01-12T00:00:00"/>
    <x v="7"/>
    <n v="4009"/>
  </r>
  <r>
    <s v="1435213025540246187987"/>
    <n v="143521302"/>
    <n v="5540246187987"/>
    <x v="2"/>
    <d v="2023-01-12T00:00:00"/>
    <x v="7"/>
    <n v="3341"/>
  </r>
  <r>
    <s v="1435213245540246172978"/>
    <n v="143521324"/>
    <n v="5540246172978"/>
    <x v="2"/>
    <d v="2023-01-13T00:00:00"/>
    <x v="7"/>
    <n v="836"/>
  </r>
  <r>
    <s v="1435213245540246174174"/>
    <n v="143521324"/>
    <n v="5540246174174"/>
    <x v="2"/>
    <d v="2023-01-13T00:00:00"/>
    <x v="7"/>
    <n v="464"/>
  </r>
  <r>
    <s v="1435213245540246176699"/>
    <n v="143521324"/>
    <n v="5540246176699"/>
    <x v="2"/>
    <d v="2023-01-13T00:00:00"/>
    <x v="7"/>
    <n v="4176"/>
  </r>
  <r>
    <s v="1435213245540246188175"/>
    <n v="143521324"/>
    <n v="5540246188175"/>
    <x v="2"/>
    <d v="2023-01-13T00:00:00"/>
    <x v="7"/>
    <n v="464"/>
  </r>
  <r>
    <s v="1435213255540246171933"/>
    <n v="143521325"/>
    <n v="5540246171933"/>
    <x v="2"/>
    <d v="2023-01-13T00:00:00"/>
    <x v="7"/>
    <n v="1671"/>
  </r>
  <r>
    <s v="1435213255540246188200"/>
    <n v="143521325"/>
    <n v="5540246188200"/>
    <x v="2"/>
    <d v="2023-01-13T00:00:00"/>
    <x v="7"/>
    <n v="743"/>
  </r>
  <r>
    <s v="1435213425540246185429"/>
    <n v="143521342"/>
    <n v="5540246185429"/>
    <x v="2"/>
    <d v="2023-01-14T00:00:00"/>
    <x v="7"/>
    <n v="140"/>
  </r>
  <r>
    <s v="1435213425540246185562"/>
    <n v="143521342"/>
    <n v="5540246185562"/>
    <x v="2"/>
    <d v="2023-01-14T00:00:00"/>
    <x v="7"/>
    <n v="279"/>
  </r>
  <r>
    <s v="1435213425540246186325"/>
    <n v="143521342"/>
    <n v="5540246186325"/>
    <x v="2"/>
    <d v="2023-01-14T00:00:00"/>
    <x v="7"/>
    <n v="279"/>
  </r>
  <r>
    <s v="1435313655540246174174"/>
    <n v="143531365"/>
    <n v="5540246174174"/>
    <x v="2"/>
    <d v="2023-01-14T00:00:00"/>
    <x v="7"/>
    <n v="464"/>
  </r>
  <r>
    <s v="1435313655540246188175"/>
    <n v="143531365"/>
    <n v="5540246188175"/>
    <x v="2"/>
    <d v="2023-01-14T00:00:00"/>
    <x v="7"/>
    <n v="464"/>
  </r>
  <r>
    <s v="1435313665540246176294"/>
    <n v="143531366"/>
    <n v="5540246176294"/>
    <x v="2"/>
    <d v="2023-01-14T00:00:00"/>
    <x v="7"/>
    <n v="1114"/>
  </r>
  <r>
    <s v="1435313665540246176295"/>
    <n v="143531366"/>
    <n v="5540246176295"/>
    <x v="2"/>
    <d v="2023-01-14T00:00:00"/>
    <x v="7"/>
    <n v="4381"/>
  </r>
  <r>
    <s v="1435313825540246171933"/>
    <n v="143531382"/>
    <n v="5540246171933"/>
    <x v="2"/>
    <d v="2023-01-15T00:00:00"/>
    <x v="7"/>
    <n v="446"/>
  </r>
  <r>
    <s v="1435313935540246194632"/>
    <n v="143531393"/>
    <n v="5540246194632"/>
    <x v="1"/>
    <d v="2023-01-14T00:00:00"/>
    <x v="7"/>
    <n v="251"/>
  </r>
  <r>
    <s v="1435314235540246188175"/>
    <n v="143531423"/>
    <n v="5540246188175"/>
    <x v="2"/>
    <d v="2023-01-19T00:00:00"/>
    <x v="7"/>
    <n v="464"/>
  </r>
  <r>
    <s v="1435314255540246171933"/>
    <n v="143531425"/>
    <n v="5540246171933"/>
    <x v="2"/>
    <d v="2023-01-19T00:00:00"/>
    <x v="7"/>
    <n v="1114"/>
  </r>
  <r>
    <s v="1435314255540246176294"/>
    <n v="143531425"/>
    <n v="5540246176294"/>
    <x v="2"/>
    <d v="2023-01-19T00:00:00"/>
    <x v="7"/>
    <n v="743"/>
  </r>
  <r>
    <s v="1435314255540246176295"/>
    <n v="143531425"/>
    <n v="5540246176295"/>
    <x v="2"/>
    <d v="2023-01-19T00:00:00"/>
    <x v="7"/>
    <n v="7424"/>
  </r>
  <r>
    <s v="1435314255540246187987"/>
    <n v="143531425"/>
    <n v="5540246187987"/>
    <x v="2"/>
    <d v="2023-01-19T00:00:00"/>
    <x v="7"/>
    <n v="4455"/>
  </r>
  <r>
    <s v="1435314305540246194632"/>
    <n v="143531430"/>
    <n v="5540246194632"/>
    <x v="1"/>
    <d v="2023-01-21T00:00:00"/>
    <x v="7"/>
    <n v="1253"/>
  </r>
  <r>
    <s v="1435314325540246188175"/>
    <n v="143531432"/>
    <n v="5540246188175"/>
    <x v="2"/>
    <d v="2023-01-16T00:00:00"/>
    <x v="7"/>
    <n v="464"/>
  </r>
  <r>
    <s v="1435314335540246188175"/>
    <n v="143531433"/>
    <n v="5540246188175"/>
    <x v="2"/>
    <d v="2023-01-20T00:00:00"/>
    <x v="7"/>
    <n v="1044"/>
  </r>
  <r>
    <s v="1435314355540246183844"/>
    <n v="143531435"/>
    <n v="5540246183844"/>
    <x v="1"/>
    <d v="2023-01-20T00:00:00"/>
    <x v="7"/>
    <n v="325"/>
  </r>
  <r>
    <s v="1435314535540246172978"/>
    <n v="143531453"/>
    <n v="5540246172978"/>
    <x v="2"/>
    <d v="2023-01-20T00:00:00"/>
    <x v="7"/>
    <n v="1671"/>
  </r>
  <r>
    <s v="1435314535540246174174"/>
    <n v="143531453"/>
    <n v="5540246174174"/>
    <x v="2"/>
    <d v="2023-01-20T00:00:00"/>
    <x v="7"/>
    <n v="464"/>
  </r>
  <r>
    <s v="1435314535540246176699"/>
    <n v="143531453"/>
    <n v="5540246176699"/>
    <x v="2"/>
    <d v="2023-01-20T00:00:00"/>
    <x v="7"/>
    <n v="4176"/>
  </r>
  <r>
    <s v="1435314535540246192102"/>
    <n v="143531453"/>
    <n v="5540246192102"/>
    <x v="2"/>
    <d v="2023-01-20T00:00:00"/>
    <x v="7"/>
    <n v="2005"/>
  </r>
  <r>
    <s v="1435314545540246171933"/>
    <n v="143531454"/>
    <n v="5540246171933"/>
    <x v="2"/>
    <d v="2023-01-20T00:00:00"/>
    <x v="7"/>
    <n v="557"/>
  </r>
  <r>
    <s v="1435314545540246176294"/>
    <n v="143531454"/>
    <n v="5540246176294"/>
    <x v="2"/>
    <d v="2023-01-20T00:00:00"/>
    <x v="7"/>
    <n v="743"/>
  </r>
  <r>
    <s v="1435314545540246176295"/>
    <n v="143531454"/>
    <n v="5540246176295"/>
    <x v="2"/>
    <d v="2023-01-20T00:00:00"/>
    <x v="7"/>
    <n v="7424"/>
  </r>
  <r>
    <s v="1435314545540246187987"/>
    <n v="143531454"/>
    <n v="5540246187987"/>
    <x v="2"/>
    <d v="2023-01-20T00:00:00"/>
    <x v="7"/>
    <n v="4455"/>
  </r>
  <r>
    <s v="1435314585540246188175"/>
    <n v="143531458"/>
    <n v="5540246188175"/>
    <x v="2"/>
    <d v="2023-01-17T00:00:00"/>
    <x v="7"/>
    <n v="1392"/>
  </r>
  <r>
    <s v="1435314605540246191598"/>
    <n v="143531460"/>
    <n v="5540246191598"/>
    <x v="2"/>
    <d v="2023-01-21T00:00:00"/>
    <x v="7"/>
    <n v="1601"/>
  </r>
  <r>
    <s v="1435414755540246172669"/>
    <n v="143541475"/>
    <n v="5540246172669"/>
    <x v="2"/>
    <d v="2023-01-21T00:00:00"/>
    <x v="7"/>
    <n v="279"/>
  </r>
  <r>
    <s v="1435414755540246172978"/>
    <n v="143541475"/>
    <n v="5540246172978"/>
    <x v="2"/>
    <d v="2023-01-21T00:00:00"/>
    <x v="7"/>
    <n v="1253"/>
  </r>
  <r>
    <s v="1435414755540246174174"/>
    <n v="143541475"/>
    <n v="5540246174174"/>
    <x v="2"/>
    <d v="2023-01-21T00:00:00"/>
    <x v="7"/>
    <n v="464"/>
  </r>
  <r>
    <s v="1435414755540246176699"/>
    <n v="143541475"/>
    <n v="5540246176699"/>
    <x v="2"/>
    <d v="2023-01-21T00:00:00"/>
    <x v="7"/>
    <n v="4176"/>
  </r>
  <r>
    <s v="1435414775540246176294"/>
    <n v="143541477"/>
    <n v="5540246176294"/>
    <x v="2"/>
    <d v="2023-01-21T00:00:00"/>
    <x v="7"/>
    <n v="1485"/>
  </r>
  <r>
    <s v="1435414775540246176295"/>
    <n v="143541477"/>
    <n v="5540246176295"/>
    <x v="2"/>
    <d v="2023-01-21T00:00:00"/>
    <x v="7"/>
    <n v="11099"/>
  </r>
  <r>
    <s v="1435414865540246173472"/>
    <n v="143541486"/>
    <n v="5540246173472"/>
    <x v="2"/>
    <d v="2023-01-23T00:00:00"/>
    <x v="7"/>
    <n v="140"/>
  </r>
  <r>
    <s v="1435414865540246174095"/>
    <n v="143541486"/>
    <n v="5540246174095"/>
    <x v="2"/>
    <d v="2023-01-23T00:00:00"/>
    <x v="7"/>
    <n v="140"/>
  </r>
  <r>
    <s v="1435414865540246175049"/>
    <n v="143541486"/>
    <n v="5540246175049"/>
    <x v="2"/>
    <d v="2023-01-23T00:00:00"/>
    <x v="7"/>
    <n v="836"/>
  </r>
  <r>
    <s v="1435414865540246175050"/>
    <n v="143541486"/>
    <n v="5540246175050"/>
    <x v="2"/>
    <d v="2023-01-23T00:00:00"/>
    <x v="7"/>
    <n v="836"/>
  </r>
  <r>
    <s v="1435414865540246190743"/>
    <n v="143541486"/>
    <n v="5540246190743"/>
    <x v="2"/>
    <d v="2023-01-23T00:00:00"/>
    <x v="7"/>
    <n v="140"/>
  </r>
  <r>
    <s v="1435415055540246172539"/>
    <n v="143541505"/>
    <n v="5540246172539"/>
    <x v="2"/>
    <d v="2023-01-22T00:00:00"/>
    <x v="7"/>
    <n v="70"/>
  </r>
  <r>
    <s v="1435415055540246172669"/>
    <n v="143541505"/>
    <n v="5540246172669"/>
    <x v="2"/>
    <d v="2023-01-22T00:00:00"/>
    <x v="7"/>
    <n v="279"/>
  </r>
  <r>
    <s v="1435415055540246172978"/>
    <n v="143541505"/>
    <n v="5540246172978"/>
    <x v="2"/>
    <d v="2023-01-22T00:00:00"/>
    <x v="7"/>
    <n v="418"/>
  </r>
  <r>
    <s v="1435415055540246174174"/>
    <n v="143541505"/>
    <n v="5540246174174"/>
    <x v="2"/>
    <d v="2023-01-22T00:00:00"/>
    <x v="7"/>
    <n v="464"/>
  </r>
  <r>
    <s v="1435415055540246176699"/>
    <n v="143541505"/>
    <n v="5540246176699"/>
    <x v="2"/>
    <d v="2023-01-22T00:00:00"/>
    <x v="7"/>
    <n v="12528"/>
  </r>
  <r>
    <s v="1435415065540246171933"/>
    <n v="143541506"/>
    <n v="5540246171933"/>
    <x v="2"/>
    <d v="2023-01-22T00:00:00"/>
    <x v="7"/>
    <n v="1114"/>
  </r>
  <r>
    <s v="1435415065540246187987"/>
    <n v="143541506"/>
    <n v="5540246187987"/>
    <x v="2"/>
    <d v="2023-01-22T00:00:00"/>
    <x v="7"/>
    <n v="4455"/>
  </r>
  <r>
    <s v="1435415325540246172978"/>
    <n v="143541532"/>
    <n v="5540246172978"/>
    <x v="2"/>
    <d v="2023-01-23T00:00:00"/>
    <x v="7"/>
    <n v="2506"/>
  </r>
  <r>
    <s v="1435415355540246171933"/>
    <n v="143541535"/>
    <n v="5540246171933"/>
    <x v="2"/>
    <d v="2023-01-23T00:00:00"/>
    <x v="7"/>
    <n v="557"/>
  </r>
  <r>
    <s v="1435415355540246176294"/>
    <n v="143541535"/>
    <n v="5540246176294"/>
    <x v="2"/>
    <d v="2023-01-23T00:00:00"/>
    <x v="7"/>
    <n v="743"/>
  </r>
  <r>
    <s v="1435415355540246187987"/>
    <n v="143541535"/>
    <n v="5540246187987"/>
    <x v="2"/>
    <d v="2023-01-23T00:00:00"/>
    <x v="7"/>
    <n v="3341"/>
  </r>
  <r>
    <s v="1435415375540246188175"/>
    <n v="143541537"/>
    <n v="5540246188175"/>
    <x v="2"/>
    <d v="2023-01-27T00:00:00"/>
    <x v="7"/>
    <n v="743"/>
  </r>
  <r>
    <s v="1435415425540246186325"/>
    <n v="143541542"/>
    <n v="5540246186325"/>
    <x v="2"/>
    <d v="2023-01-27T00:00:00"/>
    <x v="7"/>
    <n v="279"/>
  </r>
  <r>
    <s v="1435415655540246172978"/>
    <n v="143541565"/>
    <n v="5540246172978"/>
    <x v="2"/>
    <d v="2023-01-26T00:00:00"/>
    <x v="7"/>
    <n v="836"/>
  </r>
  <r>
    <s v="1435415665540246171933"/>
    <n v="143541566"/>
    <n v="5540246171933"/>
    <x v="2"/>
    <d v="2023-01-26T00:00:00"/>
    <x v="7"/>
    <n v="1003"/>
  </r>
  <r>
    <s v="1435415665540246176294"/>
    <n v="143541566"/>
    <n v="5540246176294"/>
    <x v="2"/>
    <d v="2023-01-26T00:00:00"/>
    <x v="7"/>
    <n v="743"/>
  </r>
  <r>
    <s v="1435415735540246191594"/>
    <n v="143541573"/>
    <n v="5540246191594"/>
    <x v="2"/>
    <d v="2023-01-27T00:00:00"/>
    <x v="7"/>
    <n v="1504"/>
  </r>
  <r>
    <s v="1435415735540246191598"/>
    <n v="143541573"/>
    <n v="5540246191598"/>
    <x v="2"/>
    <d v="2023-01-27T00:00:00"/>
    <x v="7"/>
    <n v="1601"/>
  </r>
  <r>
    <s v="1435415735540246192102"/>
    <n v="143541573"/>
    <n v="5540246192102"/>
    <x v="2"/>
    <d v="2023-01-27T00:00:00"/>
    <x v="7"/>
    <n v="2005"/>
  </r>
  <r>
    <s v="1435415815540246188175"/>
    <n v="143541581"/>
    <n v="5540246188175"/>
    <x v="2"/>
    <d v="2023-01-23T00:00:00"/>
    <x v="7"/>
    <n v="1253"/>
  </r>
  <r>
    <s v="1435415945540246194632"/>
    <n v="143541594"/>
    <n v="5540246194632"/>
    <x v="1"/>
    <d v="2023-01-24T00:00:00"/>
    <x v="7"/>
    <n v="335"/>
  </r>
  <r>
    <s v="1435415955540246174174"/>
    <n v="143541595"/>
    <n v="5540246174174"/>
    <x v="2"/>
    <d v="2023-01-27T00:00:00"/>
    <x v="7"/>
    <n v="464"/>
  </r>
  <r>
    <s v="1435415955540246176699"/>
    <n v="143541595"/>
    <n v="5540246176699"/>
    <x v="2"/>
    <d v="2023-01-27T00:00:00"/>
    <x v="7"/>
    <n v="4176"/>
  </r>
  <r>
    <s v="1435415965540246171933"/>
    <n v="143541596"/>
    <n v="5540246171933"/>
    <x v="2"/>
    <d v="2023-01-27T00:00:00"/>
    <x v="7"/>
    <n v="557"/>
  </r>
  <r>
    <s v="1435415965540246176295"/>
    <n v="143541596"/>
    <n v="5540246176295"/>
    <x v="2"/>
    <d v="2023-01-27T00:00:00"/>
    <x v="7"/>
    <n v="4455"/>
  </r>
  <r>
    <s v="1435415965540246187987"/>
    <n v="143541596"/>
    <n v="5540246187987"/>
    <x v="2"/>
    <d v="2023-01-27T00:00:00"/>
    <x v="7"/>
    <n v="4455"/>
  </r>
  <r>
    <s v="1435416165540246194632"/>
    <n v="143541616"/>
    <n v="5540246194632"/>
    <x v="1"/>
    <d v="2023-01-26T00:00:00"/>
    <x v="7"/>
    <n v="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8841AE-C145-9143-AC21-DFC7C89B4406}" name="Graphique 1" cacheId="1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0">
  <location ref="A3:G14" firstHeaderRow="1" firstDataRow="2" firstDataCol="1"/>
  <pivotFields count="7">
    <pivotField axis="axisRow" showAll="0">
      <items count="11">
        <item x="0"/>
        <item x="1"/>
        <item x="2"/>
        <item x="3"/>
        <item x="4"/>
        <item x="5"/>
        <item x="6"/>
        <item x="7"/>
        <item x="8"/>
        <item h="1" x="9"/>
        <item t="default"/>
      </items>
    </pivotField>
    <pivotField showAll="0"/>
    <pivotField axis="axisCol" multipleItemSelectionAllowed="1" showAll="0">
      <items count="8">
        <item x="0"/>
        <item x="2"/>
        <item x="4"/>
        <item x="1"/>
        <item x="3"/>
        <item m="1" x="6"/>
        <item x="5"/>
        <item t="default"/>
      </items>
    </pivotField>
    <pivotField dataField="1"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6">
    <i>
      <x/>
    </i>
    <i>
      <x v="1"/>
    </i>
    <i>
      <x v="2"/>
    </i>
    <i>
      <x v="3"/>
    </i>
    <i>
      <x v="4"/>
    </i>
    <i t="grand">
      <x/>
    </i>
  </colItems>
  <dataFields count="1">
    <dataField name="Somme de Stock Moyen (UVC)" fld="3" baseField="0" baseItem="0"/>
  </dataFields>
  <chartFormats count="7">
    <chartFormat chart="0" format="3"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Graphique croisé dynamique sur les expéditions" altTextSummary="Graphique croisé dynamique montrant les évolutions du stock moyen entre le mois de mai 2022 et le mois de janvier 2023 pour plusieurs familles de produits. Les familles sont les suivantes : boulangerie, crémerie, emballages, mix légumes et volail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9805B3-A8F6-8A4C-A31C-484B7BA2BBD9}" name="Tableau croisé dynamique2" cacheId="1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8">
  <location ref="G4:H14" firstHeaderRow="1" firstDataRow="1" firstDataCol="1" rowPageCount="1" colPageCount="1"/>
  <pivotFields count="7">
    <pivotField axis="axisRow" numFmtId="1" showAll="0">
      <items count="10">
        <item x="0"/>
        <item x="1"/>
        <item x="2"/>
        <item x="3"/>
        <item x="4"/>
        <item x="5"/>
        <item x="6"/>
        <item x="7"/>
        <item x="8"/>
        <item t="default"/>
      </items>
    </pivotField>
    <pivotField numFmtId="1" showAll="0"/>
    <pivotField axis="axisPage" showAll="0">
      <items count="6">
        <item x="0"/>
        <item x="2"/>
        <item x="4"/>
        <item x="1"/>
        <item x="3"/>
        <item t="default"/>
      </items>
    </pivotField>
    <pivotField numFmtId="2" showAll="0"/>
    <pivotField numFmtId="2" showAll="0"/>
    <pivotField dataField="1" showAll="0"/>
    <pivotField numFmtId="2" showAll="0"/>
  </pivotFields>
  <rowFields count="1">
    <field x="0"/>
  </rowFields>
  <rowItems count="10">
    <i>
      <x/>
    </i>
    <i>
      <x v="1"/>
    </i>
    <i>
      <x v="2"/>
    </i>
    <i>
      <x v="3"/>
    </i>
    <i>
      <x v="4"/>
    </i>
    <i>
      <x v="5"/>
    </i>
    <i>
      <x v="6"/>
    </i>
    <i>
      <x v="7"/>
    </i>
    <i>
      <x v="8"/>
    </i>
    <i t="grand">
      <x/>
    </i>
  </rowItems>
  <colItems count="1">
    <i/>
  </colItems>
  <pageFields count="1">
    <pageField fld="2" hier="-1"/>
  </pageFields>
  <dataFields count="1">
    <dataField name="Moyenne de Prix référence par article " fld="5" subtotal="average" baseField="0" baseItem="0" numFmtId="2"/>
  </dataFields>
  <formats count="2">
    <format dxfId="2">
      <pivotArea collapsedLevelsAreSubtotals="1" fieldPosition="0">
        <references count="1">
          <reference field="0" count="0"/>
        </references>
      </pivotArea>
    </format>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A112D-D85E-B042-BCBB-3F2CBEFE20E0}" name="Tableau croisé dynamique17" cacheId="1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6">
  <location ref="A4:B55" firstHeaderRow="1" firstDataRow="1" firstDataCol="1"/>
  <pivotFields count="7">
    <pivotField axis="axisRow" numFmtId="1" showAll="0">
      <items count="10">
        <item x="0"/>
        <item x="1"/>
        <item x="2"/>
        <item x="3"/>
        <item x="4"/>
        <item x="5"/>
        <item x="6"/>
        <item x="7"/>
        <item x="8"/>
        <item t="default"/>
      </items>
    </pivotField>
    <pivotField numFmtId="1" showAll="0"/>
    <pivotField axis="axisRow" showAll="0">
      <items count="6">
        <item x="0"/>
        <item x="2"/>
        <item x="4"/>
        <item x="1"/>
        <item x="3"/>
        <item t="default"/>
      </items>
    </pivotField>
    <pivotField numFmtId="2" showAll="0"/>
    <pivotField numFmtId="2" showAll="0"/>
    <pivotField dataField="1" showAll="0"/>
    <pivotField numFmtId="2" showAll="0"/>
  </pivotFields>
  <rowFields count="2">
    <field x="2"/>
    <field x="0"/>
  </rowFields>
  <rowItems count="51">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r="1">
      <x v="8"/>
    </i>
    <i t="grand">
      <x/>
    </i>
  </rowItems>
  <colItems count="1">
    <i/>
  </colItems>
  <dataFields count="1">
    <dataField name="Moyenne de Prix référence par article " fld="5"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E0337-FAB0-B543-90DD-2BFDD231FE44}" name="Tableau croisé dynamique22" cacheId="11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7">
  <location ref="A3:F13" firstHeaderRow="0" firstDataRow="1" firstDataCol="1"/>
  <pivotFields count="6">
    <pivotField axis="axisRow" numFmtId="1" showAll="0">
      <items count="10">
        <item x="0"/>
        <item x="1"/>
        <item x="2"/>
        <item x="3"/>
        <item x="4"/>
        <item x="5"/>
        <item x="6"/>
        <item x="7"/>
        <item x="8"/>
        <item t="default"/>
      </items>
    </pivotField>
    <pivotField dataField="1" showAll="0">
      <items count="6">
        <item x="0"/>
        <item x="3"/>
        <item x="1"/>
        <item x="2"/>
        <item x="4"/>
        <item t="default"/>
      </items>
    </pivotField>
    <pivotField dataField="1" showAll="0"/>
    <pivotField dataField="1" showAll="0">
      <items count="6">
        <item x="0"/>
        <item x="3"/>
        <item x="2"/>
        <item x="1"/>
        <item x="4"/>
        <item t="default"/>
      </items>
    </pivotField>
    <pivotField dataField="1" showAll="0"/>
    <pivotField dataField="1" showAll="0"/>
  </pivotFields>
  <rowFields count="1">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Moyenne de BOULANGERIE" fld="1" subtotal="average" baseField="0" baseItem="0"/>
    <dataField name="Moyenne de CREMERIE" fld="2" subtotal="average" baseField="0" baseItem="0"/>
    <dataField name="Moyenne de EMBALLAGES" fld="3" subtotal="average" baseField="0" baseItem="0"/>
    <dataField name="Moyenne de MIX LEGUMES" fld="4" subtotal="average" baseField="0" baseItem="0"/>
    <dataField name="Moyenne de VOLAILLE" fld="5" subtotal="average" baseField="0" baseItem="0"/>
  </dataFields>
  <formats count="1">
    <format dxfId="0">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84C9CD-A968-FA46-9E4F-6AF159CD4FF4}" name="Tableau croisé dynamique8" cacheId="114"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G1:H56" firstHeaderRow="1" firstDataRow="1" firstDataCol="1"/>
  <pivotFields count="7">
    <pivotField showAll="0"/>
    <pivotField numFmtId="1" showAll="0"/>
    <pivotField numFmtId="1" showAll="0"/>
    <pivotField axis="axisRow" showAll="0">
      <items count="6">
        <item x="1"/>
        <item x="2"/>
        <item x="0"/>
        <item x="4"/>
        <item x="3"/>
        <item t="default"/>
      </items>
    </pivotField>
    <pivotField numFmtId="164" showAll="0"/>
    <pivotField axis="axisRow" showAll="0">
      <items count="10">
        <item x="0"/>
        <item x="2"/>
        <item x="3"/>
        <item x="1"/>
        <item x="4"/>
        <item x="5"/>
        <item x="6"/>
        <item x="8"/>
        <item x="7"/>
        <item t="default"/>
      </items>
    </pivotField>
    <pivotField dataField="1" numFmtId="2" showAll="0"/>
  </pivotFields>
  <rowFields count="2">
    <field x="5"/>
    <field x="3"/>
  </rowFields>
  <rowItems count="55">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t="grand">
      <x/>
    </i>
  </rowItems>
  <colItems count="1">
    <i/>
  </colItems>
  <dataFields count="1">
    <dataField name="Somme de Qte receptionnee (UVC)"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3B31D-CE78-444C-A101-5874E552C7DD}" name="Tableau croisé dynamique7" cacheId="11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4">
  <location ref="B1:C56" firstHeaderRow="1" firstDataRow="1" firstDataCol="1"/>
  <pivotFields count="7">
    <pivotField axis="axisRow" numFmtId="1" showAll="0">
      <items count="10">
        <item x="0"/>
        <item x="1"/>
        <item x="2"/>
        <item x="3"/>
        <item x="4"/>
        <item x="5"/>
        <item x="6"/>
        <item x="7"/>
        <item x="8"/>
        <item t="default"/>
      </items>
    </pivotField>
    <pivotField numFmtId="1" showAll="0"/>
    <pivotField axis="axisRow" showAll="0">
      <items count="6">
        <item x="0"/>
        <item x="2"/>
        <item x="4"/>
        <item x="1"/>
        <item x="3"/>
        <item t="default"/>
      </items>
    </pivotField>
    <pivotField numFmtId="2" showAll="0"/>
    <pivotField numFmtId="2" showAll="0"/>
    <pivotField showAll="0"/>
    <pivotField dataField="1" numFmtId="2" showAll="0"/>
  </pivotFields>
  <rowFields count="2">
    <field x="0"/>
    <field x="2"/>
  </rowFields>
  <rowItems count="55">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x v="7"/>
    </i>
    <i r="1">
      <x/>
    </i>
    <i r="1">
      <x v="1"/>
    </i>
    <i r="1">
      <x v="2"/>
    </i>
    <i r="1">
      <x v="3"/>
    </i>
    <i r="1">
      <x v="4"/>
    </i>
    <i>
      <x v="8"/>
    </i>
    <i r="1">
      <x/>
    </i>
    <i r="1">
      <x v="1"/>
    </i>
    <i r="1">
      <x v="2"/>
    </i>
    <i r="1">
      <x v="3"/>
    </i>
    <i r="1">
      <x v="4"/>
    </i>
    <i t="grand">
      <x/>
    </i>
  </rowItems>
  <colItems count="1">
    <i/>
  </colItems>
  <dataFields count="1">
    <dataField name="Somme de Expeditions (UVC)" fld="6" baseField="0" baseItem="0"/>
  </dataFields>
  <chartFormats count="2">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A7DDBE-7740-584D-9FFE-954A56B7517D}" name="Tableau croisé dynamique33" cacheId="109" applyNumberFormats="0" applyBorderFormats="0" applyFontFormats="0" applyPatternFormats="0" applyAlignmentFormats="0" applyWidthHeightFormats="1" dataCaption="Valeurs" updatedVersion="8" minRefreshableVersion="5" useAutoFormatting="1" itemPrintTitles="1" createdVersion="8" indent="0" outline="1" outlineData="1" multipleFieldFilters="0" chartFormat="22">
  <location ref="A3:G14" firstHeaderRow="1" firstDataRow="2" firstDataCol="1"/>
  <pivotFields count="6">
    <pivotField dataField="1" numFmtId="1" showAll="0"/>
    <pivotField numFmtId="1" showAll="0"/>
    <pivotField axis="axisCol" showAll="0">
      <items count="6">
        <item x="1"/>
        <item x="2"/>
        <item x="0"/>
        <item x="4"/>
        <item x="3"/>
        <item t="default"/>
      </items>
    </pivotField>
    <pivotField numFmtId="164" showAll="0"/>
    <pivotField axis="axisRow" numFmtId="165" showAll="0">
      <items count="202">
        <item x="0"/>
        <item x="2"/>
        <item x="3"/>
        <item x="1"/>
        <item x="4"/>
        <item x="5"/>
        <item x="6"/>
        <item x="8"/>
        <item x="7"/>
        <item m="1" x="15"/>
        <item m="1" x="13"/>
        <item m="1" x="12"/>
        <item m="1" x="17"/>
        <item m="1" x="11"/>
        <item m="1" x="24"/>
        <item m="1" x="18"/>
        <item m="1" x="9"/>
        <item m="1" x="14"/>
        <item m="1" x="31"/>
        <item m="1" x="19"/>
        <item m="1" x="22"/>
        <item m="1" x="21"/>
        <item m="1" x="25"/>
        <item m="1" x="30"/>
        <item m="1" x="20"/>
        <item m="1" x="16"/>
        <item m="1" x="23"/>
        <item m="1" x="40"/>
        <item m="1" x="39"/>
        <item m="1" x="33"/>
        <item m="1" x="38"/>
        <item m="1" x="45"/>
        <item m="1" x="47"/>
        <item m="1" x="32"/>
        <item m="1" x="36"/>
        <item m="1" x="35"/>
        <item m="1" x="28"/>
        <item m="1" x="34"/>
        <item m="1" x="26"/>
        <item m="1" x="42"/>
        <item m="1" x="41"/>
        <item m="1" x="29"/>
        <item m="1" x="48"/>
        <item m="1" x="27"/>
        <item m="1" x="37"/>
        <item m="1" x="49"/>
        <item m="1" x="44"/>
        <item m="1" x="53"/>
        <item m="1" x="52"/>
        <item m="1" x="46"/>
        <item m="1" x="56"/>
        <item m="1" x="54"/>
        <item m="1" x="43"/>
        <item m="1" x="55"/>
        <item m="1" x="58"/>
        <item m="1" x="51"/>
        <item m="1" x="61"/>
        <item m="1" x="59"/>
        <item m="1" x="60"/>
        <item m="1" x="50"/>
        <item m="1" x="67"/>
        <item m="1" x="65"/>
        <item m="1" x="64"/>
        <item m="1" x="57"/>
        <item m="1" x="73"/>
        <item m="1" x="72"/>
        <item m="1" x="74"/>
        <item m="1" x="75"/>
        <item m="1" x="70"/>
        <item m="1" x="77"/>
        <item m="1" x="71"/>
        <item m="1" x="78"/>
        <item m="1" x="62"/>
        <item m="1" x="63"/>
        <item m="1" x="76"/>
        <item m="1" x="79"/>
        <item m="1" x="68"/>
        <item m="1" x="83"/>
        <item m="1" x="86"/>
        <item m="1" x="80"/>
        <item m="1" x="82"/>
        <item m="1" x="84"/>
        <item m="1" x="10"/>
        <item m="1" x="87"/>
        <item m="1" x="88"/>
        <item m="1" x="81"/>
        <item m="1" x="98"/>
        <item m="1" x="69"/>
        <item m="1" x="93"/>
        <item m="1" x="99"/>
        <item m="1" x="91"/>
        <item m="1" x="95"/>
        <item m="1" x="90"/>
        <item m="1" x="85"/>
        <item m="1" x="97"/>
        <item m="1" x="102"/>
        <item m="1" x="101"/>
        <item m="1" x="96"/>
        <item m="1" x="105"/>
        <item m="1" x="89"/>
        <item m="1" x="104"/>
        <item m="1" x="103"/>
        <item m="1" x="66"/>
        <item m="1" x="112"/>
        <item m="1" x="108"/>
        <item m="1" x="106"/>
        <item m="1" x="109"/>
        <item m="1" x="107"/>
        <item m="1" x="94"/>
        <item m="1" x="114"/>
        <item m="1" x="113"/>
        <item m="1" x="111"/>
        <item m="1" x="115"/>
        <item m="1" x="110"/>
        <item m="1" x="119"/>
        <item m="1" x="120"/>
        <item m="1" x="117"/>
        <item m="1" x="116"/>
        <item m="1" x="122"/>
        <item m="1" x="92"/>
        <item m="1" x="118"/>
        <item m="1" x="124"/>
        <item m="1" x="127"/>
        <item m="1" x="128"/>
        <item m="1" x="129"/>
        <item m="1" x="135"/>
        <item m="1" x="136"/>
        <item m="1" x="130"/>
        <item m="1" x="134"/>
        <item m="1" x="131"/>
        <item m="1" x="132"/>
        <item m="1" x="138"/>
        <item m="1" x="133"/>
        <item m="1" x="126"/>
        <item m="1" x="125"/>
        <item m="1" x="142"/>
        <item m="1" x="145"/>
        <item m="1" x="143"/>
        <item m="1" x="140"/>
        <item m="1" x="121"/>
        <item m="1" x="150"/>
        <item m="1" x="123"/>
        <item m="1" x="137"/>
        <item m="1" x="139"/>
        <item m="1" x="149"/>
        <item m="1" x="146"/>
        <item m="1" x="100"/>
        <item m="1" x="148"/>
        <item m="1" x="141"/>
        <item m="1" x="154"/>
        <item m="1" x="161"/>
        <item m="1" x="151"/>
        <item m="1" x="155"/>
        <item m="1" x="144"/>
        <item m="1" x="158"/>
        <item m="1" x="157"/>
        <item m="1" x="152"/>
        <item m="1" x="159"/>
        <item m="1" x="174"/>
        <item m="1" x="168"/>
        <item m="1" x="163"/>
        <item m="1" x="153"/>
        <item m="1" x="160"/>
        <item m="1" x="156"/>
        <item m="1" x="169"/>
        <item m="1" x="175"/>
        <item m="1" x="164"/>
        <item m="1" x="170"/>
        <item m="1" x="177"/>
        <item m="1" x="171"/>
        <item m="1" x="162"/>
        <item m="1" x="178"/>
        <item m="1" x="180"/>
        <item m="1" x="179"/>
        <item m="1" x="189"/>
        <item m="1" x="176"/>
        <item m="1" x="165"/>
        <item m="1" x="181"/>
        <item m="1" x="183"/>
        <item m="1" x="184"/>
        <item m="1" x="166"/>
        <item m="1" x="172"/>
        <item m="1" x="186"/>
        <item m="1" x="147"/>
        <item m="1" x="187"/>
        <item m="1" x="182"/>
        <item m="1" x="167"/>
        <item m="1" x="191"/>
        <item m="1" x="192"/>
        <item m="1" x="194"/>
        <item m="1" x="193"/>
        <item m="1" x="188"/>
        <item m="1" x="197"/>
        <item m="1" x="195"/>
        <item m="1" x="196"/>
        <item m="1" x="185"/>
        <item m="1" x="190"/>
        <item m="1" x="173"/>
        <item m="1" x="200"/>
        <item m="1" x="199"/>
        <item m="1" x="198"/>
        <item t="default"/>
      </items>
    </pivotField>
    <pivotField numFmtId="2" showAll="0"/>
  </pivotFields>
  <rowFields count="1">
    <field x="4"/>
  </rowFields>
  <rowItems count="10">
    <i>
      <x/>
    </i>
    <i>
      <x v="1"/>
    </i>
    <i>
      <x v="2"/>
    </i>
    <i>
      <x v="3"/>
    </i>
    <i>
      <x v="4"/>
    </i>
    <i>
      <x v="5"/>
    </i>
    <i>
      <x v="6"/>
    </i>
    <i>
      <x v="7"/>
    </i>
    <i>
      <x v="8"/>
    </i>
    <i t="grand">
      <x/>
    </i>
  </rowItems>
  <colFields count="1">
    <field x="2"/>
  </colFields>
  <colItems count="6">
    <i>
      <x/>
    </i>
    <i>
      <x v="1"/>
    </i>
    <i>
      <x v="2"/>
    </i>
    <i>
      <x v="3"/>
    </i>
    <i>
      <x v="4"/>
    </i>
    <i t="grand">
      <x/>
    </i>
  </colItems>
  <dataFields count="1">
    <dataField name="Nombre de Num CDE" fld="0" subtotal="count" baseField="0" baseItem="0"/>
  </dataFields>
  <chartFormats count="1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2"/>
          </reference>
        </references>
      </pivotArea>
    </chartFormat>
    <chartFormat chart="0" format="12" series="1">
      <pivotArea type="data" outline="0" fieldPosition="0">
        <references count="2">
          <reference field="4294967294" count="1" selected="0">
            <x v="0"/>
          </reference>
          <reference field="2" count="1" selected="0">
            <x v="3"/>
          </reference>
        </references>
      </pivotArea>
    </chartFormat>
    <chartFormat chart="0" format="13" series="1">
      <pivotArea type="data" outline="0" fieldPosition="0">
        <references count="2">
          <reference field="4294967294" count="1" selected="0">
            <x v="0"/>
          </reference>
          <reference field="2" count="1" selected="0">
            <x v="4"/>
          </reference>
        </references>
      </pivotArea>
    </chartFormat>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4" name="Date de Reception">
      <autoFilter ref="A1">
        <filterColumn colId="0">
          <customFilters and="1">
            <customFilter operator="greaterThanOrEqual" val="4474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C25E1C-35CF-6541-9B6D-58AA054CE48C}" name="Tableau croisé dynamique4" cacheId="11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D1047" firstHeaderRow="1" firstDataRow="2" firstDataCol="1"/>
  <pivotFields count="5">
    <pivotField axis="axisRow" numFmtId="1" showAll="0">
      <items count="1045">
        <item x="0"/>
        <item x="971"/>
        <item x="972"/>
        <item x="973"/>
        <item x="974"/>
        <item x="975"/>
        <item x="976"/>
        <item x="977"/>
        <item x="978"/>
        <item x="979"/>
        <item x="980"/>
        <item x="981"/>
        <item x="1"/>
        <item x="982"/>
        <item x="983"/>
        <item x="984"/>
        <item x="985"/>
        <item x="2"/>
        <item x="986"/>
        <item x="987"/>
        <item x="988"/>
        <item x="989"/>
        <item x="990"/>
        <item x="991"/>
        <item x="992"/>
        <item x="993"/>
        <item x="994"/>
        <item x="995"/>
        <item x="996"/>
        <item x="997"/>
        <item x="998"/>
        <item x="999"/>
        <item x="1000"/>
        <item x="1001"/>
        <item x="1002"/>
        <item x="1003"/>
        <item x="1004"/>
        <item x="1005"/>
        <item x="3"/>
        <item x="4"/>
        <item x="1006"/>
        <item x="1007"/>
        <item x="1008"/>
        <item x="1009"/>
        <item x="1010"/>
        <item x="1011"/>
        <item x="1012"/>
        <item x="1013"/>
        <item x="1014"/>
        <item x="1015"/>
        <item x="1016"/>
        <item x="1017"/>
        <item x="1018"/>
        <item x="1019"/>
        <item x="1020"/>
        <item x="1021"/>
        <item x="1022"/>
        <item x="1023"/>
        <item x="1024"/>
        <item x="5"/>
        <item x="6"/>
        <item x="7"/>
        <item x="1025"/>
        <item x="1026"/>
        <item x="8"/>
        <item x="1027"/>
        <item x="1028"/>
        <item x="1029"/>
        <item x="9"/>
        <item x="1030"/>
        <item x="1031"/>
        <item x="1032"/>
        <item x="1033"/>
        <item x="1034"/>
        <item x="1035"/>
        <item x="1036"/>
        <item x="10"/>
        <item x="1037"/>
        <item x="11"/>
        <item x="12"/>
        <item x="1038"/>
        <item x="13"/>
        <item x="14"/>
        <item x="1039"/>
        <item x="1040"/>
        <item x="15"/>
        <item x="16"/>
        <item x="1041"/>
        <item x="1042"/>
        <item x="17"/>
        <item x="18"/>
        <item x="19"/>
        <item x="20"/>
        <item x="21"/>
        <item x="22"/>
        <item x="23"/>
        <item x="24"/>
        <item x="25"/>
        <item x="26"/>
        <item x="27"/>
        <item x="28"/>
        <item x="29"/>
        <item x="30"/>
        <item x="31"/>
        <item x="1043"/>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t="default"/>
      </items>
    </pivotField>
    <pivotField showAll="0">
      <items count="11">
        <item x="9"/>
        <item x="0"/>
        <item x="2"/>
        <item x="3"/>
        <item x="1"/>
        <item x="4"/>
        <item x="5"/>
        <item x="6"/>
        <item x="8"/>
        <item x="7"/>
        <item t="default"/>
      </items>
    </pivotField>
    <pivotField showAll="0">
      <items count="6">
        <item x="1"/>
        <item x="2"/>
        <item x="0"/>
        <item x="4"/>
        <item x="3"/>
        <item t="default"/>
      </items>
    </pivotField>
    <pivotField dataField="1" numFmtId="2" showAll="0"/>
    <pivotField axis="axisCol" showAll="0">
      <items count="3">
        <item x="1"/>
        <item x="0"/>
        <item t="default"/>
      </items>
    </pivotField>
  </pivotFields>
  <rowFields count="1">
    <field x="0"/>
  </rowFields>
  <rowItems count="10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t="grand">
      <x/>
    </i>
  </rowItems>
  <colFields count="1">
    <field x="4"/>
  </colFields>
  <colItems count="3">
    <i>
      <x/>
    </i>
    <i>
      <x v="1"/>
    </i>
    <i t="grand">
      <x/>
    </i>
  </colItems>
  <dataFields count="1">
    <dataField name="Somme de Qte (UVC)"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Mois" xr10:uid="{9DE44C53-28FD-B244-BAB6-475B1584022A}" sourceName="AnnéeMois">
  <pivotTables>
    <pivotTable tabId="6" name="Tableau croisé dynamique17"/>
  </pivotTables>
  <data>
    <tabular pivotCacheId="2136537503">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mois1" xr10:uid="{3870DE07-3885-3145-A759-C061AFEF949C}" sourceName="Annéemois">
  <pivotTables>
    <pivotTable tabId="11" name="Tableau croisé dynamique22"/>
  </pivotTables>
  <data>
    <tabular pivotCacheId="1806250043">
      <items count="9">
        <i x="0" s="1"/>
        <i x="1" s="1"/>
        <i x="2" s="1"/>
        <i x="3" s="1"/>
        <i x="4" s="1"/>
        <i x="5" s="1"/>
        <i x="6" s="1"/>
        <i x="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mois2" xr10:uid="{7E7D314B-5793-964B-A61A-BEAC8FA4534A}" sourceName="Annéemois">
  <pivotTables>
    <pivotTable tabId="19" name="Tableau croisé dynamique33"/>
  </pivotTables>
  <data>
    <tabular pivotCacheId="335667770">
      <items count="201">
        <i x="0" s="1"/>
        <i x="2" s="1"/>
        <i x="3" s="1"/>
        <i x="1" s="1"/>
        <i x="4" s="1"/>
        <i x="5" s="1"/>
        <i x="6" s="1"/>
        <i x="8" s="1"/>
        <i x="7" s="1"/>
        <i x="15" s="1" nd="1"/>
        <i x="13" s="1" nd="1"/>
        <i x="12" s="1" nd="1"/>
        <i x="17" s="1" nd="1"/>
        <i x="11" s="1" nd="1"/>
        <i x="24" s="1" nd="1"/>
        <i x="18" s="1" nd="1"/>
        <i x="9" s="1" nd="1"/>
        <i x="14" s="1" nd="1"/>
        <i x="31" s="1" nd="1"/>
        <i x="19" s="1" nd="1"/>
        <i x="22" s="1" nd="1"/>
        <i x="21" s="1" nd="1"/>
        <i x="25" s="1" nd="1"/>
        <i x="30" s="1" nd="1"/>
        <i x="20" s="1" nd="1"/>
        <i x="16" s="1" nd="1"/>
        <i x="23" s="1" nd="1"/>
        <i x="40" s="1" nd="1"/>
        <i x="39" s="1" nd="1"/>
        <i x="33" s="1" nd="1"/>
        <i x="38" s="1" nd="1"/>
        <i x="45" s="1" nd="1"/>
        <i x="47" s="1" nd="1"/>
        <i x="32" s="1" nd="1"/>
        <i x="36" s="1" nd="1"/>
        <i x="35" s="1" nd="1"/>
        <i x="28" s="1" nd="1"/>
        <i x="34" s="1" nd="1"/>
        <i x="26" s="1" nd="1"/>
        <i x="42" s="1" nd="1"/>
        <i x="41" s="1" nd="1"/>
        <i x="29" s="1" nd="1"/>
        <i x="48" s="1" nd="1"/>
        <i x="27" s="1" nd="1"/>
        <i x="37" s="1" nd="1"/>
        <i x="49" s="1" nd="1"/>
        <i x="44" s="1" nd="1"/>
        <i x="53" s="1" nd="1"/>
        <i x="52" s="1" nd="1"/>
        <i x="46" s="1" nd="1"/>
        <i x="56" s="1" nd="1"/>
        <i x="54" s="1" nd="1"/>
        <i x="43" s="1" nd="1"/>
        <i x="55" s="1" nd="1"/>
        <i x="58" s="1" nd="1"/>
        <i x="51" s="1" nd="1"/>
        <i x="61" s="1" nd="1"/>
        <i x="59" s="1" nd="1"/>
        <i x="60" s="1" nd="1"/>
        <i x="50" s="1" nd="1"/>
        <i x="67" s="1" nd="1"/>
        <i x="65" s="1" nd="1"/>
        <i x="64" s="1" nd="1"/>
        <i x="57" s="1" nd="1"/>
        <i x="73" s="1" nd="1"/>
        <i x="72" s="1" nd="1"/>
        <i x="74" s="1" nd="1"/>
        <i x="75" s="1" nd="1"/>
        <i x="70" s="1" nd="1"/>
        <i x="77" s="1" nd="1"/>
        <i x="71" s="1" nd="1"/>
        <i x="78" s="1" nd="1"/>
        <i x="62" s="1" nd="1"/>
        <i x="63" s="1" nd="1"/>
        <i x="76" s="1" nd="1"/>
        <i x="79" s="1" nd="1"/>
        <i x="68" s="1" nd="1"/>
        <i x="83" s="1" nd="1"/>
        <i x="86" s="1" nd="1"/>
        <i x="80" s="1" nd="1"/>
        <i x="82" s="1" nd="1"/>
        <i x="84" s="1" nd="1"/>
        <i x="10" s="1" nd="1"/>
        <i x="87" s="1" nd="1"/>
        <i x="88" s="1" nd="1"/>
        <i x="81" s="1" nd="1"/>
        <i x="98" s="1" nd="1"/>
        <i x="69" s="1" nd="1"/>
        <i x="93" s="1" nd="1"/>
        <i x="99" s="1" nd="1"/>
        <i x="91" s="1" nd="1"/>
        <i x="95" s="1" nd="1"/>
        <i x="90" s="1" nd="1"/>
        <i x="85" s="1" nd="1"/>
        <i x="97" s="1" nd="1"/>
        <i x="102" s="1" nd="1"/>
        <i x="101" s="1" nd="1"/>
        <i x="96" s="1" nd="1"/>
        <i x="105" s="1" nd="1"/>
        <i x="89" s="1" nd="1"/>
        <i x="104" s="1" nd="1"/>
        <i x="103" s="1" nd="1"/>
        <i x="66" s="1" nd="1"/>
        <i x="112" s="1" nd="1"/>
        <i x="108" s="1" nd="1"/>
        <i x="106" s="1" nd="1"/>
        <i x="109" s="1" nd="1"/>
        <i x="107" s="1" nd="1"/>
        <i x="94" s="1" nd="1"/>
        <i x="114" s="1" nd="1"/>
        <i x="113" s="1" nd="1"/>
        <i x="111" s="1" nd="1"/>
        <i x="115" s="1" nd="1"/>
        <i x="110" s="1" nd="1"/>
        <i x="119" s="1" nd="1"/>
        <i x="120" s="1" nd="1"/>
        <i x="117" s="1" nd="1"/>
        <i x="116" s="1" nd="1"/>
        <i x="122" s="1" nd="1"/>
        <i x="92" s="1" nd="1"/>
        <i x="118" s="1" nd="1"/>
        <i x="124" s="1" nd="1"/>
        <i x="127" s="1" nd="1"/>
        <i x="128" s="1" nd="1"/>
        <i x="129" s="1" nd="1"/>
        <i x="135" s="1" nd="1"/>
        <i x="136" s="1" nd="1"/>
        <i x="130" s="1" nd="1"/>
        <i x="134" s="1" nd="1"/>
        <i x="131" s="1" nd="1"/>
        <i x="132" s="1" nd="1"/>
        <i x="138" s="1" nd="1"/>
        <i x="133" s="1" nd="1"/>
        <i x="126" s="1" nd="1"/>
        <i x="125" s="1" nd="1"/>
        <i x="142" s="1" nd="1"/>
        <i x="145" s="1" nd="1"/>
        <i x="143" s="1" nd="1"/>
        <i x="140" s="1" nd="1"/>
        <i x="121" s="1" nd="1"/>
        <i x="150" s="1" nd="1"/>
        <i x="123" s="1" nd="1"/>
        <i x="137" s="1" nd="1"/>
        <i x="139" s="1" nd="1"/>
        <i x="149" s="1" nd="1"/>
        <i x="146" s="1" nd="1"/>
        <i x="100" s="1" nd="1"/>
        <i x="148" s="1" nd="1"/>
        <i x="141" s="1" nd="1"/>
        <i x="154" s="1" nd="1"/>
        <i x="161" s="1" nd="1"/>
        <i x="151" s="1" nd="1"/>
        <i x="155" s="1" nd="1"/>
        <i x="144" s="1" nd="1"/>
        <i x="158" s="1" nd="1"/>
        <i x="157" s="1" nd="1"/>
        <i x="152" s="1" nd="1"/>
        <i x="159" s="1" nd="1"/>
        <i x="174" s="1" nd="1"/>
        <i x="168" s="1" nd="1"/>
        <i x="163" s="1" nd="1"/>
        <i x="153" s="1" nd="1"/>
        <i x="160" s="1" nd="1"/>
        <i x="156" s="1" nd="1"/>
        <i x="169" s="1" nd="1"/>
        <i x="175" s="1" nd="1"/>
        <i x="164" s="1" nd="1"/>
        <i x="170" s="1" nd="1"/>
        <i x="177" s="1" nd="1"/>
        <i x="171" s="1" nd="1"/>
        <i x="162" s="1" nd="1"/>
        <i x="178" s="1" nd="1"/>
        <i x="180" s="1" nd="1"/>
        <i x="179" s="1" nd="1"/>
        <i x="189" s="1" nd="1"/>
        <i x="176" s="1" nd="1"/>
        <i x="165" s="1" nd="1"/>
        <i x="181" s="1" nd="1"/>
        <i x="183" s="1" nd="1"/>
        <i x="184" s="1" nd="1"/>
        <i x="166" s="1" nd="1"/>
        <i x="172" s="1" nd="1"/>
        <i x="186" s="1" nd="1"/>
        <i x="147" s="1" nd="1"/>
        <i x="187" s="1" nd="1"/>
        <i x="182" s="1" nd="1"/>
        <i x="167" s="1" nd="1"/>
        <i x="191" s="1" nd="1"/>
        <i x="192" s="1" nd="1"/>
        <i x="194" s="1" nd="1"/>
        <i x="193" s="1" nd="1"/>
        <i x="188" s="1" nd="1"/>
        <i x="197" s="1" nd="1"/>
        <i x="195" s="1" nd="1"/>
        <i x="196" s="1" nd="1"/>
        <i x="185" s="1" nd="1"/>
        <i x="190" s="1" nd="1"/>
        <i x="173" s="1" nd="1"/>
        <i x="200" s="1" nd="1"/>
        <i x="199" s="1" nd="1"/>
        <i x="19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 xr10:uid="{922CEBBF-C249-0C48-8EDE-9E151EBC6744}" sourceName="Famille de produits">
  <pivotTables>
    <pivotTable tabId="6" name="Tableau croisé dynamique17"/>
  </pivotTables>
  <data>
    <tabular pivotCacheId="2136537503">
      <items count="5">
        <i x="0" s="1"/>
        <i x="2" s="1"/>
        <i x="4"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2" xr10:uid="{25EA67F4-4C9C-0145-B1E9-63F55C0F2AC9}" sourceName="Famille de produits">
  <pivotTables>
    <pivotTable tabId="5" name="Graphique 1"/>
  </pivotTables>
  <data>
    <tabular pivotCacheId="595250134">
      <items count="7">
        <i x="0" s="1"/>
        <i x="2" s="1"/>
        <i x="4" s="1"/>
        <i x="1" s="1"/>
        <i x="3" s="1"/>
        <i x="6"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4" xr10:uid="{1110A9E8-DA99-6149-AD5B-325CE0D12241}" sourceName="Famille de produits">
  <pivotTables>
    <pivotTable tabId="19" name="Tableau croisé dynamique33"/>
  </pivotTables>
  <data>
    <tabular pivotCacheId="335667770">
      <items count="5">
        <i x="1" s="1"/>
        <i x="2" s="1"/>
        <i x="0"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5" xr10:uid="{5E533631-FB19-AE48-ADFB-ECCBDE34ED36}" sourceName="Famille de produits">
  <pivotTables>
    <pivotTable tabId="6" name="Tableau croisé dynamique2"/>
  </pivotTables>
  <data>
    <tabular pivotCacheId="2136537503">
      <items count="5">
        <i x="0" s="1"/>
        <i x="2" s="1"/>
        <i x="4"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mois4" xr10:uid="{B1BA4641-9F88-AF42-8394-C646BE990FCD}" sourceName="Annéemois">
  <pivotTables>
    <pivotTable tabId="27" name="Tableau croisé dynamique4"/>
  </pivotTables>
  <data>
    <tabular pivotCacheId="2102564243">
      <items count="10">
        <i x="9" s="1"/>
        <i x="0" s="1"/>
        <i x="2" s="1"/>
        <i x="3" s="1"/>
        <i x="1" s="1"/>
        <i x="4" s="1"/>
        <i x="5" s="1"/>
        <i x="6" s="1"/>
        <i x="8" s="1"/>
        <i x="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6" xr10:uid="{8621EFAA-943A-2A46-AF73-41C96524D30B}" sourceName="Famille de produits">
  <pivotTables>
    <pivotTable tabId="27" name="Tableau croisé dynamique4"/>
  </pivotTables>
  <data>
    <tabular pivotCacheId="2102564243">
      <items count="5">
        <i x="1" s="1"/>
        <i x="2" s="1"/>
        <i x="0" s="1"/>
        <i x="4"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3" xr10:uid="{493BC112-7AB3-FC41-A118-7E7747D008FC}" sourceName="Famille de produits">
  <pivotTables>
    <pivotTable tabId="31" name="Tableau croisé dynamique7"/>
  </pivotTables>
  <data>
    <tabular pivotCacheId="2136537503">
      <items count="5">
        <i x="0" s="1"/>
        <i x="2" s="1"/>
        <i x="4" s="1"/>
        <i x="1"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Famille_de_produits7" xr10:uid="{84D5E60F-1517-4A48-8FDA-D6F2329A607C}" sourceName="Famille de produits">
  <pivotTables>
    <pivotTable tabId="31" name="Tableau croisé dynamique8"/>
  </pivotTables>
  <data>
    <tabular pivotCacheId="672530405">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le de produits 2" xr10:uid="{E47A7BC4-7B78-CD4C-83D9-52137C500D8B}" cache="Segment_Famille_de_produits2" caption="Famille de produits"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Mois" xr10:uid="{D67155DD-A946-6045-B84D-307A0F1E3024}" cache="Segment_AnnéeMois" caption="AnnéeMois" rowHeight="209550"/>
  <slicer name="Famille de produits" xr10:uid="{26BF98BB-C748-6441-B74F-D6DB51E3EF6C}" cache="Segment_Famille_de_produits" caption="Famille de produits" rowHeight="209550"/>
  <slicer name="Famille de produits 6" xr10:uid="{D832D77D-485A-E247-A445-6C78604EFEB8}" cache="Segment_Famille_de_produits5" caption="Famille de produits" style="SlicerStyleOther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mois 1" xr10:uid="{D508C788-8B5E-914A-8118-8DBEA5F2AC5A}" cache="Segment_Annéemois1" caption="Annéemois"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mille de produits 3" xr10:uid="{E59996F1-6226-0B4B-A698-FB1891ADFD0D}" cache="Segment_Famille_de_produits3" caption="Famille de produits" rowHeight="209550"/>
  <slicer name="Famille de produits 8" xr10:uid="{12FFD015-CFD9-2941-82D6-D5D4A3DC0642}" cache="Segment_Famille_de_produits7" caption="Famille de produits"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mois 2" xr10:uid="{8DD3E503-7D83-4043-89A8-C805B40768A8}" cache="Segment_Annéemois2" caption="Annéemois" rowHeight="209550"/>
  <slicer name="Famille de produits 4" xr10:uid="{06227986-0558-1646-AAC4-EB6AB566FA0A}" cache="Segment_Famille_de_produits4" caption="Famille de produits"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éemois 3" xr10:uid="{251931D2-78DE-954A-9EA7-867E76CCCAC0}" cache="Segment_Annéemois4" caption="Annéemois" startItem="2" rowHeight="209550"/>
  <slicer name="Famille de produits 5" xr10:uid="{7FBB9626-82D9-9C46-AFE0-F4040E8AD771}" cache="Segment_Famille_de_produits6" caption="Famille de produits"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8C2DE4-32B9-E44B-9886-DC1F3D5A581D}" name="Tableau3" displayName="Tableau3" ref="I13:O23" totalsRowShown="0" headerRowDxfId="31" dataDxfId="29" headerRowBorderDxfId="30" tableBorderDxfId="28" totalsRowBorderDxfId="27">
  <autoFilter ref="I13:O23" xr:uid="{DB8C2DE4-32B9-E44B-9886-DC1F3D5A581D}"/>
  <tableColumns count="7">
    <tableColumn id="1" xr3:uid="{A748D3EF-27E0-E749-A981-0B80FB6F05E9}" name="Annéemois" dataDxfId="26"/>
    <tableColumn id="2" xr3:uid="{18245D8D-CD90-AD4A-9CF2-894D5653AA70}" name="BOULANGERIE" dataDxfId="25"/>
    <tableColumn id="3" xr3:uid="{A8CEAB53-1B82-C44D-867F-2B4C4E8C8BB8}" name="CREMERIE" dataDxfId="24"/>
    <tableColumn id="4" xr3:uid="{76F6A0FE-E434-4D4C-AB5D-0FE39786A80E}" name="EMBALLAGES" dataDxfId="23"/>
    <tableColumn id="5" xr3:uid="{DD74B89C-2B8A-3E4E-A572-21EA6773BE20}" name="MIX LEGUMES" dataDxfId="22"/>
    <tableColumn id="6" xr3:uid="{39448CB0-7173-FC4F-A258-121B77EA2202}" name="VOLAILLE" dataDxfId="21"/>
    <tableColumn id="7" xr3:uid="{C2D1B6DB-C2FB-1543-9125-58C08AB668F8}" name="Total" dataDxfId="20">
      <calculatedColumnFormula>SUM(J14:N14)</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DF05D0-9547-8C40-8AF1-CCD682B9094C}" name="Tableau1" displayName="Tableau1" ref="A1:D3087" totalsRowShown="0" headerRowDxfId="19" headerRowBorderDxfId="18" tableBorderDxfId="17" totalsRowBorderDxfId="16">
  <autoFilter ref="A1:D3087" xr:uid="{F4DF05D0-9547-8C40-8AF1-CCD682B9094C}"/>
  <tableColumns count="4">
    <tableColumn id="1" xr3:uid="{6F3056B1-2D1D-5945-A740-8378C2CF2B56}" name="Annéemois" dataDxfId="15"/>
    <tableColumn id="2" xr3:uid="{FB27398D-0C1D-D34D-987C-06D3EE943626}" name="Famille de produits" dataDxfId="14"/>
    <tableColumn id="3" xr3:uid="{8EFB5CB2-FD05-554F-8DD0-188F3F611CE9}" name="Qte (UVC)" dataDxfId="13"/>
    <tableColumn id="4" xr3:uid="{7E83D334-7E39-934C-9ECC-771584907E41}" name="Type" dataDxfId="12"/>
  </tableColumns>
  <tableStyleInfo name="TableStyleMedium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DF761-F09C-054B-8BAB-6F7584B16D55}" name="Tableau13" displayName="Tableau13" ref="B1:E4507" totalsRowShown="0" headerRowDxfId="11" headerRowBorderDxfId="10" tableBorderDxfId="9" totalsRowBorderDxfId="8">
  <autoFilter ref="B1:E4507" xr:uid="{F4DF05D0-9547-8C40-8AF1-CCD682B9094C}"/>
  <tableColumns count="4">
    <tableColumn id="1" xr3:uid="{E9BDA71A-FE5F-D04C-955F-34EF189DB618}" name="Annéemois" dataDxfId="7"/>
    <tableColumn id="2" xr3:uid="{201C7D70-4404-BA47-91FA-5B653EB1F4D4}" name="Famille de produits" dataDxfId="6"/>
    <tableColumn id="3" xr3:uid="{0043521F-1D11-684F-9633-38E2068689CA}" name="Qte (UVC)" dataDxfId="5"/>
    <tableColumn id="4" xr3:uid="{4638C2B9-6EE3-9847-9667-34147056A1A6}" name="Type" dataDxfId="4"/>
  </tableColumns>
  <tableStyleInfo name="TableStyleMedium1"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zoomScale="174" zoomScaleNormal="174" workbookViewId="0">
      <selection activeCell="F8" sqref="F8"/>
    </sheetView>
  </sheetViews>
  <sheetFormatPr baseColWidth="10" defaultColWidth="12.6640625" defaultRowHeight="15.75" customHeight="1" x14ac:dyDescent="0.15"/>
  <cols>
    <col min="1" max="1" width="14.6640625" customWidth="1"/>
    <col min="2" max="2" width="17.6640625" customWidth="1"/>
    <col min="3" max="3" width="19.33203125" customWidth="1"/>
    <col min="4" max="4" width="16.5" customWidth="1"/>
    <col min="5" max="5" width="8.6640625" customWidth="1"/>
    <col min="6" max="6" width="19.6640625" customWidth="1"/>
    <col min="7" max="26" width="8.6640625" customWidth="1"/>
  </cols>
  <sheetData>
    <row r="1" spans="1:6" ht="26" x14ac:dyDescent="0.15">
      <c r="A1" s="22" t="s">
        <v>0</v>
      </c>
      <c r="B1" s="23" t="s">
        <v>1</v>
      </c>
      <c r="C1" s="22" t="s">
        <v>2</v>
      </c>
      <c r="D1" s="22" t="s">
        <v>3</v>
      </c>
      <c r="E1" s="22" t="s">
        <v>4</v>
      </c>
      <c r="F1" s="1"/>
    </row>
    <row r="2" spans="1:6" ht="12" customHeight="1" x14ac:dyDescent="0.15">
      <c r="A2" s="1">
        <v>5540246170256</v>
      </c>
      <c r="B2" s="2" t="s">
        <v>5</v>
      </c>
      <c r="C2" s="3" t="s">
        <v>6</v>
      </c>
      <c r="D2" s="3" t="s">
        <v>7</v>
      </c>
      <c r="E2" s="3" t="s">
        <v>8</v>
      </c>
      <c r="F2" s="1"/>
    </row>
    <row r="3" spans="1:6" ht="12" customHeight="1" x14ac:dyDescent="0.15">
      <c r="A3" s="1">
        <v>5540246170257</v>
      </c>
      <c r="B3" s="2" t="s">
        <v>9</v>
      </c>
      <c r="C3" s="3" t="s">
        <v>6</v>
      </c>
      <c r="D3" s="3" t="s">
        <v>7</v>
      </c>
      <c r="E3" s="3" t="s">
        <v>8</v>
      </c>
      <c r="F3" s="1"/>
    </row>
    <row r="4" spans="1:6" ht="12" customHeight="1" x14ac:dyDescent="0.15">
      <c r="A4" s="1">
        <v>5540246170499</v>
      </c>
      <c r="B4" s="2" t="s">
        <v>10</v>
      </c>
      <c r="C4" s="3" t="s">
        <v>6</v>
      </c>
      <c r="D4" s="3" t="s">
        <v>7</v>
      </c>
      <c r="E4" s="3" t="s">
        <v>8</v>
      </c>
      <c r="F4" s="1"/>
    </row>
    <row r="5" spans="1:6" ht="12" customHeight="1" x14ac:dyDescent="0.15">
      <c r="A5" s="1">
        <v>5540246171888</v>
      </c>
      <c r="B5" s="2" t="s">
        <v>11</v>
      </c>
      <c r="C5" s="3" t="s">
        <v>12</v>
      </c>
      <c r="D5" s="3" t="s">
        <v>7</v>
      </c>
      <c r="E5" s="3" t="s">
        <v>8</v>
      </c>
      <c r="F5" s="1"/>
    </row>
    <row r="6" spans="1:6" ht="12" customHeight="1" x14ac:dyDescent="0.15">
      <c r="A6" s="1">
        <v>5540246192213</v>
      </c>
      <c r="B6" s="2" t="s">
        <v>13</v>
      </c>
      <c r="C6" s="3" t="s">
        <v>12</v>
      </c>
      <c r="D6" s="3" t="s">
        <v>7</v>
      </c>
      <c r="E6" s="3" t="s">
        <v>8</v>
      </c>
      <c r="F6" s="1"/>
    </row>
    <row r="7" spans="1:6" ht="12" customHeight="1" x14ac:dyDescent="0.15">
      <c r="A7" s="1">
        <v>5540246193316</v>
      </c>
      <c r="B7" s="2" t="s">
        <v>14</v>
      </c>
      <c r="C7" s="3" t="s">
        <v>12</v>
      </c>
      <c r="D7" s="3" t="s">
        <v>7</v>
      </c>
      <c r="E7" s="3" t="s">
        <v>8</v>
      </c>
      <c r="F7" s="1"/>
    </row>
    <row r="8" spans="1:6" ht="12" customHeight="1" x14ac:dyDescent="0.15">
      <c r="A8" s="1">
        <v>5540246182684</v>
      </c>
      <c r="B8" s="2" t="s">
        <v>15</v>
      </c>
      <c r="C8" s="3" t="s">
        <v>12</v>
      </c>
      <c r="D8" s="3" t="s">
        <v>7</v>
      </c>
      <c r="E8" s="3" t="s">
        <v>8</v>
      </c>
      <c r="F8" s="1"/>
    </row>
    <row r="9" spans="1:6" ht="12" customHeight="1" x14ac:dyDescent="0.15">
      <c r="A9" s="1">
        <v>5540246183844</v>
      </c>
      <c r="B9" s="2" t="s">
        <v>16</v>
      </c>
      <c r="C9" s="3" t="s">
        <v>12</v>
      </c>
      <c r="D9" s="3" t="s">
        <v>7</v>
      </c>
      <c r="E9" s="3" t="s">
        <v>8</v>
      </c>
      <c r="F9" s="1"/>
    </row>
    <row r="10" spans="1:6" ht="12" customHeight="1" x14ac:dyDescent="0.15">
      <c r="A10" s="1">
        <v>5540246194467</v>
      </c>
      <c r="B10" s="2" t="s">
        <v>17</v>
      </c>
      <c r="C10" s="3" t="s">
        <v>12</v>
      </c>
      <c r="D10" s="3" t="s">
        <v>7</v>
      </c>
      <c r="E10" s="3" t="s">
        <v>8</v>
      </c>
      <c r="F10" s="1"/>
    </row>
    <row r="11" spans="1:6" ht="12" customHeight="1" x14ac:dyDescent="0.15">
      <c r="A11" s="1">
        <v>5540246196065</v>
      </c>
      <c r="B11" s="2" t="s">
        <v>18</v>
      </c>
      <c r="C11" s="3" t="s">
        <v>12</v>
      </c>
      <c r="D11" s="3" t="s">
        <v>7</v>
      </c>
      <c r="E11" s="3" t="s">
        <v>8</v>
      </c>
      <c r="F11" s="1"/>
    </row>
    <row r="12" spans="1:6" ht="12" customHeight="1" x14ac:dyDescent="0.15">
      <c r="A12" s="1">
        <v>5540246195596</v>
      </c>
      <c r="B12" s="2" t="s">
        <v>19</v>
      </c>
      <c r="C12" s="3" t="s">
        <v>20</v>
      </c>
      <c r="D12" s="3" t="s">
        <v>7</v>
      </c>
      <c r="E12" s="3" t="s">
        <v>8</v>
      </c>
      <c r="F12" s="1"/>
    </row>
    <row r="13" spans="1:6" ht="12" customHeight="1" x14ac:dyDescent="0.15">
      <c r="A13" s="1">
        <v>5540246178231</v>
      </c>
      <c r="B13" s="2" t="s">
        <v>21</v>
      </c>
      <c r="C13" s="3" t="s">
        <v>6</v>
      </c>
      <c r="D13" s="3" t="s">
        <v>7</v>
      </c>
      <c r="E13" s="3" t="s">
        <v>8</v>
      </c>
      <c r="F13" s="1"/>
    </row>
    <row r="14" spans="1:6" ht="12" customHeight="1" x14ac:dyDescent="0.15">
      <c r="A14" s="1">
        <v>5540246180522</v>
      </c>
      <c r="B14" s="2" t="s">
        <v>22</v>
      </c>
      <c r="C14" s="3" t="s">
        <v>6</v>
      </c>
      <c r="D14" s="3" t="s">
        <v>7</v>
      </c>
      <c r="E14" s="3" t="s">
        <v>8</v>
      </c>
      <c r="F14" s="1"/>
    </row>
    <row r="15" spans="1:6" ht="12" customHeight="1" x14ac:dyDescent="0.15">
      <c r="A15" s="1">
        <v>5540246182057</v>
      </c>
      <c r="B15" s="2" t="s">
        <v>22</v>
      </c>
      <c r="C15" s="3" t="s">
        <v>6</v>
      </c>
      <c r="D15" s="3" t="s">
        <v>7</v>
      </c>
      <c r="E15" s="3" t="s">
        <v>8</v>
      </c>
      <c r="F15" s="1"/>
    </row>
    <row r="16" spans="1:6" ht="12" customHeight="1" x14ac:dyDescent="0.15">
      <c r="A16" s="1">
        <v>5540246193409</v>
      </c>
      <c r="B16" s="2" t="s">
        <v>23</v>
      </c>
      <c r="C16" s="3" t="s">
        <v>6</v>
      </c>
      <c r="D16" s="3" t="s">
        <v>7</v>
      </c>
      <c r="E16" s="3" t="s">
        <v>8</v>
      </c>
      <c r="F16" s="1"/>
    </row>
    <row r="17" spans="1:6" ht="12" customHeight="1" x14ac:dyDescent="0.15">
      <c r="A17" s="1">
        <v>5540246188582</v>
      </c>
      <c r="B17" s="2" t="s">
        <v>24</v>
      </c>
      <c r="C17" s="3" t="s">
        <v>6</v>
      </c>
      <c r="D17" s="3" t="s">
        <v>7</v>
      </c>
      <c r="E17" s="3" t="s">
        <v>8</v>
      </c>
      <c r="F17" s="1"/>
    </row>
    <row r="18" spans="1:6" ht="12" customHeight="1" x14ac:dyDescent="0.15">
      <c r="A18" s="1">
        <v>5540246188583</v>
      </c>
      <c r="B18" s="2" t="s">
        <v>25</v>
      </c>
      <c r="C18" s="3" t="s">
        <v>6</v>
      </c>
      <c r="D18" s="3" t="s">
        <v>7</v>
      </c>
      <c r="E18" s="3" t="s">
        <v>8</v>
      </c>
      <c r="F18" s="1"/>
    </row>
    <row r="19" spans="1:6" ht="12" customHeight="1" x14ac:dyDescent="0.15">
      <c r="A19" s="1">
        <v>5540246184036</v>
      </c>
      <c r="B19" s="2" t="s">
        <v>26</v>
      </c>
      <c r="C19" s="3" t="s">
        <v>6</v>
      </c>
      <c r="D19" s="3" t="s">
        <v>7</v>
      </c>
      <c r="E19" s="3" t="s">
        <v>8</v>
      </c>
      <c r="F19" s="1"/>
    </row>
    <row r="20" spans="1:6" ht="12" customHeight="1" x14ac:dyDescent="0.15">
      <c r="A20" s="1">
        <v>5540246191596</v>
      </c>
      <c r="B20" s="2" t="s">
        <v>27</v>
      </c>
      <c r="C20" s="3" t="s">
        <v>6</v>
      </c>
      <c r="D20" s="3" t="s">
        <v>7</v>
      </c>
      <c r="E20" s="3" t="s">
        <v>8</v>
      </c>
      <c r="F20" s="1"/>
    </row>
    <row r="21" spans="1:6" ht="12" customHeight="1" x14ac:dyDescent="0.15">
      <c r="A21" s="1">
        <v>5540246193505</v>
      </c>
      <c r="B21" s="2" t="s">
        <v>28</v>
      </c>
      <c r="C21" s="3" t="s">
        <v>6</v>
      </c>
      <c r="D21" s="3" t="s">
        <v>7</v>
      </c>
      <c r="E21" s="3" t="s">
        <v>8</v>
      </c>
      <c r="F21" s="1"/>
    </row>
    <row r="22" spans="1:6" ht="12" customHeight="1" x14ac:dyDescent="0.15">
      <c r="A22" s="1">
        <v>5540246196466</v>
      </c>
      <c r="B22" s="2" t="s">
        <v>26</v>
      </c>
      <c r="C22" s="3" t="s">
        <v>6</v>
      </c>
      <c r="D22" s="3" t="s">
        <v>7</v>
      </c>
      <c r="E22" s="3" t="s">
        <v>8</v>
      </c>
      <c r="F22" s="1"/>
    </row>
    <row r="23" spans="1:6" ht="12" customHeight="1" x14ac:dyDescent="0.15">
      <c r="A23" s="1">
        <v>5540246177376</v>
      </c>
      <c r="B23" s="2" t="s">
        <v>29</v>
      </c>
      <c r="C23" s="3" t="s">
        <v>6</v>
      </c>
      <c r="D23" s="3" t="s">
        <v>7</v>
      </c>
      <c r="E23" s="3" t="s">
        <v>8</v>
      </c>
      <c r="F23" s="1"/>
    </row>
    <row r="24" spans="1:6" ht="12" customHeight="1" x14ac:dyDescent="0.15">
      <c r="A24" s="1">
        <v>5540246190835</v>
      </c>
      <c r="B24" s="2" t="s">
        <v>30</v>
      </c>
      <c r="C24" s="3" t="s">
        <v>6</v>
      </c>
      <c r="D24" s="3" t="s">
        <v>7</v>
      </c>
      <c r="E24" s="3" t="s">
        <v>8</v>
      </c>
      <c r="F24" s="1"/>
    </row>
    <row r="25" spans="1:6" ht="12" customHeight="1" x14ac:dyDescent="0.15">
      <c r="A25" s="1">
        <v>5540246190727</v>
      </c>
      <c r="B25" s="2" t="s">
        <v>31</v>
      </c>
      <c r="C25" s="3" t="s">
        <v>6</v>
      </c>
      <c r="D25" s="3" t="s">
        <v>7</v>
      </c>
      <c r="E25" s="3" t="s">
        <v>8</v>
      </c>
      <c r="F25" s="1"/>
    </row>
    <row r="26" spans="1:6" ht="12" customHeight="1" x14ac:dyDescent="0.15">
      <c r="A26" s="1">
        <v>5540246194632</v>
      </c>
      <c r="B26" s="2" t="s">
        <v>32</v>
      </c>
      <c r="C26" s="3" t="s">
        <v>6</v>
      </c>
      <c r="D26" s="3" t="s">
        <v>7</v>
      </c>
      <c r="E26" s="3" t="s">
        <v>8</v>
      </c>
      <c r="F26" s="1"/>
    </row>
    <row r="27" spans="1:6" ht="12" customHeight="1" x14ac:dyDescent="0.15">
      <c r="A27" s="1">
        <v>5540246195250</v>
      </c>
      <c r="B27" s="2" t="s">
        <v>33</v>
      </c>
      <c r="C27" s="3" t="s">
        <v>6</v>
      </c>
      <c r="D27" s="3" t="s">
        <v>7</v>
      </c>
      <c r="E27" s="3" t="s">
        <v>8</v>
      </c>
      <c r="F27" s="1"/>
    </row>
    <row r="28" spans="1:6" ht="12" customHeight="1" x14ac:dyDescent="0.15">
      <c r="A28" s="1">
        <v>5540246196046</v>
      </c>
      <c r="B28" s="2" t="s">
        <v>34</v>
      </c>
      <c r="C28" s="3" t="s">
        <v>6</v>
      </c>
      <c r="D28" s="3" t="s">
        <v>7</v>
      </c>
      <c r="E28" s="3" t="s">
        <v>8</v>
      </c>
      <c r="F28" s="1"/>
    </row>
    <row r="29" spans="1:6" ht="12" customHeight="1" x14ac:dyDescent="0.15">
      <c r="A29" s="1">
        <v>5540246175372</v>
      </c>
      <c r="B29" s="2" t="s">
        <v>35</v>
      </c>
      <c r="C29" s="3" t="s">
        <v>20</v>
      </c>
      <c r="D29" s="3" t="s">
        <v>7</v>
      </c>
      <c r="E29" s="3" t="s">
        <v>8</v>
      </c>
      <c r="F29" s="1"/>
    </row>
    <row r="30" spans="1:6" ht="12" customHeight="1" x14ac:dyDescent="0.15">
      <c r="A30" s="1">
        <v>5540246185429</v>
      </c>
      <c r="B30" s="2" t="s">
        <v>36</v>
      </c>
      <c r="C30" s="3" t="s">
        <v>12</v>
      </c>
      <c r="D30" s="3" t="s">
        <v>37</v>
      </c>
      <c r="E30" s="3" t="s">
        <v>8</v>
      </c>
      <c r="F30" s="1"/>
    </row>
    <row r="31" spans="1:6" ht="12" customHeight="1" x14ac:dyDescent="0.15">
      <c r="A31" s="1">
        <v>5540246185562</v>
      </c>
      <c r="B31" s="2" t="s">
        <v>38</v>
      </c>
      <c r="C31" s="3" t="s">
        <v>12</v>
      </c>
      <c r="D31" s="3" t="s">
        <v>37</v>
      </c>
      <c r="E31" s="3" t="s">
        <v>8</v>
      </c>
      <c r="F31" s="1"/>
    </row>
    <row r="32" spans="1:6" ht="12" customHeight="1" x14ac:dyDescent="0.15">
      <c r="A32" s="1">
        <v>5540246186325</v>
      </c>
      <c r="B32" s="2" t="s">
        <v>39</v>
      </c>
      <c r="C32" s="3" t="s">
        <v>12</v>
      </c>
      <c r="D32" s="3" t="s">
        <v>37</v>
      </c>
      <c r="E32" s="3" t="s">
        <v>8</v>
      </c>
      <c r="F32" s="1"/>
    </row>
    <row r="33" spans="1:6" ht="12" customHeight="1" x14ac:dyDescent="0.15">
      <c r="A33" s="1">
        <v>5540246171325</v>
      </c>
      <c r="B33" s="2" t="s">
        <v>40</v>
      </c>
      <c r="C33" s="3" t="s">
        <v>12</v>
      </c>
      <c r="D33" s="3" t="s">
        <v>37</v>
      </c>
      <c r="E33" s="3" t="s">
        <v>8</v>
      </c>
      <c r="F33" s="1"/>
    </row>
    <row r="34" spans="1:6" ht="12" customHeight="1" x14ac:dyDescent="0.15">
      <c r="A34" s="1">
        <v>5540246171796</v>
      </c>
      <c r="B34" s="2" t="s">
        <v>41</v>
      </c>
      <c r="C34" s="3" t="s">
        <v>12</v>
      </c>
      <c r="D34" s="3" t="s">
        <v>37</v>
      </c>
      <c r="E34" s="3" t="s">
        <v>8</v>
      </c>
      <c r="F34" s="1"/>
    </row>
    <row r="35" spans="1:6" ht="12" customHeight="1" x14ac:dyDescent="0.15">
      <c r="A35" s="1">
        <v>5540246171923</v>
      </c>
      <c r="B35" s="2" t="s">
        <v>42</v>
      </c>
      <c r="C35" s="3" t="s">
        <v>12</v>
      </c>
      <c r="D35" s="3" t="s">
        <v>37</v>
      </c>
      <c r="E35" s="3" t="s">
        <v>8</v>
      </c>
      <c r="F35" s="1"/>
    </row>
    <row r="36" spans="1:6" ht="12" customHeight="1" x14ac:dyDescent="0.15">
      <c r="A36" s="1">
        <v>5540246171924</v>
      </c>
      <c r="B36" s="2" t="s">
        <v>43</v>
      </c>
      <c r="C36" s="3" t="s">
        <v>12</v>
      </c>
      <c r="D36" s="3" t="s">
        <v>37</v>
      </c>
      <c r="E36" s="3" t="s">
        <v>8</v>
      </c>
      <c r="F36" s="1"/>
    </row>
    <row r="37" spans="1:6" ht="12" customHeight="1" x14ac:dyDescent="0.15">
      <c r="A37" s="1">
        <v>5540246171933</v>
      </c>
      <c r="B37" s="2" t="s">
        <v>44</v>
      </c>
      <c r="C37" s="3" t="s">
        <v>12</v>
      </c>
      <c r="D37" s="3" t="s">
        <v>37</v>
      </c>
      <c r="E37" s="3" t="s">
        <v>8</v>
      </c>
      <c r="F37" s="1"/>
    </row>
    <row r="38" spans="1:6" ht="12" customHeight="1" x14ac:dyDescent="0.15">
      <c r="A38" s="1">
        <v>5540246172539</v>
      </c>
      <c r="B38" s="2" t="s">
        <v>45</v>
      </c>
      <c r="C38" s="3" t="s">
        <v>12</v>
      </c>
      <c r="D38" s="3" t="s">
        <v>37</v>
      </c>
      <c r="E38" s="3" t="s">
        <v>8</v>
      </c>
      <c r="F38" s="1"/>
    </row>
    <row r="39" spans="1:6" ht="12" customHeight="1" x14ac:dyDescent="0.15">
      <c r="A39" s="1">
        <v>5540246172669</v>
      </c>
      <c r="B39" s="2" t="s">
        <v>46</v>
      </c>
      <c r="C39" s="3" t="s">
        <v>12</v>
      </c>
      <c r="D39" s="3" t="s">
        <v>37</v>
      </c>
      <c r="E39" s="3" t="s">
        <v>8</v>
      </c>
      <c r="F39" s="1"/>
    </row>
    <row r="40" spans="1:6" ht="12" customHeight="1" x14ac:dyDescent="0.15">
      <c r="A40" s="1">
        <v>5540246172978</v>
      </c>
      <c r="B40" s="2" t="s">
        <v>47</v>
      </c>
      <c r="C40" s="3" t="s">
        <v>12</v>
      </c>
      <c r="D40" s="3" t="s">
        <v>37</v>
      </c>
      <c r="E40" s="3" t="s">
        <v>8</v>
      </c>
      <c r="F40" s="1"/>
    </row>
    <row r="41" spans="1:6" ht="12" customHeight="1" x14ac:dyDescent="0.15">
      <c r="A41" s="1">
        <v>5540246174174</v>
      </c>
      <c r="B41" s="2" t="s">
        <v>48</v>
      </c>
      <c r="C41" s="3" t="s">
        <v>12</v>
      </c>
      <c r="D41" s="3" t="s">
        <v>37</v>
      </c>
      <c r="E41" s="3" t="s">
        <v>8</v>
      </c>
      <c r="F41" s="1"/>
    </row>
    <row r="42" spans="1:6" ht="12" customHeight="1" x14ac:dyDescent="0.15">
      <c r="A42" s="1">
        <v>5540246174459</v>
      </c>
      <c r="B42" s="2" t="s">
        <v>49</v>
      </c>
      <c r="C42" s="3" t="s">
        <v>12</v>
      </c>
      <c r="D42" s="3" t="s">
        <v>37</v>
      </c>
      <c r="E42" s="3" t="s">
        <v>8</v>
      </c>
      <c r="F42" s="1"/>
    </row>
    <row r="43" spans="1:6" ht="12" customHeight="1" x14ac:dyDescent="0.15">
      <c r="A43" s="1">
        <v>5540246176294</v>
      </c>
      <c r="B43" s="2" t="s">
        <v>50</v>
      </c>
      <c r="C43" s="3" t="s">
        <v>12</v>
      </c>
      <c r="D43" s="3" t="s">
        <v>37</v>
      </c>
      <c r="E43" s="3" t="s">
        <v>8</v>
      </c>
      <c r="F43" s="1"/>
    </row>
    <row r="44" spans="1:6" ht="12" customHeight="1" x14ac:dyDescent="0.15">
      <c r="A44" s="1">
        <v>5540246176295</v>
      </c>
      <c r="B44" s="2" t="s">
        <v>51</v>
      </c>
      <c r="C44" s="3" t="s">
        <v>12</v>
      </c>
      <c r="D44" s="3" t="s">
        <v>37</v>
      </c>
      <c r="E44" s="3" t="s">
        <v>8</v>
      </c>
      <c r="F44" s="1"/>
    </row>
    <row r="45" spans="1:6" ht="12" customHeight="1" x14ac:dyDescent="0.15">
      <c r="A45" s="1">
        <v>5540246176699</v>
      </c>
      <c r="B45" s="2" t="s">
        <v>52</v>
      </c>
      <c r="C45" s="3" t="s">
        <v>12</v>
      </c>
      <c r="D45" s="3" t="s">
        <v>37</v>
      </c>
      <c r="E45" s="3" t="s">
        <v>8</v>
      </c>
      <c r="F45" s="1"/>
    </row>
    <row r="46" spans="1:6" ht="12" customHeight="1" x14ac:dyDescent="0.15">
      <c r="A46" s="1">
        <v>5540246178285</v>
      </c>
      <c r="B46" s="2" t="s">
        <v>53</v>
      </c>
      <c r="C46" s="3" t="s">
        <v>12</v>
      </c>
      <c r="D46" s="3" t="s">
        <v>37</v>
      </c>
      <c r="E46" s="3" t="s">
        <v>8</v>
      </c>
      <c r="F46" s="1"/>
    </row>
    <row r="47" spans="1:6" ht="12" customHeight="1" x14ac:dyDescent="0.15">
      <c r="A47" s="1">
        <v>5540246178823</v>
      </c>
      <c r="B47" s="2" t="s">
        <v>54</v>
      </c>
      <c r="C47" s="3" t="s">
        <v>12</v>
      </c>
      <c r="D47" s="3" t="s">
        <v>37</v>
      </c>
      <c r="E47" s="3" t="s">
        <v>8</v>
      </c>
      <c r="F47" s="1"/>
    </row>
    <row r="48" spans="1:6" ht="12" customHeight="1" x14ac:dyDescent="0.15">
      <c r="A48" s="1">
        <v>5540246179236</v>
      </c>
      <c r="B48" s="2" t="s">
        <v>55</v>
      </c>
      <c r="C48" s="3" t="s">
        <v>12</v>
      </c>
      <c r="D48" s="3" t="s">
        <v>37</v>
      </c>
      <c r="E48" s="3" t="s">
        <v>8</v>
      </c>
      <c r="F48" s="1"/>
    </row>
    <row r="49" spans="1:6" ht="12" customHeight="1" x14ac:dyDescent="0.15">
      <c r="A49" s="1">
        <v>5540246184808</v>
      </c>
      <c r="B49" s="2" t="s">
        <v>56</v>
      </c>
      <c r="C49" s="3" t="s">
        <v>12</v>
      </c>
      <c r="D49" s="3" t="s">
        <v>37</v>
      </c>
      <c r="E49" s="3" t="s">
        <v>8</v>
      </c>
      <c r="F49" s="1"/>
    </row>
    <row r="50" spans="1:6" ht="12" customHeight="1" x14ac:dyDescent="0.15">
      <c r="A50" s="1">
        <v>5540246187987</v>
      </c>
      <c r="B50" s="2" t="s">
        <v>57</v>
      </c>
      <c r="C50" s="3" t="s">
        <v>12</v>
      </c>
      <c r="D50" s="3" t="s">
        <v>37</v>
      </c>
      <c r="E50" s="3" t="s">
        <v>8</v>
      </c>
      <c r="F50" s="1"/>
    </row>
    <row r="51" spans="1:6" ht="12" customHeight="1" x14ac:dyDescent="0.15">
      <c r="A51" s="1">
        <v>5540246188175</v>
      </c>
      <c r="B51" s="2" t="s">
        <v>55</v>
      </c>
      <c r="C51" s="3" t="s">
        <v>12</v>
      </c>
      <c r="D51" s="3" t="s">
        <v>37</v>
      </c>
      <c r="E51" s="3" t="s">
        <v>8</v>
      </c>
      <c r="F51" s="1"/>
    </row>
    <row r="52" spans="1:6" ht="12" customHeight="1" x14ac:dyDescent="0.15">
      <c r="A52" s="1">
        <v>5540246188200</v>
      </c>
      <c r="B52" s="2" t="s">
        <v>58</v>
      </c>
      <c r="C52" s="3" t="s">
        <v>12</v>
      </c>
      <c r="D52" s="3" t="s">
        <v>37</v>
      </c>
      <c r="E52" s="3" t="s">
        <v>8</v>
      </c>
      <c r="F52" s="1"/>
    </row>
    <row r="53" spans="1:6" ht="12" customHeight="1" x14ac:dyDescent="0.15">
      <c r="A53" s="1">
        <v>5540246188218</v>
      </c>
      <c r="B53" s="2" t="s">
        <v>44</v>
      </c>
      <c r="C53" s="3" t="s">
        <v>12</v>
      </c>
      <c r="D53" s="3" t="s">
        <v>37</v>
      </c>
      <c r="E53" s="3" t="s">
        <v>8</v>
      </c>
      <c r="F53" s="1"/>
    </row>
    <row r="54" spans="1:6" ht="12" customHeight="1" x14ac:dyDescent="0.15">
      <c r="A54" s="1">
        <v>5540246188702</v>
      </c>
      <c r="B54" s="2" t="s">
        <v>59</v>
      </c>
      <c r="C54" s="3" t="s">
        <v>12</v>
      </c>
      <c r="D54" s="3" t="s">
        <v>37</v>
      </c>
      <c r="E54" s="3" t="s">
        <v>8</v>
      </c>
      <c r="F54" s="1"/>
    </row>
    <row r="55" spans="1:6" ht="12" customHeight="1" x14ac:dyDescent="0.15">
      <c r="A55" s="1">
        <v>5540246191594</v>
      </c>
      <c r="B55" s="2" t="s">
        <v>60</v>
      </c>
      <c r="C55" s="3" t="s">
        <v>20</v>
      </c>
      <c r="D55" s="3" t="s">
        <v>37</v>
      </c>
      <c r="E55" s="3" t="s">
        <v>8</v>
      </c>
      <c r="F55" s="1"/>
    </row>
    <row r="56" spans="1:6" ht="12" customHeight="1" x14ac:dyDescent="0.15">
      <c r="A56" s="1">
        <v>5540246191598</v>
      </c>
      <c r="B56" s="2" t="s">
        <v>38</v>
      </c>
      <c r="C56" s="3" t="s">
        <v>20</v>
      </c>
      <c r="D56" s="3" t="s">
        <v>37</v>
      </c>
      <c r="E56" s="3" t="s">
        <v>8</v>
      </c>
      <c r="F56" s="1"/>
    </row>
    <row r="57" spans="1:6" ht="12" customHeight="1" x14ac:dyDescent="0.15">
      <c r="A57" s="1">
        <v>5540246192102</v>
      </c>
      <c r="B57" s="2" t="s">
        <v>60</v>
      </c>
      <c r="C57" s="3" t="s">
        <v>20</v>
      </c>
      <c r="D57" s="3" t="s">
        <v>37</v>
      </c>
      <c r="E57" s="3" t="s">
        <v>8</v>
      </c>
      <c r="F57" s="1"/>
    </row>
    <row r="58" spans="1:6" ht="12" customHeight="1" x14ac:dyDescent="0.15">
      <c r="A58" s="1">
        <v>5540246191394</v>
      </c>
      <c r="B58" s="2" t="s">
        <v>61</v>
      </c>
      <c r="C58" s="3" t="s">
        <v>6</v>
      </c>
      <c r="D58" s="3" t="s">
        <v>37</v>
      </c>
      <c r="E58" s="3" t="s">
        <v>8</v>
      </c>
      <c r="F58" s="1"/>
    </row>
    <row r="59" spans="1:6" ht="12" customHeight="1" x14ac:dyDescent="0.15">
      <c r="A59" s="1">
        <v>5540246191736</v>
      </c>
      <c r="B59" s="2" t="s">
        <v>55</v>
      </c>
      <c r="C59" s="3" t="s">
        <v>6</v>
      </c>
      <c r="D59" s="3" t="s">
        <v>37</v>
      </c>
      <c r="E59" s="3" t="s">
        <v>8</v>
      </c>
      <c r="F59" s="1"/>
    </row>
    <row r="60" spans="1:6" ht="12" customHeight="1" x14ac:dyDescent="0.15">
      <c r="A60" s="1">
        <v>5540246196002</v>
      </c>
      <c r="B60" s="2" t="s">
        <v>62</v>
      </c>
      <c r="C60" s="3" t="s">
        <v>6</v>
      </c>
      <c r="D60" s="3" t="s">
        <v>37</v>
      </c>
      <c r="E60" s="3" t="s">
        <v>8</v>
      </c>
      <c r="F60" s="1"/>
    </row>
    <row r="61" spans="1:6" ht="12" customHeight="1" x14ac:dyDescent="0.15">
      <c r="A61" s="1">
        <v>5540246175815</v>
      </c>
      <c r="B61" s="2" t="s">
        <v>63</v>
      </c>
      <c r="C61" s="3" t="s">
        <v>12</v>
      </c>
      <c r="D61" s="3" t="s">
        <v>37</v>
      </c>
      <c r="E61" s="3" t="s">
        <v>8</v>
      </c>
      <c r="F61" s="1"/>
    </row>
    <row r="62" spans="1:6" ht="12" customHeight="1" x14ac:dyDescent="0.15">
      <c r="A62" s="1">
        <v>5540246191380</v>
      </c>
      <c r="B62" s="2" t="s">
        <v>64</v>
      </c>
      <c r="C62" s="3" t="s">
        <v>20</v>
      </c>
      <c r="D62" s="3" t="s">
        <v>37</v>
      </c>
      <c r="E62" s="3" t="s">
        <v>8</v>
      </c>
      <c r="F62" s="1"/>
    </row>
    <row r="63" spans="1:6" ht="12" customHeight="1" x14ac:dyDescent="0.15">
      <c r="A63" s="1">
        <v>5540246172441</v>
      </c>
      <c r="B63" s="2" t="s">
        <v>65</v>
      </c>
      <c r="C63" s="3" t="s">
        <v>12</v>
      </c>
      <c r="D63" s="3" t="s">
        <v>37</v>
      </c>
      <c r="E63" s="3" t="s">
        <v>8</v>
      </c>
      <c r="F63" s="1"/>
    </row>
    <row r="64" spans="1:6" ht="12" customHeight="1" x14ac:dyDescent="0.15">
      <c r="A64" s="1">
        <v>5540246172463</v>
      </c>
      <c r="B64" s="2" t="s">
        <v>66</v>
      </c>
      <c r="C64" s="3" t="s">
        <v>12</v>
      </c>
      <c r="D64" s="3" t="s">
        <v>37</v>
      </c>
      <c r="E64" s="3" t="s">
        <v>8</v>
      </c>
      <c r="F64" s="1"/>
    </row>
    <row r="65" spans="1:6" ht="12" customHeight="1" x14ac:dyDescent="0.15">
      <c r="A65" s="1">
        <v>5540246173472</v>
      </c>
      <c r="B65" s="2" t="s">
        <v>67</v>
      </c>
      <c r="C65" s="3" t="s">
        <v>12</v>
      </c>
      <c r="D65" s="3" t="s">
        <v>37</v>
      </c>
      <c r="E65" s="3" t="s">
        <v>8</v>
      </c>
      <c r="F65" s="1"/>
    </row>
    <row r="66" spans="1:6" ht="12" customHeight="1" x14ac:dyDescent="0.15">
      <c r="A66" s="1">
        <v>5540246174095</v>
      </c>
      <c r="B66" s="2" t="s">
        <v>68</v>
      </c>
      <c r="C66" s="3" t="s">
        <v>12</v>
      </c>
      <c r="D66" s="3" t="s">
        <v>37</v>
      </c>
      <c r="E66" s="3" t="s">
        <v>8</v>
      </c>
      <c r="F66" s="1"/>
    </row>
    <row r="67" spans="1:6" ht="12" customHeight="1" x14ac:dyDescent="0.15">
      <c r="A67" s="1">
        <v>5540246175047</v>
      </c>
      <c r="B67" s="2" t="s">
        <v>69</v>
      </c>
      <c r="C67" s="3" t="s">
        <v>12</v>
      </c>
      <c r="D67" s="3" t="s">
        <v>37</v>
      </c>
      <c r="E67" s="3" t="s">
        <v>8</v>
      </c>
      <c r="F67" s="1"/>
    </row>
    <row r="68" spans="1:6" ht="12" customHeight="1" x14ac:dyDescent="0.15">
      <c r="A68" s="1">
        <v>5540246175049</v>
      </c>
      <c r="B68" s="2" t="s">
        <v>70</v>
      </c>
      <c r="C68" s="3" t="s">
        <v>12</v>
      </c>
      <c r="D68" s="3" t="s">
        <v>37</v>
      </c>
      <c r="E68" s="3" t="s">
        <v>8</v>
      </c>
      <c r="F68" s="1"/>
    </row>
    <row r="69" spans="1:6" ht="12" customHeight="1" x14ac:dyDescent="0.15">
      <c r="A69" s="1">
        <v>5540246175050</v>
      </c>
      <c r="B69" s="2" t="s">
        <v>71</v>
      </c>
      <c r="C69" s="3" t="s">
        <v>12</v>
      </c>
      <c r="D69" s="3" t="s">
        <v>37</v>
      </c>
      <c r="E69" s="3" t="s">
        <v>8</v>
      </c>
      <c r="F69" s="1"/>
    </row>
    <row r="70" spans="1:6" ht="12" customHeight="1" x14ac:dyDescent="0.15">
      <c r="A70" s="1">
        <v>5540246182605</v>
      </c>
      <c r="B70" s="2" t="s">
        <v>72</v>
      </c>
      <c r="C70" s="3" t="s">
        <v>12</v>
      </c>
      <c r="D70" s="3" t="s">
        <v>37</v>
      </c>
      <c r="E70" s="3" t="s">
        <v>8</v>
      </c>
      <c r="F70" s="1"/>
    </row>
    <row r="71" spans="1:6" ht="12" customHeight="1" x14ac:dyDescent="0.15">
      <c r="A71" s="1">
        <v>5540246190743</v>
      </c>
      <c r="B71" s="2" t="s">
        <v>69</v>
      </c>
      <c r="C71" s="3" t="s">
        <v>12</v>
      </c>
      <c r="D71" s="3" t="s">
        <v>37</v>
      </c>
      <c r="E71" s="3" t="s">
        <v>8</v>
      </c>
      <c r="F71" s="1"/>
    </row>
    <row r="72" spans="1:6" ht="12" customHeight="1" x14ac:dyDescent="0.15">
      <c r="A72" s="1">
        <v>5540246190744</v>
      </c>
      <c r="B72" s="2" t="s">
        <v>73</v>
      </c>
      <c r="C72" s="3" t="s">
        <v>12</v>
      </c>
      <c r="D72" s="3" t="s">
        <v>37</v>
      </c>
      <c r="E72" s="3" t="s">
        <v>8</v>
      </c>
      <c r="F72" s="1"/>
    </row>
    <row r="73" spans="1:6" ht="12" customHeight="1" x14ac:dyDescent="0.15">
      <c r="A73" s="1">
        <v>5540246192264</v>
      </c>
      <c r="B73" s="2" t="s">
        <v>65</v>
      </c>
      <c r="C73" s="3" t="s">
        <v>6</v>
      </c>
      <c r="D73" s="3" t="s">
        <v>37</v>
      </c>
      <c r="E73" s="3" t="s">
        <v>8</v>
      </c>
      <c r="F73" s="1"/>
    </row>
    <row r="74" spans="1:6" ht="12" customHeight="1" x14ac:dyDescent="0.15">
      <c r="A74" s="1">
        <v>5540246192265</v>
      </c>
      <c r="B74" s="2" t="s">
        <v>74</v>
      </c>
      <c r="C74" s="3" t="s">
        <v>6</v>
      </c>
      <c r="D74" s="3" t="s">
        <v>37</v>
      </c>
      <c r="E74" s="3" t="s">
        <v>8</v>
      </c>
      <c r="F74" s="1"/>
    </row>
    <row r="75" spans="1:6" ht="12" customHeight="1" x14ac:dyDescent="0.15">
      <c r="A75" s="1">
        <v>5540246195539</v>
      </c>
      <c r="B75" s="2" t="s">
        <v>70</v>
      </c>
      <c r="C75" s="3" t="s">
        <v>20</v>
      </c>
      <c r="D75" s="3" t="s">
        <v>37</v>
      </c>
      <c r="E75" s="3" t="s">
        <v>8</v>
      </c>
      <c r="F75" s="1"/>
    </row>
    <row r="76" spans="1:6" ht="12" customHeight="1" x14ac:dyDescent="0.15">
      <c r="A76" s="1">
        <v>5540246195943</v>
      </c>
      <c r="B76" s="2" t="s">
        <v>75</v>
      </c>
      <c r="C76" s="3" t="s">
        <v>6</v>
      </c>
      <c r="D76" s="3" t="s">
        <v>37</v>
      </c>
      <c r="E76" s="3" t="s">
        <v>8</v>
      </c>
      <c r="F76" s="1"/>
    </row>
    <row r="77" spans="1:6" ht="12" customHeight="1" x14ac:dyDescent="0.15">
      <c r="A77" s="1">
        <v>5540246195944</v>
      </c>
      <c r="B77" s="2" t="s">
        <v>76</v>
      </c>
      <c r="C77" s="3" t="s">
        <v>6</v>
      </c>
      <c r="D77" s="3" t="s">
        <v>37</v>
      </c>
      <c r="E77" s="3" t="s">
        <v>8</v>
      </c>
      <c r="F77" s="1"/>
    </row>
    <row r="78" spans="1:6" ht="12" customHeight="1" x14ac:dyDescent="0.15">
      <c r="A78" s="1">
        <v>5540246183540</v>
      </c>
      <c r="B78" s="2" t="s">
        <v>77</v>
      </c>
      <c r="C78" s="3" t="s">
        <v>6</v>
      </c>
      <c r="D78" s="3" t="s">
        <v>78</v>
      </c>
      <c r="E78" s="3" t="s">
        <v>8</v>
      </c>
      <c r="F78" s="1"/>
    </row>
    <row r="79" spans="1:6" ht="12" customHeight="1" x14ac:dyDescent="0.15">
      <c r="A79" s="1">
        <v>5540246183554</v>
      </c>
      <c r="B79" s="2" t="s">
        <v>79</v>
      </c>
      <c r="C79" s="3" t="s">
        <v>6</v>
      </c>
      <c r="D79" s="3" t="s">
        <v>78</v>
      </c>
      <c r="E79" s="3" t="s">
        <v>8</v>
      </c>
      <c r="F79" s="1"/>
    </row>
    <row r="80" spans="1:6" ht="12" customHeight="1" x14ac:dyDescent="0.15">
      <c r="A80" s="1">
        <v>5540246183556</v>
      </c>
      <c r="B80" s="2" t="s">
        <v>80</v>
      </c>
      <c r="C80" s="3" t="s">
        <v>6</v>
      </c>
      <c r="D80" s="3" t="s">
        <v>78</v>
      </c>
      <c r="E80" s="3" t="s">
        <v>8</v>
      </c>
      <c r="F80" s="1"/>
    </row>
    <row r="81" spans="1:6" ht="12" customHeight="1" x14ac:dyDescent="0.15">
      <c r="A81" s="1">
        <v>5540246183558</v>
      </c>
      <c r="B81" s="2" t="s">
        <v>81</v>
      </c>
      <c r="C81" s="3" t="s">
        <v>6</v>
      </c>
      <c r="D81" s="3" t="s">
        <v>78</v>
      </c>
      <c r="E81" s="3" t="s">
        <v>8</v>
      </c>
      <c r="F81" s="1"/>
    </row>
    <row r="82" spans="1:6" ht="12" customHeight="1" x14ac:dyDescent="0.15">
      <c r="A82" s="1">
        <v>5540246183560</v>
      </c>
      <c r="B82" s="2" t="s">
        <v>82</v>
      </c>
      <c r="C82" s="3" t="s">
        <v>6</v>
      </c>
      <c r="D82" s="3" t="s">
        <v>78</v>
      </c>
      <c r="E82" s="3" t="s">
        <v>8</v>
      </c>
      <c r="F82" s="1"/>
    </row>
    <row r="83" spans="1:6" ht="12" customHeight="1" x14ac:dyDescent="0.15">
      <c r="A83" s="1">
        <v>5540246187940</v>
      </c>
      <c r="B83" s="2" t="s">
        <v>83</v>
      </c>
      <c r="C83" s="3" t="s">
        <v>6</v>
      </c>
      <c r="D83" s="3" t="s">
        <v>78</v>
      </c>
      <c r="E83" s="3" t="s">
        <v>8</v>
      </c>
      <c r="F83" s="1"/>
    </row>
    <row r="84" spans="1:6" ht="12" customHeight="1" x14ac:dyDescent="0.15">
      <c r="A84" s="1">
        <v>5540246191846</v>
      </c>
      <c r="B84" s="2" t="s">
        <v>84</v>
      </c>
      <c r="C84" s="3" t="s">
        <v>6</v>
      </c>
      <c r="D84" s="3" t="s">
        <v>78</v>
      </c>
      <c r="E84" s="3" t="s">
        <v>8</v>
      </c>
      <c r="F84" s="1"/>
    </row>
    <row r="85" spans="1:6" ht="12" customHeight="1" x14ac:dyDescent="0.15">
      <c r="A85" s="1">
        <v>5540246192209</v>
      </c>
      <c r="B85" s="2" t="s">
        <v>85</v>
      </c>
      <c r="C85" s="3" t="s">
        <v>6</v>
      </c>
      <c r="D85" s="3" t="s">
        <v>78</v>
      </c>
      <c r="E85" s="3" t="s">
        <v>8</v>
      </c>
      <c r="F85" s="1"/>
    </row>
    <row r="86" spans="1:6" ht="12" customHeight="1" x14ac:dyDescent="0.15">
      <c r="A86" s="1">
        <v>5540246192462</v>
      </c>
      <c r="B86" s="2" t="s">
        <v>86</v>
      </c>
      <c r="C86" s="3" t="s">
        <v>6</v>
      </c>
      <c r="D86" s="3" t="s">
        <v>78</v>
      </c>
      <c r="E86" s="3" t="s">
        <v>8</v>
      </c>
      <c r="F86" s="1"/>
    </row>
    <row r="87" spans="1:6" ht="12" customHeight="1" x14ac:dyDescent="0.15">
      <c r="A87" s="1">
        <v>5540246192594</v>
      </c>
      <c r="B87" s="2" t="s">
        <v>87</v>
      </c>
      <c r="C87" s="3" t="s">
        <v>6</v>
      </c>
      <c r="D87" s="3" t="s">
        <v>78</v>
      </c>
      <c r="E87" s="3" t="s">
        <v>8</v>
      </c>
      <c r="F87" s="1"/>
    </row>
    <row r="88" spans="1:6" ht="12" customHeight="1" x14ac:dyDescent="0.15">
      <c r="A88" s="1">
        <v>5540246192749</v>
      </c>
      <c r="B88" s="2" t="s">
        <v>84</v>
      </c>
      <c r="C88" s="3" t="s">
        <v>6</v>
      </c>
      <c r="D88" s="3" t="s">
        <v>78</v>
      </c>
      <c r="E88" s="3" t="s">
        <v>8</v>
      </c>
      <c r="F88" s="1"/>
    </row>
    <row r="89" spans="1:6" ht="12" customHeight="1" x14ac:dyDescent="0.15">
      <c r="A89" s="1">
        <v>5540246192831</v>
      </c>
      <c r="B89" s="2" t="s">
        <v>84</v>
      </c>
      <c r="C89" s="3" t="s">
        <v>6</v>
      </c>
      <c r="D89" s="3" t="s">
        <v>78</v>
      </c>
      <c r="E89" s="3" t="s">
        <v>8</v>
      </c>
      <c r="F89" s="1"/>
    </row>
    <row r="90" spans="1:6" ht="12" customHeight="1" x14ac:dyDescent="0.15">
      <c r="A90" s="1">
        <v>5540246195999</v>
      </c>
      <c r="B90" s="2" t="s">
        <v>88</v>
      </c>
      <c r="C90" s="3" t="s">
        <v>6</v>
      </c>
      <c r="D90" s="3" t="s">
        <v>78</v>
      </c>
      <c r="E90" s="3" t="s">
        <v>8</v>
      </c>
      <c r="F90" s="1"/>
    </row>
    <row r="91" spans="1:6" ht="12" customHeight="1" x14ac:dyDescent="0.15">
      <c r="A91" s="1">
        <v>5540246171759</v>
      </c>
      <c r="B91" s="2" t="s">
        <v>89</v>
      </c>
      <c r="C91" s="3" t="s">
        <v>6</v>
      </c>
      <c r="D91" s="3" t="s">
        <v>78</v>
      </c>
      <c r="E91" s="3" t="s">
        <v>8</v>
      </c>
      <c r="F91" s="1"/>
    </row>
    <row r="92" spans="1:6" ht="12" customHeight="1" x14ac:dyDescent="0.15">
      <c r="A92" s="1">
        <v>5540246175461</v>
      </c>
      <c r="B92" s="2" t="s">
        <v>90</v>
      </c>
      <c r="C92" s="3" t="s">
        <v>6</v>
      </c>
      <c r="D92" s="3" t="s">
        <v>78</v>
      </c>
      <c r="E92" s="3" t="s">
        <v>8</v>
      </c>
      <c r="F92" s="1"/>
    </row>
    <row r="93" spans="1:6" ht="12" customHeight="1" x14ac:dyDescent="0.15">
      <c r="A93" s="1">
        <v>5540246177132</v>
      </c>
      <c r="B93" s="2" t="s">
        <v>91</v>
      </c>
      <c r="C93" s="3" t="s">
        <v>6</v>
      </c>
      <c r="D93" s="3" t="s">
        <v>78</v>
      </c>
      <c r="E93" s="3" t="s">
        <v>8</v>
      </c>
      <c r="F93" s="1"/>
    </row>
    <row r="94" spans="1:6" ht="12" customHeight="1" x14ac:dyDescent="0.15">
      <c r="A94" s="1">
        <v>5540246177133</v>
      </c>
      <c r="B94" s="2" t="s">
        <v>91</v>
      </c>
      <c r="C94" s="3" t="s">
        <v>6</v>
      </c>
      <c r="D94" s="3" t="s">
        <v>78</v>
      </c>
      <c r="E94" s="3" t="s">
        <v>8</v>
      </c>
      <c r="F94" s="1"/>
    </row>
    <row r="95" spans="1:6" ht="12" customHeight="1" x14ac:dyDescent="0.15">
      <c r="A95" s="1">
        <v>5540246183542</v>
      </c>
      <c r="B95" s="2" t="s">
        <v>92</v>
      </c>
      <c r="C95" s="3" t="s">
        <v>6</v>
      </c>
      <c r="D95" s="3" t="s">
        <v>78</v>
      </c>
      <c r="E95" s="3" t="s">
        <v>8</v>
      </c>
      <c r="F95" s="1"/>
    </row>
    <row r="96" spans="1:6" ht="12" customHeight="1" x14ac:dyDescent="0.15">
      <c r="A96" s="1">
        <v>5540246183562</v>
      </c>
      <c r="B96" s="2" t="s">
        <v>93</v>
      </c>
      <c r="C96" s="3" t="s">
        <v>6</v>
      </c>
      <c r="D96" s="3" t="s">
        <v>78</v>
      </c>
      <c r="E96" s="3" t="s">
        <v>8</v>
      </c>
      <c r="F96" s="1"/>
    </row>
    <row r="97" spans="1:6" ht="12" customHeight="1" x14ac:dyDescent="0.15">
      <c r="A97" s="1">
        <v>5540246187678</v>
      </c>
      <c r="B97" s="2" t="s">
        <v>94</v>
      </c>
      <c r="C97" s="3" t="s">
        <v>6</v>
      </c>
      <c r="D97" s="3" t="s">
        <v>78</v>
      </c>
      <c r="E97" s="3" t="s">
        <v>8</v>
      </c>
      <c r="F97" s="1"/>
    </row>
    <row r="98" spans="1:6" ht="12" customHeight="1" x14ac:dyDescent="0.15">
      <c r="A98" s="1">
        <v>5540246190831</v>
      </c>
      <c r="B98" s="2" t="s">
        <v>95</v>
      </c>
      <c r="C98" s="3" t="s">
        <v>6</v>
      </c>
      <c r="D98" s="3" t="s">
        <v>78</v>
      </c>
      <c r="E98" s="3" t="s">
        <v>8</v>
      </c>
      <c r="F98" s="1"/>
    </row>
    <row r="99" spans="1:6" ht="12" customHeight="1" x14ac:dyDescent="0.15">
      <c r="A99" s="1">
        <v>5540246192148</v>
      </c>
      <c r="B99" s="2" t="s">
        <v>96</v>
      </c>
      <c r="C99" s="3" t="s">
        <v>6</v>
      </c>
      <c r="D99" s="3" t="s">
        <v>78</v>
      </c>
      <c r="E99" s="3" t="s">
        <v>8</v>
      </c>
      <c r="F99" s="1"/>
    </row>
    <row r="100" spans="1:6" ht="12" customHeight="1" x14ac:dyDescent="0.15">
      <c r="A100" s="1">
        <v>5540246192518</v>
      </c>
      <c r="B100" s="2" t="s">
        <v>97</v>
      </c>
      <c r="C100" s="3" t="s">
        <v>6</v>
      </c>
      <c r="D100" s="3" t="s">
        <v>78</v>
      </c>
      <c r="E100" s="3" t="s">
        <v>8</v>
      </c>
      <c r="F100" s="1"/>
    </row>
    <row r="101" spans="1:6" ht="12" customHeight="1" x14ac:dyDescent="0.15">
      <c r="A101" s="1">
        <v>5540246183587</v>
      </c>
      <c r="B101" s="2" t="s">
        <v>98</v>
      </c>
      <c r="C101" s="3" t="s">
        <v>6</v>
      </c>
      <c r="D101" s="3" t="s">
        <v>78</v>
      </c>
      <c r="E101" s="3" t="s">
        <v>8</v>
      </c>
      <c r="F101" s="1"/>
    </row>
    <row r="102" spans="1:6" ht="12" customHeight="1" x14ac:dyDescent="0.15">
      <c r="A102" s="1">
        <v>5540246183588</v>
      </c>
      <c r="B102" s="2" t="s">
        <v>84</v>
      </c>
      <c r="C102" s="3" t="s">
        <v>6</v>
      </c>
      <c r="D102" s="3" t="s">
        <v>78</v>
      </c>
      <c r="E102" s="3" t="s">
        <v>8</v>
      </c>
      <c r="F102" s="1"/>
    </row>
    <row r="103" spans="1:6" ht="12" customHeight="1" x14ac:dyDescent="0.15">
      <c r="A103" s="1">
        <v>5540246183589</v>
      </c>
      <c r="B103" s="2" t="s">
        <v>99</v>
      </c>
      <c r="C103" s="3" t="s">
        <v>6</v>
      </c>
      <c r="D103" s="3" t="s">
        <v>78</v>
      </c>
      <c r="E103" s="3" t="s">
        <v>8</v>
      </c>
      <c r="F103" s="1"/>
    </row>
    <row r="104" spans="1:6" ht="12" customHeight="1" x14ac:dyDescent="0.15">
      <c r="A104" s="1">
        <v>5540246183590</v>
      </c>
      <c r="B104" s="2" t="s">
        <v>100</v>
      </c>
      <c r="C104" s="3" t="s">
        <v>6</v>
      </c>
      <c r="D104" s="3" t="s">
        <v>78</v>
      </c>
      <c r="E104" s="3" t="s">
        <v>8</v>
      </c>
      <c r="F104" s="1"/>
    </row>
    <row r="105" spans="1:6" ht="12" customHeight="1" x14ac:dyDescent="0.15">
      <c r="A105" s="1">
        <v>5540246186351</v>
      </c>
      <c r="B105" s="2" t="s">
        <v>101</v>
      </c>
      <c r="C105" s="3" t="s">
        <v>6</v>
      </c>
      <c r="D105" s="3" t="s">
        <v>78</v>
      </c>
      <c r="E105" s="3" t="s">
        <v>8</v>
      </c>
      <c r="F105" s="1"/>
    </row>
    <row r="106" spans="1:6" ht="12" customHeight="1" x14ac:dyDescent="0.15">
      <c r="A106" s="1">
        <v>5540246186352</v>
      </c>
      <c r="B106" s="2" t="s">
        <v>102</v>
      </c>
      <c r="C106" s="3" t="s">
        <v>6</v>
      </c>
      <c r="D106" s="3" t="s">
        <v>78</v>
      </c>
      <c r="E106" s="3" t="s">
        <v>8</v>
      </c>
      <c r="F106" s="1"/>
    </row>
    <row r="107" spans="1:6" ht="12" customHeight="1" x14ac:dyDescent="0.15">
      <c r="A107" s="1">
        <v>5540246188647</v>
      </c>
      <c r="B107" s="2" t="s">
        <v>103</v>
      </c>
      <c r="C107" s="3" t="s">
        <v>6</v>
      </c>
      <c r="D107" s="3" t="s">
        <v>78</v>
      </c>
      <c r="E107" s="3" t="s">
        <v>8</v>
      </c>
      <c r="F107" s="1"/>
    </row>
    <row r="108" spans="1:6" ht="12" customHeight="1" x14ac:dyDescent="0.15">
      <c r="A108" s="1">
        <v>5540246190870</v>
      </c>
      <c r="B108" s="2" t="s">
        <v>104</v>
      </c>
      <c r="C108" s="3" t="s">
        <v>6</v>
      </c>
      <c r="D108" s="3" t="s">
        <v>78</v>
      </c>
      <c r="E108" s="3" t="s">
        <v>8</v>
      </c>
      <c r="F108" s="1"/>
    </row>
    <row r="109" spans="1:6" ht="12" customHeight="1" x14ac:dyDescent="0.15">
      <c r="A109" s="1">
        <v>5540246191718</v>
      </c>
      <c r="B109" s="2" t="s">
        <v>104</v>
      </c>
      <c r="C109" s="3" t="s">
        <v>6</v>
      </c>
      <c r="D109" s="3" t="s">
        <v>78</v>
      </c>
      <c r="E109" s="3" t="s">
        <v>8</v>
      </c>
      <c r="F109" s="1"/>
    </row>
    <row r="110" spans="1:6" ht="12" customHeight="1" x14ac:dyDescent="0.15">
      <c r="A110" s="1">
        <v>5540246194790</v>
      </c>
      <c r="B110" s="2" t="s">
        <v>100</v>
      </c>
      <c r="C110" s="3" t="s">
        <v>6</v>
      </c>
      <c r="D110" s="3" t="s">
        <v>78</v>
      </c>
      <c r="E110" s="3" t="s">
        <v>8</v>
      </c>
      <c r="F110" s="1"/>
    </row>
    <row r="111" spans="1:6" ht="12" customHeight="1" x14ac:dyDescent="0.15">
      <c r="A111" s="1">
        <v>5540246193999</v>
      </c>
      <c r="B111" s="2" t="s">
        <v>105</v>
      </c>
      <c r="C111" s="3" t="s">
        <v>6</v>
      </c>
      <c r="D111" s="3" t="s">
        <v>78</v>
      </c>
      <c r="E111" s="3" t="s">
        <v>8</v>
      </c>
      <c r="F111" s="1"/>
    </row>
    <row r="112" spans="1:6" ht="12" customHeight="1" x14ac:dyDescent="0.15">
      <c r="A112" s="1">
        <v>5540246183561</v>
      </c>
      <c r="B112" s="2" t="s">
        <v>106</v>
      </c>
      <c r="C112" s="3" t="s">
        <v>6</v>
      </c>
      <c r="D112" s="3" t="s">
        <v>78</v>
      </c>
      <c r="E112" s="3" t="s">
        <v>8</v>
      </c>
      <c r="F112" s="1"/>
    </row>
    <row r="113" spans="1:6" ht="12" customHeight="1" x14ac:dyDescent="0.15">
      <c r="A113" s="1">
        <v>5540246195096</v>
      </c>
      <c r="B113" s="2" t="s">
        <v>107</v>
      </c>
      <c r="C113" s="3" t="s">
        <v>6</v>
      </c>
      <c r="D113" s="3" t="s">
        <v>78</v>
      </c>
      <c r="E113" s="3" t="s">
        <v>8</v>
      </c>
      <c r="F113" s="1"/>
    </row>
    <row r="114" spans="1:6" ht="12" customHeight="1" x14ac:dyDescent="0.15">
      <c r="A114" s="1">
        <v>5540246183130</v>
      </c>
      <c r="B114" s="2" t="s">
        <v>108</v>
      </c>
      <c r="C114" s="3" t="s">
        <v>6</v>
      </c>
      <c r="D114" s="3" t="s">
        <v>78</v>
      </c>
      <c r="E114" s="3" t="s">
        <v>8</v>
      </c>
      <c r="F114" s="1"/>
    </row>
    <row r="115" spans="1:6" ht="12" customHeight="1" x14ac:dyDescent="0.15">
      <c r="A115" s="1">
        <v>5540246183455</v>
      </c>
      <c r="B115" s="2" t="s">
        <v>109</v>
      </c>
      <c r="C115" s="3" t="s">
        <v>6</v>
      </c>
      <c r="D115" s="3" t="s">
        <v>78</v>
      </c>
      <c r="E115" s="3" t="s">
        <v>8</v>
      </c>
      <c r="F115" s="1"/>
    </row>
    <row r="116" spans="1:6" ht="12" customHeight="1" x14ac:dyDescent="0.15">
      <c r="A116" s="1">
        <v>5540246183537</v>
      </c>
      <c r="B116" s="2" t="s">
        <v>110</v>
      </c>
      <c r="C116" s="3" t="s">
        <v>6</v>
      </c>
      <c r="D116" s="3" t="s">
        <v>78</v>
      </c>
      <c r="E116" s="3" t="s">
        <v>8</v>
      </c>
      <c r="F116" s="1"/>
    </row>
    <row r="117" spans="1:6" ht="12" customHeight="1" x14ac:dyDescent="0.15">
      <c r="A117" s="1">
        <v>5540246183538</v>
      </c>
      <c r="B117" s="2" t="s">
        <v>111</v>
      </c>
      <c r="C117" s="3" t="s">
        <v>6</v>
      </c>
      <c r="D117" s="3" t="s">
        <v>78</v>
      </c>
      <c r="E117" s="3" t="s">
        <v>8</v>
      </c>
      <c r="F117" s="1"/>
    </row>
    <row r="118" spans="1:6" ht="12" customHeight="1" x14ac:dyDescent="0.15">
      <c r="A118" s="1">
        <v>5540246183541</v>
      </c>
      <c r="B118" s="2" t="s">
        <v>112</v>
      </c>
      <c r="C118" s="3" t="s">
        <v>6</v>
      </c>
      <c r="D118" s="3" t="s">
        <v>78</v>
      </c>
      <c r="E118" s="3" t="s">
        <v>8</v>
      </c>
      <c r="F118" s="1"/>
    </row>
    <row r="119" spans="1:6" ht="12" customHeight="1" x14ac:dyDescent="0.15">
      <c r="A119" s="1">
        <v>5540246183552</v>
      </c>
      <c r="B119" s="2" t="s">
        <v>113</v>
      </c>
      <c r="C119" s="3" t="s">
        <v>6</v>
      </c>
      <c r="D119" s="3" t="s">
        <v>78</v>
      </c>
      <c r="E119" s="3" t="s">
        <v>8</v>
      </c>
      <c r="F119" s="1"/>
    </row>
    <row r="120" spans="1:6" ht="12" customHeight="1" x14ac:dyDescent="0.15">
      <c r="A120" s="1">
        <v>5540246183555</v>
      </c>
      <c r="B120" s="2" t="s">
        <v>114</v>
      </c>
      <c r="C120" s="3" t="s">
        <v>6</v>
      </c>
      <c r="D120" s="3" t="s">
        <v>78</v>
      </c>
      <c r="E120" s="3" t="s">
        <v>8</v>
      </c>
      <c r="F120" s="1"/>
    </row>
    <row r="121" spans="1:6" ht="12" customHeight="1" x14ac:dyDescent="0.15">
      <c r="A121" s="1">
        <v>5540246192571</v>
      </c>
      <c r="B121" s="2" t="s">
        <v>115</v>
      </c>
      <c r="C121" s="3" t="s">
        <v>6</v>
      </c>
      <c r="D121" s="3" t="s">
        <v>78</v>
      </c>
      <c r="E121" s="3" t="s">
        <v>8</v>
      </c>
      <c r="F121" s="1"/>
    </row>
    <row r="122" spans="1:6" ht="12" customHeight="1" x14ac:dyDescent="0.15">
      <c r="A122" s="1">
        <v>5540246192824</v>
      </c>
      <c r="B122" s="2" t="s">
        <v>116</v>
      </c>
      <c r="C122" s="3" t="s">
        <v>6</v>
      </c>
      <c r="D122" s="3" t="s">
        <v>78</v>
      </c>
      <c r="E122" s="3" t="s">
        <v>8</v>
      </c>
      <c r="F122" s="1"/>
    </row>
    <row r="123" spans="1:6" ht="12" customHeight="1" x14ac:dyDescent="0.15">
      <c r="A123" s="1">
        <v>5540246196800</v>
      </c>
      <c r="B123" s="2" t="s">
        <v>117</v>
      </c>
      <c r="C123" s="3" t="s">
        <v>6</v>
      </c>
      <c r="D123" s="3" t="s">
        <v>78</v>
      </c>
      <c r="E123" s="3" t="s">
        <v>8</v>
      </c>
      <c r="F123" s="1"/>
    </row>
    <row r="124" spans="1:6" ht="12" customHeight="1" x14ac:dyDescent="0.15">
      <c r="A124" s="1">
        <v>5540246195241</v>
      </c>
      <c r="B124" s="2" t="s">
        <v>118</v>
      </c>
      <c r="C124" s="3" t="s">
        <v>6</v>
      </c>
      <c r="D124" s="3" t="s">
        <v>78</v>
      </c>
      <c r="E124" s="3" t="s">
        <v>8</v>
      </c>
      <c r="F124" s="1"/>
    </row>
    <row r="125" spans="1:6" ht="12" customHeight="1" x14ac:dyDescent="0.15">
      <c r="A125" s="1">
        <v>5540246195242</v>
      </c>
      <c r="B125" s="2" t="s">
        <v>119</v>
      </c>
      <c r="C125" s="3" t="s">
        <v>6</v>
      </c>
      <c r="D125" s="3" t="s">
        <v>78</v>
      </c>
      <c r="E125" s="3" t="s">
        <v>8</v>
      </c>
      <c r="F125" s="1"/>
    </row>
    <row r="126" spans="1:6" ht="12" customHeight="1" x14ac:dyDescent="0.15">
      <c r="A126" s="1">
        <v>5540246184617</v>
      </c>
      <c r="B126" s="2" t="s">
        <v>120</v>
      </c>
      <c r="C126" s="3" t="s">
        <v>12</v>
      </c>
      <c r="D126" s="3" t="s">
        <v>78</v>
      </c>
      <c r="E126" s="3" t="s">
        <v>8</v>
      </c>
      <c r="F126" s="1"/>
    </row>
    <row r="127" spans="1:6" ht="12" customHeight="1" x14ac:dyDescent="0.15">
      <c r="A127" s="1">
        <v>5540246192505</v>
      </c>
      <c r="B127" s="2" t="s">
        <v>121</v>
      </c>
      <c r="C127" s="3" t="s">
        <v>12</v>
      </c>
      <c r="D127" s="3" t="s">
        <v>78</v>
      </c>
      <c r="E127" s="3" t="s">
        <v>8</v>
      </c>
      <c r="F127" s="1"/>
    </row>
    <row r="128" spans="1:6" ht="12" customHeight="1" x14ac:dyDescent="0.15">
      <c r="A128" s="1">
        <v>5540246194330</v>
      </c>
      <c r="B128" s="2" t="s">
        <v>122</v>
      </c>
      <c r="C128" s="3" t="s">
        <v>12</v>
      </c>
      <c r="D128" s="3" t="s">
        <v>78</v>
      </c>
      <c r="E128" s="3" t="s">
        <v>8</v>
      </c>
      <c r="F128" s="1"/>
    </row>
    <row r="129" spans="1:6" ht="12" customHeight="1" x14ac:dyDescent="0.15">
      <c r="A129" s="1">
        <v>5540246194478</v>
      </c>
      <c r="B129" s="2" t="s">
        <v>123</v>
      </c>
      <c r="C129" s="3" t="s">
        <v>20</v>
      </c>
      <c r="D129" s="3" t="s">
        <v>124</v>
      </c>
      <c r="E129" s="3" t="s">
        <v>8</v>
      </c>
      <c r="F129" s="1"/>
    </row>
    <row r="130" spans="1:6" ht="12" customHeight="1" x14ac:dyDescent="0.15">
      <c r="A130" s="1">
        <v>5540246196148</v>
      </c>
      <c r="B130" s="2" t="s">
        <v>123</v>
      </c>
      <c r="C130" s="3" t="s">
        <v>20</v>
      </c>
      <c r="D130" s="3" t="s">
        <v>124</v>
      </c>
      <c r="E130" s="3" t="s">
        <v>8</v>
      </c>
      <c r="F130" s="1"/>
    </row>
    <row r="131" spans="1:6" ht="12" customHeight="1" x14ac:dyDescent="0.15">
      <c r="A131" s="1">
        <v>5540246186010</v>
      </c>
      <c r="B131" s="2" t="s">
        <v>125</v>
      </c>
      <c r="C131" s="3" t="s">
        <v>20</v>
      </c>
      <c r="D131" s="3" t="s">
        <v>124</v>
      </c>
      <c r="E131" s="3" t="s">
        <v>8</v>
      </c>
      <c r="F131" s="1"/>
    </row>
    <row r="132" spans="1:6" ht="12" customHeight="1" x14ac:dyDescent="0.15">
      <c r="A132" s="1">
        <v>5540246186011</v>
      </c>
      <c r="B132" s="2" t="s">
        <v>126</v>
      </c>
      <c r="C132" s="3" t="s">
        <v>20</v>
      </c>
      <c r="D132" s="3" t="s">
        <v>124</v>
      </c>
      <c r="E132" s="3" t="s">
        <v>8</v>
      </c>
      <c r="F132" s="1"/>
    </row>
    <row r="133" spans="1:6" ht="12" customHeight="1" x14ac:dyDescent="0.15">
      <c r="A133" s="1">
        <v>5540246186017</v>
      </c>
      <c r="B133" s="2" t="s">
        <v>127</v>
      </c>
      <c r="C133" s="3" t="s">
        <v>20</v>
      </c>
      <c r="D133" s="3" t="s">
        <v>124</v>
      </c>
      <c r="E133" s="3" t="s">
        <v>8</v>
      </c>
      <c r="F133" s="1"/>
    </row>
    <row r="134" spans="1:6" ht="12" customHeight="1" x14ac:dyDescent="0.15">
      <c r="A134" s="1">
        <v>5540246187882</v>
      </c>
      <c r="B134" s="2" t="s">
        <v>128</v>
      </c>
      <c r="C134" s="3" t="s">
        <v>20</v>
      </c>
      <c r="D134" s="3" t="s">
        <v>124</v>
      </c>
      <c r="E134" s="3" t="s">
        <v>8</v>
      </c>
      <c r="F134" s="1"/>
    </row>
    <row r="135" spans="1:6" ht="12" customHeight="1" x14ac:dyDescent="0.15">
      <c r="A135" s="1">
        <v>5540246187995</v>
      </c>
      <c r="B135" s="2" t="s">
        <v>129</v>
      </c>
      <c r="C135" s="3" t="s">
        <v>20</v>
      </c>
      <c r="D135" s="3" t="s">
        <v>124</v>
      </c>
      <c r="E135" s="3" t="s">
        <v>8</v>
      </c>
      <c r="F135" s="1"/>
    </row>
    <row r="136" spans="1:6" ht="12" customHeight="1" x14ac:dyDescent="0.15">
      <c r="A136" s="1">
        <v>5540246187996</v>
      </c>
      <c r="B136" s="2" t="s">
        <v>130</v>
      </c>
      <c r="C136" s="3" t="s">
        <v>20</v>
      </c>
      <c r="D136" s="3" t="s">
        <v>124</v>
      </c>
      <c r="E136" s="3" t="s">
        <v>8</v>
      </c>
      <c r="F136" s="1"/>
    </row>
    <row r="137" spans="1:6" ht="12" customHeight="1" x14ac:dyDescent="0.15">
      <c r="A137" s="1">
        <v>5540246187997</v>
      </c>
      <c r="B137" s="2" t="s">
        <v>131</v>
      </c>
      <c r="C137" s="3" t="s">
        <v>20</v>
      </c>
      <c r="D137" s="3" t="s">
        <v>124</v>
      </c>
      <c r="E137" s="3" t="s">
        <v>8</v>
      </c>
      <c r="F137" s="1"/>
    </row>
    <row r="138" spans="1:6" ht="12" customHeight="1" x14ac:dyDescent="0.15">
      <c r="A138" s="1">
        <v>5540246187998</v>
      </c>
      <c r="B138" s="2" t="s">
        <v>132</v>
      </c>
      <c r="C138" s="3" t="s">
        <v>20</v>
      </c>
      <c r="D138" s="3" t="s">
        <v>124</v>
      </c>
      <c r="E138" s="3" t="s">
        <v>8</v>
      </c>
      <c r="F138" s="1"/>
    </row>
    <row r="139" spans="1:6" ht="12" customHeight="1" x14ac:dyDescent="0.15">
      <c r="A139" s="1">
        <v>5540246193249</v>
      </c>
      <c r="B139" s="2" t="s">
        <v>129</v>
      </c>
      <c r="C139" s="3" t="s">
        <v>20</v>
      </c>
      <c r="D139" s="3" t="s">
        <v>124</v>
      </c>
      <c r="E139" s="3" t="s">
        <v>8</v>
      </c>
      <c r="F139" s="1"/>
    </row>
    <row r="140" spans="1:6" ht="12" customHeight="1" x14ac:dyDescent="0.15">
      <c r="A140" s="1">
        <v>5540246194947</v>
      </c>
      <c r="B140" s="2" t="s">
        <v>133</v>
      </c>
      <c r="C140" s="3" t="s">
        <v>20</v>
      </c>
      <c r="D140" s="3" t="s">
        <v>124</v>
      </c>
      <c r="E140" s="3" t="s">
        <v>8</v>
      </c>
      <c r="F140" s="1"/>
    </row>
    <row r="141" spans="1:6" ht="12" customHeight="1" x14ac:dyDescent="0.15">
      <c r="A141" s="1">
        <v>5540246188047</v>
      </c>
      <c r="B141" s="2" t="s">
        <v>134</v>
      </c>
      <c r="C141" s="3" t="s">
        <v>20</v>
      </c>
      <c r="D141" s="3" t="s">
        <v>124</v>
      </c>
      <c r="E141" s="3" t="s">
        <v>8</v>
      </c>
      <c r="F141" s="1"/>
    </row>
    <row r="142" spans="1:6" ht="12" customHeight="1" x14ac:dyDescent="0.15">
      <c r="A142" s="1">
        <v>5540246188512</v>
      </c>
      <c r="B142" s="2" t="s">
        <v>135</v>
      </c>
      <c r="C142" s="3" t="s">
        <v>20</v>
      </c>
      <c r="D142" s="3" t="s">
        <v>124</v>
      </c>
      <c r="E142" s="3" t="s">
        <v>8</v>
      </c>
      <c r="F142" s="1"/>
    </row>
    <row r="143" spans="1:6" ht="12" customHeight="1" x14ac:dyDescent="0.15">
      <c r="A143" s="1">
        <v>5540246188513</v>
      </c>
      <c r="B143" s="2" t="s">
        <v>136</v>
      </c>
      <c r="C143" s="3" t="s">
        <v>20</v>
      </c>
      <c r="D143" s="3" t="s">
        <v>124</v>
      </c>
      <c r="E143" s="3" t="s">
        <v>8</v>
      </c>
      <c r="F143" s="1"/>
    </row>
    <row r="144" spans="1:6" ht="12" customHeight="1" x14ac:dyDescent="0.15">
      <c r="A144" s="1">
        <v>5540246190092</v>
      </c>
      <c r="B144" s="2" t="s">
        <v>137</v>
      </c>
      <c r="C144" s="3" t="s">
        <v>20</v>
      </c>
      <c r="D144" s="3" t="s">
        <v>124</v>
      </c>
      <c r="E144" s="3" t="s">
        <v>8</v>
      </c>
      <c r="F144" s="1"/>
    </row>
    <row r="145" spans="1:6" ht="12" customHeight="1" x14ac:dyDescent="0.15">
      <c r="A145" s="1">
        <v>5540246192836</v>
      </c>
      <c r="B145" s="2" t="s">
        <v>138</v>
      </c>
      <c r="C145" s="3" t="s">
        <v>20</v>
      </c>
      <c r="D145" s="3" t="s">
        <v>124</v>
      </c>
      <c r="E145" s="3" t="s">
        <v>8</v>
      </c>
      <c r="F145" s="1"/>
    </row>
    <row r="146" spans="1:6" ht="12" customHeight="1" x14ac:dyDescent="0.15">
      <c r="A146" s="1">
        <v>5540246185627</v>
      </c>
      <c r="B146" s="2" t="s">
        <v>139</v>
      </c>
      <c r="C146" s="3" t="s">
        <v>20</v>
      </c>
      <c r="D146" s="3" t="s">
        <v>124</v>
      </c>
      <c r="E146" s="3" t="s">
        <v>8</v>
      </c>
      <c r="F146" s="1"/>
    </row>
    <row r="147" spans="1:6" ht="12" customHeight="1" x14ac:dyDescent="0.15">
      <c r="A147" s="1">
        <v>5540246173685</v>
      </c>
      <c r="B147" s="2" t="s">
        <v>140</v>
      </c>
      <c r="C147" s="3" t="s">
        <v>20</v>
      </c>
      <c r="D147" s="3" t="s">
        <v>124</v>
      </c>
      <c r="E147" s="3" t="s">
        <v>8</v>
      </c>
      <c r="F147" s="1"/>
    </row>
    <row r="148" spans="1:6" ht="12" customHeight="1" x14ac:dyDescent="0.15">
      <c r="A148" s="1">
        <v>5540246173686</v>
      </c>
      <c r="B148" s="2" t="s">
        <v>140</v>
      </c>
      <c r="C148" s="3" t="s">
        <v>20</v>
      </c>
      <c r="D148" s="3" t="s">
        <v>124</v>
      </c>
      <c r="E148" s="3" t="s">
        <v>8</v>
      </c>
      <c r="F148" s="1"/>
    </row>
    <row r="149" spans="1:6" ht="12" customHeight="1" x14ac:dyDescent="0.15">
      <c r="A149" s="1">
        <v>5540246195653</v>
      </c>
      <c r="B149" s="2" t="s">
        <v>141</v>
      </c>
      <c r="C149" s="3" t="s">
        <v>20</v>
      </c>
      <c r="D149" s="3" t="s">
        <v>124</v>
      </c>
      <c r="E149" s="3" t="s">
        <v>8</v>
      </c>
      <c r="F149" s="1"/>
    </row>
    <row r="150" spans="1:6" ht="12" customHeight="1" x14ac:dyDescent="0.15">
      <c r="A150" s="1">
        <v>5540246195195</v>
      </c>
      <c r="B150" s="2" t="s">
        <v>142</v>
      </c>
      <c r="C150" s="3" t="s">
        <v>20</v>
      </c>
      <c r="D150" s="3" t="s">
        <v>124</v>
      </c>
      <c r="E150" s="3" t="s">
        <v>8</v>
      </c>
      <c r="F150" s="1"/>
    </row>
    <row r="151" spans="1:6" ht="12" customHeight="1" x14ac:dyDescent="0.15">
      <c r="A151" s="1">
        <v>5540246190097</v>
      </c>
      <c r="B151" s="2" t="s">
        <v>143</v>
      </c>
      <c r="C151" s="3" t="s">
        <v>12</v>
      </c>
      <c r="D151" s="3" t="s">
        <v>144</v>
      </c>
      <c r="E151" s="3" t="s">
        <v>8</v>
      </c>
      <c r="F151" s="1"/>
    </row>
    <row r="152" spans="1:6" ht="12" customHeight="1" x14ac:dyDescent="0.15">
      <c r="A152" s="1">
        <v>5540246192907</v>
      </c>
      <c r="B152" s="2" t="s">
        <v>145</v>
      </c>
      <c r="C152" s="3" t="s">
        <v>12</v>
      </c>
      <c r="D152" s="3" t="s">
        <v>144</v>
      </c>
      <c r="E152" s="3" t="s">
        <v>8</v>
      </c>
      <c r="F152" s="1"/>
    </row>
    <row r="153" spans="1:6" ht="12" customHeight="1" x14ac:dyDescent="0.15">
      <c r="A153" s="1">
        <v>5540246193878</v>
      </c>
      <c r="B153" s="2" t="s">
        <v>146</v>
      </c>
      <c r="C153" s="3" t="s">
        <v>12</v>
      </c>
      <c r="D153" s="3" t="s">
        <v>144</v>
      </c>
      <c r="E153" s="3" t="s">
        <v>8</v>
      </c>
      <c r="F153" s="1"/>
    </row>
    <row r="154" spans="1:6" ht="12" customHeight="1" x14ac:dyDescent="0.15">
      <c r="A154" s="1">
        <v>5540246181061</v>
      </c>
      <c r="B154" s="2" t="s">
        <v>145</v>
      </c>
      <c r="C154" s="3" t="s">
        <v>12</v>
      </c>
      <c r="D154" s="3" t="s">
        <v>144</v>
      </c>
      <c r="E154" s="3" t="s">
        <v>8</v>
      </c>
      <c r="F154" s="1"/>
    </row>
    <row r="155" spans="1:6" ht="12" customHeight="1" x14ac:dyDescent="0.15">
      <c r="A155" s="1">
        <v>5540246183547</v>
      </c>
      <c r="B155" s="2" t="s">
        <v>147</v>
      </c>
      <c r="C155" s="3" t="s">
        <v>12</v>
      </c>
      <c r="D155" s="3" t="s">
        <v>144</v>
      </c>
      <c r="E155" s="3" t="s">
        <v>8</v>
      </c>
      <c r="F155" s="1"/>
    </row>
    <row r="156" spans="1:6" ht="12" customHeight="1" x14ac:dyDescent="0.15">
      <c r="A156" s="1">
        <v>5540246185278</v>
      </c>
      <c r="B156" s="2" t="s">
        <v>148</v>
      </c>
      <c r="C156" s="3" t="s">
        <v>6</v>
      </c>
      <c r="D156" s="3" t="s">
        <v>144</v>
      </c>
      <c r="E156" s="3" t="s">
        <v>8</v>
      </c>
      <c r="F156" s="1"/>
    </row>
    <row r="157" spans="1:6" ht="12" customHeight="1" x14ac:dyDescent="0.15">
      <c r="A157" s="1">
        <v>5540246173492</v>
      </c>
      <c r="B157" s="2" t="s">
        <v>149</v>
      </c>
      <c r="C157" s="3" t="s">
        <v>6</v>
      </c>
      <c r="D157" s="3" t="s">
        <v>144</v>
      </c>
      <c r="E157" s="3" t="s">
        <v>8</v>
      </c>
      <c r="F157" s="1"/>
    </row>
    <row r="158" spans="1:6" ht="12" customHeight="1" x14ac:dyDescent="0.15">
      <c r="A158" s="1">
        <v>5540246179983</v>
      </c>
      <c r="B158" s="2" t="s">
        <v>149</v>
      </c>
      <c r="C158" s="3" t="s">
        <v>6</v>
      </c>
      <c r="D158" s="3" t="s">
        <v>144</v>
      </c>
      <c r="E158" s="3" t="s">
        <v>8</v>
      </c>
      <c r="F158" s="1"/>
    </row>
    <row r="159" spans="1:6" ht="12" customHeight="1" x14ac:dyDescent="0.15">
      <c r="A159" s="1">
        <v>5540246193566</v>
      </c>
      <c r="B159" s="2" t="s">
        <v>149</v>
      </c>
      <c r="C159" s="3" t="s">
        <v>6</v>
      </c>
      <c r="D159" s="3" t="s">
        <v>144</v>
      </c>
      <c r="E159" s="3" t="s">
        <v>8</v>
      </c>
      <c r="F159" s="1"/>
    </row>
    <row r="160" spans="1:6" ht="12" customHeight="1" x14ac:dyDescent="0.15">
      <c r="A160" s="1">
        <v>5540246173906</v>
      </c>
      <c r="B160" s="2" t="s">
        <v>150</v>
      </c>
      <c r="C160" s="3" t="s">
        <v>6</v>
      </c>
      <c r="D160" s="3" t="s">
        <v>144</v>
      </c>
      <c r="E160" s="3" t="s">
        <v>8</v>
      </c>
      <c r="F160" s="1"/>
    </row>
    <row r="161" spans="1:6" ht="12" customHeight="1" x14ac:dyDescent="0.15">
      <c r="A161" s="1">
        <v>5540246181016</v>
      </c>
      <c r="B161" s="2" t="s">
        <v>151</v>
      </c>
      <c r="C161" s="3" t="s">
        <v>6</v>
      </c>
      <c r="D161" s="3" t="s">
        <v>144</v>
      </c>
      <c r="E161" s="3" t="s">
        <v>8</v>
      </c>
      <c r="F161" s="1"/>
    </row>
    <row r="162" spans="1:6" ht="12" customHeight="1" x14ac:dyDescent="0.15">
      <c r="A162" s="1">
        <v>5540246188224</v>
      </c>
      <c r="B162" s="2" t="s">
        <v>152</v>
      </c>
      <c r="C162" s="3" t="s">
        <v>6</v>
      </c>
      <c r="D162" s="3" t="s">
        <v>144</v>
      </c>
      <c r="E162" s="3" t="s">
        <v>8</v>
      </c>
      <c r="F162" s="1"/>
    </row>
    <row r="163" spans="1:6" ht="12" customHeight="1" x14ac:dyDescent="0.15">
      <c r="A163" s="1">
        <v>5540246196092</v>
      </c>
      <c r="B163" s="2" t="s">
        <v>152</v>
      </c>
      <c r="C163" s="3" t="s">
        <v>6</v>
      </c>
      <c r="D163" s="3" t="s">
        <v>144</v>
      </c>
      <c r="E163" s="3" t="s">
        <v>8</v>
      </c>
      <c r="F163" s="1"/>
    </row>
    <row r="164" spans="1:6" ht="12" customHeight="1" x14ac:dyDescent="0.15">
      <c r="A164" s="1"/>
      <c r="F164" s="1"/>
    </row>
    <row r="165" spans="1:6" ht="12" customHeight="1" x14ac:dyDescent="0.15">
      <c r="A165" s="1"/>
      <c r="F165" s="1"/>
    </row>
    <row r="166" spans="1:6" ht="12" customHeight="1" x14ac:dyDescent="0.15">
      <c r="A166" s="1"/>
      <c r="F166" s="1"/>
    </row>
    <row r="167" spans="1:6" ht="12" customHeight="1" x14ac:dyDescent="0.15">
      <c r="A167" s="1"/>
      <c r="F167" s="1"/>
    </row>
    <row r="168" spans="1:6" ht="12" customHeight="1" x14ac:dyDescent="0.15">
      <c r="A168" s="1"/>
      <c r="F168" s="1"/>
    </row>
    <row r="169" spans="1:6" ht="12" customHeight="1" x14ac:dyDescent="0.15">
      <c r="A169" s="1"/>
      <c r="F169" s="1"/>
    </row>
    <row r="170" spans="1:6" ht="12" customHeight="1" x14ac:dyDescent="0.15">
      <c r="A170" s="1"/>
      <c r="F170" s="1"/>
    </row>
    <row r="171" spans="1:6" ht="12" customHeight="1" x14ac:dyDescent="0.15">
      <c r="A171" s="1"/>
      <c r="F171" s="1"/>
    </row>
    <row r="172" spans="1:6" ht="12" customHeight="1" x14ac:dyDescent="0.15">
      <c r="A172" s="1"/>
      <c r="F172" s="1"/>
    </row>
    <row r="173" spans="1:6" ht="12" customHeight="1" x14ac:dyDescent="0.15">
      <c r="A173" s="1"/>
      <c r="F173" s="1"/>
    </row>
    <row r="174" spans="1:6" ht="12" customHeight="1" x14ac:dyDescent="0.15">
      <c r="A174" s="1"/>
      <c r="F174" s="1"/>
    </row>
    <row r="175" spans="1:6" ht="12" customHeight="1" x14ac:dyDescent="0.15">
      <c r="A175" s="1"/>
      <c r="F175" s="1"/>
    </row>
    <row r="176" spans="1:6" ht="12" customHeight="1" x14ac:dyDescent="0.15">
      <c r="A176" s="1"/>
      <c r="F176" s="1"/>
    </row>
    <row r="177" spans="1:6" ht="12" customHeight="1" x14ac:dyDescent="0.15">
      <c r="A177" s="1"/>
      <c r="F177" s="1"/>
    </row>
    <row r="178" spans="1:6" ht="12" customHeight="1" x14ac:dyDescent="0.15">
      <c r="A178" s="1"/>
      <c r="F178" s="1"/>
    </row>
    <row r="179" spans="1:6" ht="12" customHeight="1" x14ac:dyDescent="0.15">
      <c r="A179" s="1"/>
      <c r="F179" s="1"/>
    </row>
    <row r="180" spans="1:6" ht="12" customHeight="1" x14ac:dyDescent="0.15">
      <c r="A180" s="1"/>
      <c r="F180" s="1"/>
    </row>
    <row r="181" spans="1:6" ht="12" customHeight="1" x14ac:dyDescent="0.15">
      <c r="A181" s="1"/>
      <c r="F181" s="1"/>
    </row>
    <row r="182" spans="1:6" ht="12" customHeight="1" x14ac:dyDescent="0.15">
      <c r="A182" s="1"/>
      <c r="F182" s="1"/>
    </row>
    <row r="183" spans="1:6" ht="12" customHeight="1" x14ac:dyDescent="0.15">
      <c r="A183" s="1"/>
      <c r="F183" s="1"/>
    </row>
    <row r="184" spans="1:6" ht="12" customHeight="1" x14ac:dyDescent="0.15">
      <c r="A184" s="1"/>
      <c r="F184" s="1"/>
    </row>
    <row r="185" spans="1:6" ht="12" customHeight="1" x14ac:dyDescent="0.15">
      <c r="A185" s="1"/>
      <c r="F185" s="1"/>
    </row>
    <row r="186" spans="1:6" ht="12" customHeight="1" x14ac:dyDescent="0.15">
      <c r="A186" s="1"/>
      <c r="F186" s="1"/>
    </row>
    <row r="187" spans="1:6" ht="12" customHeight="1" x14ac:dyDescent="0.15">
      <c r="A187" s="1"/>
      <c r="F187" s="1"/>
    </row>
    <row r="188" spans="1:6" ht="12" customHeight="1" x14ac:dyDescent="0.15">
      <c r="A188" s="1"/>
      <c r="F188" s="1"/>
    </row>
    <row r="189" spans="1:6" ht="12" customHeight="1" x14ac:dyDescent="0.15">
      <c r="A189" s="1"/>
      <c r="F189" s="1"/>
    </row>
    <row r="190" spans="1:6" ht="12" customHeight="1" x14ac:dyDescent="0.15">
      <c r="A190" s="1"/>
      <c r="F190" s="1"/>
    </row>
    <row r="191" spans="1:6" ht="12" customHeight="1" x14ac:dyDescent="0.15">
      <c r="A191" s="1"/>
      <c r="F191" s="1"/>
    </row>
    <row r="192" spans="1:6" ht="12" customHeight="1" x14ac:dyDescent="0.15">
      <c r="A192" s="1"/>
      <c r="F192" s="1"/>
    </row>
    <row r="193" spans="1:6" ht="12" customHeight="1" x14ac:dyDescent="0.15">
      <c r="A193" s="1"/>
      <c r="F193" s="1"/>
    </row>
    <row r="194" spans="1:6" ht="12" customHeight="1" x14ac:dyDescent="0.15">
      <c r="A194" s="1"/>
      <c r="F194" s="1"/>
    </row>
    <row r="195" spans="1:6" ht="12" customHeight="1" x14ac:dyDescent="0.15">
      <c r="A195" s="1"/>
      <c r="F195" s="1"/>
    </row>
    <row r="196" spans="1:6" ht="12" customHeight="1" x14ac:dyDescent="0.15">
      <c r="A196" s="1"/>
      <c r="F196" s="1"/>
    </row>
    <row r="197" spans="1:6" ht="12" customHeight="1" x14ac:dyDescent="0.15">
      <c r="A197" s="1"/>
      <c r="F197" s="1"/>
    </row>
    <row r="198" spans="1:6" ht="12" customHeight="1" x14ac:dyDescent="0.15">
      <c r="A198" s="1"/>
      <c r="F198" s="1"/>
    </row>
    <row r="199" spans="1:6" ht="12" customHeight="1" x14ac:dyDescent="0.15">
      <c r="A199" s="1"/>
      <c r="F199" s="1"/>
    </row>
    <row r="200" spans="1:6" ht="12" customHeight="1" x14ac:dyDescent="0.15">
      <c r="A200" s="1"/>
      <c r="F200" s="1"/>
    </row>
    <row r="201" spans="1:6" ht="12" customHeight="1" x14ac:dyDescent="0.15">
      <c r="A201" s="1"/>
      <c r="F201" s="1"/>
    </row>
    <row r="202" spans="1:6" ht="12" customHeight="1" x14ac:dyDescent="0.15">
      <c r="A202" s="1"/>
      <c r="F202" s="1"/>
    </row>
    <row r="203" spans="1:6" ht="12" customHeight="1" x14ac:dyDescent="0.15">
      <c r="A203" s="1"/>
      <c r="F203" s="1"/>
    </row>
    <row r="204" spans="1:6" ht="12" customHeight="1" x14ac:dyDescent="0.15">
      <c r="A204" s="1"/>
      <c r="F204" s="1"/>
    </row>
    <row r="205" spans="1:6" ht="12" customHeight="1" x14ac:dyDescent="0.15">
      <c r="A205" s="1"/>
      <c r="F205" s="1"/>
    </row>
    <row r="206" spans="1:6" ht="12" customHeight="1" x14ac:dyDescent="0.15">
      <c r="A206" s="1"/>
      <c r="F206" s="1"/>
    </row>
    <row r="207" spans="1:6" ht="12" customHeight="1" x14ac:dyDescent="0.15">
      <c r="A207" s="1"/>
      <c r="F207" s="1"/>
    </row>
    <row r="208" spans="1:6" ht="12" customHeight="1" x14ac:dyDescent="0.15">
      <c r="A208" s="1"/>
      <c r="F208" s="1"/>
    </row>
    <row r="209" spans="1:6" ht="12" customHeight="1" x14ac:dyDescent="0.15">
      <c r="A209" s="1"/>
      <c r="F209" s="1"/>
    </row>
    <row r="210" spans="1:6" ht="12" customHeight="1" x14ac:dyDescent="0.15">
      <c r="A210" s="1"/>
      <c r="F210" s="1"/>
    </row>
    <row r="211" spans="1:6" ht="12" customHeight="1" x14ac:dyDescent="0.15">
      <c r="A211" s="1"/>
      <c r="F211" s="1"/>
    </row>
    <row r="212" spans="1:6" ht="12" customHeight="1" x14ac:dyDescent="0.15">
      <c r="A212" s="1"/>
      <c r="F212" s="1"/>
    </row>
    <row r="213" spans="1:6" ht="12" customHeight="1" x14ac:dyDescent="0.15">
      <c r="A213" s="1"/>
      <c r="F213" s="1"/>
    </row>
    <row r="214" spans="1:6" ht="12" customHeight="1" x14ac:dyDescent="0.15">
      <c r="A214" s="1"/>
      <c r="F214" s="1"/>
    </row>
    <row r="215" spans="1:6" ht="12" customHeight="1" x14ac:dyDescent="0.15">
      <c r="A215" s="1"/>
      <c r="F215" s="1"/>
    </row>
    <row r="216" spans="1:6" ht="12" customHeight="1" x14ac:dyDescent="0.15">
      <c r="A216" s="1"/>
      <c r="F216" s="1"/>
    </row>
    <row r="217" spans="1:6" ht="12" customHeight="1" x14ac:dyDescent="0.15">
      <c r="A217" s="1"/>
      <c r="F217" s="1"/>
    </row>
    <row r="218" spans="1:6" ht="12" customHeight="1" x14ac:dyDescent="0.15">
      <c r="A218" s="1"/>
      <c r="F218" s="1"/>
    </row>
    <row r="219" spans="1:6" ht="12" customHeight="1" x14ac:dyDescent="0.15">
      <c r="A219" s="1"/>
      <c r="F219" s="1"/>
    </row>
    <row r="220" spans="1:6" ht="12" customHeight="1" x14ac:dyDescent="0.15">
      <c r="A220" s="1"/>
      <c r="F220" s="1"/>
    </row>
    <row r="221" spans="1:6" ht="12" customHeight="1" x14ac:dyDescent="0.15">
      <c r="A221" s="1"/>
      <c r="F221" s="1"/>
    </row>
    <row r="222" spans="1:6" ht="12" customHeight="1" x14ac:dyDescent="0.15">
      <c r="A222" s="1"/>
      <c r="F222" s="1"/>
    </row>
    <row r="223" spans="1:6" ht="12" customHeight="1" x14ac:dyDescent="0.15">
      <c r="A223" s="1"/>
      <c r="F223" s="1"/>
    </row>
    <row r="224" spans="1:6" ht="12" customHeight="1" x14ac:dyDescent="0.15">
      <c r="A224" s="1"/>
      <c r="F224" s="1"/>
    </row>
    <row r="225" spans="1:6" ht="12" customHeight="1" x14ac:dyDescent="0.15">
      <c r="A225" s="1"/>
      <c r="F225" s="1"/>
    </row>
    <row r="226" spans="1:6" ht="12" customHeight="1" x14ac:dyDescent="0.15">
      <c r="A226" s="1"/>
      <c r="F226" s="1"/>
    </row>
    <row r="227" spans="1:6" ht="12" customHeight="1" x14ac:dyDescent="0.15">
      <c r="A227" s="1"/>
      <c r="F227" s="1"/>
    </row>
    <row r="228" spans="1:6" ht="12" customHeight="1" x14ac:dyDescent="0.15">
      <c r="A228" s="1"/>
      <c r="F228" s="1"/>
    </row>
    <row r="229" spans="1:6" ht="12" customHeight="1" x14ac:dyDescent="0.15">
      <c r="A229" s="1"/>
      <c r="F229" s="1"/>
    </row>
    <row r="230" spans="1:6" ht="12" customHeight="1" x14ac:dyDescent="0.15">
      <c r="A230" s="1"/>
      <c r="F230" s="1"/>
    </row>
    <row r="231" spans="1:6" ht="12" customHeight="1" x14ac:dyDescent="0.15">
      <c r="A231" s="1"/>
      <c r="F231" s="1"/>
    </row>
    <row r="232" spans="1:6" ht="12" customHeight="1" x14ac:dyDescent="0.15">
      <c r="A232" s="1"/>
      <c r="F232" s="1"/>
    </row>
    <row r="233" spans="1:6" ht="12" customHeight="1" x14ac:dyDescent="0.15">
      <c r="A233" s="1"/>
      <c r="F233" s="1"/>
    </row>
    <row r="234" spans="1:6" ht="12" customHeight="1" x14ac:dyDescent="0.15">
      <c r="A234" s="1"/>
      <c r="F234" s="1"/>
    </row>
    <row r="235" spans="1:6" ht="12" customHeight="1" x14ac:dyDescent="0.15">
      <c r="A235" s="1"/>
      <c r="F235" s="1"/>
    </row>
    <row r="236" spans="1:6" ht="12" customHeight="1" x14ac:dyDescent="0.15">
      <c r="A236" s="1"/>
      <c r="F236" s="1"/>
    </row>
    <row r="237" spans="1:6" ht="12" customHeight="1" x14ac:dyDescent="0.15">
      <c r="A237" s="1"/>
      <c r="F237" s="1"/>
    </row>
    <row r="238" spans="1:6" ht="12" customHeight="1" x14ac:dyDescent="0.15">
      <c r="A238" s="1"/>
      <c r="F238" s="1"/>
    </row>
    <row r="239" spans="1:6" ht="12" customHeight="1" x14ac:dyDescent="0.15">
      <c r="A239" s="1"/>
      <c r="F239" s="1"/>
    </row>
    <row r="240" spans="1:6" ht="12" customHeight="1" x14ac:dyDescent="0.15">
      <c r="A240" s="1"/>
      <c r="F240" s="1"/>
    </row>
    <row r="241" spans="1:6" ht="12" customHeight="1" x14ac:dyDescent="0.15">
      <c r="A241" s="1"/>
      <c r="F241" s="1"/>
    </row>
    <row r="242" spans="1:6" ht="12" customHeight="1" x14ac:dyDescent="0.15">
      <c r="A242" s="1"/>
      <c r="F242" s="1"/>
    </row>
    <row r="243" spans="1:6" ht="12" customHeight="1" x14ac:dyDescent="0.15">
      <c r="A243" s="1"/>
      <c r="F243" s="1"/>
    </row>
    <row r="244" spans="1:6" ht="12" customHeight="1" x14ac:dyDescent="0.15">
      <c r="A244" s="1"/>
      <c r="F244" s="1"/>
    </row>
    <row r="245" spans="1:6" ht="12" customHeight="1" x14ac:dyDescent="0.15">
      <c r="A245" s="1"/>
      <c r="F245" s="1"/>
    </row>
    <row r="246" spans="1:6" ht="12" customHeight="1" x14ac:dyDescent="0.15">
      <c r="A246" s="1"/>
      <c r="F246" s="1"/>
    </row>
    <row r="247" spans="1:6" ht="12" customHeight="1" x14ac:dyDescent="0.15">
      <c r="A247" s="1"/>
      <c r="F247" s="1"/>
    </row>
    <row r="248" spans="1:6" ht="12" customHeight="1" x14ac:dyDescent="0.15">
      <c r="A248" s="1"/>
      <c r="F248" s="1"/>
    </row>
    <row r="249" spans="1:6" ht="12" customHeight="1" x14ac:dyDescent="0.15">
      <c r="A249" s="1"/>
      <c r="F249" s="1"/>
    </row>
    <row r="250" spans="1:6" ht="12" customHeight="1" x14ac:dyDescent="0.15">
      <c r="A250" s="1"/>
      <c r="F250" s="1"/>
    </row>
    <row r="251" spans="1:6" ht="12" customHeight="1" x14ac:dyDescent="0.15">
      <c r="A251" s="1"/>
      <c r="F251" s="1"/>
    </row>
    <row r="252" spans="1:6" ht="12" customHeight="1" x14ac:dyDescent="0.15">
      <c r="A252" s="1"/>
      <c r="F252" s="1"/>
    </row>
    <row r="253" spans="1:6" ht="12" customHeight="1" x14ac:dyDescent="0.15">
      <c r="A253" s="1"/>
      <c r="F253" s="1"/>
    </row>
    <row r="254" spans="1:6" ht="12" customHeight="1" x14ac:dyDescent="0.15">
      <c r="A254" s="1"/>
      <c r="F254" s="1"/>
    </row>
    <row r="255" spans="1:6" ht="12" customHeight="1" x14ac:dyDescent="0.15">
      <c r="A255" s="1"/>
      <c r="F255" s="1"/>
    </row>
    <row r="256" spans="1:6" ht="12" customHeight="1" x14ac:dyDescent="0.15">
      <c r="A256" s="1"/>
      <c r="F256" s="1"/>
    </row>
    <row r="257" spans="1:6" ht="12" customHeight="1" x14ac:dyDescent="0.15">
      <c r="A257" s="1"/>
      <c r="F257" s="1"/>
    </row>
    <row r="258" spans="1:6" ht="12" customHeight="1" x14ac:dyDescent="0.15">
      <c r="A258" s="1"/>
      <c r="F258" s="1"/>
    </row>
    <row r="259" spans="1:6" ht="12" customHeight="1" x14ac:dyDescent="0.15">
      <c r="A259" s="1"/>
      <c r="F259" s="1"/>
    </row>
    <row r="260" spans="1:6" ht="12" customHeight="1" x14ac:dyDescent="0.15">
      <c r="A260" s="1"/>
      <c r="F260" s="1"/>
    </row>
    <row r="261" spans="1:6" ht="12" customHeight="1" x14ac:dyDescent="0.15">
      <c r="A261" s="1"/>
      <c r="F261" s="1"/>
    </row>
    <row r="262" spans="1:6" ht="12" customHeight="1" x14ac:dyDescent="0.15">
      <c r="A262" s="1"/>
      <c r="F262" s="1"/>
    </row>
    <row r="263" spans="1:6" ht="12" customHeight="1" x14ac:dyDescent="0.15">
      <c r="A263" s="1"/>
      <c r="F263" s="1"/>
    </row>
    <row r="264" spans="1:6" ht="12" customHeight="1" x14ac:dyDescent="0.15">
      <c r="A264" s="1"/>
      <c r="F264" s="1"/>
    </row>
    <row r="265" spans="1:6" ht="12" customHeight="1" x14ac:dyDescent="0.15">
      <c r="A265" s="1"/>
      <c r="F265" s="1"/>
    </row>
    <row r="266" spans="1:6" ht="12" customHeight="1" x14ac:dyDescent="0.15">
      <c r="A266" s="1"/>
      <c r="F266" s="1"/>
    </row>
    <row r="267" spans="1:6" ht="12" customHeight="1" x14ac:dyDescent="0.15">
      <c r="A267" s="1"/>
      <c r="F267" s="1"/>
    </row>
    <row r="268" spans="1:6" ht="12" customHeight="1" x14ac:dyDescent="0.15">
      <c r="A268" s="1"/>
      <c r="F268" s="1"/>
    </row>
    <row r="269" spans="1:6" ht="12" customHeight="1" x14ac:dyDescent="0.15">
      <c r="A269" s="1"/>
      <c r="F269" s="1"/>
    </row>
    <row r="270" spans="1:6" ht="12" customHeight="1" x14ac:dyDescent="0.15">
      <c r="A270" s="1"/>
      <c r="F270" s="1"/>
    </row>
    <row r="271" spans="1:6" ht="12" customHeight="1" x14ac:dyDescent="0.15">
      <c r="A271" s="1"/>
      <c r="F271" s="1"/>
    </row>
    <row r="272" spans="1:6" ht="12" customHeight="1" x14ac:dyDescent="0.15">
      <c r="A272" s="1"/>
      <c r="F272" s="1"/>
    </row>
    <row r="273" spans="1:6" ht="12" customHeight="1" x14ac:dyDescent="0.15">
      <c r="A273" s="1"/>
      <c r="F273" s="1"/>
    </row>
    <row r="274" spans="1:6" ht="12" customHeight="1" x14ac:dyDescent="0.15">
      <c r="A274" s="1"/>
      <c r="F274" s="1"/>
    </row>
    <row r="275" spans="1:6" ht="12" customHeight="1" x14ac:dyDescent="0.15">
      <c r="A275" s="1"/>
      <c r="F275" s="1"/>
    </row>
    <row r="276" spans="1:6" ht="12" customHeight="1" x14ac:dyDescent="0.15">
      <c r="A276" s="1"/>
      <c r="F276" s="1"/>
    </row>
    <row r="277" spans="1:6" ht="12" customHeight="1" x14ac:dyDescent="0.15">
      <c r="A277" s="1"/>
      <c r="F277" s="1"/>
    </row>
    <row r="278" spans="1:6" ht="12" customHeight="1" x14ac:dyDescent="0.15">
      <c r="A278" s="1"/>
      <c r="F278" s="1"/>
    </row>
    <row r="279" spans="1:6" ht="12" customHeight="1" x14ac:dyDescent="0.15">
      <c r="A279" s="1"/>
      <c r="F279" s="1"/>
    </row>
    <row r="280" spans="1:6" ht="12" customHeight="1" x14ac:dyDescent="0.15">
      <c r="A280" s="1"/>
      <c r="F280" s="1"/>
    </row>
    <row r="281" spans="1:6" ht="12" customHeight="1" x14ac:dyDescent="0.15">
      <c r="A281" s="1"/>
      <c r="F281" s="1"/>
    </row>
    <row r="282" spans="1:6" ht="12" customHeight="1" x14ac:dyDescent="0.15">
      <c r="A282" s="1"/>
      <c r="F282" s="1"/>
    </row>
    <row r="283" spans="1:6" ht="12" customHeight="1" x14ac:dyDescent="0.15">
      <c r="A283" s="1"/>
      <c r="F283" s="1"/>
    </row>
    <row r="284" spans="1:6" ht="12" customHeight="1" x14ac:dyDescent="0.15">
      <c r="A284" s="1"/>
      <c r="F284" s="1"/>
    </row>
    <row r="285" spans="1:6" ht="12" customHeight="1" x14ac:dyDescent="0.15">
      <c r="A285" s="1"/>
      <c r="F285" s="1"/>
    </row>
    <row r="286" spans="1:6" ht="12" customHeight="1" x14ac:dyDescent="0.15">
      <c r="A286" s="1"/>
      <c r="F286" s="1"/>
    </row>
    <row r="287" spans="1:6" ht="12" customHeight="1" x14ac:dyDescent="0.15">
      <c r="A287" s="1"/>
      <c r="F287" s="1"/>
    </row>
    <row r="288" spans="1:6" ht="12" customHeight="1" x14ac:dyDescent="0.15">
      <c r="A288" s="1"/>
      <c r="F288" s="1"/>
    </row>
    <row r="289" spans="1:6" ht="12" customHeight="1" x14ac:dyDescent="0.15">
      <c r="A289" s="1"/>
      <c r="F289" s="1"/>
    </row>
    <row r="290" spans="1:6" ht="12" customHeight="1" x14ac:dyDescent="0.15">
      <c r="A290" s="1"/>
      <c r="F290" s="1"/>
    </row>
    <row r="291" spans="1:6" ht="12" customHeight="1" x14ac:dyDescent="0.15">
      <c r="A291" s="1"/>
      <c r="F291" s="1"/>
    </row>
    <row r="292" spans="1:6" ht="12" customHeight="1" x14ac:dyDescent="0.15">
      <c r="A292" s="1"/>
      <c r="F292" s="1"/>
    </row>
    <row r="293" spans="1:6" ht="12" customHeight="1" x14ac:dyDescent="0.15">
      <c r="A293" s="1"/>
      <c r="F293" s="1"/>
    </row>
    <row r="294" spans="1:6" ht="12" customHeight="1" x14ac:dyDescent="0.15">
      <c r="A294" s="1"/>
      <c r="F294" s="1"/>
    </row>
    <row r="295" spans="1:6" ht="12" customHeight="1" x14ac:dyDescent="0.15">
      <c r="A295" s="1"/>
      <c r="F295" s="1"/>
    </row>
    <row r="296" spans="1:6" ht="12" customHeight="1" x14ac:dyDescent="0.15">
      <c r="A296" s="1"/>
      <c r="F296" s="1"/>
    </row>
    <row r="297" spans="1:6" ht="12" customHeight="1" x14ac:dyDescent="0.15">
      <c r="A297" s="1"/>
      <c r="F297" s="1"/>
    </row>
    <row r="298" spans="1:6" ht="12" customHeight="1" x14ac:dyDescent="0.15">
      <c r="A298" s="1"/>
      <c r="F298" s="1"/>
    </row>
    <row r="299" spans="1:6" ht="12" customHeight="1" x14ac:dyDescent="0.15">
      <c r="A299" s="1"/>
      <c r="F299" s="1"/>
    </row>
    <row r="300" spans="1:6" ht="12" customHeight="1" x14ac:dyDescent="0.15">
      <c r="A300" s="1"/>
      <c r="F300" s="1"/>
    </row>
    <row r="301" spans="1:6" ht="12" customHeight="1" x14ac:dyDescent="0.15">
      <c r="A301" s="1"/>
      <c r="F301" s="1"/>
    </row>
    <row r="302" spans="1:6" ht="12" customHeight="1" x14ac:dyDescent="0.15">
      <c r="A302" s="1"/>
      <c r="F302" s="1"/>
    </row>
    <row r="303" spans="1:6" ht="12" customHeight="1" x14ac:dyDescent="0.15">
      <c r="A303" s="1"/>
      <c r="F303" s="1"/>
    </row>
    <row r="304" spans="1:6" ht="12" customHeight="1" x14ac:dyDescent="0.15">
      <c r="A304" s="1"/>
      <c r="F304" s="1"/>
    </row>
    <row r="305" spans="1:6" ht="12" customHeight="1" x14ac:dyDescent="0.15">
      <c r="A305" s="1"/>
      <c r="F305" s="1"/>
    </row>
    <row r="306" spans="1:6" ht="12" customHeight="1" x14ac:dyDescent="0.15">
      <c r="A306" s="1"/>
      <c r="F306" s="1"/>
    </row>
    <row r="307" spans="1:6" ht="12" customHeight="1" x14ac:dyDescent="0.15">
      <c r="A307" s="1"/>
      <c r="F307" s="1"/>
    </row>
    <row r="308" spans="1:6" ht="12" customHeight="1" x14ac:dyDescent="0.15">
      <c r="A308" s="1"/>
      <c r="F308" s="1"/>
    </row>
    <row r="309" spans="1:6" ht="12" customHeight="1" x14ac:dyDescent="0.15">
      <c r="A309" s="1"/>
      <c r="F309" s="1"/>
    </row>
    <row r="310" spans="1:6" ht="12" customHeight="1" x14ac:dyDescent="0.15">
      <c r="A310" s="1"/>
      <c r="F310" s="1"/>
    </row>
    <row r="311" spans="1:6" ht="12" customHeight="1" x14ac:dyDescent="0.15">
      <c r="A311" s="1"/>
      <c r="F311" s="1"/>
    </row>
    <row r="312" spans="1:6" ht="12" customHeight="1" x14ac:dyDescent="0.15">
      <c r="A312" s="1"/>
      <c r="F312" s="1"/>
    </row>
    <row r="313" spans="1:6" ht="12" customHeight="1" x14ac:dyDescent="0.15">
      <c r="A313" s="1"/>
      <c r="F313" s="1"/>
    </row>
    <row r="314" spans="1:6" ht="12" customHeight="1" x14ac:dyDescent="0.15">
      <c r="A314" s="1"/>
      <c r="F314" s="1"/>
    </row>
    <row r="315" spans="1:6" ht="12" customHeight="1" x14ac:dyDescent="0.15">
      <c r="A315" s="1"/>
      <c r="F315" s="1"/>
    </row>
    <row r="316" spans="1:6" ht="12" customHeight="1" x14ac:dyDescent="0.15">
      <c r="A316" s="1"/>
      <c r="F316" s="1"/>
    </row>
    <row r="317" spans="1:6" ht="12" customHeight="1" x14ac:dyDescent="0.15">
      <c r="A317" s="1"/>
      <c r="F317" s="1"/>
    </row>
    <row r="318" spans="1:6" ht="12" customHeight="1" x14ac:dyDescent="0.15">
      <c r="A318" s="1"/>
      <c r="F318" s="1"/>
    </row>
    <row r="319" spans="1:6" ht="12" customHeight="1" x14ac:dyDescent="0.15">
      <c r="A319" s="1"/>
      <c r="F319" s="1"/>
    </row>
    <row r="320" spans="1:6" ht="12" customHeight="1" x14ac:dyDescent="0.15">
      <c r="A320" s="1"/>
      <c r="F320" s="1"/>
    </row>
    <row r="321" spans="1:6" ht="12" customHeight="1" x14ac:dyDescent="0.15">
      <c r="A321" s="1"/>
      <c r="F321" s="1"/>
    </row>
    <row r="322" spans="1:6" ht="12" customHeight="1" x14ac:dyDescent="0.15">
      <c r="A322" s="1"/>
      <c r="F322" s="1"/>
    </row>
    <row r="323" spans="1:6" ht="12" customHeight="1" x14ac:dyDescent="0.15">
      <c r="A323" s="1"/>
      <c r="F323" s="1"/>
    </row>
    <row r="324" spans="1:6" ht="12" customHeight="1" x14ac:dyDescent="0.15">
      <c r="A324" s="1"/>
      <c r="F324" s="1"/>
    </row>
    <row r="325" spans="1:6" ht="12" customHeight="1" x14ac:dyDescent="0.15">
      <c r="A325" s="1"/>
      <c r="F325" s="1"/>
    </row>
    <row r="326" spans="1:6" ht="12" customHeight="1" x14ac:dyDescent="0.15">
      <c r="A326" s="1"/>
      <c r="F326" s="1"/>
    </row>
    <row r="327" spans="1:6" ht="12" customHeight="1" x14ac:dyDescent="0.15">
      <c r="A327" s="1"/>
      <c r="F327" s="1"/>
    </row>
    <row r="328" spans="1:6" ht="12" customHeight="1" x14ac:dyDescent="0.15">
      <c r="A328" s="1"/>
      <c r="F328" s="1"/>
    </row>
    <row r="329" spans="1:6" ht="12" customHeight="1" x14ac:dyDescent="0.15">
      <c r="A329" s="1"/>
      <c r="F329" s="1"/>
    </row>
    <row r="330" spans="1:6" ht="12" customHeight="1" x14ac:dyDescent="0.15">
      <c r="A330" s="1"/>
      <c r="F330" s="1"/>
    </row>
    <row r="331" spans="1:6" ht="12" customHeight="1" x14ac:dyDescent="0.15">
      <c r="A331" s="1"/>
      <c r="F331" s="1"/>
    </row>
    <row r="332" spans="1:6" ht="12" customHeight="1" x14ac:dyDescent="0.15">
      <c r="A332" s="1"/>
      <c r="F332" s="1"/>
    </row>
    <row r="333" spans="1:6" ht="12" customHeight="1" x14ac:dyDescent="0.15">
      <c r="A333" s="1"/>
      <c r="F333" s="1"/>
    </row>
    <row r="334" spans="1:6" ht="12" customHeight="1" x14ac:dyDescent="0.15">
      <c r="A334" s="1"/>
      <c r="F334" s="1"/>
    </row>
    <row r="335" spans="1:6" ht="12" customHeight="1" x14ac:dyDescent="0.15">
      <c r="A335" s="1"/>
      <c r="F335" s="1"/>
    </row>
    <row r="336" spans="1:6" ht="12" customHeight="1" x14ac:dyDescent="0.15">
      <c r="A336" s="1"/>
      <c r="F336" s="1"/>
    </row>
    <row r="337" spans="1:6" ht="12" customHeight="1" x14ac:dyDescent="0.15">
      <c r="A337" s="1"/>
      <c r="F337" s="1"/>
    </row>
    <row r="338" spans="1:6" ht="12" customHeight="1" x14ac:dyDescent="0.15">
      <c r="A338" s="1"/>
      <c r="F338" s="1"/>
    </row>
    <row r="339" spans="1:6" ht="12" customHeight="1" x14ac:dyDescent="0.15">
      <c r="A339" s="1"/>
      <c r="F339" s="1"/>
    </row>
    <row r="340" spans="1:6" ht="12" customHeight="1" x14ac:dyDescent="0.15">
      <c r="A340" s="1"/>
      <c r="F340" s="1"/>
    </row>
    <row r="341" spans="1:6" ht="12" customHeight="1" x14ac:dyDescent="0.15">
      <c r="A341" s="1"/>
      <c r="F341" s="1"/>
    </row>
    <row r="342" spans="1:6" ht="12" customHeight="1" x14ac:dyDescent="0.15">
      <c r="A342" s="1"/>
      <c r="F342" s="1"/>
    </row>
    <row r="343" spans="1:6" ht="12" customHeight="1" x14ac:dyDescent="0.15">
      <c r="A343" s="1"/>
      <c r="F343" s="1"/>
    </row>
    <row r="344" spans="1:6" ht="12" customHeight="1" x14ac:dyDescent="0.15">
      <c r="A344" s="1"/>
      <c r="F344" s="1"/>
    </row>
    <row r="345" spans="1:6" ht="12" customHeight="1" x14ac:dyDescent="0.15">
      <c r="A345" s="1"/>
      <c r="F345" s="1"/>
    </row>
    <row r="346" spans="1:6" ht="12" customHeight="1" x14ac:dyDescent="0.15">
      <c r="A346" s="1"/>
      <c r="F346" s="1"/>
    </row>
    <row r="347" spans="1:6" ht="12" customHeight="1" x14ac:dyDescent="0.15">
      <c r="A347" s="1"/>
      <c r="F347" s="1"/>
    </row>
    <row r="348" spans="1:6" ht="12" customHeight="1" x14ac:dyDescent="0.15">
      <c r="A348" s="1"/>
      <c r="F348" s="1"/>
    </row>
    <row r="349" spans="1:6" ht="12" customHeight="1" x14ac:dyDescent="0.15">
      <c r="A349" s="1"/>
      <c r="F349" s="1"/>
    </row>
    <row r="350" spans="1:6" ht="12" customHeight="1" x14ac:dyDescent="0.15">
      <c r="A350" s="1"/>
      <c r="F350" s="1"/>
    </row>
    <row r="351" spans="1:6" ht="12" customHeight="1" x14ac:dyDescent="0.15">
      <c r="A351" s="1"/>
      <c r="F351" s="1"/>
    </row>
    <row r="352" spans="1:6" ht="12" customHeight="1" x14ac:dyDescent="0.15">
      <c r="A352" s="1"/>
      <c r="F352" s="1"/>
    </row>
    <row r="353" spans="1:6" ht="12" customHeight="1" x14ac:dyDescent="0.15">
      <c r="A353" s="1"/>
      <c r="F353" s="1"/>
    </row>
    <row r="354" spans="1:6" ht="12" customHeight="1" x14ac:dyDescent="0.15">
      <c r="A354" s="1"/>
      <c r="F354" s="1"/>
    </row>
    <row r="355" spans="1:6" ht="12" customHeight="1" x14ac:dyDescent="0.15">
      <c r="A355" s="1"/>
      <c r="F355" s="1"/>
    </row>
    <row r="356" spans="1:6" ht="12" customHeight="1" x14ac:dyDescent="0.15">
      <c r="A356" s="1"/>
      <c r="F356" s="1"/>
    </row>
    <row r="357" spans="1:6" ht="12" customHeight="1" x14ac:dyDescent="0.15">
      <c r="A357" s="1"/>
      <c r="F357" s="1"/>
    </row>
    <row r="358" spans="1:6" ht="12" customHeight="1" x14ac:dyDescent="0.15">
      <c r="A358" s="1"/>
      <c r="F358" s="1"/>
    </row>
    <row r="359" spans="1:6" ht="12" customHeight="1" x14ac:dyDescent="0.15">
      <c r="A359" s="1"/>
      <c r="F359" s="1"/>
    </row>
    <row r="360" spans="1:6" ht="12" customHeight="1" x14ac:dyDescent="0.15">
      <c r="A360" s="1"/>
      <c r="F360" s="1"/>
    </row>
    <row r="361" spans="1:6" ht="12" customHeight="1" x14ac:dyDescent="0.15">
      <c r="A361" s="1"/>
      <c r="F361" s="1"/>
    </row>
    <row r="362" spans="1:6" ht="12" customHeight="1" x14ac:dyDescent="0.15">
      <c r="A362" s="1"/>
      <c r="F362" s="1"/>
    </row>
    <row r="363" spans="1:6" ht="12" customHeight="1" x14ac:dyDescent="0.15">
      <c r="A363" s="1"/>
      <c r="F363" s="1"/>
    </row>
    <row r="364" spans="1:6" ht="12" customHeight="1" x14ac:dyDescent="0.15">
      <c r="A364" s="1"/>
      <c r="F364" s="1"/>
    </row>
    <row r="365" spans="1:6" ht="12" customHeight="1" x14ac:dyDescent="0.15">
      <c r="A365" s="1"/>
      <c r="F365" s="1"/>
    </row>
    <row r="366" spans="1:6" ht="12" customHeight="1" x14ac:dyDescent="0.15">
      <c r="A366" s="1"/>
      <c r="F366" s="1"/>
    </row>
    <row r="367" spans="1:6" ht="12" customHeight="1" x14ac:dyDescent="0.15">
      <c r="A367" s="1"/>
      <c r="F367" s="1"/>
    </row>
    <row r="368" spans="1:6" ht="12" customHeight="1" x14ac:dyDescent="0.15">
      <c r="A368" s="1"/>
      <c r="F368" s="1"/>
    </row>
    <row r="369" spans="1:6" ht="12" customHeight="1" x14ac:dyDescent="0.15">
      <c r="A369" s="1"/>
      <c r="F369" s="1"/>
    </row>
    <row r="370" spans="1:6" ht="12" customHeight="1" x14ac:dyDescent="0.15">
      <c r="A370" s="1"/>
      <c r="F370" s="1"/>
    </row>
    <row r="371" spans="1:6" ht="12" customHeight="1" x14ac:dyDescent="0.15">
      <c r="A371" s="1"/>
      <c r="F371" s="1"/>
    </row>
    <row r="372" spans="1:6" ht="12" customHeight="1" x14ac:dyDescent="0.15">
      <c r="A372" s="1"/>
      <c r="F372" s="1"/>
    </row>
    <row r="373" spans="1:6" ht="12" customHeight="1" x14ac:dyDescent="0.15">
      <c r="A373" s="1"/>
      <c r="F373" s="1"/>
    </row>
    <row r="374" spans="1:6" ht="12" customHeight="1" x14ac:dyDescent="0.15">
      <c r="A374" s="1"/>
      <c r="F374" s="1"/>
    </row>
    <row r="375" spans="1:6" ht="12" customHeight="1" x14ac:dyDescent="0.15">
      <c r="A375" s="1"/>
      <c r="F375" s="1"/>
    </row>
    <row r="376" spans="1:6" ht="12" customHeight="1" x14ac:dyDescent="0.15">
      <c r="A376" s="1"/>
      <c r="F376" s="1"/>
    </row>
    <row r="377" spans="1:6" ht="12" customHeight="1" x14ac:dyDescent="0.15">
      <c r="A377" s="1"/>
      <c r="F377" s="1"/>
    </row>
    <row r="378" spans="1:6" ht="12" customHeight="1" x14ac:dyDescent="0.15">
      <c r="A378" s="1"/>
      <c r="F378" s="1"/>
    </row>
    <row r="379" spans="1:6" ht="12" customHeight="1" x14ac:dyDescent="0.15">
      <c r="A379" s="1"/>
      <c r="F379" s="1"/>
    </row>
    <row r="380" spans="1:6" ht="12" customHeight="1" x14ac:dyDescent="0.15">
      <c r="A380" s="1"/>
      <c r="F380" s="1"/>
    </row>
    <row r="381" spans="1:6" ht="12" customHeight="1" x14ac:dyDescent="0.15">
      <c r="A381" s="1"/>
      <c r="F381" s="1"/>
    </row>
    <row r="382" spans="1:6" ht="12" customHeight="1" x14ac:dyDescent="0.15">
      <c r="A382" s="1"/>
      <c r="F382" s="1"/>
    </row>
    <row r="383" spans="1:6" ht="12" customHeight="1" x14ac:dyDescent="0.15">
      <c r="A383" s="1"/>
      <c r="F383" s="1"/>
    </row>
    <row r="384" spans="1:6" ht="12" customHeight="1" x14ac:dyDescent="0.15">
      <c r="A384" s="1"/>
      <c r="F384" s="1"/>
    </row>
    <row r="385" spans="1:6" ht="12" customHeight="1" x14ac:dyDescent="0.15">
      <c r="A385" s="1"/>
      <c r="F385" s="1"/>
    </row>
    <row r="386" spans="1:6" ht="12" customHeight="1" x14ac:dyDescent="0.15">
      <c r="A386" s="1"/>
      <c r="F386" s="1"/>
    </row>
    <row r="387" spans="1:6" ht="12" customHeight="1" x14ac:dyDescent="0.15">
      <c r="A387" s="1"/>
      <c r="F387" s="1"/>
    </row>
    <row r="388" spans="1:6" ht="12" customHeight="1" x14ac:dyDescent="0.15">
      <c r="A388" s="1"/>
      <c r="F388" s="1"/>
    </row>
    <row r="389" spans="1:6" ht="12" customHeight="1" x14ac:dyDescent="0.15">
      <c r="A389" s="1"/>
      <c r="F389" s="1"/>
    </row>
    <row r="390" spans="1:6" ht="12" customHeight="1" x14ac:dyDescent="0.15">
      <c r="A390" s="1"/>
      <c r="F390" s="1"/>
    </row>
    <row r="391" spans="1:6" ht="12" customHeight="1" x14ac:dyDescent="0.15">
      <c r="A391" s="1"/>
      <c r="F391" s="1"/>
    </row>
    <row r="392" spans="1:6" ht="12" customHeight="1" x14ac:dyDescent="0.15">
      <c r="A392" s="1"/>
      <c r="F392" s="1"/>
    </row>
    <row r="393" spans="1:6" ht="12" customHeight="1" x14ac:dyDescent="0.15">
      <c r="A393" s="1"/>
      <c r="F393" s="1"/>
    </row>
    <row r="394" spans="1:6" ht="12" customHeight="1" x14ac:dyDescent="0.15">
      <c r="A394" s="1"/>
      <c r="F394" s="1"/>
    </row>
    <row r="395" spans="1:6" ht="12" customHeight="1" x14ac:dyDescent="0.15">
      <c r="A395" s="1"/>
      <c r="F395" s="1"/>
    </row>
    <row r="396" spans="1:6" ht="12" customHeight="1" x14ac:dyDescent="0.15">
      <c r="A396" s="1"/>
      <c r="F396" s="1"/>
    </row>
    <row r="397" spans="1:6" ht="12" customHeight="1" x14ac:dyDescent="0.15">
      <c r="A397" s="1"/>
      <c r="F397" s="1"/>
    </row>
    <row r="398" spans="1:6" ht="12" customHeight="1" x14ac:dyDescent="0.15">
      <c r="A398" s="1"/>
      <c r="F398" s="1"/>
    </row>
    <row r="399" spans="1:6" ht="12" customHeight="1" x14ac:dyDescent="0.15">
      <c r="A399" s="1"/>
      <c r="F399" s="1"/>
    </row>
    <row r="400" spans="1:6" ht="12" customHeight="1" x14ac:dyDescent="0.15">
      <c r="A400" s="1"/>
      <c r="F400" s="1"/>
    </row>
    <row r="401" spans="1:6" ht="12" customHeight="1" x14ac:dyDescent="0.15">
      <c r="A401" s="1"/>
      <c r="F401" s="1"/>
    </row>
    <row r="402" spans="1:6" ht="12" customHeight="1" x14ac:dyDescent="0.15">
      <c r="A402" s="1"/>
      <c r="F402" s="1"/>
    </row>
    <row r="403" spans="1:6" ht="12" customHeight="1" x14ac:dyDescent="0.15">
      <c r="A403" s="1"/>
      <c r="F403" s="1"/>
    </row>
    <row r="404" spans="1:6" ht="12" customHeight="1" x14ac:dyDescent="0.15">
      <c r="A404" s="1"/>
      <c r="F404" s="1"/>
    </row>
    <row r="405" spans="1:6" ht="12" customHeight="1" x14ac:dyDescent="0.15">
      <c r="A405" s="1"/>
      <c r="F405" s="1"/>
    </row>
    <row r="406" spans="1:6" ht="12" customHeight="1" x14ac:dyDescent="0.15">
      <c r="A406" s="1"/>
      <c r="F406" s="1"/>
    </row>
    <row r="407" spans="1:6" ht="12" customHeight="1" x14ac:dyDescent="0.15">
      <c r="A407" s="1"/>
      <c r="F407" s="1"/>
    </row>
    <row r="408" spans="1:6" ht="12" customHeight="1" x14ac:dyDescent="0.15">
      <c r="A408" s="1"/>
      <c r="F408" s="1"/>
    </row>
    <row r="409" spans="1:6" ht="12" customHeight="1" x14ac:dyDescent="0.15">
      <c r="A409" s="1"/>
      <c r="F409" s="1"/>
    </row>
    <row r="410" spans="1:6" ht="12" customHeight="1" x14ac:dyDescent="0.15">
      <c r="A410" s="1"/>
      <c r="F410" s="1"/>
    </row>
    <row r="411" spans="1:6" ht="12" customHeight="1" x14ac:dyDescent="0.15">
      <c r="A411" s="1"/>
      <c r="F411" s="1"/>
    </row>
    <row r="412" spans="1:6" ht="12" customHeight="1" x14ac:dyDescent="0.15">
      <c r="A412" s="1"/>
      <c r="F412" s="1"/>
    </row>
    <row r="413" spans="1:6" ht="12" customHeight="1" x14ac:dyDescent="0.15">
      <c r="A413" s="1"/>
      <c r="F413" s="1"/>
    </row>
    <row r="414" spans="1:6" ht="12" customHeight="1" x14ac:dyDescent="0.15">
      <c r="A414" s="1"/>
      <c r="F414" s="1"/>
    </row>
    <row r="415" spans="1:6" ht="12" customHeight="1" x14ac:dyDescent="0.15">
      <c r="A415" s="1"/>
      <c r="F415" s="1"/>
    </row>
    <row r="416" spans="1:6" ht="12" customHeight="1" x14ac:dyDescent="0.15">
      <c r="A416" s="1"/>
      <c r="F416" s="1"/>
    </row>
    <row r="417" spans="1:6" ht="12" customHeight="1" x14ac:dyDescent="0.15">
      <c r="A417" s="1"/>
      <c r="F417" s="1"/>
    </row>
    <row r="418" spans="1:6" ht="12" customHeight="1" x14ac:dyDescent="0.15">
      <c r="A418" s="1"/>
      <c r="F418" s="1"/>
    </row>
    <row r="419" spans="1:6" ht="12" customHeight="1" x14ac:dyDescent="0.15">
      <c r="A419" s="1"/>
      <c r="F419" s="1"/>
    </row>
    <row r="420" spans="1:6" ht="12" customHeight="1" x14ac:dyDescent="0.15">
      <c r="A420" s="1"/>
      <c r="F420" s="1"/>
    </row>
    <row r="421" spans="1:6" ht="12" customHeight="1" x14ac:dyDescent="0.15">
      <c r="A421" s="1"/>
      <c r="F421" s="1"/>
    </row>
    <row r="422" spans="1:6" ht="12" customHeight="1" x14ac:dyDescent="0.15">
      <c r="A422" s="1"/>
      <c r="F422" s="1"/>
    </row>
    <row r="423" spans="1:6" ht="12" customHeight="1" x14ac:dyDescent="0.15">
      <c r="A423" s="1"/>
      <c r="F423" s="1"/>
    </row>
    <row r="424" spans="1:6" ht="12" customHeight="1" x14ac:dyDescent="0.15">
      <c r="A424" s="1"/>
      <c r="F424" s="1"/>
    </row>
    <row r="425" spans="1:6" ht="12" customHeight="1" x14ac:dyDescent="0.15">
      <c r="A425" s="1"/>
      <c r="F425" s="1"/>
    </row>
    <row r="426" spans="1:6" ht="12" customHeight="1" x14ac:dyDescent="0.15">
      <c r="A426" s="1"/>
      <c r="F426" s="1"/>
    </row>
    <row r="427" spans="1:6" ht="12" customHeight="1" x14ac:dyDescent="0.15">
      <c r="A427" s="1"/>
      <c r="F427" s="1"/>
    </row>
    <row r="428" spans="1:6" ht="12" customHeight="1" x14ac:dyDescent="0.15">
      <c r="A428" s="1"/>
      <c r="F428" s="1"/>
    </row>
    <row r="429" spans="1:6" ht="12" customHeight="1" x14ac:dyDescent="0.15">
      <c r="A429" s="1"/>
      <c r="F429" s="1"/>
    </row>
    <row r="430" spans="1:6" ht="12" customHeight="1" x14ac:dyDescent="0.15">
      <c r="A430" s="1"/>
      <c r="F430" s="1"/>
    </row>
    <row r="431" spans="1:6" ht="12" customHeight="1" x14ac:dyDescent="0.15">
      <c r="A431" s="1"/>
      <c r="F431" s="1"/>
    </row>
    <row r="432" spans="1:6" ht="12" customHeight="1" x14ac:dyDescent="0.15">
      <c r="A432" s="1"/>
      <c r="F432" s="1"/>
    </row>
    <row r="433" spans="1:6" ht="12" customHeight="1" x14ac:dyDescent="0.15">
      <c r="A433" s="1"/>
      <c r="F433" s="1"/>
    </row>
    <row r="434" spans="1:6" ht="12" customHeight="1" x14ac:dyDescent="0.15">
      <c r="A434" s="1"/>
      <c r="F434" s="1"/>
    </row>
    <row r="435" spans="1:6" ht="12" customHeight="1" x14ac:dyDescent="0.15">
      <c r="A435" s="1"/>
      <c r="F435" s="1"/>
    </row>
    <row r="436" spans="1:6" ht="12" customHeight="1" x14ac:dyDescent="0.15">
      <c r="A436" s="1"/>
      <c r="F436" s="1"/>
    </row>
    <row r="437" spans="1:6" ht="12" customHeight="1" x14ac:dyDescent="0.15">
      <c r="A437" s="1"/>
      <c r="F437" s="1"/>
    </row>
    <row r="438" spans="1:6" ht="12" customHeight="1" x14ac:dyDescent="0.15">
      <c r="A438" s="1"/>
      <c r="F438" s="1"/>
    </row>
    <row r="439" spans="1:6" ht="12" customHeight="1" x14ac:dyDescent="0.15">
      <c r="A439" s="1"/>
      <c r="F439" s="1"/>
    </row>
    <row r="440" spans="1:6" ht="12" customHeight="1" x14ac:dyDescent="0.15">
      <c r="A440" s="1"/>
      <c r="F440" s="1"/>
    </row>
    <row r="441" spans="1:6" ht="12" customHeight="1" x14ac:dyDescent="0.15">
      <c r="A441" s="1"/>
      <c r="F441" s="1"/>
    </row>
    <row r="442" spans="1:6" ht="12" customHeight="1" x14ac:dyDescent="0.15">
      <c r="A442" s="1"/>
      <c r="F442" s="1"/>
    </row>
    <row r="443" spans="1:6" ht="12" customHeight="1" x14ac:dyDescent="0.15">
      <c r="A443" s="1"/>
      <c r="F443" s="1"/>
    </row>
    <row r="444" spans="1:6" ht="12" customHeight="1" x14ac:dyDescent="0.15">
      <c r="A444" s="1"/>
      <c r="F444" s="1"/>
    </row>
    <row r="445" spans="1:6" ht="12" customHeight="1" x14ac:dyDescent="0.15">
      <c r="A445" s="1"/>
      <c r="F445" s="1"/>
    </row>
    <row r="446" spans="1:6" ht="12" customHeight="1" x14ac:dyDescent="0.15">
      <c r="A446" s="1"/>
      <c r="F446" s="1"/>
    </row>
    <row r="447" spans="1:6" ht="12" customHeight="1" x14ac:dyDescent="0.15">
      <c r="A447" s="1"/>
      <c r="F447" s="1"/>
    </row>
    <row r="448" spans="1:6" ht="12" customHeight="1" x14ac:dyDescent="0.15">
      <c r="A448" s="1"/>
      <c r="F448" s="1"/>
    </row>
    <row r="449" spans="1:6" ht="12" customHeight="1" x14ac:dyDescent="0.15">
      <c r="A449" s="1"/>
      <c r="F449" s="1"/>
    </row>
    <row r="450" spans="1:6" ht="12" customHeight="1" x14ac:dyDescent="0.15">
      <c r="A450" s="1"/>
      <c r="F450" s="1"/>
    </row>
    <row r="451" spans="1:6" ht="12" customHeight="1" x14ac:dyDescent="0.15">
      <c r="A451" s="1"/>
      <c r="F451" s="1"/>
    </row>
    <row r="452" spans="1:6" ht="12" customHeight="1" x14ac:dyDescent="0.15">
      <c r="A452" s="1"/>
      <c r="F452" s="1"/>
    </row>
    <row r="453" spans="1:6" ht="12" customHeight="1" x14ac:dyDescent="0.15">
      <c r="A453" s="1"/>
      <c r="F453" s="1"/>
    </row>
    <row r="454" spans="1:6" ht="12" customHeight="1" x14ac:dyDescent="0.15">
      <c r="A454" s="1"/>
      <c r="F454" s="1"/>
    </row>
    <row r="455" spans="1:6" ht="12" customHeight="1" x14ac:dyDescent="0.15">
      <c r="A455" s="1"/>
      <c r="F455" s="1"/>
    </row>
    <row r="456" spans="1:6" ht="12" customHeight="1" x14ac:dyDescent="0.15">
      <c r="A456" s="1"/>
      <c r="F456" s="1"/>
    </row>
    <row r="457" spans="1:6" ht="12" customHeight="1" x14ac:dyDescent="0.15">
      <c r="A457" s="1"/>
      <c r="F457" s="1"/>
    </row>
    <row r="458" spans="1:6" ht="12" customHeight="1" x14ac:dyDescent="0.15">
      <c r="A458" s="1"/>
      <c r="F458" s="1"/>
    </row>
    <row r="459" spans="1:6" ht="12" customHeight="1" x14ac:dyDescent="0.15">
      <c r="A459" s="1"/>
      <c r="F459" s="1"/>
    </row>
    <row r="460" spans="1:6" ht="12" customHeight="1" x14ac:dyDescent="0.15">
      <c r="A460" s="1"/>
      <c r="F460" s="1"/>
    </row>
    <row r="461" spans="1:6" ht="12" customHeight="1" x14ac:dyDescent="0.15">
      <c r="A461" s="1"/>
      <c r="F461" s="1"/>
    </row>
    <row r="462" spans="1:6" ht="12" customHeight="1" x14ac:dyDescent="0.15">
      <c r="A462" s="1"/>
      <c r="F462" s="1"/>
    </row>
    <row r="463" spans="1:6" ht="12" customHeight="1" x14ac:dyDescent="0.15">
      <c r="A463" s="1"/>
      <c r="F463" s="1"/>
    </row>
    <row r="464" spans="1:6" ht="12" customHeight="1" x14ac:dyDescent="0.15">
      <c r="A464" s="1"/>
      <c r="F464" s="1"/>
    </row>
    <row r="465" spans="1:6" ht="12" customHeight="1" x14ac:dyDescent="0.15">
      <c r="A465" s="1"/>
      <c r="F465" s="1"/>
    </row>
    <row r="466" spans="1:6" ht="12" customHeight="1" x14ac:dyDescent="0.15">
      <c r="A466" s="1"/>
      <c r="F466" s="1"/>
    </row>
    <row r="467" spans="1:6" ht="12" customHeight="1" x14ac:dyDescent="0.15">
      <c r="A467" s="1"/>
      <c r="F467" s="1"/>
    </row>
    <row r="468" spans="1:6" ht="12" customHeight="1" x14ac:dyDescent="0.15">
      <c r="A468" s="1"/>
      <c r="F468" s="1"/>
    </row>
    <row r="469" spans="1:6" ht="12" customHeight="1" x14ac:dyDescent="0.15">
      <c r="A469" s="1"/>
      <c r="F469" s="1"/>
    </row>
    <row r="470" spans="1:6" ht="12" customHeight="1" x14ac:dyDescent="0.15">
      <c r="A470" s="1"/>
      <c r="F470" s="1"/>
    </row>
    <row r="471" spans="1:6" ht="12" customHeight="1" x14ac:dyDescent="0.15">
      <c r="A471" s="1"/>
      <c r="F471" s="1"/>
    </row>
    <row r="472" spans="1:6" ht="12" customHeight="1" x14ac:dyDescent="0.15">
      <c r="A472" s="1"/>
      <c r="F472" s="1"/>
    </row>
    <row r="473" spans="1:6" ht="12" customHeight="1" x14ac:dyDescent="0.15">
      <c r="A473" s="1"/>
      <c r="F473" s="1"/>
    </row>
    <row r="474" spans="1:6" ht="12" customHeight="1" x14ac:dyDescent="0.15">
      <c r="A474" s="1"/>
      <c r="F474" s="1"/>
    </row>
    <row r="475" spans="1:6" ht="12" customHeight="1" x14ac:dyDescent="0.15">
      <c r="A475" s="1"/>
      <c r="F475" s="1"/>
    </row>
    <row r="476" spans="1:6" ht="12" customHeight="1" x14ac:dyDescent="0.15">
      <c r="A476" s="1"/>
      <c r="F476" s="1"/>
    </row>
    <row r="477" spans="1:6" ht="12" customHeight="1" x14ac:dyDescent="0.15">
      <c r="A477" s="1"/>
      <c r="F477" s="1"/>
    </row>
    <row r="478" spans="1:6" ht="12" customHeight="1" x14ac:dyDescent="0.15">
      <c r="A478" s="1"/>
      <c r="F478" s="1"/>
    </row>
    <row r="479" spans="1:6" ht="12" customHeight="1" x14ac:dyDescent="0.15">
      <c r="A479" s="1"/>
      <c r="F479" s="1"/>
    </row>
    <row r="480" spans="1:6" ht="12" customHeight="1" x14ac:dyDescent="0.15">
      <c r="A480" s="1"/>
      <c r="F480" s="1"/>
    </row>
    <row r="481" spans="1:6" ht="12" customHeight="1" x14ac:dyDescent="0.15">
      <c r="A481" s="1"/>
      <c r="F481" s="1"/>
    </row>
    <row r="482" spans="1:6" ht="12" customHeight="1" x14ac:dyDescent="0.15">
      <c r="A482" s="1"/>
      <c r="F482" s="1"/>
    </row>
    <row r="483" spans="1:6" ht="12" customHeight="1" x14ac:dyDescent="0.15">
      <c r="A483" s="1"/>
      <c r="F483" s="1"/>
    </row>
    <row r="484" spans="1:6" ht="12" customHeight="1" x14ac:dyDescent="0.15">
      <c r="A484" s="1"/>
      <c r="F484" s="1"/>
    </row>
    <row r="485" spans="1:6" ht="12" customHeight="1" x14ac:dyDescent="0.15">
      <c r="A485" s="1"/>
      <c r="F485" s="1"/>
    </row>
    <row r="486" spans="1:6" ht="12" customHeight="1" x14ac:dyDescent="0.15">
      <c r="A486" s="1"/>
      <c r="F486" s="1"/>
    </row>
    <row r="487" spans="1:6" ht="12" customHeight="1" x14ac:dyDescent="0.15">
      <c r="A487" s="1"/>
      <c r="F487" s="1"/>
    </row>
    <row r="488" spans="1:6" ht="12" customHeight="1" x14ac:dyDescent="0.15">
      <c r="A488" s="1"/>
      <c r="F488" s="1"/>
    </row>
    <row r="489" spans="1:6" ht="12" customHeight="1" x14ac:dyDescent="0.15">
      <c r="A489" s="1"/>
      <c r="F489" s="1"/>
    </row>
    <row r="490" spans="1:6" ht="12" customHeight="1" x14ac:dyDescent="0.15">
      <c r="A490" s="1"/>
      <c r="F490" s="1"/>
    </row>
    <row r="491" spans="1:6" ht="12" customHeight="1" x14ac:dyDescent="0.15">
      <c r="A491" s="1"/>
      <c r="F491" s="1"/>
    </row>
    <row r="492" spans="1:6" ht="12" customHeight="1" x14ac:dyDescent="0.15">
      <c r="A492" s="1"/>
      <c r="F492" s="1"/>
    </row>
    <row r="493" spans="1:6" ht="12" customHeight="1" x14ac:dyDescent="0.15">
      <c r="A493" s="1"/>
      <c r="F493" s="1"/>
    </row>
    <row r="494" spans="1:6" ht="12" customHeight="1" x14ac:dyDescent="0.15">
      <c r="A494" s="1"/>
      <c r="F494" s="1"/>
    </row>
    <row r="495" spans="1:6" ht="12" customHeight="1" x14ac:dyDescent="0.15">
      <c r="A495" s="1"/>
      <c r="F495" s="1"/>
    </row>
    <row r="496" spans="1:6" ht="12" customHeight="1" x14ac:dyDescent="0.15">
      <c r="A496" s="1"/>
      <c r="F496" s="1"/>
    </row>
    <row r="497" spans="1:6" ht="12" customHeight="1" x14ac:dyDescent="0.15">
      <c r="A497" s="1"/>
      <c r="F497" s="1"/>
    </row>
    <row r="498" spans="1:6" ht="12" customHeight="1" x14ac:dyDescent="0.15">
      <c r="A498" s="1"/>
      <c r="F498" s="1"/>
    </row>
    <row r="499" spans="1:6" ht="12" customHeight="1" x14ac:dyDescent="0.15">
      <c r="A499" s="1"/>
      <c r="F499" s="1"/>
    </row>
    <row r="500" spans="1:6" ht="12" customHeight="1" x14ac:dyDescent="0.15">
      <c r="A500" s="1"/>
      <c r="F500" s="1"/>
    </row>
    <row r="501" spans="1:6" ht="12" customHeight="1" x14ac:dyDescent="0.15">
      <c r="A501" s="1"/>
      <c r="F501" s="1"/>
    </row>
    <row r="502" spans="1:6" ht="12" customHeight="1" x14ac:dyDescent="0.15">
      <c r="A502" s="1"/>
      <c r="F502" s="1"/>
    </row>
    <row r="503" spans="1:6" ht="12" customHeight="1" x14ac:dyDescent="0.15">
      <c r="A503" s="1"/>
      <c r="F503" s="1"/>
    </row>
    <row r="504" spans="1:6" ht="12" customHeight="1" x14ac:dyDescent="0.15">
      <c r="A504" s="1"/>
      <c r="F504" s="1"/>
    </row>
    <row r="505" spans="1:6" ht="12" customHeight="1" x14ac:dyDescent="0.15">
      <c r="A505" s="1"/>
      <c r="F505" s="1"/>
    </row>
    <row r="506" spans="1:6" ht="12" customHeight="1" x14ac:dyDescent="0.15">
      <c r="A506" s="1"/>
      <c r="F506" s="1"/>
    </row>
    <row r="507" spans="1:6" ht="12" customHeight="1" x14ac:dyDescent="0.15">
      <c r="A507" s="1"/>
      <c r="F507" s="1"/>
    </row>
    <row r="508" spans="1:6" ht="12" customHeight="1" x14ac:dyDescent="0.15">
      <c r="A508" s="1"/>
      <c r="F508" s="1"/>
    </row>
    <row r="509" spans="1:6" ht="12" customHeight="1" x14ac:dyDescent="0.15">
      <c r="A509" s="1"/>
      <c r="F509" s="1"/>
    </row>
    <row r="510" spans="1:6" ht="12" customHeight="1" x14ac:dyDescent="0.15">
      <c r="A510" s="1"/>
      <c r="F510" s="1"/>
    </row>
    <row r="511" spans="1:6" ht="12" customHeight="1" x14ac:dyDescent="0.15">
      <c r="A511" s="1"/>
      <c r="F511" s="1"/>
    </row>
    <row r="512" spans="1:6" ht="12" customHeight="1" x14ac:dyDescent="0.15">
      <c r="A512" s="1"/>
      <c r="F512" s="1"/>
    </row>
    <row r="513" spans="1:6" ht="12" customHeight="1" x14ac:dyDescent="0.15">
      <c r="A513" s="1"/>
      <c r="F513" s="1"/>
    </row>
    <row r="514" spans="1:6" ht="12" customHeight="1" x14ac:dyDescent="0.15">
      <c r="A514" s="1"/>
      <c r="F514" s="1"/>
    </row>
    <row r="515" spans="1:6" ht="12" customHeight="1" x14ac:dyDescent="0.15">
      <c r="A515" s="1"/>
      <c r="F515" s="1"/>
    </row>
    <row r="516" spans="1:6" ht="12" customHeight="1" x14ac:dyDescent="0.15">
      <c r="A516" s="1"/>
      <c r="F516" s="1"/>
    </row>
    <row r="517" spans="1:6" ht="12" customHeight="1" x14ac:dyDescent="0.15">
      <c r="A517" s="1"/>
      <c r="F517" s="1"/>
    </row>
    <row r="518" spans="1:6" ht="12" customHeight="1" x14ac:dyDescent="0.15">
      <c r="A518" s="1"/>
      <c r="F518" s="1"/>
    </row>
    <row r="519" spans="1:6" ht="12" customHeight="1" x14ac:dyDescent="0.15">
      <c r="A519" s="1"/>
      <c r="F519" s="1"/>
    </row>
    <row r="520" spans="1:6" ht="12" customHeight="1" x14ac:dyDescent="0.15">
      <c r="A520" s="1"/>
      <c r="F520" s="1"/>
    </row>
    <row r="521" spans="1:6" ht="12" customHeight="1" x14ac:dyDescent="0.15">
      <c r="A521" s="1"/>
      <c r="F521" s="1"/>
    </row>
    <row r="522" spans="1:6" ht="12" customHeight="1" x14ac:dyDescent="0.15">
      <c r="A522" s="1"/>
      <c r="F522" s="1"/>
    </row>
    <row r="523" spans="1:6" ht="12" customHeight="1" x14ac:dyDescent="0.15">
      <c r="A523" s="1"/>
      <c r="F523" s="1"/>
    </row>
    <row r="524" spans="1:6" ht="12" customHeight="1" x14ac:dyDescent="0.15">
      <c r="A524" s="1"/>
      <c r="F524" s="1"/>
    </row>
    <row r="525" spans="1:6" ht="12" customHeight="1" x14ac:dyDescent="0.15">
      <c r="A525" s="1"/>
      <c r="F525" s="1"/>
    </row>
    <row r="526" spans="1:6" ht="12" customHeight="1" x14ac:dyDescent="0.15">
      <c r="A526" s="1"/>
      <c r="F526" s="1"/>
    </row>
    <row r="527" spans="1:6" ht="12" customHeight="1" x14ac:dyDescent="0.15">
      <c r="A527" s="1"/>
      <c r="F527" s="1"/>
    </row>
    <row r="528" spans="1:6" ht="12" customHeight="1" x14ac:dyDescent="0.15">
      <c r="A528" s="1"/>
      <c r="F528" s="1"/>
    </row>
    <row r="529" spans="1:6" ht="12" customHeight="1" x14ac:dyDescent="0.15">
      <c r="A529" s="1"/>
      <c r="F529" s="1"/>
    </row>
    <row r="530" spans="1:6" ht="12" customHeight="1" x14ac:dyDescent="0.15">
      <c r="A530" s="1"/>
      <c r="F530" s="1"/>
    </row>
    <row r="531" spans="1:6" ht="12" customHeight="1" x14ac:dyDescent="0.15">
      <c r="A531" s="1"/>
      <c r="F531" s="1"/>
    </row>
    <row r="532" spans="1:6" ht="12" customHeight="1" x14ac:dyDescent="0.15">
      <c r="A532" s="1"/>
      <c r="F532" s="1"/>
    </row>
    <row r="533" spans="1:6" ht="12" customHeight="1" x14ac:dyDescent="0.15">
      <c r="A533" s="1"/>
      <c r="F533" s="1"/>
    </row>
    <row r="534" spans="1:6" ht="12" customHeight="1" x14ac:dyDescent="0.15">
      <c r="A534" s="1"/>
      <c r="F534" s="1"/>
    </row>
    <row r="535" spans="1:6" ht="12" customHeight="1" x14ac:dyDescent="0.15">
      <c r="A535" s="1"/>
      <c r="F535" s="1"/>
    </row>
    <row r="536" spans="1:6" ht="12" customHeight="1" x14ac:dyDescent="0.15">
      <c r="A536" s="1"/>
      <c r="F536" s="1"/>
    </row>
    <row r="537" spans="1:6" ht="12" customHeight="1" x14ac:dyDescent="0.15">
      <c r="A537" s="1"/>
      <c r="F537" s="1"/>
    </row>
    <row r="538" spans="1:6" ht="12" customHeight="1" x14ac:dyDescent="0.15">
      <c r="A538" s="1"/>
      <c r="F538" s="1"/>
    </row>
    <row r="539" spans="1:6" ht="12" customHeight="1" x14ac:dyDescent="0.15">
      <c r="A539" s="1"/>
      <c r="F539" s="1"/>
    </row>
    <row r="540" spans="1:6" ht="12" customHeight="1" x14ac:dyDescent="0.15">
      <c r="A540" s="1"/>
      <c r="F540" s="1"/>
    </row>
    <row r="541" spans="1:6" ht="12" customHeight="1" x14ac:dyDescent="0.15">
      <c r="A541" s="1"/>
      <c r="F541" s="1"/>
    </row>
    <row r="542" spans="1:6" ht="12" customHeight="1" x14ac:dyDescent="0.15">
      <c r="A542" s="1"/>
      <c r="F542" s="1"/>
    </row>
    <row r="543" spans="1:6" ht="12" customHeight="1" x14ac:dyDescent="0.15">
      <c r="A543" s="1"/>
      <c r="F543" s="1"/>
    </row>
    <row r="544" spans="1:6" ht="12" customHeight="1" x14ac:dyDescent="0.15">
      <c r="A544" s="1"/>
      <c r="F544" s="1"/>
    </row>
    <row r="545" spans="1:6" ht="12" customHeight="1" x14ac:dyDescent="0.15">
      <c r="A545" s="1"/>
      <c r="F545" s="1"/>
    </row>
    <row r="546" spans="1:6" ht="12" customHeight="1" x14ac:dyDescent="0.15">
      <c r="A546" s="1"/>
      <c r="F546" s="1"/>
    </row>
    <row r="547" spans="1:6" ht="12" customHeight="1" x14ac:dyDescent="0.15">
      <c r="A547" s="1"/>
      <c r="F547" s="1"/>
    </row>
    <row r="548" spans="1:6" ht="12" customHeight="1" x14ac:dyDescent="0.15">
      <c r="A548" s="1"/>
      <c r="F548" s="1"/>
    </row>
    <row r="549" spans="1:6" ht="12" customHeight="1" x14ac:dyDescent="0.15">
      <c r="A549" s="1"/>
      <c r="F549" s="1"/>
    </row>
    <row r="550" spans="1:6" ht="12" customHeight="1" x14ac:dyDescent="0.15">
      <c r="A550" s="1"/>
      <c r="F550" s="1"/>
    </row>
    <row r="551" spans="1:6" ht="12" customHeight="1" x14ac:dyDescent="0.15">
      <c r="A551" s="1"/>
      <c r="F551" s="1"/>
    </row>
    <row r="552" spans="1:6" ht="12" customHeight="1" x14ac:dyDescent="0.15">
      <c r="A552" s="1"/>
      <c r="F552" s="1"/>
    </row>
    <row r="553" spans="1:6" ht="12" customHeight="1" x14ac:dyDescent="0.15">
      <c r="A553" s="1"/>
      <c r="F553" s="1"/>
    </row>
    <row r="554" spans="1:6" ht="12" customHeight="1" x14ac:dyDescent="0.15">
      <c r="A554" s="1"/>
      <c r="F554" s="1"/>
    </row>
    <row r="555" spans="1:6" ht="12" customHeight="1" x14ac:dyDescent="0.15">
      <c r="A555" s="1"/>
      <c r="F555" s="1"/>
    </row>
    <row r="556" spans="1:6" ht="12" customHeight="1" x14ac:dyDescent="0.15">
      <c r="A556" s="1"/>
      <c r="F556" s="1"/>
    </row>
    <row r="557" spans="1:6" ht="12" customHeight="1" x14ac:dyDescent="0.15">
      <c r="A557" s="1"/>
      <c r="F557" s="1"/>
    </row>
    <row r="558" spans="1:6" ht="12" customHeight="1" x14ac:dyDescent="0.15">
      <c r="A558" s="1"/>
      <c r="F558" s="1"/>
    </row>
    <row r="559" spans="1:6" ht="12" customHeight="1" x14ac:dyDescent="0.15">
      <c r="A559" s="1"/>
      <c r="F559" s="1"/>
    </row>
    <row r="560" spans="1:6" ht="12" customHeight="1" x14ac:dyDescent="0.15">
      <c r="A560" s="1"/>
      <c r="F560" s="1"/>
    </row>
    <row r="561" spans="1:6" ht="12" customHeight="1" x14ac:dyDescent="0.15">
      <c r="A561" s="1"/>
      <c r="F561" s="1"/>
    </row>
    <row r="562" spans="1:6" ht="12" customHeight="1" x14ac:dyDescent="0.15">
      <c r="A562" s="1"/>
      <c r="F562" s="1"/>
    </row>
    <row r="563" spans="1:6" ht="12" customHeight="1" x14ac:dyDescent="0.15">
      <c r="A563" s="1"/>
      <c r="F563" s="1"/>
    </row>
    <row r="564" spans="1:6" ht="12" customHeight="1" x14ac:dyDescent="0.15">
      <c r="A564" s="1"/>
      <c r="F564" s="1"/>
    </row>
    <row r="565" spans="1:6" ht="12" customHeight="1" x14ac:dyDescent="0.15">
      <c r="A565" s="1"/>
      <c r="F565" s="1"/>
    </row>
    <row r="566" spans="1:6" ht="12" customHeight="1" x14ac:dyDescent="0.15">
      <c r="A566" s="1"/>
      <c r="F566" s="1"/>
    </row>
    <row r="567" spans="1:6" ht="12" customHeight="1" x14ac:dyDescent="0.15">
      <c r="A567" s="1"/>
      <c r="F567" s="1"/>
    </row>
    <row r="568" spans="1:6" ht="12" customHeight="1" x14ac:dyDescent="0.15">
      <c r="A568" s="1"/>
      <c r="F568" s="1"/>
    </row>
    <row r="569" spans="1:6" ht="12" customHeight="1" x14ac:dyDescent="0.15">
      <c r="A569" s="1"/>
      <c r="F569" s="1"/>
    </row>
    <row r="570" spans="1:6" ht="12" customHeight="1" x14ac:dyDescent="0.15">
      <c r="A570" s="1"/>
      <c r="F570" s="1"/>
    </row>
    <row r="571" spans="1:6" ht="12" customHeight="1" x14ac:dyDescent="0.15">
      <c r="A571" s="1"/>
      <c r="F571" s="1"/>
    </row>
    <row r="572" spans="1:6" ht="12" customHeight="1" x14ac:dyDescent="0.15">
      <c r="A572" s="1"/>
      <c r="F572" s="1"/>
    </row>
    <row r="573" spans="1:6" ht="12" customHeight="1" x14ac:dyDescent="0.15">
      <c r="A573" s="1"/>
      <c r="F573" s="1"/>
    </row>
    <row r="574" spans="1:6" ht="12" customHeight="1" x14ac:dyDescent="0.15">
      <c r="A574" s="1"/>
      <c r="F574" s="1"/>
    </row>
    <row r="575" spans="1:6" ht="12" customHeight="1" x14ac:dyDescent="0.15">
      <c r="A575" s="1"/>
      <c r="F575" s="1"/>
    </row>
    <row r="576" spans="1:6" ht="12" customHeight="1" x14ac:dyDescent="0.15">
      <c r="A576" s="1"/>
      <c r="F576" s="1"/>
    </row>
    <row r="577" spans="1:6" ht="12" customHeight="1" x14ac:dyDescent="0.15">
      <c r="A577" s="1"/>
      <c r="F577" s="1"/>
    </row>
    <row r="578" spans="1:6" ht="12" customHeight="1" x14ac:dyDescent="0.15">
      <c r="A578" s="1"/>
      <c r="F578" s="1"/>
    </row>
    <row r="579" spans="1:6" ht="12" customHeight="1" x14ac:dyDescent="0.15">
      <c r="A579" s="1"/>
      <c r="F579" s="1"/>
    </row>
    <row r="580" spans="1:6" ht="12" customHeight="1" x14ac:dyDescent="0.15">
      <c r="A580" s="1"/>
      <c r="F580" s="1"/>
    </row>
    <row r="581" spans="1:6" ht="12" customHeight="1" x14ac:dyDescent="0.15">
      <c r="A581" s="1"/>
      <c r="F581" s="1"/>
    </row>
    <row r="582" spans="1:6" ht="12" customHeight="1" x14ac:dyDescent="0.15">
      <c r="A582" s="1"/>
      <c r="F582" s="1"/>
    </row>
    <row r="583" spans="1:6" ht="12" customHeight="1" x14ac:dyDescent="0.15">
      <c r="A583" s="1"/>
      <c r="F583" s="1"/>
    </row>
    <row r="584" spans="1:6" ht="12" customHeight="1" x14ac:dyDescent="0.15">
      <c r="A584" s="1"/>
      <c r="F584" s="1"/>
    </row>
    <row r="585" spans="1:6" ht="12" customHeight="1" x14ac:dyDescent="0.15">
      <c r="A585" s="1"/>
      <c r="F585" s="1"/>
    </row>
    <row r="586" spans="1:6" ht="12" customHeight="1" x14ac:dyDescent="0.15">
      <c r="A586" s="1"/>
      <c r="F586" s="1"/>
    </row>
    <row r="587" spans="1:6" ht="12" customHeight="1" x14ac:dyDescent="0.15">
      <c r="A587" s="1"/>
      <c r="F587" s="1"/>
    </row>
    <row r="588" spans="1:6" ht="12" customHeight="1" x14ac:dyDescent="0.15">
      <c r="A588" s="1"/>
      <c r="F588" s="1"/>
    </row>
    <row r="589" spans="1:6" ht="12" customHeight="1" x14ac:dyDescent="0.15">
      <c r="A589" s="1"/>
      <c r="F589" s="1"/>
    </row>
    <row r="590" spans="1:6" ht="12" customHeight="1" x14ac:dyDescent="0.15">
      <c r="A590" s="1"/>
      <c r="F590" s="1"/>
    </row>
    <row r="591" spans="1:6" ht="12" customHeight="1" x14ac:dyDescent="0.15">
      <c r="A591" s="1"/>
      <c r="F591" s="1"/>
    </row>
    <row r="592" spans="1:6" ht="12" customHeight="1" x14ac:dyDescent="0.15">
      <c r="A592" s="1"/>
      <c r="F592" s="1"/>
    </row>
    <row r="593" spans="1:6" ht="12" customHeight="1" x14ac:dyDescent="0.15">
      <c r="A593" s="1"/>
      <c r="F593" s="1"/>
    </row>
    <row r="594" spans="1:6" ht="12" customHeight="1" x14ac:dyDescent="0.15">
      <c r="A594" s="1"/>
      <c r="F594" s="1"/>
    </row>
    <row r="595" spans="1:6" ht="12" customHeight="1" x14ac:dyDescent="0.15">
      <c r="A595" s="1"/>
      <c r="F595" s="1"/>
    </row>
    <row r="596" spans="1:6" ht="12" customHeight="1" x14ac:dyDescent="0.15">
      <c r="A596" s="1"/>
      <c r="F596" s="1"/>
    </row>
    <row r="597" spans="1:6" ht="12" customHeight="1" x14ac:dyDescent="0.15">
      <c r="A597" s="1"/>
      <c r="F597" s="1"/>
    </row>
    <row r="598" spans="1:6" ht="12" customHeight="1" x14ac:dyDescent="0.15">
      <c r="A598" s="1"/>
      <c r="F598" s="1"/>
    </row>
    <row r="599" spans="1:6" ht="12" customHeight="1" x14ac:dyDescent="0.15">
      <c r="A599" s="1"/>
      <c r="F599" s="1"/>
    </row>
    <row r="600" spans="1:6" ht="12" customHeight="1" x14ac:dyDescent="0.15">
      <c r="A600" s="1"/>
      <c r="F600" s="1"/>
    </row>
    <row r="601" spans="1:6" ht="12" customHeight="1" x14ac:dyDescent="0.15">
      <c r="A601" s="1"/>
      <c r="F601" s="1"/>
    </row>
    <row r="602" spans="1:6" ht="12" customHeight="1" x14ac:dyDescent="0.15">
      <c r="A602" s="1"/>
      <c r="F602" s="1"/>
    </row>
    <row r="603" spans="1:6" ht="12" customHeight="1" x14ac:dyDescent="0.15">
      <c r="A603" s="1"/>
      <c r="F603" s="1"/>
    </row>
    <row r="604" spans="1:6" ht="12" customHeight="1" x14ac:dyDescent="0.15">
      <c r="A604" s="1"/>
      <c r="F604" s="1"/>
    </row>
    <row r="605" spans="1:6" ht="12" customHeight="1" x14ac:dyDescent="0.15">
      <c r="A605" s="1"/>
      <c r="F605" s="1"/>
    </row>
    <row r="606" spans="1:6" ht="12" customHeight="1" x14ac:dyDescent="0.15">
      <c r="A606" s="1"/>
      <c r="F606" s="1"/>
    </row>
    <row r="607" spans="1:6" ht="12" customHeight="1" x14ac:dyDescent="0.15">
      <c r="A607" s="1"/>
      <c r="F607" s="1"/>
    </row>
    <row r="608" spans="1:6" ht="12" customHeight="1" x14ac:dyDescent="0.15">
      <c r="A608" s="1"/>
      <c r="F608" s="1"/>
    </row>
    <row r="609" spans="1:6" ht="12" customHeight="1" x14ac:dyDescent="0.15">
      <c r="A609" s="1"/>
      <c r="F609" s="1"/>
    </row>
    <row r="610" spans="1:6" ht="12" customHeight="1" x14ac:dyDescent="0.15">
      <c r="A610" s="1"/>
      <c r="F610" s="1"/>
    </row>
    <row r="611" spans="1:6" ht="12" customHeight="1" x14ac:dyDescent="0.15">
      <c r="A611" s="1"/>
      <c r="F611" s="1"/>
    </row>
    <row r="612" spans="1:6" ht="12" customHeight="1" x14ac:dyDescent="0.15">
      <c r="A612" s="1"/>
      <c r="F612" s="1"/>
    </row>
    <row r="613" spans="1:6" ht="12" customHeight="1" x14ac:dyDescent="0.15">
      <c r="A613" s="1"/>
      <c r="F613" s="1"/>
    </row>
    <row r="614" spans="1:6" ht="12" customHeight="1" x14ac:dyDescent="0.15">
      <c r="A614" s="1"/>
      <c r="F614" s="1"/>
    </row>
    <row r="615" spans="1:6" ht="12" customHeight="1" x14ac:dyDescent="0.15">
      <c r="A615" s="1"/>
      <c r="F615" s="1"/>
    </row>
    <row r="616" spans="1:6" ht="12" customHeight="1" x14ac:dyDescent="0.15">
      <c r="A616" s="1"/>
      <c r="F616" s="1"/>
    </row>
    <row r="617" spans="1:6" ht="12" customHeight="1" x14ac:dyDescent="0.15">
      <c r="A617" s="1"/>
      <c r="F617" s="1"/>
    </row>
    <row r="618" spans="1:6" ht="12" customHeight="1" x14ac:dyDescent="0.15">
      <c r="A618" s="1"/>
      <c r="F618" s="1"/>
    </row>
    <row r="619" spans="1:6" ht="12" customHeight="1" x14ac:dyDescent="0.15">
      <c r="A619" s="1"/>
      <c r="F619" s="1"/>
    </row>
    <row r="620" spans="1:6" ht="12" customHeight="1" x14ac:dyDescent="0.15">
      <c r="A620" s="1"/>
      <c r="F620" s="1"/>
    </row>
    <row r="621" spans="1:6" ht="12" customHeight="1" x14ac:dyDescent="0.15">
      <c r="A621" s="1"/>
      <c r="F621" s="1"/>
    </row>
    <row r="622" spans="1:6" ht="12" customHeight="1" x14ac:dyDescent="0.15">
      <c r="A622" s="1"/>
      <c r="F622" s="1"/>
    </row>
    <row r="623" spans="1:6" ht="12" customHeight="1" x14ac:dyDescent="0.15">
      <c r="A623" s="1"/>
      <c r="F623" s="1"/>
    </row>
    <row r="624" spans="1:6" ht="12" customHeight="1" x14ac:dyDescent="0.15">
      <c r="A624" s="1"/>
      <c r="F624" s="1"/>
    </row>
    <row r="625" spans="1:6" ht="12" customHeight="1" x14ac:dyDescent="0.15">
      <c r="A625" s="1"/>
      <c r="F625" s="1"/>
    </row>
    <row r="626" spans="1:6" ht="12" customHeight="1" x14ac:dyDescent="0.15">
      <c r="A626" s="1"/>
      <c r="F626" s="1"/>
    </row>
    <row r="627" spans="1:6" ht="12" customHeight="1" x14ac:dyDescent="0.15">
      <c r="A627" s="1"/>
      <c r="F627" s="1"/>
    </row>
    <row r="628" spans="1:6" ht="12" customHeight="1" x14ac:dyDescent="0.15">
      <c r="A628" s="1"/>
      <c r="F628" s="1"/>
    </row>
    <row r="629" spans="1:6" ht="12" customHeight="1" x14ac:dyDescent="0.15">
      <c r="A629" s="1"/>
      <c r="F629" s="1"/>
    </row>
    <row r="630" spans="1:6" ht="12" customHeight="1" x14ac:dyDescent="0.15">
      <c r="A630" s="1"/>
      <c r="F630" s="1"/>
    </row>
    <row r="631" spans="1:6" ht="12" customHeight="1" x14ac:dyDescent="0.15">
      <c r="A631" s="1"/>
      <c r="F631" s="1"/>
    </row>
    <row r="632" spans="1:6" ht="12" customHeight="1" x14ac:dyDescent="0.15">
      <c r="A632" s="1"/>
      <c r="F632" s="1"/>
    </row>
    <row r="633" spans="1:6" ht="12" customHeight="1" x14ac:dyDescent="0.15">
      <c r="A633" s="1"/>
      <c r="F633" s="1"/>
    </row>
    <row r="634" spans="1:6" ht="12" customHeight="1" x14ac:dyDescent="0.15">
      <c r="A634" s="1"/>
      <c r="F634" s="1"/>
    </row>
    <row r="635" spans="1:6" ht="12" customHeight="1" x14ac:dyDescent="0.15">
      <c r="A635" s="1"/>
      <c r="F635" s="1"/>
    </row>
    <row r="636" spans="1:6" ht="12" customHeight="1" x14ac:dyDescent="0.15">
      <c r="A636" s="1"/>
      <c r="F636" s="1"/>
    </row>
    <row r="637" spans="1:6" ht="12" customHeight="1" x14ac:dyDescent="0.15">
      <c r="A637" s="1"/>
      <c r="F637" s="1"/>
    </row>
    <row r="638" spans="1:6" ht="12" customHeight="1" x14ac:dyDescent="0.15">
      <c r="A638" s="1"/>
      <c r="F638" s="1"/>
    </row>
    <row r="639" spans="1:6" ht="12" customHeight="1" x14ac:dyDescent="0.15">
      <c r="A639" s="1"/>
      <c r="F639" s="1"/>
    </row>
    <row r="640" spans="1:6" ht="12" customHeight="1" x14ac:dyDescent="0.15">
      <c r="A640" s="1"/>
      <c r="F640" s="1"/>
    </row>
    <row r="641" spans="1:6" ht="12" customHeight="1" x14ac:dyDescent="0.15">
      <c r="A641" s="1"/>
      <c r="F641" s="1"/>
    </row>
    <row r="642" spans="1:6" ht="12" customHeight="1" x14ac:dyDescent="0.15">
      <c r="A642" s="1"/>
      <c r="F642" s="1"/>
    </row>
    <row r="643" spans="1:6" ht="12" customHeight="1" x14ac:dyDescent="0.15">
      <c r="A643" s="1"/>
      <c r="F643" s="1"/>
    </row>
    <row r="644" spans="1:6" ht="12" customHeight="1" x14ac:dyDescent="0.15">
      <c r="A644" s="1"/>
      <c r="F644" s="1"/>
    </row>
    <row r="645" spans="1:6" ht="12" customHeight="1" x14ac:dyDescent="0.15">
      <c r="A645" s="1"/>
      <c r="F645" s="1"/>
    </row>
    <row r="646" spans="1:6" ht="12" customHeight="1" x14ac:dyDescent="0.15">
      <c r="A646" s="1"/>
      <c r="F646" s="1"/>
    </row>
    <row r="647" spans="1:6" ht="12" customHeight="1" x14ac:dyDescent="0.15">
      <c r="A647" s="1"/>
      <c r="F647" s="1"/>
    </row>
    <row r="648" spans="1:6" ht="12" customHeight="1" x14ac:dyDescent="0.15">
      <c r="A648" s="1"/>
      <c r="F648" s="1"/>
    </row>
    <row r="649" spans="1:6" ht="12" customHeight="1" x14ac:dyDescent="0.15">
      <c r="A649" s="1"/>
      <c r="F649" s="1"/>
    </row>
    <row r="650" spans="1:6" ht="12" customHeight="1" x14ac:dyDescent="0.15">
      <c r="A650" s="1"/>
      <c r="F650" s="1"/>
    </row>
    <row r="651" spans="1:6" ht="12" customHeight="1" x14ac:dyDescent="0.15">
      <c r="A651" s="1"/>
      <c r="F651" s="1"/>
    </row>
    <row r="652" spans="1:6" ht="12" customHeight="1" x14ac:dyDescent="0.15">
      <c r="A652" s="1"/>
      <c r="F652" s="1"/>
    </row>
    <row r="653" spans="1:6" ht="12" customHeight="1" x14ac:dyDescent="0.15">
      <c r="A653" s="1"/>
      <c r="F653" s="1"/>
    </row>
    <row r="654" spans="1:6" ht="12" customHeight="1" x14ac:dyDescent="0.15">
      <c r="A654" s="1"/>
      <c r="F654" s="1"/>
    </row>
    <row r="655" spans="1:6" ht="12" customHeight="1" x14ac:dyDescent="0.15">
      <c r="A655" s="1"/>
      <c r="F655" s="1"/>
    </row>
    <row r="656" spans="1:6" ht="12" customHeight="1" x14ac:dyDescent="0.15">
      <c r="A656" s="1"/>
      <c r="F656" s="1"/>
    </row>
    <row r="657" spans="1:6" ht="12" customHeight="1" x14ac:dyDescent="0.15">
      <c r="A657" s="1"/>
      <c r="F657" s="1"/>
    </row>
    <row r="658" spans="1:6" ht="12" customHeight="1" x14ac:dyDescent="0.15">
      <c r="A658" s="1"/>
      <c r="F658" s="1"/>
    </row>
    <row r="659" spans="1:6" ht="12" customHeight="1" x14ac:dyDescent="0.15">
      <c r="A659" s="1"/>
      <c r="F659" s="1"/>
    </row>
    <row r="660" spans="1:6" ht="12" customHeight="1" x14ac:dyDescent="0.15">
      <c r="A660" s="1"/>
      <c r="F660" s="1"/>
    </row>
    <row r="661" spans="1:6" ht="12" customHeight="1" x14ac:dyDescent="0.15">
      <c r="A661" s="1"/>
      <c r="F661" s="1"/>
    </row>
    <row r="662" spans="1:6" ht="12" customHeight="1" x14ac:dyDescent="0.15">
      <c r="A662" s="1"/>
      <c r="F662" s="1"/>
    </row>
    <row r="663" spans="1:6" ht="12" customHeight="1" x14ac:dyDescent="0.15">
      <c r="A663" s="1"/>
      <c r="F663" s="1"/>
    </row>
    <row r="664" spans="1:6" ht="12" customHeight="1" x14ac:dyDescent="0.15">
      <c r="A664" s="1"/>
      <c r="F664" s="1"/>
    </row>
    <row r="665" spans="1:6" ht="12" customHeight="1" x14ac:dyDescent="0.15">
      <c r="A665" s="1"/>
      <c r="F665" s="1"/>
    </row>
    <row r="666" spans="1:6" ht="12" customHeight="1" x14ac:dyDescent="0.15">
      <c r="A666" s="1"/>
      <c r="F666" s="1"/>
    </row>
    <row r="667" spans="1:6" ht="12" customHeight="1" x14ac:dyDescent="0.15">
      <c r="A667" s="1"/>
      <c r="F667" s="1"/>
    </row>
    <row r="668" spans="1:6" ht="12" customHeight="1" x14ac:dyDescent="0.15">
      <c r="A668" s="1"/>
      <c r="F668" s="1"/>
    </row>
    <row r="669" spans="1:6" ht="12" customHeight="1" x14ac:dyDescent="0.15">
      <c r="A669" s="1"/>
      <c r="F669" s="1"/>
    </row>
    <row r="670" spans="1:6" ht="12" customHeight="1" x14ac:dyDescent="0.15">
      <c r="A670" s="1"/>
      <c r="F670" s="1"/>
    </row>
    <row r="671" spans="1:6" ht="12" customHeight="1" x14ac:dyDescent="0.15">
      <c r="A671" s="1"/>
      <c r="F671" s="1"/>
    </row>
    <row r="672" spans="1:6" ht="12" customHeight="1" x14ac:dyDescent="0.15">
      <c r="A672" s="1"/>
      <c r="F672" s="1"/>
    </row>
    <row r="673" spans="1:6" ht="12" customHeight="1" x14ac:dyDescent="0.15">
      <c r="A673" s="1"/>
      <c r="F673" s="1"/>
    </row>
    <row r="674" spans="1:6" ht="12" customHeight="1" x14ac:dyDescent="0.15">
      <c r="A674" s="1"/>
      <c r="F674" s="1"/>
    </row>
    <row r="675" spans="1:6" ht="12" customHeight="1" x14ac:dyDescent="0.15">
      <c r="A675" s="1"/>
      <c r="F675" s="1"/>
    </row>
    <row r="676" spans="1:6" ht="12" customHeight="1" x14ac:dyDescent="0.15">
      <c r="A676" s="1"/>
      <c r="F676" s="1"/>
    </row>
    <row r="677" spans="1:6" ht="12" customHeight="1" x14ac:dyDescent="0.15">
      <c r="A677" s="1"/>
      <c r="F677" s="1"/>
    </row>
    <row r="678" spans="1:6" ht="12" customHeight="1" x14ac:dyDescent="0.15">
      <c r="A678" s="1"/>
      <c r="F678" s="1"/>
    </row>
    <row r="679" spans="1:6" ht="12" customHeight="1" x14ac:dyDescent="0.15">
      <c r="A679" s="1"/>
      <c r="F679" s="1"/>
    </row>
    <row r="680" spans="1:6" ht="12" customHeight="1" x14ac:dyDescent="0.15">
      <c r="A680" s="1"/>
      <c r="F680" s="1"/>
    </row>
    <row r="681" spans="1:6" ht="12" customHeight="1" x14ac:dyDescent="0.15">
      <c r="A681" s="1"/>
      <c r="F681" s="1"/>
    </row>
    <row r="682" spans="1:6" ht="12" customHeight="1" x14ac:dyDescent="0.15">
      <c r="A682" s="1"/>
      <c r="F682" s="1"/>
    </row>
    <row r="683" spans="1:6" ht="12" customHeight="1" x14ac:dyDescent="0.15">
      <c r="A683" s="1"/>
      <c r="F683" s="1"/>
    </row>
    <row r="684" spans="1:6" ht="12" customHeight="1" x14ac:dyDescent="0.15">
      <c r="A684" s="1"/>
      <c r="F684" s="1"/>
    </row>
    <row r="685" spans="1:6" ht="12" customHeight="1" x14ac:dyDescent="0.15">
      <c r="A685" s="1"/>
      <c r="F685" s="1"/>
    </row>
    <row r="686" spans="1:6" ht="12" customHeight="1" x14ac:dyDescent="0.15">
      <c r="A686" s="1"/>
      <c r="F686" s="1"/>
    </row>
    <row r="687" spans="1:6" ht="12" customHeight="1" x14ac:dyDescent="0.15">
      <c r="A687" s="1"/>
      <c r="F687" s="1"/>
    </row>
    <row r="688" spans="1:6" ht="12" customHeight="1" x14ac:dyDescent="0.15">
      <c r="A688" s="1"/>
      <c r="F688" s="1"/>
    </row>
    <row r="689" spans="1:6" ht="12" customHeight="1" x14ac:dyDescent="0.15">
      <c r="A689" s="1"/>
      <c r="F689" s="1"/>
    </row>
    <row r="690" spans="1:6" ht="12" customHeight="1" x14ac:dyDescent="0.15">
      <c r="A690" s="1"/>
      <c r="F690" s="1"/>
    </row>
    <row r="691" spans="1:6" ht="12" customHeight="1" x14ac:dyDescent="0.15">
      <c r="A691" s="1"/>
      <c r="F691" s="1"/>
    </row>
    <row r="692" spans="1:6" ht="12" customHeight="1" x14ac:dyDescent="0.15">
      <c r="A692" s="1"/>
      <c r="F692" s="1"/>
    </row>
    <row r="693" spans="1:6" ht="12" customHeight="1" x14ac:dyDescent="0.15">
      <c r="A693" s="1"/>
      <c r="F693" s="1"/>
    </row>
    <row r="694" spans="1:6" ht="12" customHeight="1" x14ac:dyDescent="0.15">
      <c r="A694" s="1"/>
      <c r="F694" s="1"/>
    </row>
    <row r="695" spans="1:6" ht="12" customHeight="1" x14ac:dyDescent="0.15">
      <c r="A695" s="1"/>
      <c r="F695" s="1"/>
    </row>
    <row r="696" spans="1:6" ht="12" customHeight="1" x14ac:dyDescent="0.15">
      <c r="A696" s="1"/>
      <c r="F696" s="1"/>
    </row>
    <row r="697" spans="1:6" ht="12" customHeight="1" x14ac:dyDescent="0.15">
      <c r="A697" s="1"/>
      <c r="F697" s="1"/>
    </row>
    <row r="698" spans="1:6" ht="12" customHeight="1" x14ac:dyDescent="0.15">
      <c r="A698" s="1"/>
      <c r="F698" s="1"/>
    </row>
    <row r="699" spans="1:6" ht="12" customHeight="1" x14ac:dyDescent="0.15">
      <c r="A699" s="1"/>
      <c r="F699" s="1"/>
    </row>
    <row r="700" spans="1:6" ht="12" customHeight="1" x14ac:dyDescent="0.15">
      <c r="A700" s="1"/>
      <c r="F700" s="1"/>
    </row>
    <row r="701" spans="1:6" ht="12" customHeight="1" x14ac:dyDescent="0.15">
      <c r="A701" s="1"/>
      <c r="F701" s="1"/>
    </row>
    <row r="702" spans="1:6" ht="12" customHeight="1" x14ac:dyDescent="0.15">
      <c r="A702" s="1"/>
      <c r="F702" s="1"/>
    </row>
    <row r="703" spans="1:6" ht="12" customHeight="1" x14ac:dyDescent="0.15">
      <c r="A703" s="1"/>
      <c r="F703" s="1"/>
    </row>
    <row r="704" spans="1:6" ht="12" customHeight="1" x14ac:dyDescent="0.15">
      <c r="A704" s="1"/>
      <c r="F704" s="1"/>
    </row>
    <row r="705" spans="1:6" ht="12" customHeight="1" x14ac:dyDescent="0.15">
      <c r="A705" s="1"/>
      <c r="F705" s="1"/>
    </row>
    <row r="706" spans="1:6" ht="12" customHeight="1" x14ac:dyDescent="0.15">
      <c r="A706" s="1"/>
      <c r="F706" s="1"/>
    </row>
    <row r="707" spans="1:6" ht="12" customHeight="1" x14ac:dyDescent="0.15">
      <c r="A707" s="1"/>
      <c r="F707" s="1"/>
    </row>
    <row r="708" spans="1:6" ht="12" customHeight="1" x14ac:dyDescent="0.15">
      <c r="A708" s="1"/>
      <c r="F708" s="1"/>
    </row>
    <row r="709" spans="1:6" ht="12" customHeight="1" x14ac:dyDescent="0.15">
      <c r="A709" s="1"/>
      <c r="F709" s="1"/>
    </row>
    <row r="710" spans="1:6" ht="12" customHeight="1" x14ac:dyDescent="0.15">
      <c r="A710" s="1"/>
      <c r="F710" s="1"/>
    </row>
    <row r="711" spans="1:6" ht="12" customHeight="1" x14ac:dyDescent="0.15">
      <c r="A711" s="1"/>
      <c r="F711" s="1"/>
    </row>
    <row r="712" spans="1:6" ht="12" customHeight="1" x14ac:dyDescent="0.15">
      <c r="A712" s="1"/>
      <c r="F712" s="1"/>
    </row>
    <row r="713" spans="1:6" ht="12" customHeight="1" x14ac:dyDescent="0.15">
      <c r="A713" s="1"/>
      <c r="F713" s="1"/>
    </row>
    <row r="714" spans="1:6" ht="12" customHeight="1" x14ac:dyDescent="0.15">
      <c r="A714" s="1"/>
      <c r="F714" s="1"/>
    </row>
    <row r="715" spans="1:6" ht="12" customHeight="1" x14ac:dyDescent="0.15">
      <c r="A715" s="1"/>
      <c r="F715" s="1"/>
    </row>
    <row r="716" spans="1:6" ht="12" customHeight="1" x14ac:dyDescent="0.15">
      <c r="A716" s="1"/>
      <c r="F716" s="1"/>
    </row>
    <row r="717" spans="1:6" ht="12" customHeight="1" x14ac:dyDescent="0.15">
      <c r="A717" s="1"/>
      <c r="F717" s="1"/>
    </row>
    <row r="718" spans="1:6" ht="12" customHeight="1" x14ac:dyDescent="0.15">
      <c r="A718" s="1"/>
      <c r="F718" s="1"/>
    </row>
    <row r="719" spans="1:6" ht="12" customHeight="1" x14ac:dyDescent="0.15">
      <c r="A719" s="1"/>
      <c r="F719" s="1"/>
    </row>
    <row r="720" spans="1:6" ht="12" customHeight="1" x14ac:dyDescent="0.15">
      <c r="A720" s="1"/>
      <c r="F720" s="1"/>
    </row>
    <row r="721" spans="1:6" ht="12" customHeight="1" x14ac:dyDescent="0.15">
      <c r="A721" s="1"/>
      <c r="F721" s="1"/>
    </row>
    <row r="722" spans="1:6" ht="12" customHeight="1" x14ac:dyDescent="0.15">
      <c r="A722" s="1"/>
      <c r="F722" s="1"/>
    </row>
    <row r="723" spans="1:6" ht="12" customHeight="1" x14ac:dyDescent="0.15">
      <c r="A723" s="1"/>
      <c r="F723" s="1"/>
    </row>
    <row r="724" spans="1:6" ht="12" customHeight="1" x14ac:dyDescent="0.15">
      <c r="A724" s="1"/>
      <c r="F724" s="1"/>
    </row>
    <row r="725" spans="1:6" ht="12" customHeight="1" x14ac:dyDescent="0.15">
      <c r="A725" s="1"/>
      <c r="F725" s="1"/>
    </row>
    <row r="726" spans="1:6" ht="12" customHeight="1" x14ac:dyDescent="0.15">
      <c r="A726" s="1"/>
      <c r="F726" s="1"/>
    </row>
    <row r="727" spans="1:6" ht="12" customHeight="1" x14ac:dyDescent="0.15">
      <c r="A727" s="1"/>
      <c r="F727" s="1"/>
    </row>
    <row r="728" spans="1:6" ht="12" customHeight="1" x14ac:dyDescent="0.15">
      <c r="A728" s="1"/>
      <c r="F728" s="1"/>
    </row>
    <row r="729" spans="1:6" ht="12" customHeight="1" x14ac:dyDescent="0.15">
      <c r="A729" s="1"/>
      <c r="F729" s="1"/>
    </row>
    <row r="730" spans="1:6" ht="12" customHeight="1" x14ac:dyDescent="0.15">
      <c r="A730" s="1"/>
      <c r="F730" s="1"/>
    </row>
    <row r="731" spans="1:6" ht="12" customHeight="1" x14ac:dyDescent="0.15">
      <c r="A731" s="1"/>
      <c r="F731" s="1"/>
    </row>
    <row r="732" spans="1:6" ht="12" customHeight="1" x14ac:dyDescent="0.15">
      <c r="A732" s="1"/>
      <c r="F732" s="1"/>
    </row>
    <row r="733" spans="1:6" ht="12" customHeight="1" x14ac:dyDescent="0.15">
      <c r="A733" s="1"/>
      <c r="F733" s="1"/>
    </row>
    <row r="734" spans="1:6" ht="12" customHeight="1" x14ac:dyDescent="0.15">
      <c r="A734" s="1"/>
      <c r="F734" s="1"/>
    </row>
    <row r="735" spans="1:6" ht="12" customHeight="1" x14ac:dyDescent="0.15">
      <c r="A735" s="1"/>
      <c r="F735" s="1"/>
    </row>
    <row r="736" spans="1:6" ht="12" customHeight="1" x14ac:dyDescent="0.15">
      <c r="A736" s="1"/>
      <c r="F736" s="1"/>
    </row>
    <row r="737" spans="1:6" ht="12" customHeight="1" x14ac:dyDescent="0.15">
      <c r="A737" s="1"/>
      <c r="F737" s="1"/>
    </row>
    <row r="738" spans="1:6" ht="12" customHeight="1" x14ac:dyDescent="0.15">
      <c r="A738" s="1"/>
      <c r="F738" s="1"/>
    </row>
    <row r="739" spans="1:6" ht="12" customHeight="1" x14ac:dyDescent="0.15">
      <c r="A739" s="1"/>
      <c r="F739" s="1"/>
    </row>
    <row r="740" spans="1:6" ht="12" customHeight="1" x14ac:dyDescent="0.15">
      <c r="A740" s="1"/>
      <c r="F740" s="1"/>
    </row>
    <row r="741" spans="1:6" ht="12" customHeight="1" x14ac:dyDescent="0.15">
      <c r="A741" s="1"/>
      <c r="F741" s="1"/>
    </row>
    <row r="742" spans="1:6" ht="12" customHeight="1" x14ac:dyDescent="0.15">
      <c r="A742" s="1"/>
      <c r="F742" s="1"/>
    </row>
    <row r="743" spans="1:6" ht="12" customHeight="1" x14ac:dyDescent="0.15">
      <c r="A743" s="1"/>
      <c r="F743" s="1"/>
    </row>
    <row r="744" spans="1:6" ht="12" customHeight="1" x14ac:dyDescent="0.15">
      <c r="A744" s="1"/>
      <c r="F744" s="1"/>
    </row>
    <row r="745" spans="1:6" ht="12" customHeight="1" x14ac:dyDescent="0.15">
      <c r="A745" s="1"/>
      <c r="F745" s="1"/>
    </row>
    <row r="746" spans="1:6" ht="12" customHeight="1" x14ac:dyDescent="0.15">
      <c r="A746" s="1"/>
      <c r="F746" s="1"/>
    </row>
    <row r="747" spans="1:6" ht="12" customHeight="1" x14ac:dyDescent="0.15">
      <c r="A747" s="1"/>
      <c r="F747" s="1"/>
    </row>
    <row r="748" spans="1:6" ht="12" customHeight="1" x14ac:dyDescent="0.15">
      <c r="A748" s="1"/>
      <c r="F748" s="1"/>
    </row>
    <row r="749" spans="1:6" ht="12" customHeight="1" x14ac:dyDescent="0.15">
      <c r="A749" s="1"/>
      <c r="F749" s="1"/>
    </row>
    <row r="750" spans="1:6" ht="12" customHeight="1" x14ac:dyDescent="0.15">
      <c r="A750" s="1"/>
      <c r="F750" s="1"/>
    </row>
    <row r="751" spans="1:6" ht="12" customHeight="1" x14ac:dyDescent="0.15">
      <c r="A751" s="1"/>
      <c r="F751" s="1"/>
    </row>
    <row r="752" spans="1:6" ht="12" customHeight="1" x14ac:dyDescent="0.15">
      <c r="A752" s="1"/>
      <c r="F752" s="1"/>
    </row>
    <row r="753" spans="1:6" ht="12" customHeight="1" x14ac:dyDescent="0.15">
      <c r="A753" s="1"/>
      <c r="F753" s="1"/>
    </row>
    <row r="754" spans="1:6" ht="12" customHeight="1" x14ac:dyDescent="0.15">
      <c r="A754" s="1"/>
      <c r="F754" s="1"/>
    </row>
    <row r="755" spans="1:6" ht="12" customHeight="1" x14ac:dyDescent="0.15">
      <c r="A755" s="1"/>
      <c r="F755" s="1"/>
    </row>
    <row r="756" spans="1:6" ht="12" customHeight="1" x14ac:dyDescent="0.15">
      <c r="A756" s="1"/>
      <c r="F756" s="1"/>
    </row>
    <row r="757" spans="1:6" ht="12" customHeight="1" x14ac:dyDescent="0.15">
      <c r="A757" s="1"/>
      <c r="F757" s="1"/>
    </row>
    <row r="758" spans="1:6" ht="12" customHeight="1" x14ac:dyDescent="0.15">
      <c r="A758" s="1"/>
      <c r="F758" s="1"/>
    </row>
    <row r="759" spans="1:6" ht="12" customHeight="1" x14ac:dyDescent="0.15">
      <c r="A759" s="1"/>
      <c r="F759" s="1"/>
    </row>
    <row r="760" spans="1:6" ht="12" customHeight="1" x14ac:dyDescent="0.15">
      <c r="A760" s="1"/>
      <c r="F760" s="1"/>
    </row>
    <row r="761" spans="1:6" ht="12" customHeight="1" x14ac:dyDescent="0.15">
      <c r="A761" s="1"/>
      <c r="F761" s="1"/>
    </row>
    <row r="762" spans="1:6" ht="12" customHeight="1" x14ac:dyDescent="0.15">
      <c r="A762" s="1"/>
      <c r="F762" s="1"/>
    </row>
    <row r="763" spans="1:6" ht="12" customHeight="1" x14ac:dyDescent="0.15">
      <c r="A763" s="1"/>
      <c r="F763" s="1"/>
    </row>
    <row r="764" spans="1:6" ht="12" customHeight="1" x14ac:dyDescent="0.15">
      <c r="A764" s="1"/>
      <c r="F764" s="1"/>
    </row>
    <row r="765" spans="1:6" ht="12" customHeight="1" x14ac:dyDescent="0.15">
      <c r="A765" s="1"/>
      <c r="F765" s="1"/>
    </row>
    <row r="766" spans="1:6" ht="12" customHeight="1" x14ac:dyDescent="0.15">
      <c r="A766" s="1"/>
      <c r="F766" s="1"/>
    </row>
    <row r="767" spans="1:6" ht="12" customHeight="1" x14ac:dyDescent="0.15">
      <c r="A767" s="1"/>
      <c r="F767" s="1"/>
    </row>
    <row r="768" spans="1:6" ht="12" customHeight="1" x14ac:dyDescent="0.15">
      <c r="A768" s="1"/>
      <c r="F768" s="1"/>
    </row>
    <row r="769" spans="1:6" ht="12" customHeight="1" x14ac:dyDescent="0.15">
      <c r="A769" s="1"/>
      <c r="F769" s="1"/>
    </row>
    <row r="770" spans="1:6" ht="12" customHeight="1" x14ac:dyDescent="0.15">
      <c r="A770" s="1"/>
      <c r="F770" s="1"/>
    </row>
    <row r="771" spans="1:6" ht="12" customHeight="1" x14ac:dyDescent="0.15">
      <c r="A771" s="1"/>
      <c r="F771" s="1"/>
    </row>
    <row r="772" spans="1:6" ht="12" customHeight="1" x14ac:dyDescent="0.15">
      <c r="A772" s="1"/>
      <c r="F772" s="1"/>
    </row>
    <row r="773" spans="1:6" ht="12" customHeight="1" x14ac:dyDescent="0.15">
      <c r="A773" s="1"/>
      <c r="F773" s="1"/>
    </row>
    <row r="774" spans="1:6" ht="12" customHeight="1" x14ac:dyDescent="0.15">
      <c r="A774" s="1"/>
      <c r="F774" s="1"/>
    </row>
    <row r="775" spans="1:6" ht="12" customHeight="1" x14ac:dyDescent="0.15">
      <c r="A775" s="1"/>
      <c r="F775" s="1"/>
    </row>
    <row r="776" spans="1:6" ht="12" customHeight="1" x14ac:dyDescent="0.15">
      <c r="A776" s="1"/>
      <c r="F776" s="1"/>
    </row>
    <row r="777" spans="1:6" ht="12" customHeight="1" x14ac:dyDescent="0.15">
      <c r="A777" s="1"/>
      <c r="F777" s="1"/>
    </row>
    <row r="778" spans="1:6" ht="12" customHeight="1" x14ac:dyDescent="0.15">
      <c r="A778" s="1"/>
      <c r="F778" s="1"/>
    </row>
    <row r="779" spans="1:6" ht="12" customHeight="1" x14ac:dyDescent="0.15">
      <c r="A779" s="1"/>
      <c r="F779" s="1"/>
    </row>
    <row r="780" spans="1:6" ht="12" customHeight="1" x14ac:dyDescent="0.15">
      <c r="A780" s="1"/>
      <c r="F780" s="1"/>
    </row>
    <row r="781" spans="1:6" ht="12" customHeight="1" x14ac:dyDescent="0.15">
      <c r="A781" s="1"/>
      <c r="F781" s="1"/>
    </row>
    <row r="782" spans="1:6" ht="12" customHeight="1" x14ac:dyDescent="0.15">
      <c r="A782" s="1"/>
      <c r="F782" s="1"/>
    </row>
    <row r="783" spans="1:6" ht="12" customHeight="1" x14ac:dyDescent="0.15">
      <c r="A783" s="1"/>
      <c r="F783" s="1"/>
    </row>
    <row r="784" spans="1:6" ht="12" customHeight="1" x14ac:dyDescent="0.15">
      <c r="A784" s="1"/>
      <c r="F784" s="1"/>
    </row>
    <row r="785" spans="1:6" ht="12" customHeight="1" x14ac:dyDescent="0.15">
      <c r="A785" s="1"/>
      <c r="F785" s="1"/>
    </row>
    <row r="786" spans="1:6" ht="12" customHeight="1" x14ac:dyDescent="0.15">
      <c r="A786" s="1"/>
      <c r="F786" s="1"/>
    </row>
    <row r="787" spans="1:6" ht="12" customHeight="1" x14ac:dyDescent="0.15">
      <c r="A787" s="1"/>
      <c r="F787" s="1"/>
    </row>
    <row r="788" spans="1:6" ht="12" customHeight="1" x14ac:dyDescent="0.15">
      <c r="A788" s="1"/>
      <c r="F788" s="1"/>
    </row>
    <row r="789" spans="1:6" ht="12" customHeight="1" x14ac:dyDescent="0.15">
      <c r="A789" s="1"/>
      <c r="F789" s="1"/>
    </row>
    <row r="790" spans="1:6" ht="12" customHeight="1" x14ac:dyDescent="0.15">
      <c r="A790" s="1"/>
      <c r="F790" s="1"/>
    </row>
    <row r="791" spans="1:6" ht="12" customHeight="1" x14ac:dyDescent="0.15">
      <c r="A791" s="1"/>
      <c r="F791" s="1"/>
    </row>
    <row r="792" spans="1:6" ht="12" customHeight="1" x14ac:dyDescent="0.15">
      <c r="A792" s="1"/>
      <c r="F792" s="1"/>
    </row>
    <row r="793" spans="1:6" ht="12" customHeight="1" x14ac:dyDescent="0.15">
      <c r="A793" s="1"/>
      <c r="F793" s="1"/>
    </row>
    <row r="794" spans="1:6" ht="12" customHeight="1" x14ac:dyDescent="0.15">
      <c r="A794" s="1"/>
      <c r="F794" s="1"/>
    </row>
    <row r="795" spans="1:6" ht="12" customHeight="1" x14ac:dyDescent="0.15">
      <c r="A795" s="1"/>
      <c r="F795" s="1"/>
    </row>
    <row r="796" spans="1:6" ht="12" customHeight="1" x14ac:dyDescent="0.15">
      <c r="A796" s="1"/>
      <c r="F796" s="1"/>
    </row>
    <row r="797" spans="1:6" ht="12" customHeight="1" x14ac:dyDescent="0.15">
      <c r="A797" s="1"/>
      <c r="F797" s="1"/>
    </row>
    <row r="798" spans="1:6" ht="12" customHeight="1" x14ac:dyDescent="0.15">
      <c r="A798" s="1"/>
      <c r="F798" s="1"/>
    </row>
    <row r="799" spans="1:6" ht="12" customHeight="1" x14ac:dyDescent="0.15">
      <c r="A799" s="1"/>
      <c r="F799" s="1"/>
    </row>
    <row r="800" spans="1:6" ht="12" customHeight="1" x14ac:dyDescent="0.15">
      <c r="A800" s="1"/>
      <c r="F800" s="1"/>
    </row>
    <row r="801" spans="1:6" ht="12" customHeight="1" x14ac:dyDescent="0.15">
      <c r="A801" s="1"/>
      <c r="F801" s="1"/>
    </row>
    <row r="802" spans="1:6" ht="12" customHeight="1" x14ac:dyDescent="0.15">
      <c r="A802" s="1"/>
      <c r="F802" s="1"/>
    </row>
    <row r="803" spans="1:6" ht="12" customHeight="1" x14ac:dyDescent="0.15">
      <c r="A803" s="1"/>
      <c r="F803" s="1"/>
    </row>
    <row r="804" spans="1:6" ht="12" customHeight="1" x14ac:dyDescent="0.15">
      <c r="A804" s="1"/>
      <c r="F804" s="1"/>
    </row>
    <row r="805" spans="1:6" ht="12" customHeight="1" x14ac:dyDescent="0.15">
      <c r="A805" s="1"/>
      <c r="F805" s="1"/>
    </row>
    <row r="806" spans="1:6" ht="12" customHeight="1" x14ac:dyDescent="0.15">
      <c r="A806" s="1"/>
      <c r="F806" s="1"/>
    </row>
    <row r="807" spans="1:6" ht="12" customHeight="1" x14ac:dyDescent="0.15">
      <c r="A807" s="1"/>
      <c r="F807" s="1"/>
    </row>
    <row r="808" spans="1:6" ht="12" customHeight="1" x14ac:dyDescent="0.15">
      <c r="A808" s="1"/>
      <c r="F808" s="1"/>
    </row>
    <row r="809" spans="1:6" ht="12" customHeight="1" x14ac:dyDescent="0.15">
      <c r="A809" s="1"/>
      <c r="F809" s="1"/>
    </row>
    <row r="810" spans="1:6" ht="12" customHeight="1" x14ac:dyDescent="0.15">
      <c r="A810" s="1"/>
      <c r="F810" s="1"/>
    </row>
    <row r="811" spans="1:6" ht="12" customHeight="1" x14ac:dyDescent="0.15">
      <c r="A811" s="1"/>
      <c r="F811" s="1"/>
    </row>
    <row r="812" spans="1:6" ht="12" customHeight="1" x14ac:dyDescent="0.15">
      <c r="A812" s="1"/>
      <c r="F812" s="1"/>
    </row>
    <row r="813" spans="1:6" ht="12" customHeight="1" x14ac:dyDescent="0.15">
      <c r="A813" s="1"/>
      <c r="F813" s="1"/>
    </row>
    <row r="814" spans="1:6" ht="12" customHeight="1" x14ac:dyDescent="0.15">
      <c r="A814" s="1"/>
      <c r="F814" s="1"/>
    </row>
    <row r="815" spans="1:6" ht="12" customHeight="1" x14ac:dyDescent="0.15">
      <c r="A815" s="1"/>
      <c r="F815" s="1"/>
    </row>
    <row r="816" spans="1:6" ht="12" customHeight="1" x14ac:dyDescent="0.15">
      <c r="A816" s="1"/>
      <c r="F816" s="1"/>
    </row>
    <row r="817" spans="1:6" ht="12" customHeight="1" x14ac:dyDescent="0.15">
      <c r="A817" s="1"/>
      <c r="F817" s="1"/>
    </row>
    <row r="818" spans="1:6" ht="12" customHeight="1" x14ac:dyDescent="0.15">
      <c r="A818" s="1"/>
      <c r="F818" s="1"/>
    </row>
    <row r="819" spans="1:6" ht="12" customHeight="1" x14ac:dyDescent="0.15">
      <c r="A819" s="1"/>
      <c r="F819" s="1"/>
    </row>
    <row r="820" spans="1:6" ht="12" customHeight="1" x14ac:dyDescent="0.15">
      <c r="A820" s="1"/>
      <c r="F820" s="1"/>
    </row>
    <row r="821" spans="1:6" ht="12" customHeight="1" x14ac:dyDescent="0.15">
      <c r="A821" s="1"/>
      <c r="F821" s="1"/>
    </row>
    <row r="822" spans="1:6" ht="12" customHeight="1" x14ac:dyDescent="0.15">
      <c r="A822" s="1"/>
      <c r="F822" s="1"/>
    </row>
    <row r="823" spans="1:6" ht="12" customHeight="1" x14ac:dyDescent="0.15">
      <c r="A823" s="1"/>
      <c r="F823" s="1"/>
    </row>
    <row r="824" spans="1:6" ht="12" customHeight="1" x14ac:dyDescent="0.15">
      <c r="A824" s="1"/>
      <c r="F824" s="1"/>
    </row>
    <row r="825" spans="1:6" ht="12" customHeight="1" x14ac:dyDescent="0.15">
      <c r="A825" s="1"/>
      <c r="F825" s="1"/>
    </row>
    <row r="826" spans="1:6" ht="12" customHeight="1" x14ac:dyDescent="0.15">
      <c r="A826" s="1"/>
      <c r="F826" s="1"/>
    </row>
    <row r="827" spans="1:6" ht="12" customHeight="1" x14ac:dyDescent="0.15">
      <c r="A827" s="1"/>
      <c r="F827" s="1"/>
    </row>
    <row r="828" spans="1:6" ht="12" customHeight="1" x14ac:dyDescent="0.15">
      <c r="A828" s="1"/>
      <c r="F828" s="1"/>
    </row>
    <row r="829" spans="1:6" ht="12" customHeight="1" x14ac:dyDescent="0.15">
      <c r="A829" s="1"/>
      <c r="F829" s="1"/>
    </row>
    <row r="830" spans="1:6" ht="12" customHeight="1" x14ac:dyDescent="0.15">
      <c r="A830" s="1"/>
      <c r="F830" s="1"/>
    </row>
    <row r="831" spans="1:6" ht="12" customHeight="1" x14ac:dyDescent="0.15">
      <c r="A831" s="1"/>
      <c r="F831" s="1"/>
    </row>
    <row r="832" spans="1:6" ht="12" customHeight="1" x14ac:dyDescent="0.15">
      <c r="A832" s="1"/>
      <c r="F832" s="1"/>
    </row>
    <row r="833" spans="1:6" ht="12" customHeight="1" x14ac:dyDescent="0.15">
      <c r="A833" s="1"/>
      <c r="F833" s="1"/>
    </row>
    <row r="834" spans="1:6" ht="12" customHeight="1" x14ac:dyDescent="0.15">
      <c r="A834" s="1"/>
      <c r="F834" s="1"/>
    </row>
    <row r="835" spans="1:6" ht="12" customHeight="1" x14ac:dyDescent="0.15">
      <c r="A835" s="1"/>
      <c r="F835" s="1"/>
    </row>
    <row r="836" spans="1:6" ht="12" customHeight="1" x14ac:dyDescent="0.15">
      <c r="A836" s="1"/>
      <c r="F836" s="1"/>
    </row>
    <row r="837" spans="1:6" ht="12" customHeight="1" x14ac:dyDescent="0.15">
      <c r="A837" s="1"/>
      <c r="F837" s="1"/>
    </row>
    <row r="838" spans="1:6" ht="12" customHeight="1" x14ac:dyDescent="0.15">
      <c r="A838" s="1"/>
      <c r="F838" s="1"/>
    </row>
    <row r="839" spans="1:6" ht="12" customHeight="1" x14ac:dyDescent="0.15">
      <c r="A839" s="1"/>
      <c r="F839" s="1"/>
    </row>
    <row r="840" spans="1:6" ht="12" customHeight="1" x14ac:dyDescent="0.15">
      <c r="A840" s="1"/>
      <c r="F840" s="1"/>
    </row>
    <row r="841" spans="1:6" ht="12" customHeight="1" x14ac:dyDescent="0.15">
      <c r="A841" s="1"/>
      <c r="F841" s="1"/>
    </row>
    <row r="842" spans="1:6" ht="12" customHeight="1" x14ac:dyDescent="0.15">
      <c r="A842" s="1"/>
      <c r="F842" s="1"/>
    </row>
    <row r="843" spans="1:6" ht="12" customHeight="1" x14ac:dyDescent="0.15">
      <c r="A843" s="1"/>
      <c r="F843" s="1"/>
    </row>
    <row r="844" spans="1:6" ht="12" customHeight="1" x14ac:dyDescent="0.15">
      <c r="A844" s="1"/>
      <c r="F844" s="1"/>
    </row>
    <row r="845" spans="1:6" ht="12" customHeight="1" x14ac:dyDescent="0.15">
      <c r="A845" s="1"/>
      <c r="F845" s="1"/>
    </row>
    <row r="846" spans="1:6" ht="12" customHeight="1" x14ac:dyDescent="0.15">
      <c r="A846" s="1"/>
      <c r="F846" s="1"/>
    </row>
    <row r="847" spans="1:6" ht="12" customHeight="1" x14ac:dyDescent="0.15">
      <c r="A847" s="1"/>
      <c r="F847" s="1"/>
    </row>
    <row r="848" spans="1:6" ht="12" customHeight="1" x14ac:dyDescent="0.15">
      <c r="A848" s="1"/>
      <c r="F848" s="1"/>
    </row>
    <row r="849" spans="1:6" ht="12" customHeight="1" x14ac:dyDescent="0.15">
      <c r="A849" s="1"/>
      <c r="F849" s="1"/>
    </row>
    <row r="850" spans="1:6" ht="12" customHeight="1" x14ac:dyDescent="0.15">
      <c r="A850" s="1"/>
      <c r="F850" s="1"/>
    </row>
    <row r="851" spans="1:6" ht="12" customHeight="1" x14ac:dyDescent="0.15">
      <c r="A851" s="1"/>
      <c r="F851" s="1"/>
    </row>
    <row r="852" spans="1:6" ht="12" customHeight="1" x14ac:dyDescent="0.15">
      <c r="A852" s="1"/>
      <c r="F852" s="1"/>
    </row>
    <row r="853" spans="1:6" ht="12" customHeight="1" x14ac:dyDescent="0.15">
      <c r="A853" s="1"/>
      <c r="F853" s="1"/>
    </row>
    <row r="854" spans="1:6" ht="12" customHeight="1" x14ac:dyDescent="0.15">
      <c r="A854" s="1"/>
      <c r="F854" s="1"/>
    </row>
    <row r="855" spans="1:6" ht="12" customHeight="1" x14ac:dyDescent="0.15">
      <c r="A855" s="1"/>
      <c r="F855" s="1"/>
    </row>
    <row r="856" spans="1:6" ht="12" customHeight="1" x14ac:dyDescent="0.15">
      <c r="A856" s="1"/>
      <c r="F856" s="1"/>
    </row>
    <row r="857" spans="1:6" ht="12" customHeight="1" x14ac:dyDescent="0.15">
      <c r="A857" s="1"/>
      <c r="F857" s="1"/>
    </row>
    <row r="858" spans="1:6" ht="12" customHeight="1" x14ac:dyDescent="0.15">
      <c r="A858" s="1"/>
      <c r="F858" s="1"/>
    </row>
    <row r="859" spans="1:6" ht="12" customHeight="1" x14ac:dyDescent="0.15">
      <c r="A859" s="1"/>
      <c r="F859" s="1"/>
    </row>
    <row r="860" spans="1:6" ht="12" customHeight="1" x14ac:dyDescent="0.15">
      <c r="A860" s="1"/>
      <c r="F860" s="1"/>
    </row>
    <row r="861" spans="1:6" ht="12" customHeight="1" x14ac:dyDescent="0.15">
      <c r="A861" s="1"/>
      <c r="F861" s="1"/>
    </row>
    <row r="862" spans="1:6" ht="12" customHeight="1" x14ac:dyDescent="0.15">
      <c r="A862" s="1"/>
      <c r="F862" s="1"/>
    </row>
    <row r="863" spans="1:6" ht="12" customHeight="1" x14ac:dyDescent="0.15">
      <c r="A863" s="1"/>
      <c r="F863" s="1"/>
    </row>
    <row r="864" spans="1:6" ht="12" customHeight="1" x14ac:dyDescent="0.15">
      <c r="A864" s="1"/>
      <c r="F864" s="1"/>
    </row>
    <row r="865" spans="1:6" ht="12" customHeight="1" x14ac:dyDescent="0.15">
      <c r="A865" s="1"/>
      <c r="F865" s="1"/>
    </row>
    <row r="866" spans="1:6" ht="12" customHeight="1" x14ac:dyDescent="0.15">
      <c r="A866" s="1"/>
      <c r="F866" s="1"/>
    </row>
    <row r="867" spans="1:6" ht="12" customHeight="1" x14ac:dyDescent="0.15">
      <c r="A867" s="1"/>
      <c r="F867" s="1"/>
    </row>
    <row r="868" spans="1:6" ht="12" customHeight="1" x14ac:dyDescent="0.15">
      <c r="A868" s="1"/>
      <c r="F868" s="1"/>
    </row>
    <row r="869" spans="1:6" ht="12" customHeight="1" x14ac:dyDescent="0.15">
      <c r="A869" s="1"/>
      <c r="F869" s="1"/>
    </row>
    <row r="870" spans="1:6" ht="12" customHeight="1" x14ac:dyDescent="0.15">
      <c r="A870" s="1"/>
      <c r="F870" s="1"/>
    </row>
    <row r="871" spans="1:6" ht="12" customHeight="1" x14ac:dyDescent="0.15">
      <c r="A871" s="1"/>
      <c r="F871" s="1"/>
    </row>
    <row r="872" spans="1:6" ht="12" customHeight="1" x14ac:dyDescent="0.15">
      <c r="A872" s="1"/>
      <c r="F872" s="1"/>
    </row>
    <row r="873" spans="1:6" ht="12" customHeight="1" x14ac:dyDescent="0.15">
      <c r="A873" s="1"/>
      <c r="F873" s="1"/>
    </row>
    <row r="874" spans="1:6" ht="12" customHeight="1" x14ac:dyDescent="0.15">
      <c r="A874" s="1"/>
      <c r="F874" s="1"/>
    </row>
    <row r="875" spans="1:6" ht="12" customHeight="1" x14ac:dyDescent="0.15">
      <c r="A875" s="1"/>
      <c r="F875" s="1"/>
    </row>
    <row r="876" spans="1:6" ht="12" customHeight="1" x14ac:dyDescent="0.15">
      <c r="A876" s="1"/>
      <c r="F876" s="1"/>
    </row>
    <row r="877" spans="1:6" ht="12" customHeight="1" x14ac:dyDescent="0.15">
      <c r="A877" s="1"/>
      <c r="F877" s="1"/>
    </row>
    <row r="878" spans="1:6" ht="12" customHeight="1" x14ac:dyDescent="0.15">
      <c r="A878" s="1"/>
      <c r="F878" s="1"/>
    </row>
    <row r="879" spans="1:6" ht="12" customHeight="1" x14ac:dyDescent="0.15">
      <c r="A879" s="1"/>
      <c r="F879" s="1"/>
    </row>
    <row r="880" spans="1:6" ht="12" customHeight="1" x14ac:dyDescent="0.15">
      <c r="A880" s="1"/>
      <c r="F880" s="1"/>
    </row>
    <row r="881" spans="1:6" ht="12" customHeight="1" x14ac:dyDescent="0.15">
      <c r="A881" s="1"/>
      <c r="F881" s="1"/>
    </row>
    <row r="882" spans="1:6" ht="12" customHeight="1" x14ac:dyDescent="0.15">
      <c r="A882" s="1"/>
      <c r="F882" s="1"/>
    </row>
    <row r="883" spans="1:6" ht="12" customHeight="1" x14ac:dyDescent="0.15">
      <c r="A883" s="1"/>
      <c r="F883" s="1"/>
    </row>
    <row r="884" spans="1:6" ht="12" customHeight="1" x14ac:dyDescent="0.15">
      <c r="A884" s="1"/>
      <c r="F884" s="1"/>
    </row>
    <row r="885" spans="1:6" ht="12" customHeight="1" x14ac:dyDescent="0.15">
      <c r="A885" s="1"/>
      <c r="F885" s="1"/>
    </row>
    <row r="886" spans="1:6" ht="12" customHeight="1" x14ac:dyDescent="0.15">
      <c r="A886" s="1"/>
      <c r="F886" s="1"/>
    </row>
    <row r="887" spans="1:6" ht="12" customHeight="1" x14ac:dyDescent="0.15">
      <c r="A887" s="1"/>
      <c r="F887" s="1"/>
    </row>
    <row r="888" spans="1:6" ht="12" customHeight="1" x14ac:dyDescent="0.15">
      <c r="A888" s="1"/>
      <c r="F888" s="1"/>
    </row>
    <row r="889" spans="1:6" ht="12" customHeight="1" x14ac:dyDescent="0.15">
      <c r="A889" s="1"/>
      <c r="F889" s="1"/>
    </row>
    <row r="890" spans="1:6" ht="12" customHeight="1" x14ac:dyDescent="0.15">
      <c r="A890" s="1"/>
      <c r="F890" s="1"/>
    </row>
    <row r="891" spans="1:6" ht="12" customHeight="1" x14ac:dyDescent="0.15">
      <c r="A891" s="1"/>
      <c r="F891" s="1"/>
    </row>
    <row r="892" spans="1:6" ht="12" customHeight="1" x14ac:dyDescent="0.15">
      <c r="A892" s="1"/>
      <c r="F892" s="1"/>
    </row>
    <row r="893" spans="1:6" ht="12" customHeight="1" x14ac:dyDescent="0.15">
      <c r="A893" s="1"/>
      <c r="F893" s="1"/>
    </row>
    <row r="894" spans="1:6" ht="12" customHeight="1" x14ac:dyDescent="0.15">
      <c r="A894" s="1"/>
      <c r="F894" s="1"/>
    </row>
    <row r="895" spans="1:6" ht="12" customHeight="1" x14ac:dyDescent="0.15">
      <c r="A895" s="1"/>
      <c r="F895" s="1"/>
    </row>
    <row r="896" spans="1:6" ht="12" customHeight="1" x14ac:dyDescent="0.15">
      <c r="A896" s="1"/>
      <c r="F896" s="1"/>
    </row>
    <row r="897" spans="1:6" ht="12" customHeight="1" x14ac:dyDescent="0.15">
      <c r="A897" s="1"/>
      <c r="F897" s="1"/>
    </row>
    <row r="898" spans="1:6" ht="12" customHeight="1" x14ac:dyDescent="0.15">
      <c r="A898" s="1"/>
      <c r="F898" s="1"/>
    </row>
    <row r="899" spans="1:6" ht="12" customHeight="1" x14ac:dyDescent="0.15">
      <c r="A899" s="1"/>
      <c r="F899" s="1"/>
    </row>
    <row r="900" spans="1:6" ht="12" customHeight="1" x14ac:dyDescent="0.15">
      <c r="A900" s="1"/>
      <c r="F900" s="1"/>
    </row>
    <row r="901" spans="1:6" ht="12" customHeight="1" x14ac:dyDescent="0.15">
      <c r="A901" s="1"/>
      <c r="F901" s="1"/>
    </row>
    <row r="902" spans="1:6" ht="12" customHeight="1" x14ac:dyDescent="0.15">
      <c r="A902" s="1"/>
      <c r="F902" s="1"/>
    </row>
    <row r="903" spans="1:6" ht="12" customHeight="1" x14ac:dyDescent="0.15">
      <c r="A903" s="1"/>
      <c r="F903" s="1"/>
    </row>
    <row r="904" spans="1:6" ht="12" customHeight="1" x14ac:dyDescent="0.15">
      <c r="A904" s="1"/>
      <c r="F904" s="1"/>
    </row>
    <row r="905" spans="1:6" ht="12" customHeight="1" x14ac:dyDescent="0.15">
      <c r="A905" s="1"/>
      <c r="F905" s="1"/>
    </row>
    <row r="906" spans="1:6" ht="12" customHeight="1" x14ac:dyDescent="0.15">
      <c r="A906" s="1"/>
      <c r="F906" s="1"/>
    </row>
    <row r="907" spans="1:6" ht="12" customHeight="1" x14ac:dyDescent="0.15">
      <c r="A907" s="1"/>
      <c r="F907" s="1"/>
    </row>
    <row r="908" spans="1:6" ht="12" customHeight="1" x14ac:dyDescent="0.15">
      <c r="A908" s="1"/>
      <c r="F908" s="1"/>
    </row>
    <row r="909" spans="1:6" ht="12" customHeight="1" x14ac:dyDescent="0.15">
      <c r="A909" s="1"/>
      <c r="F909" s="1"/>
    </row>
    <row r="910" spans="1:6" ht="12" customHeight="1" x14ac:dyDescent="0.15">
      <c r="A910" s="1"/>
      <c r="F910" s="1"/>
    </row>
    <row r="911" spans="1:6" ht="12" customHeight="1" x14ac:dyDescent="0.15">
      <c r="A911" s="1"/>
      <c r="F911" s="1"/>
    </row>
    <row r="912" spans="1:6" ht="12" customHeight="1" x14ac:dyDescent="0.15">
      <c r="A912" s="1"/>
      <c r="F912" s="1"/>
    </row>
    <row r="913" spans="1:6" ht="12" customHeight="1" x14ac:dyDescent="0.15">
      <c r="A913" s="1"/>
      <c r="F913" s="1"/>
    </row>
    <row r="914" spans="1:6" ht="12" customHeight="1" x14ac:dyDescent="0.15">
      <c r="A914" s="1"/>
      <c r="F914" s="1"/>
    </row>
    <row r="915" spans="1:6" ht="12" customHeight="1" x14ac:dyDescent="0.15">
      <c r="A915" s="1"/>
      <c r="F915" s="1"/>
    </row>
    <row r="916" spans="1:6" ht="12" customHeight="1" x14ac:dyDescent="0.15">
      <c r="A916" s="1"/>
      <c r="F916" s="1"/>
    </row>
    <row r="917" spans="1:6" ht="12" customHeight="1" x14ac:dyDescent="0.15">
      <c r="A917" s="1"/>
      <c r="F917" s="1"/>
    </row>
    <row r="918" spans="1:6" ht="12" customHeight="1" x14ac:dyDescent="0.15">
      <c r="A918" s="1"/>
      <c r="F918" s="1"/>
    </row>
    <row r="919" spans="1:6" ht="12" customHeight="1" x14ac:dyDescent="0.15">
      <c r="A919" s="1"/>
      <c r="F919" s="1"/>
    </row>
    <row r="920" spans="1:6" ht="12" customHeight="1" x14ac:dyDescent="0.15">
      <c r="A920" s="1"/>
      <c r="F920" s="1"/>
    </row>
    <row r="921" spans="1:6" ht="12" customHeight="1" x14ac:dyDescent="0.15">
      <c r="A921" s="1"/>
      <c r="F921" s="1"/>
    </row>
    <row r="922" spans="1:6" ht="12" customHeight="1" x14ac:dyDescent="0.15">
      <c r="A922" s="1"/>
      <c r="F922" s="1"/>
    </row>
    <row r="923" spans="1:6" ht="12" customHeight="1" x14ac:dyDescent="0.15">
      <c r="A923" s="1"/>
      <c r="F923" s="1"/>
    </row>
    <row r="924" spans="1:6" ht="12" customHeight="1" x14ac:dyDescent="0.15">
      <c r="A924" s="1"/>
      <c r="F924" s="1"/>
    </row>
    <row r="925" spans="1:6" ht="12" customHeight="1" x14ac:dyDescent="0.15">
      <c r="A925" s="1"/>
      <c r="F925" s="1"/>
    </row>
    <row r="926" spans="1:6" ht="12" customHeight="1" x14ac:dyDescent="0.15">
      <c r="A926" s="1"/>
      <c r="F926" s="1"/>
    </row>
    <row r="927" spans="1:6" ht="12" customHeight="1" x14ac:dyDescent="0.15">
      <c r="A927" s="1"/>
      <c r="F927" s="1"/>
    </row>
    <row r="928" spans="1:6" ht="12" customHeight="1" x14ac:dyDescent="0.15">
      <c r="A928" s="1"/>
      <c r="F928" s="1"/>
    </row>
    <row r="929" spans="1:6" ht="12" customHeight="1" x14ac:dyDescent="0.15">
      <c r="A929" s="1"/>
      <c r="F929" s="1"/>
    </row>
    <row r="930" spans="1:6" ht="12" customHeight="1" x14ac:dyDescent="0.15">
      <c r="A930" s="1"/>
      <c r="F930" s="1"/>
    </row>
    <row r="931" spans="1:6" ht="12" customHeight="1" x14ac:dyDescent="0.15">
      <c r="A931" s="1"/>
      <c r="F931" s="1"/>
    </row>
    <row r="932" spans="1:6" ht="12" customHeight="1" x14ac:dyDescent="0.15">
      <c r="A932" s="1"/>
      <c r="F932" s="1"/>
    </row>
    <row r="933" spans="1:6" ht="12" customHeight="1" x14ac:dyDescent="0.15">
      <c r="A933" s="1"/>
      <c r="F933" s="1"/>
    </row>
    <row r="934" spans="1:6" ht="12" customHeight="1" x14ac:dyDescent="0.15">
      <c r="A934" s="1"/>
      <c r="F934" s="1"/>
    </row>
    <row r="935" spans="1:6" ht="12" customHeight="1" x14ac:dyDescent="0.15">
      <c r="A935" s="1"/>
      <c r="F935" s="1"/>
    </row>
    <row r="936" spans="1:6" ht="12" customHeight="1" x14ac:dyDescent="0.15">
      <c r="A936" s="1"/>
      <c r="F936" s="1"/>
    </row>
    <row r="937" spans="1:6" ht="12" customHeight="1" x14ac:dyDescent="0.15">
      <c r="A937" s="1"/>
      <c r="F937" s="1"/>
    </row>
    <row r="938" spans="1:6" ht="12" customHeight="1" x14ac:dyDescent="0.15">
      <c r="A938" s="1"/>
      <c r="F938" s="1"/>
    </row>
    <row r="939" spans="1:6" ht="12" customHeight="1" x14ac:dyDescent="0.15">
      <c r="A939" s="1"/>
      <c r="F939" s="1"/>
    </row>
    <row r="940" spans="1:6" ht="12" customHeight="1" x14ac:dyDescent="0.15">
      <c r="A940" s="1"/>
      <c r="F940" s="1"/>
    </row>
    <row r="941" spans="1:6" ht="12" customHeight="1" x14ac:dyDescent="0.15">
      <c r="A941" s="1"/>
      <c r="F941" s="1"/>
    </row>
    <row r="942" spans="1:6" ht="12" customHeight="1" x14ac:dyDescent="0.15">
      <c r="A942" s="1"/>
      <c r="F942" s="1"/>
    </row>
    <row r="943" spans="1:6" ht="12" customHeight="1" x14ac:dyDescent="0.15">
      <c r="A943" s="1"/>
      <c r="F943" s="1"/>
    </row>
    <row r="944" spans="1:6" ht="12" customHeight="1" x14ac:dyDescent="0.15">
      <c r="A944" s="1"/>
      <c r="F944" s="1"/>
    </row>
    <row r="945" spans="1:6" ht="12" customHeight="1" x14ac:dyDescent="0.15">
      <c r="A945" s="1"/>
      <c r="F945" s="1"/>
    </row>
    <row r="946" spans="1:6" ht="12" customHeight="1" x14ac:dyDescent="0.15">
      <c r="A946" s="1"/>
      <c r="F946" s="1"/>
    </row>
    <row r="947" spans="1:6" ht="12" customHeight="1" x14ac:dyDescent="0.15">
      <c r="A947" s="1"/>
      <c r="F947" s="1"/>
    </row>
    <row r="948" spans="1:6" ht="12" customHeight="1" x14ac:dyDescent="0.15">
      <c r="A948" s="1"/>
      <c r="F948" s="1"/>
    </row>
    <row r="949" spans="1:6" ht="12" customHeight="1" x14ac:dyDescent="0.15">
      <c r="A949" s="1"/>
      <c r="F949" s="1"/>
    </row>
    <row r="950" spans="1:6" ht="12" customHeight="1" x14ac:dyDescent="0.15">
      <c r="A950" s="1"/>
      <c r="F950" s="1"/>
    </row>
    <row r="951" spans="1:6" ht="12" customHeight="1" x14ac:dyDescent="0.15">
      <c r="A951" s="1"/>
      <c r="F951" s="1"/>
    </row>
    <row r="952" spans="1:6" ht="12" customHeight="1" x14ac:dyDescent="0.15">
      <c r="A952" s="1"/>
      <c r="F952" s="1"/>
    </row>
    <row r="953" spans="1:6" ht="12" customHeight="1" x14ac:dyDescent="0.15">
      <c r="A953" s="1"/>
      <c r="F953" s="1"/>
    </row>
    <row r="954" spans="1:6" ht="12" customHeight="1" x14ac:dyDescent="0.15">
      <c r="A954" s="1"/>
      <c r="F954" s="1"/>
    </row>
    <row r="955" spans="1:6" ht="12" customHeight="1" x14ac:dyDescent="0.15">
      <c r="A955" s="1"/>
      <c r="F955" s="1"/>
    </row>
    <row r="956" spans="1:6" ht="12" customHeight="1" x14ac:dyDescent="0.15">
      <c r="A956" s="1"/>
      <c r="F956" s="1"/>
    </row>
    <row r="957" spans="1:6" ht="12" customHeight="1" x14ac:dyDescent="0.15">
      <c r="A957" s="1"/>
      <c r="F957" s="1"/>
    </row>
    <row r="958" spans="1:6" ht="12" customHeight="1" x14ac:dyDescent="0.15">
      <c r="A958" s="1"/>
      <c r="F958" s="1"/>
    </row>
    <row r="959" spans="1:6" ht="12" customHeight="1" x14ac:dyDescent="0.15">
      <c r="A959" s="1"/>
      <c r="F959" s="1"/>
    </row>
    <row r="960" spans="1:6" ht="12" customHeight="1" x14ac:dyDescent="0.15">
      <c r="A960" s="1"/>
      <c r="F960" s="1"/>
    </row>
    <row r="961" spans="1:6" ht="12" customHeight="1" x14ac:dyDescent="0.15">
      <c r="A961" s="1"/>
      <c r="F961" s="1"/>
    </row>
    <row r="962" spans="1:6" ht="12" customHeight="1" x14ac:dyDescent="0.15">
      <c r="A962" s="1"/>
      <c r="F962" s="1"/>
    </row>
    <row r="963" spans="1:6" ht="12" customHeight="1" x14ac:dyDescent="0.15">
      <c r="A963" s="1"/>
      <c r="F963" s="1"/>
    </row>
    <row r="964" spans="1:6" ht="12" customHeight="1" x14ac:dyDescent="0.15">
      <c r="A964" s="1"/>
      <c r="F964" s="1"/>
    </row>
    <row r="965" spans="1:6" ht="12" customHeight="1" x14ac:dyDescent="0.15">
      <c r="A965" s="1"/>
      <c r="F965" s="1"/>
    </row>
    <row r="966" spans="1:6" ht="12" customHeight="1" x14ac:dyDescent="0.15">
      <c r="A966" s="1"/>
      <c r="F966" s="1"/>
    </row>
    <row r="967" spans="1:6" ht="12" customHeight="1" x14ac:dyDescent="0.15">
      <c r="A967" s="1"/>
      <c r="F967" s="1"/>
    </row>
    <row r="968" spans="1:6" ht="12" customHeight="1" x14ac:dyDescent="0.15">
      <c r="A968" s="1"/>
      <c r="F968" s="1"/>
    </row>
    <row r="969" spans="1:6" ht="12" customHeight="1" x14ac:dyDescent="0.15">
      <c r="A969" s="1"/>
      <c r="F969" s="1"/>
    </row>
    <row r="970" spans="1:6" ht="12" customHeight="1" x14ac:dyDescent="0.15">
      <c r="A970" s="1"/>
      <c r="F970" s="1"/>
    </row>
    <row r="971" spans="1:6" ht="12" customHeight="1" x14ac:dyDescent="0.15">
      <c r="A971" s="1"/>
      <c r="F971" s="1"/>
    </row>
    <row r="972" spans="1:6" ht="12" customHeight="1" x14ac:dyDescent="0.15">
      <c r="A972" s="1"/>
      <c r="F972" s="1"/>
    </row>
    <row r="973" spans="1:6" ht="12" customHeight="1" x14ac:dyDescent="0.15">
      <c r="A973" s="1"/>
      <c r="F973" s="1"/>
    </row>
    <row r="974" spans="1:6" ht="12" customHeight="1" x14ac:dyDescent="0.15">
      <c r="A974" s="1"/>
      <c r="F974" s="1"/>
    </row>
    <row r="975" spans="1:6" ht="12" customHeight="1" x14ac:dyDescent="0.15">
      <c r="A975" s="1"/>
      <c r="F975" s="1"/>
    </row>
    <row r="976" spans="1:6" ht="12" customHeight="1" x14ac:dyDescent="0.15">
      <c r="A976" s="1"/>
      <c r="F976" s="1"/>
    </row>
    <row r="977" spans="1:6" ht="12" customHeight="1" x14ac:dyDescent="0.15">
      <c r="A977" s="1"/>
      <c r="F977" s="1"/>
    </row>
    <row r="978" spans="1:6" ht="12" customHeight="1" x14ac:dyDescent="0.15">
      <c r="A978" s="1"/>
      <c r="F978" s="1"/>
    </row>
    <row r="979" spans="1:6" ht="12" customHeight="1" x14ac:dyDescent="0.15">
      <c r="A979" s="1"/>
      <c r="F979" s="1"/>
    </row>
    <row r="980" spans="1:6" ht="12" customHeight="1" x14ac:dyDescent="0.15">
      <c r="A980" s="1"/>
      <c r="F980" s="1"/>
    </row>
    <row r="981" spans="1:6" ht="12" customHeight="1" x14ac:dyDescent="0.15">
      <c r="A981" s="1"/>
      <c r="F981" s="1"/>
    </row>
    <row r="982" spans="1:6" ht="12" customHeight="1" x14ac:dyDescent="0.15">
      <c r="A982" s="1"/>
      <c r="F982" s="1"/>
    </row>
    <row r="983" spans="1:6" ht="12" customHeight="1" x14ac:dyDescent="0.15">
      <c r="A983" s="1"/>
      <c r="F983" s="1"/>
    </row>
    <row r="984" spans="1:6" ht="12" customHeight="1" x14ac:dyDescent="0.15">
      <c r="A984" s="1"/>
      <c r="F984" s="1"/>
    </row>
    <row r="985" spans="1:6" ht="12" customHeight="1" x14ac:dyDescent="0.15">
      <c r="A985" s="1"/>
      <c r="F985" s="1"/>
    </row>
    <row r="986" spans="1:6" ht="12" customHeight="1" x14ac:dyDescent="0.15">
      <c r="A986" s="1"/>
      <c r="F986" s="1"/>
    </row>
    <row r="987" spans="1:6" ht="12" customHeight="1" x14ac:dyDescent="0.15">
      <c r="A987" s="1"/>
      <c r="F987" s="1"/>
    </row>
    <row r="988" spans="1:6" ht="12" customHeight="1" x14ac:dyDescent="0.15">
      <c r="A988" s="1"/>
      <c r="F988" s="1"/>
    </row>
    <row r="989" spans="1:6" ht="12" customHeight="1" x14ac:dyDescent="0.15">
      <c r="A989" s="1"/>
      <c r="F989" s="1"/>
    </row>
    <row r="990" spans="1:6" ht="12" customHeight="1" x14ac:dyDescent="0.15">
      <c r="A990" s="1"/>
      <c r="F990" s="1"/>
    </row>
    <row r="991" spans="1:6" ht="12" customHeight="1" x14ac:dyDescent="0.15">
      <c r="A991" s="1"/>
      <c r="F991" s="1"/>
    </row>
    <row r="992" spans="1:6" ht="12" customHeight="1" x14ac:dyDescent="0.15">
      <c r="A992" s="1"/>
      <c r="F992" s="1"/>
    </row>
    <row r="993" spans="1:6" ht="12" customHeight="1" x14ac:dyDescent="0.15">
      <c r="A993" s="1"/>
      <c r="F993" s="1"/>
    </row>
    <row r="994" spans="1:6" ht="12" customHeight="1" x14ac:dyDescent="0.15">
      <c r="A994" s="1"/>
      <c r="F994" s="1"/>
    </row>
    <row r="995" spans="1:6" ht="12" customHeight="1" x14ac:dyDescent="0.15">
      <c r="A995" s="1"/>
      <c r="F995" s="1"/>
    </row>
    <row r="996" spans="1:6" ht="12" customHeight="1" x14ac:dyDescent="0.15">
      <c r="A996" s="1"/>
      <c r="F996" s="1"/>
    </row>
    <row r="997" spans="1:6" ht="12" customHeight="1" x14ac:dyDescent="0.15">
      <c r="A997" s="1"/>
      <c r="F997" s="1"/>
    </row>
    <row r="998" spans="1:6" ht="12" customHeight="1" x14ac:dyDescent="0.15">
      <c r="A998" s="1"/>
      <c r="F998" s="1"/>
    </row>
    <row r="999" spans="1:6" ht="12" customHeight="1" x14ac:dyDescent="0.15">
      <c r="A999" s="1"/>
      <c r="F999" s="1"/>
    </row>
    <row r="1000" spans="1:6" ht="12" customHeight="1" x14ac:dyDescent="0.15">
      <c r="A1000" s="1"/>
      <c r="F1000" s="1"/>
    </row>
  </sheetData>
  <autoFilter ref="A1:E1000" xr:uid="{00000000-0009-0000-0000-000000000000}"/>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49"/>
  <sheetViews>
    <sheetView zoomScale="253" zoomScaleNormal="253" workbookViewId="0">
      <selection activeCell="H11" sqref="H11"/>
    </sheetView>
  </sheetViews>
  <sheetFormatPr baseColWidth="10" defaultColWidth="12.6640625" defaultRowHeight="15.75" customHeight="1" x14ac:dyDescent="0.15"/>
  <cols>
    <col min="1" max="1" width="11" customWidth="1"/>
    <col min="2" max="2" width="10.6640625" customWidth="1"/>
    <col min="3" max="4" width="17.83203125" customWidth="1"/>
    <col min="5" max="6" width="10.6640625" customWidth="1"/>
    <col min="7" max="7" width="9.1640625" customWidth="1"/>
    <col min="8" max="27" width="8.6640625" customWidth="1"/>
  </cols>
  <sheetData>
    <row r="1" spans="1:7" ht="39" x14ac:dyDescent="0.15">
      <c r="A1" s="22" t="s">
        <v>153</v>
      </c>
      <c r="B1" s="23" t="s">
        <v>154</v>
      </c>
      <c r="C1" s="22" t="s">
        <v>155</v>
      </c>
      <c r="D1" s="22" t="s">
        <v>165</v>
      </c>
      <c r="E1" s="22" t="s">
        <v>156</v>
      </c>
      <c r="F1" s="22" t="s">
        <v>157</v>
      </c>
      <c r="G1" s="76" t="s">
        <v>178</v>
      </c>
    </row>
    <row r="2" spans="1:7" ht="12" customHeight="1" x14ac:dyDescent="0.15">
      <c r="A2" s="4">
        <v>44654</v>
      </c>
      <c r="B2" s="5">
        <v>142634985</v>
      </c>
      <c r="C2" s="1">
        <v>5540246188047</v>
      </c>
      <c r="D2" s="1" t="str">
        <f t="shared" ref="D2:D65" si="0">VLOOKUP(C2,Categorie,4,FALSE)</f>
        <v>EMBALLAGES</v>
      </c>
      <c r="E2" s="4">
        <v>44696</v>
      </c>
      <c r="F2" s="6">
        <v>116</v>
      </c>
      <c r="G2" t="str">
        <f>TEXT(E2,"aaaamm")</f>
        <v>202205</v>
      </c>
    </row>
    <row r="3" spans="1:7" ht="12" customHeight="1" x14ac:dyDescent="0.15">
      <c r="A3" s="4">
        <v>44655</v>
      </c>
      <c r="B3" s="5">
        <v>142634989</v>
      </c>
      <c r="C3" s="1">
        <v>5540246174174</v>
      </c>
      <c r="D3" s="1" t="str">
        <f t="shared" si="0"/>
        <v>CREMERIE</v>
      </c>
      <c r="E3" s="4">
        <v>44657</v>
      </c>
      <c r="F3" s="6">
        <v>47</v>
      </c>
      <c r="G3" t="str">
        <f t="shared" ref="G3:G66" si="1">TEXT(E3,"aaaamm")</f>
        <v>202204</v>
      </c>
    </row>
    <row r="4" spans="1:7" ht="12" customHeight="1" x14ac:dyDescent="0.15">
      <c r="A4" s="4">
        <v>44655</v>
      </c>
      <c r="B4" s="5">
        <v>142634990</v>
      </c>
      <c r="C4" s="1">
        <v>5540246193316</v>
      </c>
      <c r="D4" s="1" t="str">
        <f t="shared" si="0"/>
        <v>BOULANGERIE</v>
      </c>
      <c r="E4" s="4">
        <v>44658</v>
      </c>
      <c r="F4" s="6">
        <v>446</v>
      </c>
      <c r="G4" t="str">
        <f t="shared" si="1"/>
        <v>202204</v>
      </c>
    </row>
    <row r="5" spans="1:7" ht="12" customHeight="1" x14ac:dyDescent="0.15">
      <c r="A5" s="4">
        <v>44656</v>
      </c>
      <c r="B5" s="5">
        <v>142635006</v>
      </c>
      <c r="C5" s="1">
        <v>5540246192505</v>
      </c>
      <c r="D5" s="1" t="str">
        <f t="shared" si="0"/>
        <v>MIX LEGUMES</v>
      </c>
      <c r="E5" s="4">
        <v>44669</v>
      </c>
      <c r="F5" s="6">
        <v>18338</v>
      </c>
      <c r="G5" t="str">
        <f t="shared" si="1"/>
        <v>202204</v>
      </c>
    </row>
    <row r="6" spans="1:7" ht="12" customHeight="1" x14ac:dyDescent="0.15">
      <c r="A6" s="4">
        <v>44656</v>
      </c>
      <c r="B6" s="5">
        <v>142635013</v>
      </c>
      <c r="C6" s="1">
        <v>5540246171933</v>
      </c>
      <c r="D6" s="1" t="str">
        <f t="shared" si="0"/>
        <v>CREMERIE</v>
      </c>
      <c r="E6" s="4">
        <v>44658</v>
      </c>
      <c r="F6" s="6">
        <v>279</v>
      </c>
      <c r="G6" t="str">
        <f t="shared" si="1"/>
        <v>202204</v>
      </c>
    </row>
    <row r="7" spans="1:7" ht="12" customHeight="1" x14ac:dyDescent="0.15">
      <c r="A7" s="7">
        <v>44656</v>
      </c>
      <c r="B7" s="8">
        <v>142635013</v>
      </c>
      <c r="C7" s="1">
        <v>5540246172669</v>
      </c>
      <c r="D7" s="1" t="str">
        <f t="shared" si="0"/>
        <v>CREMERIE</v>
      </c>
      <c r="E7" s="7">
        <v>44658</v>
      </c>
      <c r="F7" s="9">
        <v>140</v>
      </c>
      <c r="G7" t="str">
        <f t="shared" si="1"/>
        <v>202204</v>
      </c>
    </row>
    <row r="8" spans="1:7" ht="12" customHeight="1" x14ac:dyDescent="0.15">
      <c r="A8" s="7">
        <v>44656</v>
      </c>
      <c r="B8" s="8">
        <v>142635013</v>
      </c>
      <c r="C8" s="1">
        <v>5540246176294</v>
      </c>
      <c r="D8" s="1" t="str">
        <f t="shared" si="0"/>
        <v>CREMERIE</v>
      </c>
      <c r="E8" s="7">
        <v>44658</v>
      </c>
      <c r="F8" s="9">
        <v>2228</v>
      </c>
      <c r="G8" t="str">
        <f t="shared" si="1"/>
        <v>202204</v>
      </c>
    </row>
    <row r="9" spans="1:7" ht="12" customHeight="1" x14ac:dyDescent="0.15">
      <c r="A9" s="4">
        <v>44656</v>
      </c>
      <c r="B9" s="5">
        <v>142635013</v>
      </c>
      <c r="C9" s="1">
        <v>5540246176295</v>
      </c>
      <c r="D9" s="1" t="str">
        <f t="shared" si="0"/>
        <v>CREMERIE</v>
      </c>
      <c r="E9" s="4">
        <v>44658</v>
      </c>
      <c r="F9" s="6">
        <v>5568</v>
      </c>
      <c r="G9" t="str">
        <f t="shared" si="1"/>
        <v>202204</v>
      </c>
    </row>
    <row r="10" spans="1:7" ht="12" customHeight="1" x14ac:dyDescent="0.15">
      <c r="A10" s="7">
        <v>44656</v>
      </c>
      <c r="B10" s="8">
        <v>142635013</v>
      </c>
      <c r="C10" s="1">
        <v>5540246184808</v>
      </c>
      <c r="D10" s="1" t="str">
        <f t="shared" si="0"/>
        <v>CREMERIE</v>
      </c>
      <c r="E10" s="7">
        <v>44658</v>
      </c>
      <c r="F10" s="9">
        <v>836</v>
      </c>
      <c r="G10" t="str">
        <f t="shared" si="1"/>
        <v>202204</v>
      </c>
    </row>
    <row r="11" spans="1:7" ht="12" customHeight="1" x14ac:dyDescent="0.15">
      <c r="A11" s="4">
        <v>44656</v>
      </c>
      <c r="B11" s="5">
        <v>142635013</v>
      </c>
      <c r="C11" s="1">
        <v>5540246187987</v>
      </c>
      <c r="D11" s="1" t="str">
        <f t="shared" si="0"/>
        <v>CREMERIE</v>
      </c>
      <c r="E11" s="4">
        <v>44658</v>
      </c>
      <c r="F11" s="6">
        <v>1114</v>
      </c>
      <c r="G11" t="str">
        <f t="shared" si="1"/>
        <v>202204</v>
      </c>
    </row>
    <row r="12" spans="1:7" ht="12" customHeight="1" x14ac:dyDescent="0.15">
      <c r="A12" s="7">
        <v>44656</v>
      </c>
      <c r="B12" s="8">
        <v>142635013</v>
      </c>
      <c r="C12" s="1">
        <v>5540246188200</v>
      </c>
      <c r="D12" s="1" t="str">
        <f t="shared" si="0"/>
        <v>CREMERIE</v>
      </c>
      <c r="E12" s="7">
        <v>44658</v>
      </c>
      <c r="F12" s="9">
        <v>372</v>
      </c>
      <c r="G12" t="str">
        <f t="shared" si="1"/>
        <v>202204</v>
      </c>
    </row>
    <row r="13" spans="1:7" ht="12" customHeight="1" x14ac:dyDescent="0.15">
      <c r="A13" s="7">
        <v>44656</v>
      </c>
      <c r="B13" s="8">
        <v>142635015</v>
      </c>
      <c r="C13" s="1">
        <v>5540246183589</v>
      </c>
      <c r="D13" s="1" t="str">
        <f t="shared" si="0"/>
        <v>MIX LEGUMES</v>
      </c>
      <c r="E13" s="7">
        <v>44665</v>
      </c>
      <c r="F13" s="9">
        <v>1300</v>
      </c>
      <c r="G13" t="str">
        <f t="shared" si="1"/>
        <v>202204</v>
      </c>
    </row>
    <row r="14" spans="1:7" ht="12" customHeight="1" x14ac:dyDescent="0.15">
      <c r="A14" s="4">
        <v>44656</v>
      </c>
      <c r="B14" s="5">
        <v>142635018</v>
      </c>
      <c r="C14" s="1">
        <v>5540246191596</v>
      </c>
      <c r="D14" s="1" t="str">
        <f t="shared" si="0"/>
        <v>BOULANGERIE</v>
      </c>
      <c r="E14" s="4">
        <v>44664</v>
      </c>
      <c r="F14" s="6">
        <v>75</v>
      </c>
      <c r="G14" t="str">
        <f t="shared" si="1"/>
        <v>202204</v>
      </c>
    </row>
    <row r="15" spans="1:7" ht="12" customHeight="1" x14ac:dyDescent="0.15">
      <c r="A15" s="4">
        <v>44656</v>
      </c>
      <c r="B15" s="5">
        <v>142635022</v>
      </c>
      <c r="C15" s="1">
        <v>5540246177132</v>
      </c>
      <c r="D15" s="1" t="str">
        <f t="shared" si="0"/>
        <v>MIX LEGUMES</v>
      </c>
      <c r="E15" s="4">
        <v>44661</v>
      </c>
      <c r="F15" s="6">
        <v>6032</v>
      </c>
      <c r="G15" t="str">
        <f t="shared" si="1"/>
        <v>202204</v>
      </c>
    </row>
    <row r="16" spans="1:7" ht="12" customHeight="1" x14ac:dyDescent="0.15">
      <c r="A16" s="7">
        <v>44656</v>
      </c>
      <c r="B16" s="8">
        <v>142635022</v>
      </c>
      <c r="C16" s="1">
        <v>5540246177133</v>
      </c>
      <c r="D16" s="1" t="str">
        <f t="shared" si="0"/>
        <v>MIX LEGUMES</v>
      </c>
      <c r="E16" s="7">
        <v>44661</v>
      </c>
      <c r="F16" s="9">
        <v>3898</v>
      </c>
      <c r="G16" t="str">
        <f t="shared" si="1"/>
        <v>202204</v>
      </c>
    </row>
    <row r="17" spans="1:7" ht="12" customHeight="1" x14ac:dyDescent="0.15">
      <c r="A17" s="4">
        <v>44656</v>
      </c>
      <c r="B17" s="5">
        <v>142635022</v>
      </c>
      <c r="C17" s="1">
        <v>5540246192518</v>
      </c>
      <c r="D17" s="1" t="str">
        <f t="shared" si="0"/>
        <v>MIX LEGUMES</v>
      </c>
      <c r="E17" s="4">
        <v>44661</v>
      </c>
      <c r="F17" s="6">
        <v>16704</v>
      </c>
      <c r="G17" t="str">
        <f t="shared" si="1"/>
        <v>202204</v>
      </c>
    </row>
    <row r="18" spans="1:7" ht="12" customHeight="1" x14ac:dyDescent="0.15">
      <c r="A18" s="4">
        <v>44657</v>
      </c>
      <c r="B18" s="5">
        <v>142635028</v>
      </c>
      <c r="C18" s="1">
        <v>5540246191594</v>
      </c>
      <c r="D18" s="1" t="str">
        <f t="shared" si="0"/>
        <v>CREMERIE</v>
      </c>
      <c r="E18" s="4">
        <v>44661</v>
      </c>
      <c r="F18" s="6">
        <v>279</v>
      </c>
      <c r="G18" t="str">
        <f t="shared" si="1"/>
        <v>202204</v>
      </c>
    </row>
    <row r="19" spans="1:7" ht="12" customHeight="1" x14ac:dyDescent="0.15">
      <c r="A19" s="7">
        <v>44657</v>
      </c>
      <c r="B19" s="8">
        <v>142635028</v>
      </c>
      <c r="C19" s="1">
        <v>5540246191598</v>
      </c>
      <c r="D19" s="1" t="str">
        <f t="shared" si="0"/>
        <v>CREMERIE</v>
      </c>
      <c r="E19" s="7">
        <v>44661</v>
      </c>
      <c r="F19" s="9">
        <v>696</v>
      </c>
      <c r="G19" t="str">
        <f t="shared" si="1"/>
        <v>202204</v>
      </c>
    </row>
    <row r="20" spans="1:7" ht="12" customHeight="1" x14ac:dyDescent="0.15">
      <c r="A20" s="7">
        <v>44657</v>
      </c>
      <c r="B20" s="8">
        <v>142635028</v>
      </c>
      <c r="C20" s="1">
        <v>5540246192102</v>
      </c>
      <c r="D20" s="1" t="str">
        <f t="shared" si="0"/>
        <v>CREMERIE</v>
      </c>
      <c r="E20" s="7">
        <v>44661</v>
      </c>
      <c r="F20" s="9">
        <v>4009</v>
      </c>
      <c r="G20" t="str">
        <f t="shared" si="1"/>
        <v>202204</v>
      </c>
    </row>
    <row r="21" spans="1:7" ht="12" customHeight="1" x14ac:dyDescent="0.15">
      <c r="A21" s="7">
        <v>44657</v>
      </c>
      <c r="B21" s="8">
        <v>142635033</v>
      </c>
      <c r="C21" s="1">
        <v>5540246175050</v>
      </c>
      <c r="D21" s="1" t="str">
        <f t="shared" si="0"/>
        <v>CREMERIE</v>
      </c>
      <c r="E21" s="7">
        <v>44663</v>
      </c>
      <c r="F21" s="9">
        <v>279</v>
      </c>
      <c r="G21" t="str">
        <f t="shared" si="1"/>
        <v>202204</v>
      </c>
    </row>
    <row r="22" spans="1:7" ht="12" customHeight="1" x14ac:dyDescent="0.15">
      <c r="A22" s="7">
        <v>44657</v>
      </c>
      <c r="B22" s="8">
        <v>142635034</v>
      </c>
      <c r="C22" s="1">
        <v>5540246185429</v>
      </c>
      <c r="D22" s="1" t="str">
        <f t="shared" si="0"/>
        <v>CREMERIE</v>
      </c>
      <c r="E22" s="7">
        <v>44661</v>
      </c>
      <c r="F22" s="9">
        <v>140</v>
      </c>
      <c r="G22" t="str">
        <f t="shared" si="1"/>
        <v>202204</v>
      </c>
    </row>
    <row r="23" spans="1:7" ht="12" customHeight="1" x14ac:dyDescent="0.15">
      <c r="A23" s="4">
        <v>44657</v>
      </c>
      <c r="B23" s="5">
        <v>142635034</v>
      </c>
      <c r="C23" s="1">
        <v>5540246185562</v>
      </c>
      <c r="D23" s="1" t="str">
        <f t="shared" si="0"/>
        <v>CREMERIE</v>
      </c>
      <c r="E23" s="4">
        <v>44661</v>
      </c>
      <c r="F23" s="6">
        <v>279</v>
      </c>
      <c r="G23" t="str">
        <f t="shared" si="1"/>
        <v>202204</v>
      </c>
    </row>
    <row r="24" spans="1:7" ht="12" customHeight="1" x14ac:dyDescent="0.15">
      <c r="A24" s="7">
        <v>44657</v>
      </c>
      <c r="B24" s="8">
        <v>142635034</v>
      </c>
      <c r="C24" s="1">
        <v>5540246186325</v>
      </c>
      <c r="D24" s="1" t="str">
        <f t="shared" si="0"/>
        <v>CREMERIE</v>
      </c>
      <c r="E24" s="7">
        <v>44661</v>
      </c>
      <c r="F24" s="9">
        <v>279</v>
      </c>
      <c r="G24" t="str">
        <f t="shared" si="1"/>
        <v>202204</v>
      </c>
    </row>
    <row r="25" spans="1:7" ht="12" customHeight="1" x14ac:dyDescent="0.15">
      <c r="A25" s="4">
        <v>44657</v>
      </c>
      <c r="B25" s="5">
        <v>142635039</v>
      </c>
      <c r="C25" s="1">
        <v>5540246193249</v>
      </c>
      <c r="D25" s="1" t="str">
        <f t="shared" si="0"/>
        <v>EMBALLAGES</v>
      </c>
      <c r="E25" s="4">
        <v>44670</v>
      </c>
      <c r="F25" s="6">
        <v>1392</v>
      </c>
      <c r="G25" t="str">
        <f t="shared" si="1"/>
        <v>202204</v>
      </c>
    </row>
    <row r="26" spans="1:7" ht="12" customHeight="1" x14ac:dyDescent="0.15">
      <c r="A26" s="7">
        <v>44657</v>
      </c>
      <c r="B26" s="8">
        <v>142635040</v>
      </c>
      <c r="C26" s="1">
        <v>5540246187995</v>
      </c>
      <c r="D26" s="1" t="str">
        <f t="shared" si="0"/>
        <v>EMBALLAGES</v>
      </c>
      <c r="E26" s="7">
        <v>44787</v>
      </c>
      <c r="F26" s="9">
        <v>2320</v>
      </c>
      <c r="G26" t="str">
        <f t="shared" si="1"/>
        <v>202208</v>
      </c>
    </row>
    <row r="27" spans="1:7" ht="12" customHeight="1" x14ac:dyDescent="0.15">
      <c r="A27" s="4">
        <v>44657</v>
      </c>
      <c r="B27" s="5">
        <v>142635044</v>
      </c>
      <c r="C27" s="1">
        <v>5540246183547</v>
      </c>
      <c r="D27" s="1" t="str">
        <f t="shared" si="0"/>
        <v>VOLAILLE</v>
      </c>
      <c r="E27" s="4">
        <v>44665</v>
      </c>
      <c r="F27" s="6">
        <v>11136</v>
      </c>
      <c r="G27" t="str">
        <f t="shared" si="1"/>
        <v>202204</v>
      </c>
    </row>
    <row r="28" spans="1:7" ht="12" customHeight="1" x14ac:dyDescent="0.15">
      <c r="A28" s="4">
        <v>44658</v>
      </c>
      <c r="B28" s="5">
        <v>142645057</v>
      </c>
      <c r="C28" s="1">
        <v>5540246171933</v>
      </c>
      <c r="D28" s="1" t="str">
        <f t="shared" si="0"/>
        <v>CREMERIE</v>
      </c>
      <c r="E28" s="4">
        <v>44662</v>
      </c>
      <c r="F28" s="6">
        <v>279</v>
      </c>
      <c r="G28" t="str">
        <f t="shared" si="1"/>
        <v>202204</v>
      </c>
    </row>
    <row r="29" spans="1:7" ht="12" customHeight="1" x14ac:dyDescent="0.15">
      <c r="A29" s="7">
        <v>44658</v>
      </c>
      <c r="B29" s="8">
        <v>142645057</v>
      </c>
      <c r="C29" s="1">
        <v>5540246174174</v>
      </c>
      <c r="D29" s="1" t="str">
        <f t="shared" si="0"/>
        <v>CREMERIE</v>
      </c>
      <c r="E29" s="7">
        <v>44662</v>
      </c>
      <c r="F29" s="9">
        <v>58</v>
      </c>
      <c r="G29" t="str">
        <f t="shared" si="1"/>
        <v>202204</v>
      </c>
    </row>
    <row r="30" spans="1:7" ht="12" customHeight="1" x14ac:dyDescent="0.15">
      <c r="A30" s="4">
        <v>44658</v>
      </c>
      <c r="B30" s="5">
        <v>142645057</v>
      </c>
      <c r="C30" s="1">
        <v>5540246176294</v>
      </c>
      <c r="D30" s="1" t="str">
        <f t="shared" si="0"/>
        <v>CREMERIE</v>
      </c>
      <c r="E30" s="4">
        <v>44662</v>
      </c>
      <c r="F30" s="6">
        <v>1485</v>
      </c>
      <c r="G30" t="str">
        <f t="shared" si="1"/>
        <v>202204</v>
      </c>
    </row>
    <row r="31" spans="1:7" ht="12" customHeight="1" x14ac:dyDescent="0.15">
      <c r="A31" s="7">
        <v>44658</v>
      </c>
      <c r="B31" s="8">
        <v>142645057</v>
      </c>
      <c r="C31" s="1">
        <v>5540246176295</v>
      </c>
      <c r="D31" s="1" t="str">
        <f t="shared" si="0"/>
        <v>CREMERIE</v>
      </c>
      <c r="E31" s="7">
        <v>44662</v>
      </c>
      <c r="F31" s="9">
        <v>4455</v>
      </c>
      <c r="G31" t="str">
        <f t="shared" si="1"/>
        <v>202204</v>
      </c>
    </row>
    <row r="32" spans="1:7" ht="12" customHeight="1" x14ac:dyDescent="0.15">
      <c r="A32" s="4">
        <v>44658</v>
      </c>
      <c r="B32" s="5">
        <v>142645057</v>
      </c>
      <c r="C32" s="1">
        <v>5540246184808</v>
      </c>
      <c r="D32" s="1" t="str">
        <f t="shared" si="0"/>
        <v>CREMERIE</v>
      </c>
      <c r="E32" s="4">
        <v>44662</v>
      </c>
      <c r="F32" s="6">
        <v>1044</v>
      </c>
      <c r="G32" t="str">
        <f t="shared" si="1"/>
        <v>202204</v>
      </c>
    </row>
    <row r="33" spans="1:7" ht="12" customHeight="1" x14ac:dyDescent="0.15">
      <c r="A33" s="4">
        <v>44658</v>
      </c>
      <c r="B33" s="5">
        <v>142645057</v>
      </c>
      <c r="C33" s="1">
        <v>5540246187987</v>
      </c>
      <c r="D33" s="1" t="str">
        <f t="shared" si="0"/>
        <v>CREMERIE</v>
      </c>
      <c r="E33" s="4">
        <v>44662</v>
      </c>
      <c r="F33" s="6">
        <v>2228</v>
      </c>
      <c r="G33" t="str">
        <f t="shared" si="1"/>
        <v>202204</v>
      </c>
    </row>
    <row r="34" spans="1:7" ht="12" customHeight="1" x14ac:dyDescent="0.15">
      <c r="A34" s="7">
        <v>44658</v>
      </c>
      <c r="B34" s="8">
        <v>142645057</v>
      </c>
      <c r="C34" s="1">
        <v>5540246188200</v>
      </c>
      <c r="D34" s="1" t="str">
        <f t="shared" si="0"/>
        <v>CREMERIE</v>
      </c>
      <c r="E34" s="7">
        <v>44662</v>
      </c>
      <c r="F34" s="9">
        <v>743</v>
      </c>
      <c r="G34" t="str">
        <f t="shared" si="1"/>
        <v>202204</v>
      </c>
    </row>
    <row r="35" spans="1:7" ht="12" customHeight="1" x14ac:dyDescent="0.15">
      <c r="A35" s="4">
        <v>44658</v>
      </c>
      <c r="B35" s="5">
        <v>142645060</v>
      </c>
      <c r="C35" s="1">
        <v>5540246173472</v>
      </c>
      <c r="D35" s="1" t="str">
        <f t="shared" si="0"/>
        <v>CREMERIE</v>
      </c>
      <c r="E35" s="4">
        <v>44665</v>
      </c>
      <c r="F35" s="6">
        <v>140</v>
      </c>
      <c r="G35" t="str">
        <f t="shared" si="1"/>
        <v>202204</v>
      </c>
    </row>
    <row r="36" spans="1:7" ht="12" customHeight="1" x14ac:dyDescent="0.15">
      <c r="A36" s="7">
        <v>44658</v>
      </c>
      <c r="B36" s="8">
        <v>142645060</v>
      </c>
      <c r="C36" s="1">
        <v>5540246174095</v>
      </c>
      <c r="D36" s="1" t="str">
        <f t="shared" si="0"/>
        <v>CREMERIE</v>
      </c>
      <c r="E36" s="7">
        <v>44665</v>
      </c>
      <c r="F36" s="9">
        <v>140</v>
      </c>
      <c r="G36" t="str">
        <f t="shared" si="1"/>
        <v>202204</v>
      </c>
    </row>
    <row r="37" spans="1:7" ht="12" customHeight="1" x14ac:dyDescent="0.15">
      <c r="A37" s="4">
        <v>44658</v>
      </c>
      <c r="B37" s="5">
        <v>142645060</v>
      </c>
      <c r="C37" s="1">
        <v>5540246175047</v>
      </c>
      <c r="D37" s="1" t="str">
        <f t="shared" si="0"/>
        <v>CREMERIE</v>
      </c>
      <c r="E37" s="4">
        <v>44665</v>
      </c>
      <c r="F37" s="6">
        <v>209</v>
      </c>
      <c r="G37" t="str">
        <f t="shared" si="1"/>
        <v>202204</v>
      </c>
    </row>
    <row r="38" spans="1:7" ht="12" customHeight="1" x14ac:dyDescent="0.15">
      <c r="A38" s="7">
        <v>44658</v>
      </c>
      <c r="B38" s="8">
        <v>142645060</v>
      </c>
      <c r="C38" s="1">
        <v>5540246175050</v>
      </c>
      <c r="D38" s="1" t="str">
        <f t="shared" si="0"/>
        <v>CREMERIE</v>
      </c>
      <c r="E38" s="7">
        <v>44665</v>
      </c>
      <c r="F38" s="9">
        <v>279</v>
      </c>
      <c r="G38" t="str">
        <f t="shared" si="1"/>
        <v>202204</v>
      </c>
    </row>
    <row r="39" spans="1:7" ht="12" customHeight="1" x14ac:dyDescent="0.15">
      <c r="A39" s="4">
        <v>44658</v>
      </c>
      <c r="B39" s="5">
        <v>142645078</v>
      </c>
      <c r="C39" s="1">
        <v>5540246186010</v>
      </c>
      <c r="D39" s="1" t="str">
        <f t="shared" si="0"/>
        <v>EMBALLAGES</v>
      </c>
      <c r="E39" s="4">
        <v>44672</v>
      </c>
      <c r="F39" s="6">
        <v>42</v>
      </c>
      <c r="G39" t="str">
        <f t="shared" si="1"/>
        <v>202204</v>
      </c>
    </row>
    <row r="40" spans="1:7" ht="12" customHeight="1" x14ac:dyDescent="0.15">
      <c r="A40" s="7">
        <v>44658</v>
      </c>
      <c r="B40" s="8">
        <v>142645078</v>
      </c>
      <c r="C40" s="1">
        <v>5540246186011</v>
      </c>
      <c r="D40" s="1" t="str">
        <f t="shared" si="0"/>
        <v>EMBALLAGES</v>
      </c>
      <c r="E40" s="7">
        <v>44672</v>
      </c>
      <c r="F40" s="9">
        <v>128</v>
      </c>
      <c r="G40" t="str">
        <f t="shared" si="1"/>
        <v>202204</v>
      </c>
    </row>
    <row r="41" spans="1:7" ht="12" customHeight="1" x14ac:dyDescent="0.15">
      <c r="A41" s="7">
        <v>44660</v>
      </c>
      <c r="B41" s="8">
        <v>142645084</v>
      </c>
      <c r="C41" s="1">
        <v>5540246188047</v>
      </c>
      <c r="D41" s="1" t="str">
        <f t="shared" si="0"/>
        <v>EMBALLAGES</v>
      </c>
      <c r="E41" s="7">
        <v>44696</v>
      </c>
      <c r="F41" s="9">
        <v>116</v>
      </c>
      <c r="G41" t="str">
        <f t="shared" si="1"/>
        <v>202205</v>
      </c>
    </row>
    <row r="42" spans="1:7" ht="12" customHeight="1" x14ac:dyDescent="0.15">
      <c r="A42" s="7">
        <v>44661</v>
      </c>
      <c r="B42" s="8">
        <v>142645089</v>
      </c>
      <c r="C42" s="1">
        <v>5540246171933</v>
      </c>
      <c r="D42" s="1" t="str">
        <f t="shared" si="0"/>
        <v>CREMERIE</v>
      </c>
      <c r="E42" s="7">
        <v>44663</v>
      </c>
      <c r="F42" s="9">
        <v>836</v>
      </c>
      <c r="G42" t="str">
        <f t="shared" si="1"/>
        <v>202204</v>
      </c>
    </row>
    <row r="43" spans="1:7" ht="12" customHeight="1" x14ac:dyDescent="0.15">
      <c r="A43" s="7">
        <v>44661</v>
      </c>
      <c r="B43" s="8">
        <v>142645089</v>
      </c>
      <c r="C43" s="1">
        <v>5540246176294</v>
      </c>
      <c r="D43" s="1" t="str">
        <f t="shared" si="0"/>
        <v>CREMERIE</v>
      </c>
      <c r="E43" s="7">
        <v>44663</v>
      </c>
      <c r="F43" s="9">
        <v>1485</v>
      </c>
      <c r="G43" t="str">
        <f t="shared" si="1"/>
        <v>202204</v>
      </c>
    </row>
    <row r="44" spans="1:7" ht="12" customHeight="1" x14ac:dyDescent="0.15">
      <c r="A44" s="4">
        <v>44661</v>
      </c>
      <c r="B44" s="5">
        <v>142645089</v>
      </c>
      <c r="C44" s="1">
        <v>5540246176295</v>
      </c>
      <c r="D44" s="1" t="str">
        <f t="shared" si="0"/>
        <v>CREMERIE</v>
      </c>
      <c r="E44" s="4">
        <v>44663</v>
      </c>
      <c r="F44" s="6">
        <v>4455</v>
      </c>
      <c r="G44" t="str">
        <f t="shared" si="1"/>
        <v>202204</v>
      </c>
    </row>
    <row r="45" spans="1:7" ht="12" customHeight="1" x14ac:dyDescent="0.15">
      <c r="A45" s="4">
        <v>44661</v>
      </c>
      <c r="B45" s="5">
        <v>142645089</v>
      </c>
      <c r="C45" s="1">
        <v>5540246184808</v>
      </c>
      <c r="D45" s="1" t="str">
        <f t="shared" si="0"/>
        <v>CREMERIE</v>
      </c>
      <c r="E45" s="4">
        <v>44663</v>
      </c>
      <c r="F45" s="6">
        <v>1044</v>
      </c>
      <c r="G45" t="str">
        <f t="shared" si="1"/>
        <v>202204</v>
      </c>
    </row>
    <row r="46" spans="1:7" ht="12" customHeight="1" x14ac:dyDescent="0.15">
      <c r="A46" s="4">
        <v>44661</v>
      </c>
      <c r="B46" s="5">
        <v>142645089</v>
      </c>
      <c r="C46" s="1">
        <v>5540246187987</v>
      </c>
      <c r="D46" s="1" t="str">
        <f t="shared" si="0"/>
        <v>CREMERIE</v>
      </c>
      <c r="E46" s="4">
        <v>44663</v>
      </c>
      <c r="F46" s="6">
        <v>2228</v>
      </c>
      <c r="G46" t="str">
        <f t="shared" si="1"/>
        <v>202204</v>
      </c>
    </row>
    <row r="47" spans="1:7" ht="12" customHeight="1" x14ac:dyDescent="0.15">
      <c r="A47" s="7">
        <v>44662</v>
      </c>
      <c r="B47" s="8">
        <v>142645120</v>
      </c>
      <c r="C47" s="1">
        <v>5540246173492</v>
      </c>
      <c r="D47" s="1" t="str">
        <f t="shared" si="0"/>
        <v>VOLAILLE</v>
      </c>
      <c r="E47" s="7">
        <v>44670</v>
      </c>
      <c r="F47" s="9">
        <v>4176</v>
      </c>
      <c r="G47" t="str">
        <f t="shared" si="1"/>
        <v>202204</v>
      </c>
    </row>
    <row r="48" spans="1:7" ht="12" customHeight="1" x14ac:dyDescent="0.15">
      <c r="A48" s="4">
        <v>44662</v>
      </c>
      <c r="B48" s="5">
        <v>142645121</v>
      </c>
      <c r="C48" s="1">
        <v>5540246181016</v>
      </c>
      <c r="D48" s="1" t="str">
        <f t="shared" si="0"/>
        <v>VOLAILLE</v>
      </c>
      <c r="E48" s="4">
        <v>44672</v>
      </c>
      <c r="F48" s="6">
        <v>2729</v>
      </c>
      <c r="G48" t="str">
        <f t="shared" si="1"/>
        <v>202204</v>
      </c>
    </row>
    <row r="49" spans="1:7" ht="12" customHeight="1" x14ac:dyDescent="0.15">
      <c r="A49" s="7">
        <v>44662</v>
      </c>
      <c r="B49" s="8">
        <v>142645122</v>
      </c>
      <c r="C49" s="1">
        <v>5540246191594</v>
      </c>
      <c r="D49" s="1" t="str">
        <f t="shared" si="0"/>
        <v>CREMERIE</v>
      </c>
      <c r="E49" s="7">
        <v>44663</v>
      </c>
      <c r="F49" s="9">
        <v>655</v>
      </c>
      <c r="G49" t="str">
        <f t="shared" si="1"/>
        <v>202204</v>
      </c>
    </row>
    <row r="50" spans="1:7" ht="12" customHeight="1" x14ac:dyDescent="0.15">
      <c r="A50" s="4">
        <v>44662</v>
      </c>
      <c r="B50" s="5">
        <v>142645122</v>
      </c>
      <c r="C50" s="1">
        <v>5540246191598</v>
      </c>
      <c r="D50" s="1" t="str">
        <f t="shared" si="0"/>
        <v>CREMERIE</v>
      </c>
      <c r="E50" s="4">
        <v>44663</v>
      </c>
      <c r="F50" s="6">
        <v>1072</v>
      </c>
      <c r="G50" t="str">
        <f t="shared" si="1"/>
        <v>202204</v>
      </c>
    </row>
    <row r="51" spans="1:7" ht="12" customHeight="1" x14ac:dyDescent="0.15">
      <c r="A51" s="7">
        <v>44662</v>
      </c>
      <c r="B51" s="8">
        <v>142645123</v>
      </c>
      <c r="C51" s="1">
        <v>5540246174174</v>
      </c>
      <c r="D51" s="1" t="str">
        <f t="shared" si="0"/>
        <v>CREMERIE</v>
      </c>
      <c r="E51" s="7">
        <v>44664</v>
      </c>
      <c r="F51" s="9">
        <v>58</v>
      </c>
      <c r="G51" t="str">
        <f t="shared" si="1"/>
        <v>202204</v>
      </c>
    </row>
    <row r="52" spans="1:7" ht="12" customHeight="1" x14ac:dyDescent="0.15">
      <c r="A52" s="4">
        <v>44662</v>
      </c>
      <c r="B52" s="5">
        <v>142645123</v>
      </c>
      <c r="C52" s="1">
        <v>5540246176295</v>
      </c>
      <c r="D52" s="1" t="str">
        <f t="shared" si="0"/>
        <v>CREMERIE</v>
      </c>
      <c r="E52" s="4">
        <v>44664</v>
      </c>
      <c r="F52" s="6">
        <v>7424</v>
      </c>
      <c r="G52" t="str">
        <f t="shared" si="1"/>
        <v>202204</v>
      </c>
    </row>
    <row r="53" spans="1:7" ht="12" customHeight="1" x14ac:dyDescent="0.15">
      <c r="A53" s="4">
        <v>44662</v>
      </c>
      <c r="B53" s="5">
        <v>142645123</v>
      </c>
      <c r="C53" s="1">
        <v>5540246187987</v>
      </c>
      <c r="D53" s="1" t="str">
        <f t="shared" si="0"/>
        <v>CREMERIE</v>
      </c>
      <c r="E53" s="4">
        <v>44664</v>
      </c>
      <c r="F53" s="6">
        <v>2228</v>
      </c>
      <c r="G53" t="str">
        <f t="shared" si="1"/>
        <v>202204</v>
      </c>
    </row>
    <row r="54" spans="1:7" ht="12" customHeight="1" x14ac:dyDescent="0.15">
      <c r="A54" s="4">
        <v>44662</v>
      </c>
      <c r="B54" s="5">
        <v>142645130</v>
      </c>
      <c r="C54" s="1">
        <v>5540246183560</v>
      </c>
      <c r="D54" s="1" t="str">
        <f t="shared" si="0"/>
        <v>MIX LEGUMES</v>
      </c>
      <c r="E54" s="4">
        <v>44672</v>
      </c>
      <c r="F54" s="6">
        <v>223</v>
      </c>
      <c r="G54" t="str">
        <f t="shared" si="1"/>
        <v>202204</v>
      </c>
    </row>
    <row r="55" spans="1:7" ht="12" customHeight="1" x14ac:dyDescent="0.15">
      <c r="A55" s="7">
        <v>44662</v>
      </c>
      <c r="B55" s="8">
        <v>142645130</v>
      </c>
      <c r="C55" s="1">
        <v>5540246192209</v>
      </c>
      <c r="D55" s="1" t="str">
        <f t="shared" si="0"/>
        <v>MIX LEGUMES</v>
      </c>
      <c r="E55" s="7">
        <v>44672</v>
      </c>
      <c r="F55" s="9">
        <v>1114</v>
      </c>
      <c r="G55" t="str">
        <f t="shared" si="1"/>
        <v>202204</v>
      </c>
    </row>
    <row r="56" spans="1:7" ht="12" customHeight="1" x14ac:dyDescent="0.15">
      <c r="A56" s="7">
        <v>44662</v>
      </c>
      <c r="B56" s="8">
        <v>142645131</v>
      </c>
      <c r="C56" s="1">
        <v>5540246185562</v>
      </c>
      <c r="D56" s="1" t="str">
        <f t="shared" si="0"/>
        <v>CREMERIE</v>
      </c>
      <c r="E56" s="7">
        <v>44665</v>
      </c>
      <c r="F56" s="9">
        <v>140</v>
      </c>
      <c r="G56" t="str">
        <f t="shared" si="1"/>
        <v>202204</v>
      </c>
    </row>
    <row r="57" spans="1:7" ht="12" customHeight="1" x14ac:dyDescent="0.15">
      <c r="A57" s="4">
        <v>44662</v>
      </c>
      <c r="B57" s="5">
        <v>142645131</v>
      </c>
      <c r="C57" s="1">
        <v>5540246186325</v>
      </c>
      <c r="D57" s="1" t="str">
        <f t="shared" si="0"/>
        <v>CREMERIE</v>
      </c>
      <c r="E57" s="4">
        <v>44665</v>
      </c>
      <c r="F57" s="6">
        <v>140</v>
      </c>
      <c r="G57" t="str">
        <f t="shared" si="1"/>
        <v>202204</v>
      </c>
    </row>
    <row r="58" spans="1:7" ht="12" customHeight="1" x14ac:dyDescent="0.15">
      <c r="A58" s="4">
        <v>44662</v>
      </c>
      <c r="B58" s="5">
        <v>142645132</v>
      </c>
      <c r="C58" s="1">
        <v>5540246177132</v>
      </c>
      <c r="D58" s="1" t="str">
        <f t="shared" si="0"/>
        <v>MIX LEGUMES</v>
      </c>
      <c r="E58" s="4">
        <v>44669</v>
      </c>
      <c r="F58" s="6">
        <v>8816</v>
      </c>
      <c r="G58" t="str">
        <f t="shared" si="1"/>
        <v>202204</v>
      </c>
    </row>
    <row r="59" spans="1:7" ht="12" customHeight="1" x14ac:dyDescent="0.15">
      <c r="A59" s="7">
        <v>44662</v>
      </c>
      <c r="B59" s="8">
        <v>142645132</v>
      </c>
      <c r="C59" s="1">
        <v>5540246177133</v>
      </c>
      <c r="D59" s="1" t="str">
        <f t="shared" si="0"/>
        <v>MIX LEGUMES</v>
      </c>
      <c r="E59" s="7">
        <v>44669</v>
      </c>
      <c r="F59" s="9">
        <v>2784</v>
      </c>
      <c r="G59" t="str">
        <f t="shared" si="1"/>
        <v>202204</v>
      </c>
    </row>
    <row r="60" spans="1:7" ht="12" customHeight="1" x14ac:dyDescent="0.15">
      <c r="A60" s="4">
        <v>44662</v>
      </c>
      <c r="B60" s="5">
        <v>142645132</v>
      </c>
      <c r="C60" s="1">
        <v>5540246183542</v>
      </c>
      <c r="D60" s="1" t="str">
        <f t="shared" si="0"/>
        <v>MIX LEGUMES</v>
      </c>
      <c r="E60" s="4">
        <v>44669</v>
      </c>
      <c r="F60" s="6">
        <v>140</v>
      </c>
      <c r="G60" t="str">
        <f t="shared" si="1"/>
        <v>202204</v>
      </c>
    </row>
    <row r="61" spans="1:7" ht="12" customHeight="1" x14ac:dyDescent="0.15">
      <c r="A61" s="4">
        <v>44662</v>
      </c>
      <c r="B61" s="5">
        <v>142645133</v>
      </c>
      <c r="C61" s="1">
        <v>5540246186351</v>
      </c>
      <c r="D61" s="1" t="str">
        <f t="shared" si="0"/>
        <v>MIX LEGUMES</v>
      </c>
      <c r="E61" s="4">
        <v>44668</v>
      </c>
      <c r="F61" s="6">
        <v>564</v>
      </c>
      <c r="G61" t="str">
        <f t="shared" si="1"/>
        <v>202204</v>
      </c>
    </row>
    <row r="62" spans="1:7" ht="12" customHeight="1" x14ac:dyDescent="0.15">
      <c r="A62" s="4">
        <v>44662</v>
      </c>
      <c r="B62" s="5">
        <v>142645138</v>
      </c>
      <c r="C62" s="1">
        <v>5540246173686</v>
      </c>
      <c r="D62" s="1" t="str">
        <f t="shared" si="0"/>
        <v>EMBALLAGES</v>
      </c>
      <c r="E62" s="4">
        <v>44670</v>
      </c>
      <c r="F62" s="6">
        <v>406</v>
      </c>
      <c r="G62" t="str">
        <f t="shared" si="1"/>
        <v>202204</v>
      </c>
    </row>
    <row r="63" spans="1:7" ht="12" customHeight="1" x14ac:dyDescent="0.15">
      <c r="A63" s="7">
        <v>44662</v>
      </c>
      <c r="B63" s="8">
        <v>142645141</v>
      </c>
      <c r="C63" s="1">
        <v>5540246192907</v>
      </c>
      <c r="D63" s="1" t="str">
        <f t="shared" si="0"/>
        <v>VOLAILLE</v>
      </c>
      <c r="E63" s="7">
        <v>44679</v>
      </c>
      <c r="F63" s="9">
        <v>11136</v>
      </c>
      <c r="G63" t="str">
        <f t="shared" si="1"/>
        <v>202204</v>
      </c>
    </row>
    <row r="64" spans="1:7" ht="12" customHeight="1" x14ac:dyDescent="0.15">
      <c r="A64" s="7">
        <v>44663</v>
      </c>
      <c r="B64" s="8">
        <v>142645146</v>
      </c>
      <c r="C64" s="1">
        <v>5540246171933</v>
      </c>
      <c r="D64" s="1" t="str">
        <f t="shared" si="0"/>
        <v>CREMERIE</v>
      </c>
      <c r="E64" s="7">
        <v>44665</v>
      </c>
      <c r="F64" s="9">
        <v>1114</v>
      </c>
      <c r="G64" t="str">
        <f t="shared" si="1"/>
        <v>202204</v>
      </c>
    </row>
    <row r="65" spans="1:7" ht="12" customHeight="1" x14ac:dyDescent="0.15">
      <c r="A65" s="7">
        <v>44663</v>
      </c>
      <c r="B65" s="8">
        <v>142645146</v>
      </c>
      <c r="C65" s="1">
        <v>5540246174174</v>
      </c>
      <c r="D65" s="1" t="str">
        <f t="shared" si="0"/>
        <v>CREMERIE</v>
      </c>
      <c r="E65" s="7">
        <v>44665</v>
      </c>
      <c r="F65" s="9">
        <v>348</v>
      </c>
      <c r="G65" t="str">
        <f t="shared" si="1"/>
        <v>202204</v>
      </c>
    </row>
    <row r="66" spans="1:7" ht="12" customHeight="1" x14ac:dyDescent="0.15">
      <c r="A66" s="4">
        <v>44663</v>
      </c>
      <c r="B66" s="5">
        <v>142645146</v>
      </c>
      <c r="C66" s="1">
        <v>5540246176294</v>
      </c>
      <c r="D66" s="1" t="str">
        <f t="shared" ref="D66:D129" si="2">VLOOKUP(C66,Categorie,4,FALSE)</f>
        <v>CREMERIE</v>
      </c>
      <c r="E66" s="4">
        <v>44665</v>
      </c>
      <c r="F66" s="6">
        <v>1485</v>
      </c>
      <c r="G66" t="str">
        <f t="shared" si="1"/>
        <v>202204</v>
      </c>
    </row>
    <row r="67" spans="1:7" ht="12" customHeight="1" x14ac:dyDescent="0.15">
      <c r="A67" s="7">
        <v>44663</v>
      </c>
      <c r="B67" s="8">
        <v>142645146</v>
      </c>
      <c r="C67" s="1">
        <v>5540246176295</v>
      </c>
      <c r="D67" s="1" t="str">
        <f t="shared" si="2"/>
        <v>CREMERIE</v>
      </c>
      <c r="E67" s="7">
        <v>44665</v>
      </c>
      <c r="F67" s="9">
        <v>2228</v>
      </c>
      <c r="G67" t="str">
        <f t="shared" ref="G67:G130" si="3">TEXT(E67,"aaaamm")</f>
        <v>202204</v>
      </c>
    </row>
    <row r="68" spans="1:7" ht="12" customHeight="1" x14ac:dyDescent="0.15">
      <c r="A68" s="4">
        <v>44663</v>
      </c>
      <c r="B68" s="5">
        <v>142645146</v>
      </c>
      <c r="C68" s="1">
        <v>5540246184808</v>
      </c>
      <c r="D68" s="1" t="str">
        <f t="shared" si="2"/>
        <v>CREMERIE</v>
      </c>
      <c r="E68" s="4">
        <v>44665</v>
      </c>
      <c r="F68" s="6">
        <v>1044</v>
      </c>
      <c r="G68" t="str">
        <f t="shared" si="3"/>
        <v>202204</v>
      </c>
    </row>
    <row r="69" spans="1:7" ht="12" customHeight="1" x14ac:dyDescent="0.15">
      <c r="A69" s="4">
        <v>44663</v>
      </c>
      <c r="B69" s="5">
        <v>142645146</v>
      </c>
      <c r="C69" s="1">
        <v>5540246187987</v>
      </c>
      <c r="D69" s="1" t="str">
        <f t="shared" si="2"/>
        <v>CREMERIE</v>
      </c>
      <c r="E69" s="4">
        <v>44665</v>
      </c>
      <c r="F69" s="6">
        <v>1114</v>
      </c>
      <c r="G69" t="str">
        <f t="shared" si="3"/>
        <v>202204</v>
      </c>
    </row>
    <row r="70" spans="1:7" ht="12" customHeight="1" x14ac:dyDescent="0.15">
      <c r="A70" s="7">
        <v>44663</v>
      </c>
      <c r="B70" s="8">
        <v>142645146</v>
      </c>
      <c r="C70" s="1">
        <v>5540246188200</v>
      </c>
      <c r="D70" s="1" t="str">
        <f t="shared" si="2"/>
        <v>CREMERIE</v>
      </c>
      <c r="E70" s="7">
        <v>44665</v>
      </c>
      <c r="F70" s="9">
        <v>743</v>
      </c>
      <c r="G70" t="str">
        <f t="shared" si="3"/>
        <v>202204</v>
      </c>
    </row>
    <row r="71" spans="1:7" ht="12" customHeight="1" x14ac:dyDescent="0.15">
      <c r="A71" s="4">
        <v>44663</v>
      </c>
      <c r="B71" s="5">
        <v>142645149</v>
      </c>
      <c r="C71" s="1">
        <v>5540246172669</v>
      </c>
      <c r="D71" s="1" t="str">
        <f t="shared" si="2"/>
        <v>CREMERIE</v>
      </c>
      <c r="E71" s="4">
        <v>44668</v>
      </c>
      <c r="F71" s="6">
        <v>140</v>
      </c>
      <c r="G71" t="str">
        <f t="shared" si="3"/>
        <v>202204</v>
      </c>
    </row>
    <row r="72" spans="1:7" ht="12" customHeight="1" x14ac:dyDescent="0.15">
      <c r="A72" s="4">
        <v>44663</v>
      </c>
      <c r="B72" s="5">
        <v>142645151</v>
      </c>
      <c r="C72" s="1">
        <v>5540246175050</v>
      </c>
      <c r="D72" s="1" t="str">
        <f t="shared" si="2"/>
        <v>CREMERIE</v>
      </c>
      <c r="E72" s="4">
        <v>44670</v>
      </c>
      <c r="F72" s="6">
        <v>279</v>
      </c>
      <c r="G72" t="str">
        <f t="shared" si="3"/>
        <v>202204</v>
      </c>
    </row>
    <row r="73" spans="1:7" ht="12" customHeight="1" x14ac:dyDescent="0.15">
      <c r="A73" s="4">
        <v>44664</v>
      </c>
      <c r="B73" s="5">
        <v>142645172</v>
      </c>
      <c r="C73" s="1">
        <v>5540246171933</v>
      </c>
      <c r="D73" s="1" t="str">
        <f t="shared" si="2"/>
        <v>CREMERIE</v>
      </c>
      <c r="E73" s="4">
        <v>44668</v>
      </c>
      <c r="F73" s="6">
        <v>1114</v>
      </c>
      <c r="G73" t="str">
        <f t="shared" si="3"/>
        <v>202204</v>
      </c>
    </row>
    <row r="74" spans="1:7" ht="12" customHeight="1" x14ac:dyDescent="0.15">
      <c r="A74" s="4">
        <v>44664</v>
      </c>
      <c r="B74" s="5">
        <v>142645172</v>
      </c>
      <c r="C74" s="1">
        <v>5540246172978</v>
      </c>
      <c r="D74" s="1" t="str">
        <f t="shared" si="2"/>
        <v>CREMERIE</v>
      </c>
      <c r="E74" s="4">
        <v>44668</v>
      </c>
      <c r="F74" s="6">
        <v>836</v>
      </c>
      <c r="G74" t="str">
        <f t="shared" si="3"/>
        <v>202204</v>
      </c>
    </row>
    <row r="75" spans="1:7" ht="12" customHeight="1" x14ac:dyDescent="0.15">
      <c r="A75" s="7">
        <v>44664</v>
      </c>
      <c r="B75" s="8">
        <v>142645172</v>
      </c>
      <c r="C75" s="1">
        <v>5540246174174</v>
      </c>
      <c r="D75" s="1" t="str">
        <f t="shared" si="2"/>
        <v>CREMERIE</v>
      </c>
      <c r="E75" s="7">
        <v>44668</v>
      </c>
      <c r="F75" s="9">
        <v>464</v>
      </c>
      <c r="G75" t="str">
        <f t="shared" si="3"/>
        <v>202204</v>
      </c>
    </row>
    <row r="76" spans="1:7" ht="12" customHeight="1" x14ac:dyDescent="0.15">
      <c r="A76" s="4">
        <v>44664</v>
      </c>
      <c r="B76" s="5">
        <v>142645172</v>
      </c>
      <c r="C76" s="1">
        <v>5540246176295</v>
      </c>
      <c r="D76" s="1" t="str">
        <f t="shared" si="2"/>
        <v>CREMERIE</v>
      </c>
      <c r="E76" s="4">
        <v>44668</v>
      </c>
      <c r="F76" s="6">
        <v>1485</v>
      </c>
      <c r="G76" t="str">
        <f t="shared" si="3"/>
        <v>202204</v>
      </c>
    </row>
    <row r="77" spans="1:7" ht="12" customHeight="1" x14ac:dyDescent="0.15">
      <c r="A77" s="7">
        <v>44664</v>
      </c>
      <c r="B77" s="8">
        <v>142645172</v>
      </c>
      <c r="C77" s="1">
        <v>5540246188200</v>
      </c>
      <c r="D77" s="1" t="str">
        <f t="shared" si="2"/>
        <v>CREMERIE</v>
      </c>
      <c r="E77" s="7">
        <v>44668</v>
      </c>
      <c r="F77" s="9">
        <v>372</v>
      </c>
      <c r="G77" t="str">
        <f t="shared" si="3"/>
        <v>202204</v>
      </c>
    </row>
    <row r="78" spans="1:7" ht="12" customHeight="1" x14ac:dyDescent="0.15">
      <c r="A78" s="4">
        <v>44664</v>
      </c>
      <c r="B78" s="5">
        <v>142645179</v>
      </c>
      <c r="C78" s="1">
        <v>5540246183554</v>
      </c>
      <c r="D78" s="1" t="str">
        <f t="shared" si="2"/>
        <v>MIX LEGUMES</v>
      </c>
      <c r="E78" s="4">
        <v>44670</v>
      </c>
      <c r="F78" s="6">
        <v>891</v>
      </c>
      <c r="G78" t="str">
        <f t="shared" si="3"/>
        <v>202204</v>
      </c>
    </row>
    <row r="79" spans="1:7" ht="12" customHeight="1" x14ac:dyDescent="0.15">
      <c r="A79" s="7">
        <v>44664</v>
      </c>
      <c r="B79" s="8">
        <v>142645180</v>
      </c>
      <c r="C79" s="1">
        <v>5540246191594</v>
      </c>
      <c r="D79" s="1" t="str">
        <f t="shared" si="2"/>
        <v>CREMERIE</v>
      </c>
      <c r="E79" s="7">
        <v>44665</v>
      </c>
      <c r="F79" s="9">
        <v>1504</v>
      </c>
      <c r="G79" t="str">
        <f t="shared" si="3"/>
        <v>202204</v>
      </c>
    </row>
    <row r="80" spans="1:7" ht="12" customHeight="1" x14ac:dyDescent="0.15">
      <c r="A80" s="4">
        <v>44664</v>
      </c>
      <c r="B80" s="5">
        <v>142645180</v>
      </c>
      <c r="C80" s="1">
        <v>5540246191598</v>
      </c>
      <c r="D80" s="1" t="str">
        <f t="shared" si="2"/>
        <v>CREMERIE</v>
      </c>
      <c r="E80" s="4">
        <v>44665</v>
      </c>
      <c r="F80" s="6">
        <v>2924</v>
      </c>
      <c r="G80" t="str">
        <f t="shared" si="3"/>
        <v>202204</v>
      </c>
    </row>
    <row r="81" spans="1:7" ht="12" customHeight="1" x14ac:dyDescent="0.15">
      <c r="A81" s="7">
        <v>44664</v>
      </c>
      <c r="B81" s="8">
        <v>142645181</v>
      </c>
      <c r="C81" s="1">
        <v>5540246186352</v>
      </c>
      <c r="D81" s="1" t="str">
        <f t="shared" si="2"/>
        <v>MIX LEGUMES</v>
      </c>
      <c r="E81" s="7">
        <v>44669</v>
      </c>
      <c r="F81" s="9">
        <v>940</v>
      </c>
      <c r="G81" t="str">
        <f t="shared" si="3"/>
        <v>202204</v>
      </c>
    </row>
    <row r="82" spans="1:7" ht="12" customHeight="1" x14ac:dyDescent="0.15">
      <c r="A82" s="7">
        <v>44664</v>
      </c>
      <c r="B82" s="8">
        <v>142645182</v>
      </c>
      <c r="C82" s="1">
        <v>5540246185429</v>
      </c>
      <c r="D82" s="1" t="str">
        <f t="shared" si="2"/>
        <v>CREMERIE</v>
      </c>
      <c r="E82" s="7">
        <v>44669</v>
      </c>
      <c r="F82" s="9">
        <v>140</v>
      </c>
      <c r="G82" t="str">
        <f t="shared" si="3"/>
        <v>202204</v>
      </c>
    </row>
    <row r="83" spans="1:7" ht="12" customHeight="1" x14ac:dyDescent="0.15">
      <c r="A83" s="4">
        <v>44664</v>
      </c>
      <c r="B83" s="5">
        <v>142645182</v>
      </c>
      <c r="C83" s="1">
        <v>5540246186325</v>
      </c>
      <c r="D83" s="1" t="str">
        <f t="shared" si="2"/>
        <v>CREMERIE</v>
      </c>
      <c r="E83" s="4">
        <v>44669</v>
      </c>
      <c r="F83" s="6">
        <v>209</v>
      </c>
      <c r="G83" t="str">
        <f t="shared" si="3"/>
        <v>202204</v>
      </c>
    </row>
    <row r="84" spans="1:7" ht="12" customHeight="1" x14ac:dyDescent="0.15">
      <c r="A84" s="7">
        <v>44664</v>
      </c>
      <c r="B84" s="8">
        <v>142645185</v>
      </c>
      <c r="C84" s="1">
        <v>5540246180522</v>
      </c>
      <c r="D84" s="1" t="str">
        <f t="shared" si="2"/>
        <v>BOULANGERIE</v>
      </c>
      <c r="E84" s="7">
        <v>44669</v>
      </c>
      <c r="F84" s="9">
        <v>1727</v>
      </c>
      <c r="G84" t="str">
        <f t="shared" si="3"/>
        <v>202204</v>
      </c>
    </row>
    <row r="85" spans="1:7" ht="12" customHeight="1" x14ac:dyDescent="0.15">
      <c r="A85" s="4">
        <v>44664</v>
      </c>
      <c r="B85" s="5">
        <v>142645185</v>
      </c>
      <c r="C85" s="1">
        <v>5540246193409</v>
      </c>
      <c r="D85" s="1" t="str">
        <f t="shared" si="2"/>
        <v>BOULANGERIE</v>
      </c>
      <c r="E85" s="4">
        <v>44669</v>
      </c>
      <c r="F85" s="6">
        <v>130</v>
      </c>
      <c r="G85" t="str">
        <f t="shared" si="3"/>
        <v>202204</v>
      </c>
    </row>
    <row r="86" spans="1:7" ht="12" customHeight="1" x14ac:dyDescent="0.15">
      <c r="A86" s="4">
        <v>44664</v>
      </c>
      <c r="B86" s="5">
        <v>142645188</v>
      </c>
      <c r="C86" s="1">
        <v>5540246190727</v>
      </c>
      <c r="D86" s="1" t="str">
        <f t="shared" si="2"/>
        <v>BOULANGERIE</v>
      </c>
      <c r="E86" s="4">
        <v>44684</v>
      </c>
      <c r="F86" s="6">
        <v>877</v>
      </c>
      <c r="G86" t="str">
        <f t="shared" si="3"/>
        <v>202205</v>
      </c>
    </row>
    <row r="87" spans="1:7" ht="12" customHeight="1" x14ac:dyDescent="0.15">
      <c r="A87" s="7">
        <v>44664</v>
      </c>
      <c r="B87" s="8">
        <v>142645192</v>
      </c>
      <c r="C87" s="1">
        <v>5540246192264</v>
      </c>
      <c r="D87" s="1" t="str">
        <f t="shared" si="2"/>
        <v>CREMERIE</v>
      </c>
      <c r="E87" s="7">
        <v>44686</v>
      </c>
      <c r="F87" s="9">
        <v>1300</v>
      </c>
      <c r="G87" t="str">
        <f t="shared" si="3"/>
        <v>202205</v>
      </c>
    </row>
    <row r="88" spans="1:7" ht="12" customHeight="1" x14ac:dyDescent="0.15">
      <c r="A88" s="4">
        <v>44664</v>
      </c>
      <c r="B88" s="5">
        <v>142645192</v>
      </c>
      <c r="C88" s="1">
        <v>5540246192265</v>
      </c>
      <c r="D88" s="1" t="str">
        <f t="shared" si="2"/>
        <v>CREMERIE</v>
      </c>
      <c r="E88" s="4">
        <v>44686</v>
      </c>
      <c r="F88" s="6">
        <v>483</v>
      </c>
      <c r="G88" t="str">
        <f t="shared" si="3"/>
        <v>202205</v>
      </c>
    </row>
    <row r="89" spans="1:7" ht="12" customHeight="1" x14ac:dyDescent="0.15">
      <c r="A89" s="7">
        <v>44665</v>
      </c>
      <c r="B89" s="8">
        <v>142655196</v>
      </c>
      <c r="C89" s="1">
        <v>5540246184617</v>
      </c>
      <c r="D89" s="1" t="str">
        <f t="shared" si="2"/>
        <v>MIX LEGUMES</v>
      </c>
      <c r="E89" s="7">
        <v>44678</v>
      </c>
      <c r="F89" s="9">
        <v>13753</v>
      </c>
      <c r="G89" t="str">
        <f t="shared" si="3"/>
        <v>202204</v>
      </c>
    </row>
    <row r="90" spans="1:7" ht="12" customHeight="1" x14ac:dyDescent="0.15">
      <c r="A90" s="4">
        <v>44665</v>
      </c>
      <c r="B90" s="5">
        <v>142655202</v>
      </c>
      <c r="C90" s="1">
        <v>5540246172978</v>
      </c>
      <c r="D90" s="1" t="str">
        <f t="shared" si="2"/>
        <v>CREMERIE</v>
      </c>
      <c r="E90" s="4">
        <v>44669</v>
      </c>
      <c r="F90" s="6">
        <v>1671</v>
      </c>
      <c r="G90" t="str">
        <f t="shared" si="3"/>
        <v>202204</v>
      </c>
    </row>
    <row r="91" spans="1:7" ht="12" customHeight="1" x14ac:dyDescent="0.15">
      <c r="A91" s="7">
        <v>44665</v>
      </c>
      <c r="B91" s="8">
        <v>142655202</v>
      </c>
      <c r="C91" s="1">
        <v>5540246174174</v>
      </c>
      <c r="D91" s="1" t="str">
        <f t="shared" si="2"/>
        <v>CREMERIE</v>
      </c>
      <c r="E91" s="7">
        <v>44669</v>
      </c>
      <c r="F91" s="9">
        <v>464</v>
      </c>
      <c r="G91" t="str">
        <f t="shared" si="3"/>
        <v>202204</v>
      </c>
    </row>
    <row r="92" spans="1:7" ht="12" customHeight="1" x14ac:dyDescent="0.15">
      <c r="A92" s="4">
        <v>44665</v>
      </c>
      <c r="B92" s="5">
        <v>142655202</v>
      </c>
      <c r="C92" s="1">
        <v>5540246176295</v>
      </c>
      <c r="D92" s="1" t="str">
        <f t="shared" si="2"/>
        <v>CREMERIE</v>
      </c>
      <c r="E92" s="4">
        <v>44669</v>
      </c>
      <c r="F92" s="6">
        <v>2970</v>
      </c>
      <c r="G92" t="str">
        <f t="shared" si="3"/>
        <v>202204</v>
      </c>
    </row>
    <row r="93" spans="1:7" ht="12" customHeight="1" x14ac:dyDescent="0.15">
      <c r="A93" s="7">
        <v>44665</v>
      </c>
      <c r="B93" s="8">
        <v>142655202</v>
      </c>
      <c r="C93" s="1">
        <v>5540246184808</v>
      </c>
      <c r="D93" s="1" t="str">
        <f t="shared" si="2"/>
        <v>CREMERIE</v>
      </c>
      <c r="E93" s="7">
        <v>44669</v>
      </c>
      <c r="F93" s="9">
        <v>1044</v>
      </c>
      <c r="G93" t="str">
        <f t="shared" si="3"/>
        <v>202204</v>
      </c>
    </row>
    <row r="94" spans="1:7" ht="12" customHeight="1" x14ac:dyDescent="0.15">
      <c r="A94" s="7">
        <v>44665</v>
      </c>
      <c r="B94" s="8">
        <v>142655221</v>
      </c>
      <c r="C94" s="1">
        <v>5540246192505</v>
      </c>
      <c r="D94" s="1" t="str">
        <f t="shared" si="2"/>
        <v>MIX LEGUMES</v>
      </c>
      <c r="E94" s="7">
        <v>44670</v>
      </c>
      <c r="F94" s="9">
        <v>4585</v>
      </c>
      <c r="G94" t="str">
        <f t="shared" si="3"/>
        <v>202204</v>
      </c>
    </row>
    <row r="95" spans="1:7" ht="12" customHeight="1" x14ac:dyDescent="0.15">
      <c r="A95" s="7">
        <v>44668</v>
      </c>
      <c r="B95" s="8">
        <v>142655227</v>
      </c>
      <c r="C95" s="1">
        <v>5540246172669</v>
      </c>
      <c r="D95" s="1" t="str">
        <f t="shared" si="2"/>
        <v>CREMERIE</v>
      </c>
      <c r="E95" s="7">
        <v>44670</v>
      </c>
      <c r="F95" s="9">
        <v>279</v>
      </c>
      <c r="G95" t="str">
        <f t="shared" si="3"/>
        <v>202204</v>
      </c>
    </row>
    <row r="96" spans="1:7" ht="12" customHeight="1" x14ac:dyDescent="0.15">
      <c r="A96" s="4">
        <v>44668</v>
      </c>
      <c r="B96" s="5">
        <v>142655227</v>
      </c>
      <c r="C96" s="1">
        <v>5540246172978</v>
      </c>
      <c r="D96" s="1" t="str">
        <f t="shared" si="2"/>
        <v>CREMERIE</v>
      </c>
      <c r="E96" s="4">
        <v>44670</v>
      </c>
      <c r="F96" s="6">
        <v>836</v>
      </c>
      <c r="G96" t="str">
        <f t="shared" si="3"/>
        <v>202204</v>
      </c>
    </row>
    <row r="97" spans="1:7" ht="12" customHeight="1" x14ac:dyDescent="0.15">
      <c r="A97" s="4">
        <v>44668</v>
      </c>
      <c r="B97" s="5">
        <v>142655227</v>
      </c>
      <c r="C97" s="1">
        <v>5540246184808</v>
      </c>
      <c r="D97" s="1" t="str">
        <f t="shared" si="2"/>
        <v>CREMERIE</v>
      </c>
      <c r="E97" s="4">
        <v>44670</v>
      </c>
      <c r="F97" s="6">
        <v>1044</v>
      </c>
      <c r="G97" t="str">
        <f t="shared" si="3"/>
        <v>202204</v>
      </c>
    </row>
    <row r="98" spans="1:7" ht="12" customHeight="1" x14ac:dyDescent="0.15">
      <c r="A98" s="4">
        <v>44668</v>
      </c>
      <c r="B98" s="5">
        <v>142655227</v>
      </c>
      <c r="C98" s="1">
        <v>5540246187987</v>
      </c>
      <c r="D98" s="1" t="str">
        <f t="shared" si="2"/>
        <v>CREMERIE</v>
      </c>
      <c r="E98" s="4">
        <v>44670</v>
      </c>
      <c r="F98" s="6">
        <v>3341</v>
      </c>
      <c r="G98" t="str">
        <f t="shared" si="3"/>
        <v>202204</v>
      </c>
    </row>
    <row r="99" spans="1:7" ht="12" customHeight="1" x14ac:dyDescent="0.15">
      <c r="A99" s="7">
        <v>44668</v>
      </c>
      <c r="B99" s="8">
        <v>142655227</v>
      </c>
      <c r="C99" s="1">
        <v>5540246188200</v>
      </c>
      <c r="D99" s="1" t="str">
        <f t="shared" si="2"/>
        <v>CREMERIE</v>
      </c>
      <c r="E99" s="7">
        <v>44670</v>
      </c>
      <c r="F99" s="9">
        <v>743</v>
      </c>
      <c r="G99" t="str">
        <f t="shared" si="3"/>
        <v>202204</v>
      </c>
    </row>
    <row r="100" spans="1:7" ht="12" customHeight="1" x14ac:dyDescent="0.15">
      <c r="A100" s="7">
        <v>44668</v>
      </c>
      <c r="B100" s="8">
        <v>142655227</v>
      </c>
      <c r="C100" s="1">
        <v>5540246191594</v>
      </c>
      <c r="D100" s="1" t="str">
        <f t="shared" si="2"/>
        <v>CREMERIE</v>
      </c>
      <c r="E100" s="7">
        <v>44670</v>
      </c>
      <c r="F100" s="9">
        <v>696</v>
      </c>
      <c r="G100" t="str">
        <f t="shared" si="3"/>
        <v>202204</v>
      </c>
    </row>
    <row r="101" spans="1:7" ht="12" customHeight="1" x14ac:dyDescent="0.15">
      <c r="A101" s="4">
        <v>44668</v>
      </c>
      <c r="B101" s="5">
        <v>142655227</v>
      </c>
      <c r="C101" s="1">
        <v>5540246191598</v>
      </c>
      <c r="D101" s="1" t="str">
        <f t="shared" si="2"/>
        <v>CREMERIE</v>
      </c>
      <c r="E101" s="4">
        <v>44670</v>
      </c>
      <c r="F101" s="6">
        <v>1462</v>
      </c>
      <c r="G101" t="str">
        <f t="shared" si="3"/>
        <v>202204</v>
      </c>
    </row>
    <row r="102" spans="1:7" ht="12" customHeight="1" x14ac:dyDescent="0.15">
      <c r="A102" s="7">
        <v>44669</v>
      </c>
      <c r="B102" s="8">
        <v>142655256</v>
      </c>
      <c r="C102" s="1">
        <v>5540246183589</v>
      </c>
      <c r="D102" s="1" t="str">
        <f t="shared" si="2"/>
        <v>MIX LEGUMES</v>
      </c>
      <c r="E102" s="7">
        <v>44669</v>
      </c>
      <c r="F102" s="9">
        <v>1300</v>
      </c>
      <c r="G102" t="str">
        <f t="shared" si="3"/>
        <v>202204</v>
      </c>
    </row>
    <row r="103" spans="1:7" ht="12" customHeight="1" x14ac:dyDescent="0.15">
      <c r="A103" s="4">
        <v>44669</v>
      </c>
      <c r="B103" s="5">
        <v>142655260</v>
      </c>
      <c r="C103" s="1">
        <v>5540246184617</v>
      </c>
      <c r="D103" s="1" t="str">
        <f t="shared" si="2"/>
        <v>MIX LEGUMES</v>
      </c>
      <c r="E103" s="4">
        <v>44671</v>
      </c>
      <c r="F103" s="6">
        <v>9169</v>
      </c>
      <c r="G103" t="str">
        <f t="shared" si="3"/>
        <v>202204</v>
      </c>
    </row>
    <row r="104" spans="1:7" ht="12" customHeight="1" x14ac:dyDescent="0.15">
      <c r="A104" s="7">
        <v>44669</v>
      </c>
      <c r="B104" s="8">
        <v>142655264</v>
      </c>
      <c r="C104" s="1">
        <v>5540246171933</v>
      </c>
      <c r="D104" s="1" t="str">
        <f t="shared" si="2"/>
        <v>CREMERIE</v>
      </c>
      <c r="E104" s="7">
        <v>44671</v>
      </c>
      <c r="F104" s="9">
        <v>557</v>
      </c>
      <c r="G104" t="str">
        <f t="shared" si="3"/>
        <v>202204</v>
      </c>
    </row>
    <row r="105" spans="1:7" ht="12" customHeight="1" x14ac:dyDescent="0.15">
      <c r="A105" s="4">
        <v>44669</v>
      </c>
      <c r="B105" s="5">
        <v>142655264</v>
      </c>
      <c r="C105" s="1">
        <v>5540246172978</v>
      </c>
      <c r="D105" s="1" t="str">
        <f t="shared" si="2"/>
        <v>CREMERIE</v>
      </c>
      <c r="E105" s="4">
        <v>44671</v>
      </c>
      <c r="F105" s="6">
        <v>1253</v>
      </c>
      <c r="G105" t="str">
        <f t="shared" si="3"/>
        <v>202204</v>
      </c>
    </row>
    <row r="106" spans="1:7" ht="12" customHeight="1" x14ac:dyDescent="0.15">
      <c r="A106" s="7">
        <v>44669</v>
      </c>
      <c r="B106" s="8">
        <v>142655264</v>
      </c>
      <c r="C106" s="1">
        <v>5540246176295</v>
      </c>
      <c r="D106" s="1" t="str">
        <f t="shared" si="2"/>
        <v>CREMERIE</v>
      </c>
      <c r="E106" s="7">
        <v>44671</v>
      </c>
      <c r="F106" s="9">
        <v>4455</v>
      </c>
      <c r="G106" t="str">
        <f t="shared" si="3"/>
        <v>202204</v>
      </c>
    </row>
    <row r="107" spans="1:7" ht="12" customHeight="1" x14ac:dyDescent="0.15">
      <c r="A107" s="4">
        <v>44669</v>
      </c>
      <c r="B107" s="5">
        <v>142655264</v>
      </c>
      <c r="C107" s="1">
        <v>5540246184808</v>
      </c>
      <c r="D107" s="1" t="str">
        <f t="shared" si="2"/>
        <v>CREMERIE</v>
      </c>
      <c r="E107" s="4">
        <v>44671</v>
      </c>
      <c r="F107" s="6">
        <v>1044</v>
      </c>
      <c r="G107" t="str">
        <f t="shared" si="3"/>
        <v>202204</v>
      </c>
    </row>
    <row r="108" spans="1:7" ht="12" customHeight="1" x14ac:dyDescent="0.15">
      <c r="A108" s="4">
        <v>44669</v>
      </c>
      <c r="B108" s="5">
        <v>142655264</v>
      </c>
      <c r="C108" s="1">
        <v>5540246188200</v>
      </c>
      <c r="D108" s="1" t="str">
        <f t="shared" si="2"/>
        <v>CREMERIE</v>
      </c>
      <c r="E108" s="4">
        <v>44671</v>
      </c>
      <c r="F108" s="6">
        <v>372</v>
      </c>
      <c r="G108" t="str">
        <f t="shared" si="3"/>
        <v>202204</v>
      </c>
    </row>
    <row r="109" spans="1:7" ht="12" customHeight="1" x14ac:dyDescent="0.15">
      <c r="A109" s="7">
        <v>44669</v>
      </c>
      <c r="B109" s="8">
        <v>142655276</v>
      </c>
      <c r="C109" s="1">
        <v>5540246177132</v>
      </c>
      <c r="D109" s="1" t="str">
        <f t="shared" si="2"/>
        <v>MIX LEGUMES</v>
      </c>
      <c r="E109" s="7">
        <v>44675</v>
      </c>
      <c r="F109" s="9">
        <v>11600</v>
      </c>
      <c r="G109" t="str">
        <f t="shared" si="3"/>
        <v>202204</v>
      </c>
    </row>
    <row r="110" spans="1:7" ht="12" customHeight="1" x14ac:dyDescent="0.15">
      <c r="A110" s="4">
        <v>44669</v>
      </c>
      <c r="B110" s="5">
        <v>142655276</v>
      </c>
      <c r="C110" s="1">
        <v>5540246177133</v>
      </c>
      <c r="D110" s="1" t="str">
        <f t="shared" si="2"/>
        <v>MIX LEGUMES</v>
      </c>
      <c r="E110" s="4">
        <v>44675</v>
      </c>
      <c r="F110" s="6">
        <v>4455</v>
      </c>
      <c r="G110" t="str">
        <f t="shared" si="3"/>
        <v>202204</v>
      </c>
    </row>
    <row r="111" spans="1:7" ht="12" customHeight="1" x14ac:dyDescent="0.15">
      <c r="A111" s="4">
        <v>44669</v>
      </c>
      <c r="B111" s="5">
        <v>142655278</v>
      </c>
      <c r="C111" s="1">
        <v>5540246183547</v>
      </c>
      <c r="D111" s="1" t="str">
        <f t="shared" si="2"/>
        <v>VOLAILLE</v>
      </c>
      <c r="E111" s="4">
        <v>44678</v>
      </c>
      <c r="F111" s="6">
        <v>6682</v>
      </c>
      <c r="G111" t="str">
        <f t="shared" si="3"/>
        <v>202204</v>
      </c>
    </row>
    <row r="112" spans="1:7" ht="12" customHeight="1" x14ac:dyDescent="0.15">
      <c r="A112" s="4">
        <v>44669</v>
      </c>
      <c r="B112" s="5">
        <v>142655279</v>
      </c>
      <c r="C112" s="1">
        <v>5540246173492</v>
      </c>
      <c r="D112" s="1" t="str">
        <f t="shared" si="2"/>
        <v>VOLAILLE</v>
      </c>
      <c r="E112" s="4">
        <v>44677</v>
      </c>
      <c r="F112" s="6">
        <v>940</v>
      </c>
      <c r="G112" t="str">
        <f t="shared" si="3"/>
        <v>202204</v>
      </c>
    </row>
    <row r="113" spans="1:7" ht="12" customHeight="1" x14ac:dyDescent="0.15">
      <c r="A113" s="4">
        <v>44669</v>
      </c>
      <c r="B113" s="5">
        <v>142655282</v>
      </c>
      <c r="C113" s="1">
        <v>5540246183130</v>
      </c>
      <c r="D113" s="1" t="str">
        <f t="shared" si="2"/>
        <v>MIX LEGUMES</v>
      </c>
      <c r="E113" s="4">
        <v>44676</v>
      </c>
      <c r="F113" s="6">
        <v>2819</v>
      </c>
      <c r="G113" t="str">
        <f t="shared" si="3"/>
        <v>202204</v>
      </c>
    </row>
    <row r="114" spans="1:7" ht="12" customHeight="1" x14ac:dyDescent="0.15">
      <c r="A114" s="4">
        <v>44669</v>
      </c>
      <c r="B114" s="5">
        <v>142655287</v>
      </c>
      <c r="C114" s="1">
        <v>5540246183587</v>
      </c>
      <c r="D114" s="1" t="str">
        <f t="shared" si="2"/>
        <v>MIX LEGUMES</v>
      </c>
      <c r="E114" s="4">
        <v>44678</v>
      </c>
      <c r="F114" s="6">
        <v>1003</v>
      </c>
      <c r="G114" t="str">
        <f t="shared" si="3"/>
        <v>202204</v>
      </c>
    </row>
    <row r="115" spans="1:7" ht="12" customHeight="1" x14ac:dyDescent="0.15">
      <c r="A115" s="7">
        <v>44669</v>
      </c>
      <c r="B115" s="8">
        <v>142655290</v>
      </c>
      <c r="C115" s="1">
        <v>5540246184036</v>
      </c>
      <c r="D115" s="1" t="str">
        <f t="shared" si="2"/>
        <v>BOULANGERIE</v>
      </c>
      <c r="E115" s="7">
        <v>44678</v>
      </c>
      <c r="F115" s="9">
        <v>130</v>
      </c>
      <c r="G115" t="str">
        <f t="shared" si="3"/>
        <v>202204</v>
      </c>
    </row>
    <row r="116" spans="1:7" ht="12" customHeight="1" x14ac:dyDescent="0.15">
      <c r="A116" s="7">
        <v>44669</v>
      </c>
      <c r="B116" s="8">
        <v>142655291</v>
      </c>
      <c r="C116" s="1">
        <v>5540246188583</v>
      </c>
      <c r="D116" s="1" t="str">
        <f t="shared" si="2"/>
        <v>BOULANGERIE</v>
      </c>
      <c r="E116" s="7">
        <v>44672</v>
      </c>
      <c r="F116" s="9">
        <v>3898</v>
      </c>
      <c r="G116" t="str">
        <f t="shared" si="3"/>
        <v>202204</v>
      </c>
    </row>
    <row r="117" spans="1:7" ht="12" customHeight="1" x14ac:dyDescent="0.15">
      <c r="A117" s="4">
        <v>44670</v>
      </c>
      <c r="B117" s="5">
        <v>142655305</v>
      </c>
      <c r="C117" s="1">
        <v>5540246171933</v>
      </c>
      <c r="D117" s="1" t="str">
        <f t="shared" si="2"/>
        <v>CREMERIE</v>
      </c>
      <c r="E117" s="4">
        <v>44672</v>
      </c>
      <c r="F117" s="6">
        <v>836</v>
      </c>
      <c r="G117" t="str">
        <f t="shared" si="3"/>
        <v>202204</v>
      </c>
    </row>
    <row r="118" spans="1:7" ht="12" customHeight="1" x14ac:dyDescent="0.15">
      <c r="A118" s="4">
        <v>44670</v>
      </c>
      <c r="B118" s="5">
        <v>142655305</v>
      </c>
      <c r="C118" s="1">
        <v>5540246172669</v>
      </c>
      <c r="D118" s="1" t="str">
        <f t="shared" si="2"/>
        <v>CREMERIE</v>
      </c>
      <c r="E118" s="4">
        <v>44672</v>
      </c>
      <c r="F118" s="6">
        <v>279</v>
      </c>
      <c r="G118" t="str">
        <f t="shared" si="3"/>
        <v>202204</v>
      </c>
    </row>
    <row r="119" spans="1:7" ht="12" customHeight="1" x14ac:dyDescent="0.15">
      <c r="A119" s="7">
        <v>44670</v>
      </c>
      <c r="B119" s="8">
        <v>142655305</v>
      </c>
      <c r="C119" s="1">
        <v>5540246172978</v>
      </c>
      <c r="D119" s="1" t="str">
        <f t="shared" si="2"/>
        <v>CREMERIE</v>
      </c>
      <c r="E119" s="7">
        <v>44672</v>
      </c>
      <c r="F119" s="9">
        <v>836</v>
      </c>
      <c r="G119" t="str">
        <f t="shared" si="3"/>
        <v>202204</v>
      </c>
    </row>
    <row r="120" spans="1:7" ht="12" customHeight="1" x14ac:dyDescent="0.15">
      <c r="A120" s="4">
        <v>44670</v>
      </c>
      <c r="B120" s="5">
        <v>142655305</v>
      </c>
      <c r="C120" s="1">
        <v>5540246176294</v>
      </c>
      <c r="D120" s="1" t="str">
        <f t="shared" si="2"/>
        <v>CREMERIE</v>
      </c>
      <c r="E120" s="4">
        <v>44672</v>
      </c>
      <c r="F120" s="6">
        <v>4455</v>
      </c>
      <c r="G120" t="str">
        <f t="shared" si="3"/>
        <v>202204</v>
      </c>
    </row>
    <row r="121" spans="1:7" ht="12" customHeight="1" x14ac:dyDescent="0.15">
      <c r="A121" s="7">
        <v>44670</v>
      </c>
      <c r="B121" s="8">
        <v>142655305</v>
      </c>
      <c r="C121" s="1">
        <v>5540246176295</v>
      </c>
      <c r="D121" s="1" t="str">
        <f t="shared" si="2"/>
        <v>CREMERIE</v>
      </c>
      <c r="E121" s="7">
        <v>44672</v>
      </c>
      <c r="F121" s="9">
        <v>7424</v>
      </c>
      <c r="G121" t="str">
        <f t="shared" si="3"/>
        <v>202204</v>
      </c>
    </row>
    <row r="122" spans="1:7" ht="12" customHeight="1" x14ac:dyDescent="0.15">
      <c r="A122" s="4">
        <v>44670</v>
      </c>
      <c r="B122" s="5">
        <v>142655305</v>
      </c>
      <c r="C122" s="1">
        <v>5540246184808</v>
      </c>
      <c r="D122" s="1" t="str">
        <f t="shared" si="2"/>
        <v>CREMERIE</v>
      </c>
      <c r="E122" s="4">
        <v>44672</v>
      </c>
      <c r="F122" s="6">
        <v>2088</v>
      </c>
      <c r="G122" t="str">
        <f t="shared" si="3"/>
        <v>202204</v>
      </c>
    </row>
    <row r="123" spans="1:7" ht="12" customHeight="1" x14ac:dyDescent="0.15">
      <c r="A123" s="7">
        <v>44670</v>
      </c>
      <c r="B123" s="8">
        <v>142655305</v>
      </c>
      <c r="C123" s="1">
        <v>5540246187987</v>
      </c>
      <c r="D123" s="1" t="str">
        <f t="shared" si="2"/>
        <v>CREMERIE</v>
      </c>
      <c r="E123" s="7">
        <v>44672</v>
      </c>
      <c r="F123" s="9">
        <v>4455</v>
      </c>
      <c r="G123" t="str">
        <f t="shared" si="3"/>
        <v>202204</v>
      </c>
    </row>
    <row r="124" spans="1:7" ht="12" customHeight="1" x14ac:dyDescent="0.15">
      <c r="A124" s="7">
        <v>44670</v>
      </c>
      <c r="B124" s="8">
        <v>142655305</v>
      </c>
      <c r="C124" s="1">
        <v>5540246188200</v>
      </c>
      <c r="D124" s="1" t="str">
        <f t="shared" si="2"/>
        <v>CREMERIE</v>
      </c>
      <c r="E124" s="7">
        <v>44672</v>
      </c>
      <c r="F124" s="9">
        <v>372</v>
      </c>
      <c r="G124" t="str">
        <f t="shared" si="3"/>
        <v>202204</v>
      </c>
    </row>
    <row r="125" spans="1:7" ht="12" customHeight="1" x14ac:dyDescent="0.15">
      <c r="A125" s="4">
        <v>44671</v>
      </c>
      <c r="B125" s="5">
        <v>142655325</v>
      </c>
      <c r="C125" s="1">
        <v>5540246176294</v>
      </c>
      <c r="D125" s="1" t="str">
        <f t="shared" si="2"/>
        <v>CREMERIE</v>
      </c>
      <c r="E125" s="4">
        <v>44675</v>
      </c>
      <c r="F125" s="6">
        <v>1485</v>
      </c>
      <c r="G125" t="str">
        <f t="shared" si="3"/>
        <v>202204</v>
      </c>
    </row>
    <row r="126" spans="1:7" ht="12" customHeight="1" x14ac:dyDescent="0.15">
      <c r="A126" s="7">
        <v>44671</v>
      </c>
      <c r="B126" s="8">
        <v>142655325</v>
      </c>
      <c r="C126" s="1">
        <v>5540246176295</v>
      </c>
      <c r="D126" s="1" t="str">
        <f t="shared" si="2"/>
        <v>CREMERIE</v>
      </c>
      <c r="E126" s="7">
        <v>44675</v>
      </c>
      <c r="F126" s="9">
        <v>7424</v>
      </c>
      <c r="G126" t="str">
        <f t="shared" si="3"/>
        <v>202204</v>
      </c>
    </row>
    <row r="127" spans="1:7" ht="12" customHeight="1" x14ac:dyDescent="0.15">
      <c r="A127" s="7">
        <v>44671</v>
      </c>
      <c r="B127" s="8">
        <v>142655325</v>
      </c>
      <c r="C127" s="1">
        <v>5540246184808</v>
      </c>
      <c r="D127" s="1" t="str">
        <f t="shared" si="2"/>
        <v>CREMERIE</v>
      </c>
      <c r="E127" s="7">
        <v>44675</v>
      </c>
      <c r="F127" s="9">
        <v>2088</v>
      </c>
      <c r="G127" t="str">
        <f t="shared" si="3"/>
        <v>202204</v>
      </c>
    </row>
    <row r="128" spans="1:7" ht="12" customHeight="1" x14ac:dyDescent="0.15">
      <c r="A128" s="4">
        <v>44671</v>
      </c>
      <c r="B128" s="5">
        <v>142655325</v>
      </c>
      <c r="C128" s="1">
        <v>5540246188200</v>
      </c>
      <c r="D128" s="1" t="str">
        <f t="shared" si="2"/>
        <v>CREMERIE</v>
      </c>
      <c r="E128" s="4">
        <v>44675</v>
      </c>
      <c r="F128" s="6">
        <v>743</v>
      </c>
      <c r="G128" t="str">
        <f t="shared" si="3"/>
        <v>202204</v>
      </c>
    </row>
    <row r="129" spans="1:7" ht="12" customHeight="1" x14ac:dyDescent="0.15">
      <c r="A129" s="7">
        <v>44671</v>
      </c>
      <c r="B129" s="8">
        <v>142655331</v>
      </c>
      <c r="C129" s="1">
        <v>5540246172539</v>
      </c>
      <c r="D129" s="1" t="str">
        <f t="shared" si="2"/>
        <v>CREMERIE</v>
      </c>
      <c r="E129" s="7">
        <v>44675</v>
      </c>
      <c r="F129" s="9">
        <v>47</v>
      </c>
      <c r="G129" t="str">
        <f t="shared" si="3"/>
        <v>202204</v>
      </c>
    </row>
    <row r="130" spans="1:7" ht="12" customHeight="1" x14ac:dyDescent="0.15">
      <c r="A130" s="4">
        <v>44671</v>
      </c>
      <c r="B130" s="5">
        <v>142655334</v>
      </c>
      <c r="C130" s="1">
        <v>5540246185429</v>
      </c>
      <c r="D130" s="1" t="str">
        <f t="shared" ref="D130:D193" si="4">VLOOKUP(C130,Categorie,4,FALSE)</f>
        <v>CREMERIE</v>
      </c>
      <c r="E130" s="4">
        <v>44678</v>
      </c>
      <c r="F130" s="6">
        <v>140</v>
      </c>
      <c r="G130" t="str">
        <f t="shared" si="3"/>
        <v>202204</v>
      </c>
    </row>
    <row r="131" spans="1:7" ht="12" customHeight="1" x14ac:dyDescent="0.15">
      <c r="A131" s="7">
        <v>44671</v>
      </c>
      <c r="B131" s="8">
        <v>142655334</v>
      </c>
      <c r="C131" s="1">
        <v>5540246185562</v>
      </c>
      <c r="D131" s="1" t="str">
        <f t="shared" si="4"/>
        <v>CREMERIE</v>
      </c>
      <c r="E131" s="7">
        <v>44678</v>
      </c>
      <c r="F131" s="9">
        <v>279</v>
      </c>
      <c r="G131" t="str">
        <f t="shared" ref="G131:G194" si="5">TEXT(E131,"aaaamm")</f>
        <v>202204</v>
      </c>
    </row>
    <row r="132" spans="1:7" ht="12" customHeight="1" x14ac:dyDescent="0.15">
      <c r="A132" s="4">
        <v>44671</v>
      </c>
      <c r="B132" s="5">
        <v>142655334</v>
      </c>
      <c r="C132" s="1">
        <v>5540246186325</v>
      </c>
      <c r="D132" s="1" t="str">
        <f t="shared" si="4"/>
        <v>CREMERIE</v>
      </c>
      <c r="E132" s="4">
        <v>44678</v>
      </c>
      <c r="F132" s="6">
        <v>279</v>
      </c>
      <c r="G132" t="str">
        <f t="shared" si="5"/>
        <v>202204</v>
      </c>
    </row>
    <row r="133" spans="1:7" ht="12" customHeight="1" x14ac:dyDescent="0.15">
      <c r="A133" s="4">
        <v>44671</v>
      </c>
      <c r="B133" s="5">
        <v>142655344</v>
      </c>
      <c r="C133" s="1">
        <v>5540246183547</v>
      </c>
      <c r="D133" s="1" t="str">
        <f t="shared" si="4"/>
        <v>VOLAILLE</v>
      </c>
      <c r="E133" s="4">
        <v>44684</v>
      </c>
      <c r="F133" s="6">
        <v>6682</v>
      </c>
      <c r="G133" t="str">
        <f t="shared" si="5"/>
        <v>202205</v>
      </c>
    </row>
    <row r="134" spans="1:7" ht="12" customHeight="1" x14ac:dyDescent="0.15">
      <c r="A134" s="7">
        <v>44671</v>
      </c>
      <c r="B134" s="8">
        <v>142655344</v>
      </c>
      <c r="C134" s="1">
        <v>5540246185278</v>
      </c>
      <c r="D134" s="1" t="str">
        <f t="shared" si="4"/>
        <v>VOLAILLE</v>
      </c>
      <c r="E134" s="7">
        <v>44684</v>
      </c>
      <c r="F134" s="9">
        <v>3358</v>
      </c>
      <c r="G134" t="str">
        <f t="shared" si="5"/>
        <v>202205</v>
      </c>
    </row>
    <row r="135" spans="1:7" ht="12" customHeight="1" x14ac:dyDescent="0.15">
      <c r="A135" s="4">
        <v>44671</v>
      </c>
      <c r="B135" s="5">
        <v>142655345</v>
      </c>
      <c r="C135" s="1">
        <v>5540246181061</v>
      </c>
      <c r="D135" s="1" t="str">
        <f t="shared" si="4"/>
        <v>VOLAILLE</v>
      </c>
      <c r="E135" s="4">
        <v>44686</v>
      </c>
      <c r="F135" s="6">
        <v>5513</v>
      </c>
      <c r="G135" t="str">
        <f t="shared" si="5"/>
        <v>202205</v>
      </c>
    </row>
    <row r="136" spans="1:7" ht="12" customHeight="1" x14ac:dyDescent="0.15">
      <c r="A136" s="4">
        <v>44671</v>
      </c>
      <c r="B136" s="5">
        <v>142655350</v>
      </c>
      <c r="C136" s="1">
        <v>5540246193505</v>
      </c>
      <c r="D136" s="1" t="str">
        <f t="shared" si="4"/>
        <v>BOULANGERIE</v>
      </c>
      <c r="E136" s="4">
        <v>44686</v>
      </c>
      <c r="F136" s="6">
        <v>15962</v>
      </c>
      <c r="G136" t="str">
        <f t="shared" si="5"/>
        <v>202205</v>
      </c>
    </row>
    <row r="137" spans="1:7" ht="12" customHeight="1" x14ac:dyDescent="0.15">
      <c r="A137" s="7">
        <v>44671</v>
      </c>
      <c r="B137" s="8">
        <v>142655351</v>
      </c>
      <c r="C137" s="1">
        <v>5540246193505</v>
      </c>
      <c r="D137" s="1" t="str">
        <f t="shared" si="4"/>
        <v>BOULANGERIE</v>
      </c>
      <c r="E137" s="7">
        <v>44691</v>
      </c>
      <c r="F137" s="9">
        <v>19154</v>
      </c>
      <c r="G137" t="str">
        <f t="shared" si="5"/>
        <v>202205</v>
      </c>
    </row>
    <row r="138" spans="1:7" ht="12" customHeight="1" x14ac:dyDescent="0.15">
      <c r="A138" s="4">
        <v>44672</v>
      </c>
      <c r="B138" s="5">
        <v>142665361</v>
      </c>
      <c r="C138" s="1">
        <v>5540246171933</v>
      </c>
      <c r="D138" s="1" t="str">
        <f t="shared" si="4"/>
        <v>CREMERIE</v>
      </c>
      <c r="E138" s="4">
        <v>44676</v>
      </c>
      <c r="F138" s="6">
        <v>1671</v>
      </c>
      <c r="G138" t="str">
        <f t="shared" si="5"/>
        <v>202204</v>
      </c>
    </row>
    <row r="139" spans="1:7" ht="12" customHeight="1" x14ac:dyDescent="0.15">
      <c r="A139" s="7">
        <v>44672</v>
      </c>
      <c r="B139" s="8">
        <v>142665361</v>
      </c>
      <c r="C139" s="1">
        <v>5540246172978</v>
      </c>
      <c r="D139" s="1" t="str">
        <f t="shared" si="4"/>
        <v>CREMERIE</v>
      </c>
      <c r="E139" s="7">
        <v>44676</v>
      </c>
      <c r="F139" s="9">
        <v>836</v>
      </c>
      <c r="G139" t="str">
        <f t="shared" si="5"/>
        <v>202204</v>
      </c>
    </row>
    <row r="140" spans="1:7" ht="12" customHeight="1" x14ac:dyDescent="0.15">
      <c r="A140" s="4">
        <v>44672</v>
      </c>
      <c r="B140" s="5">
        <v>142665361</v>
      </c>
      <c r="C140" s="1">
        <v>5540246174174</v>
      </c>
      <c r="D140" s="1" t="str">
        <f t="shared" si="4"/>
        <v>CREMERIE</v>
      </c>
      <c r="E140" s="4">
        <v>44676</v>
      </c>
      <c r="F140" s="6">
        <v>464</v>
      </c>
      <c r="G140" t="str">
        <f t="shared" si="5"/>
        <v>202204</v>
      </c>
    </row>
    <row r="141" spans="1:7" ht="12" customHeight="1" x14ac:dyDescent="0.15">
      <c r="A141" s="7">
        <v>44672</v>
      </c>
      <c r="B141" s="8">
        <v>142665361</v>
      </c>
      <c r="C141" s="1">
        <v>5540246176294</v>
      </c>
      <c r="D141" s="1" t="str">
        <f t="shared" si="4"/>
        <v>CREMERIE</v>
      </c>
      <c r="E141" s="7">
        <v>44676</v>
      </c>
      <c r="F141" s="9">
        <v>4455</v>
      </c>
      <c r="G141" t="str">
        <f t="shared" si="5"/>
        <v>202204</v>
      </c>
    </row>
    <row r="142" spans="1:7" ht="12" customHeight="1" x14ac:dyDescent="0.15">
      <c r="A142" s="4">
        <v>44672</v>
      </c>
      <c r="B142" s="5">
        <v>142665361</v>
      </c>
      <c r="C142" s="1">
        <v>5540246176295</v>
      </c>
      <c r="D142" s="1" t="str">
        <f t="shared" si="4"/>
        <v>CREMERIE</v>
      </c>
      <c r="E142" s="4">
        <v>44676</v>
      </c>
      <c r="F142" s="6">
        <v>7424</v>
      </c>
      <c r="G142" t="str">
        <f t="shared" si="5"/>
        <v>202204</v>
      </c>
    </row>
    <row r="143" spans="1:7" ht="12" customHeight="1" x14ac:dyDescent="0.15">
      <c r="A143" s="7">
        <v>44672</v>
      </c>
      <c r="B143" s="8">
        <v>142665361</v>
      </c>
      <c r="C143" s="1">
        <v>5540246184808</v>
      </c>
      <c r="D143" s="1" t="str">
        <f t="shared" si="4"/>
        <v>CREMERIE</v>
      </c>
      <c r="E143" s="7">
        <v>44676</v>
      </c>
      <c r="F143" s="9">
        <v>2088</v>
      </c>
      <c r="G143" t="str">
        <f t="shared" si="5"/>
        <v>202204</v>
      </c>
    </row>
    <row r="144" spans="1:7" ht="12" customHeight="1" x14ac:dyDescent="0.15">
      <c r="A144" s="7">
        <v>44672</v>
      </c>
      <c r="B144" s="8">
        <v>142665361</v>
      </c>
      <c r="C144" s="1">
        <v>5540246188200</v>
      </c>
      <c r="D144" s="1" t="str">
        <f t="shared" si="4"/>
        <v>CREMERIE</v>
      </c>
      <c r="E144" s="7">
        <v>44676</v>
      </c>
      <c r="F144" s="9">
        <v>743</v>
      </c>
      <c r="G144" t="str">
        <f t="shared" si="5"/>
        <v>202204</v>
      </c>
    </row>
    <row r="145" spans="1:7" ht="12" customHeight="1" x14ac:dyDescent="0.15">
      <c r="A145" s="4">
        <v>44672</v>
      </c>
      <c r="B145" s="5">
        <v>142665365</v>
      </c>
      <c r="C145" s="1">
        <v>5540246173472</v>
      </c>
      <c r="D145" s="1" t="str">
        <f t="shared" si="4"/>
        <v>CREMERIE</v>
      </c>
      <c r="E145" s="4">
        <v>44679</v>
      </c>
      <c r="F145" s="6">
        <v>140</v>
      </c>
      <c r="G145" t="str">
        <f t="shared" si="5"/>
        <v>202204</v>
      </c>
    </row>
    <row r="146" spans="1:7" ht="12" customHeight="1" x14ac:dyDescent="0.15">
      <c r="A146" s="7">
        <v>44672</v>
      </c>
      <c r="B146" s="8">
        <v>142665365</v>
      </c>
      <c r="C146" s="1">
        <v>5540246174095</v>
      </c>
      <c r="D146" s="1" t="str">
        <f t="shared" si="4"/>
        <v>CREMERIE</v>
      </c>
      <c r="E146" s="7">
        <v>44679</v>
      </c>
      <c r="F146" s="9">
        <v>56</v>
      </c>
      <c r="G146" t="str">
        <f t="shared" si="5"/>
        <v>202204</v>
      </c>
    </row>
    <row r="147" spans="1:7" ht="12" customHeight="1" x14ac:dyDescent="0.15">
      <c r="A147" s="4">
        <v>44672</v>
      </c>
      <c r="B147" s="5">
        <v>142665365</v>
      </c>
      <c r="C147" s="1">
        <v>5540246175049</v>
      </c>
      <c r="D147" s="1" t="str">
        <f t="shared" si="4"/>
        <v>CREMERIE</v>
      </c>
      <c r="E147" s="4">
        <v>44679</v>
      </c>
      <c r="F147" s="6">
        <v>279</v>
      </c>
      <c r="G147" t="str">
        <f t="shared" si="5"/>
        <v>202204</v>
      </c>
    </row>
    <row r="148" spans="1:7" ht="12" customHeight="1" x14ac:dyDescent="0.15">
      <c r="A148" s="7">
        <v>44672</v>
      </c>
      <c r="B148" s="8">
        <v>142665365</v>
      </c>
      <c r="C148" s="1">
        <v>5540246175050</v>
      </c>
      <c r="D148" s="1" t="str">
        <f t="shared" si="4"/>
        <v>CREMERIE</v>
      </c>
      <c r="E148" s="7">
        <v>44679</v>
      </c>
      <c r="F148" s="9">
        <v>279</v>
      </c>
      <c r="G148" t="str">
        <f t="shared" si="5"/>
        <v>202204</v>
      </c>
    </row>
    <row r="149" spans="1:7" ht="12" customHeight="1" x14ac:dyDescent="0.15">
      <c r="A149" s="4">
        <v>44672</v>
      </c>
      <c r="B149" s="5">
        <v>142665365</v>
      </c>
      <c r="C149" s="1">
        <v>5540246190743</v>
      </c>
      <c r="D149" s="1" t="str">
        <f t="shared" si="4"/>
        <v>CREMERIE</v>
      </c>
      <c r="E149" s="4">
        <v>44679</v>
      </c>
      <c r="F149" s="6">
        <v>279</v>
      </c>
      <c r="G149" t="str">
        <f t="shared" si="5"/>
        <v>202204</v>
      </c>
    </row>
    <row r="150" spans="1:7" ht="12" customHeight="1" x14ac:dyDescent="0.15">
      <c r="A150" s="7">
        <v>44672</v>
      </c>
      <c r="B150" s="8">
        <v>142665370</v>
      </c>
      <c r="C150" s="1">
        <v>5540246188224</v>
      </c>
      <c r="D150" s="1" t="str">
        <f t="shared" si="4"/>
        <v>VOLAILLE</v>
      </c>
      <c r="E150" s="7">
        <v>44686</v>
      </c>
      <c r="F150" s="9">
        <v>1207</v>
      </c>
      <c r="G150" t="str">
        <f t="shared" si="5"/>
        <v>202205</v>
      </c>
    </row>
    <row r="151" spans="1:7" ht="12" customHeight="1" x14ac:dyDescent="0.15">
      <c r="A151" s="4">
        <v>44672</v>
      </c>
      <c r="B151" s="5">
        <v>142665373</v>
      </c>
      <c r="C151" s="1">
        <v>5540246183556</v>
      </c>
      <c r="D151" s="1" t="str">
        <f t="shared" si="4"/>
        <v>MIX LEGUMES</v>
      </c>
      <c r="E151" s="4">
        <v>44679</v>
      </c>
      <c r="F151" s="6">
        <v>1782</v>
      </c>
      <c r="G151" t="str">
        <f t="shared" si="5"/>
        <v>202204</v>
      </c>
    </row>
    <row r="152" spans="1:7" ht="12" customHeight="1" x14ac:dyDescent="0.15">
      <c r="A152" s="7">
        <v>44672</v>
      </c>
      <c r="B152" s="8">
        <v>142665373</v>
      </c>
      <c r="C152" s="1">
        <v>5540246183558</v>
      </c>
      <c r="D152" s="1" t="str">
        <f t="shared" si="4"/>
        <v>MIX LEGUMES</v>
      </c>
      <c r="E152" s="7">
        <v>44679</v>
      </c>
      <c r="F152" s="9">
        <v>1300</v>
      </c>
      <c r="G152" t="str">
        <f t="shared" si="5"/>
        <v>202204</v>
      </c>
    </row>
    <row r="153" spans="1:7" ht="12" customHeight="1" x14ac:dyDescent="0.15">
      <c r="A153" s="4">
        <v>44672</v>
      </c>
      <c r="B153" s="5">
        <v>142665373</v>
      </c>
      <c r="C153" s="1">
        <v>5540246192209</v>
      </c>
      <c r="D153" s="1" t="str">
        <f t="shared" si="4"/>
        <v>MIX LEGUMES</v>
      </c>
      <c r="E153" s="4">
        <v>44679</v>
      </c>
      <c r="F153" s="6">
        <v>1114</v>
      </c>
      <c r="G153" t="str">
        <f t="shared" si="5"/>
        <v>202204</v>
      </c>
    </row>
    <row r="154" spans="1:7" ht="12" customHeight="1" x14ac:dyDescent="0.15">
      <c r="A154" s="7">
        <v>44672</v>
      </c>
      <c r="B154" s="8">
        <v>142665373</v>
      </c>
      <c r="C154" s="1">
        <v>5540246192462</v>
      </c>
      <c r="D154" s="1" t="str">
        <f t="shared" si="4"/>
        <v>MIX LEGUMES</v>
      </c>
      <c r="E154" s="7">
        <v>44679</v>
      </c>
      <c r="F154" s="9">
        <v>2228</v>
      </c>
      <c r="G154" t="str">
        <f t="shared" si="5"/>
        <v>202204</v>
      </c>
    </row>
    <row r="155" spans="1:7" ht="12" customHeight="1" x14ac:dyDescent="0.15">
      <c r="A155" s="4">
        <v>44672</v>
      </c>
      <c r="B155" s="5">
        <v>142665373</v>
      </c>
      <c r="C155" s="1">
        <v>5540246192594</v>
      </c>
      <c r="D155" s="1" t="str">
        <f t="shared" si="4"/>
        <v>MIX LEGUMES</v>
      </c>
      <c r="E155" s="4">
        <v>44679</v>
      </c>
      <c r="F155" s="6">
        <v>743</v>
      </c>
      <c r="G155" t="str">
        <f t="shared" si="5"/>
        <v>202204</v>
      </c>
    </row>
    <row r="156" spans="1:7" ht="12" customHeight="1" x14ac:dyDescent="0.15">
      <c r="A156" s="7">
        <v>44672</v>
      </c>
      <c r="B156" s="8">
        <v>142665376</v>
      </c>
      <c r="C156" s="1">
        <v>5540246170256</v>
      </c>
      <c r="D156" s="1" t="str">
        <f t="shared" si="4"/>
        <v>BOULANGERIE</v>
      </c>
      <c r="E156" s="7">
        <v>44683</v>
      </c>
      <c r="F156" s="9">
        <v>3351</v>
      </c>
      <c r="G156" t="str">
        <f t="shared" si="5"/>
        <v>202205</v>
      </c>
    </row>
    <row r="157" spans="1:7" ht="12" customHeight="1" x14ac:dyDescent="0.15">
      <c r="A157" s="4">
        <v>44672</v>
      </c>
      <c r="B157" s="5">
        <v>142665378</v>
      </c>
      <c r="C157" s="1">
        <v>5540246191596</v>
      </c>
      <c r="D157" s="1" t="str">
        <f t="shared" si="4"/>
        <v>BOULANGERIE</v>
      </c>
      <c r="E157" s="4">
        <v>44678</v>
      </c>
      <c r="F157" s="6">
        <v>149</v>
      </c>
      <c r="G157" t="str">
        <f t="shared" si="5"/>
        <v>202204</v>
      </c>
    </row>
    <row r="158" spans="1:7" ht="12" customHeight="1" x14ac:dyDescent="0.15">
      <c r="A158" s="7">
        <v>44672</v>
      </c>
      <c r="B158" s="8">
        <v>142665379</v>
      </c>
      <c r="C158" s="1">
        <v>5540246180522</v>
      </c>
      <c r="D158" s="1" t="str">
        <f t="shared" si="4"/>
        <v>BOULANGERIE</v>
      </c>
      <c r="E158" s="7">
        <v>44685</v>
      </c>
      <c r="F158" s="9">
        <v>1337</v>
      </c>
      <c r="G158" t="str">
        <f t="shared" si="5"/>
        <v>202205</v>
      </c>
    </row>
    <row r="159" spans="1:7" ht="12" customHeight="1" x14ac:dyDescent="0.15">
      <c r="A159" s="4">
        <v>44672</v>
      </c>
      <c r="B159" s="5">
        <v>142665380</v>
      </c>
      <c r="C159" s="1">
        <v>5540246175049</v>
      </c>
      <c r="D159" s="1" t="str">
        <f t="shared" si="4"/>
        <v>CREMERIE</v>
      </c>
      <c r="E159" s="4">
        <v>44675</v>
      </c>
      <c r="F159" s="6">
        <v>557</v>
      </c>
      <c r="G159" t="str">
        <f t="shared" si="5"/>
        <v>202204</v>
      </c>
    </row>
    <row r="160" spans="1:7" ht="12" customHeight="1" x14ac:dyDescent="0.15">
      <c r="A160" s="7">
        <v>44672</v>
      </c>
      <c r="B160" s="8">
        <v>142665380</v>
      </c>
      <c r="C160" s="1">
        <v>5540246175050</v>
      </c>
      <c r="D160" s="1" t="str">
        <f t="shared" si="4"/>
        <v>CREMERIE</v>
      </c>
      <c r="E160" s="7">
        <v>44675</v>
      </c>
      <c r="F160" s="9">
        <v>557</v>
      </c>
      <c r="G160" t="str">
        <f t="shared" si="5"/>
        <v>202204</v>
      </c>
    </row>
    <row r="161" spans="1:7" ht="12" customHeight="1" x14ac:dyDescent="0.15">
      <c r="A161" s="4">
        <v>44675</v>
      </c>
      <c r="B161" s="5">
        <v>142665396</v>
      </c>
      <c r="C161" s="1">
        <v>5540246172978</v>
      </c>
      <c r="D161" s="1" t="str">
        <f t="shared" si="4"/>
        <v>CREMERIE</v>
      </c>
      <c r="E161" s="4">
        <v>44677</v>
      </c>
      <c r="F161" s="6">
        <v>836</v>
      </c>
      <c r="G161" t="str">
        <f t="shared" si="5"/>
        <v>202204</v>
      </c>
    </row>
    <row r="162" spans="1:7" ht="12" customHeight="1" x14ac:dyDescent="0.15">
      <c r="A162" s="7">
        <v>44675</v>
      </c>
      <c r="B162" s="8">
        <v>142665396</v>
      </c>
      <c r="C162" s="1">
        <v>5540246184808</v>
      </c>
      <c r="D162" s="1" t="str">
        <f t="shared" si="4"/>
        <v>CREMERIE</v>
      </c>
      <c r="E162" s="7">
        <v>44677</v>
      </c>
      <c r="F162" s="9">
        <v>2088</v>
      </c>
      <c r="G162" t="str">
        <f t="shared" si="5"/>
        <v>202204</v>
      </c>
    </row>
    <row r="163" spans="1:7" ht="12" customHeight="1" x14ac:dyDescent="0.15">
      <c r="A163" s="4">
        <v>44675</v>
      </c>
      <c r="B163" s="5">
        <v>142665396</v>
      </c>
      <c r="C163" s="1">
        <v>5540246188175</v>
      </c>
      <c r="D163" s="1" t="str">
        <f t="shared" si="4"/>
        <v>CREMERIE</v>
      </c>
      <c r="E163" s="4">
        <v>44677</v>
      </c>
      <c r="F163" s="6">
        <v>116</v>
      </c>
      <c r="G163" t="str">
        <f t="shared" si="5"/>
        <v>202204</v>
      </c>
    </row>
    <row r="164" spans="1:7" ht="12" customHeight="1" x14ac:dyDescent="0.15">
      <c r="A164" s="4">
        <v>44675</v>
      </c>
      <c r="B164" s="5">
        <v>142665396</v>
      </c>
      <c r="C164" s="1">
        <v>5540246188200</v>
      </c>
      <c r="D164" s="1" t="str">
        <f t="shared" si="4"/>
        <v>CREMERIE</v>
      </c>
      <c r="E164" s="4">
        <v>44677</v>
      </c>
      <c r="F164" s="6">
        <v>743</v>
      </c>
      <c r="G164" t="str">
        <f t="shared" si="5"/>
        <v>202204</v>
      </c>
    </row>
    <row r="165" spans="1:7" ht="12" customHeight="1" x14ac:dyDescent="0.15">
      <c r="A165" s="7">
        <v>44675</v>
      </c>
      <c r="B165" s="8">
        <v>142665396</v>
      </c>
      <c r="C165" s="1">
        <v>5540246192102</v>
      </c>
      <c r="D165" s="1" t="str">
        <f t="shared" si="4"/>
        <v>CREMERIE</v>
      </c>
      <c r="E165" s="7">
        <v>44677</v>
      </c>
      <c r="F165" s="9">
        <v>4009</v>
      </c>
      <c r="G165" t="str">
        <f t="shared" si="5"/>
        <v>202204</v>
      </c>
    </row>
    <row r="166" spans="1:7" ht="12" customHeight="1" x14ac:dyDescent="0.15">
      <c r="A166" s="4">
        <v>44675</v>
      </c>
      <c r="B166" s="5">
        <v>142665408</v>
      </c>
      <c r="C166" s="1">
        <v>5540246184617</v>
      </c>
      <c r="D166" s="1" t="str">
        <f t="shared" si="4"/>
        <v>MIX LEGUMES</v>
      </c>
      <c r="E166" s="4">
        <v>44678</v>
      </c>
      <c r="F166" s="6">
        <v>18338</v>
      </c>
      <c r="G166" t="str">
        <f t="shared" si="5"/>
        <v>202204</v>
      </c>
    </row>
    <row r="167" spans="1:7" ht="12" customHeight="1" x14ac:dyDescent="0.15">
      <c r="A167" s="7">
        <v>44675</v>
      </c>
      <c r="B167" s="8">
        <v>142665409</v>
      </c>
      <c r="C167" s="1">
        <v>5540246187987</v>
      </c>
      <c r="D167" s="1" t="str">
        <f t="shared" si="4"/>
        <v>CREMERIE</v>
      </c>
      <c r="E167" s="7">
        <v>44677</v>
      </c>
      <c r="F167" s="9">
        <v>2228</v>
      </c>
      <c r="G167" t="str">
        <f t="shared" si="5"/>
        <v>202204</v>
      </c>
    </row>
    <row r="168" spans="1:7" ht="12" customHeight="1" x14ac:dyDescent="0.15">
      <c r="A168" s="4">
        <v>44675</v>
      </c>
      <c r="B168" s="5">
        <v>142665410</v>
      </c>
      <c r="C168" s="1">
        <v>5540246193566</v>
      </c>
      <c r="D168" s="1" t="str">
        <f t="shared" si="4"/>
        <v>VOLAILLE</v>
      </c>
      <c r="E168" s="4">
        <v>44678</v>
      </c>
      <c r="F168" s="6">
        <v>14292</v>
      </c>
      <c r="G168" t="str">
        <f t="shared" si="5"/>
        <v>202204</v>
      </c>
    </row>
    <row r="169" spans="1:7" ht="12" customHeight="1" x14ac:dyDescent="0.15">
      <c r="A169" s="7">
        <v>44675</v>
      </c>
      <c r="B169" s="8">
        <v>142665413</v>
      </c>
      <c r="C169" s="1">
        <v>5540246171759</v>
      </c>
      <c r="D169" s="1" t="str">
        <f t="shared" si="4"/>
        <v>MIX LEGUMES</v>
      </c>
      <c r="E169" s="7">
        <v>44679</v>
      </c>
      <c r="F169" s="9">
        <v>5012</v>
      </c>
      <c r="G169" t="str">
        <f t="shared" si="5"/>
        <v>202204</v>
      </c>
    </row>
    <row r="170" spans="1:7" ht="12" customHeight="1" x14ac:dyDescent="0.15">
      <c r="A170" s="4">
        <v>44675</v>
      </c>
      <c r="B170" s="5">
        <v>142665413</v>
      </c>
      <c r="C170" s="1">
        <v>5540246177132</v>
      </c>
      <c r="D170" s="1" t="str">
        <f t="shared" si="4"/>
        <v>MIX LEGUMES</v>
      </c>
      <c r="E170" s="4">
        <v>44679</v>
      </c>
      <c r="F170" s="6">
        <v>3898</v>
      </c>
      <c r="G170" t="str">
        <f t="shared" si="5"/>
        <v>202204</v>
      </c>
    </row>
    <row r="171" spans="1:7" ht="12" customHeight="1" x14ac:dyDescent="0.15">
      <c r="A171" s="7">
        <v>44675</v>
      </c>
      <c r="B171" s="8">
        <v>142665413</v>
      </c>
      <c r="C171" s="1">
        <v>5540246177133</v>
      </c>
      <c r="D171" s="1" t="str">
        <f t="shared" si="4"/>
        <v>MIX LEGUMES</v>
      </c>
      <c r="E171" s="7">
        <v>44679</v>
      </c>
      <c r="F171" s="9">
        <v>2784</v>
      </c>
      <c r="G171" t="str">
        <f t="shared" si="5"/>
        <v>202204</v>
      </c>
    </row>
    <row r="172" spans="1:7" ht="12" customHeight="1" x14ac:dyDescent="0.15">
      <c r="A172" s="7">
        <v>44675</v>
      </c>
      <c r="B172" s="8">
        <v>142665418</v>
      </c>
      <c r="C172" s="1">
        <v>5540246181016</v>
      </c>
      <c r="D172" s="1" t="str">
        <f t="shared" si="4"/>
        <v>VOLAILLE</v>
      </c>
      <c r="E172" s="7">
        <v>44683</v>
      </c>
      <c r="F172" s="9">
        <v>12473</v>
      </c>
      <c r="G172" t="str">
        <f t="shared" si="5"/>
        <v>202205</v>
      </c>
    </row>
    <row r="173" spans="1:7" ht="12" customHeight="1" x14ac:dyDescent="0.15">
      <c r="A173" s="7">
        <v>44675</v>
      </c>
      <c r="B173" s="8">
        <v>142665420</v>
      </c>
      <c r="C173" s="1">
        <v>5540246192264</v>
      </c>
      <c r="D173" s="1" t="str">
        <f t="shared" si="4"/>
        <v>CREMERIE</v>
      </c>
      <c r="E173" s="7">
        <v>44707</v>
      </c>
      <c r="F173" s="9">
        <v>1485</v>
      </c>
      <c r="G173" t="str">
        <f t="shared" si="5"/>
        <v>202205</v>
      </c>
    </row>
    <row r="174" spans="1:7" ht="12" customHeight="1" x14ac:dyDescent="0.15">
      <c r="A174" s="4">
        <v>44675</v>
      </c>
      <c r="B174" s="5">
        <v>142665420</v>
      </c>
      <c r="C174" s="1">
        <v>5540246192265</v>
      </c>
      <c r="D174" s="1" t="str">
        <f t="shared" si="4"/>
        <v>CREMERIE</v>
      </c>
      <c r="E174" s="4">
        <v>44707</v>
      </c>
      <c r="F174" s="6">
        <v>297</v>
      </c>
      <c r="G174" t="str">
        <f t="shared" si="5"/>
        <v>202205</v>
      </c>
    </row>
    <row r="175" spans="1:7" ht="12" customHeight="1" x14ac:dyDescent="0.15">
      <c r="A175" s="4">
        <v>44676</v>
      </c>
      <c r="B175" s="5">
        <v>142665438</v>
      </c>
      <c r="C175" s="1">
        <v>5540246172978</v>
      </c>
      <c r="D175" s="1" t="str">
        <f t="shared" si="4"/>
        <v>CREMERIE</v>
      </c>
      <c r="E175" s="4">
        <v>44678</v>
      </c>
      <c r="F175" s="6">
        <v>836</v>
      </c>
      <c r="G175" t="str">
        <f t="shared" si="5"/>
        <v>202204</v>
      </c>
    </row>
    <row r="176" spans="1:7" ht="12" customHeight="1" x14ac:dyDescent="0.15">
      <c r="A176" s="7">
        <v>44676</v>
      </c>
      <c r="B176" s="8">
        <v>142665438</v>
      </c>
      <c r="C176" s="1">
        <v>5540246187987</v>
      </c>
      <c r="D176" s="1" t="str">
        <f t="shared" si="4"/>
        <v>CREMERIE</v>
      </c>
      <c r="E176" s="7">
        <v>44678</v>
      </c>
      <c r="F176" s="9">
        <v>4455</v>
      </c>
      <c r="G176" t="str">
        <f t="shared" si="5"/>
        <v>202204</v>
      </c>
    </row>
    <row r="177" spans="1:7" ht="12" customHeight="1" x14ac:dyDescent="0.15">
      <c r="A177" s="4">
        <v>44676</v>
      </c>
      <c r="B177" s="5">
        <v>142665438</v>
      </c>
      <c r="C177" s="1">
        <v>5540246188200</v>
      </c>
      <c r="D177" s="1" t="str">
        <f t="shared" si="4"/>
        <v>CREMERIE</v>
      </c>
      <c r="E177" s="4">
        <v>44678</v>
      </c>
      <c r="F177" s="6">
        <v>372</v>
      </c>
      <c r="G177" t="str">
        <f t="shared" si="5"/>
        <v>202204</v>
      </c>
    </row>
    <row r="178" spans="1:7" ht="12" customHeight="1" x14ac:dyDescent="0.15">
      <c r="A178" s="7">
        <v>44676</v>
      </c>
      <c r="B178" s="8">
        <v>142665441</v>
      </c>
      <c r="C178" s="1">
        <v>5540246173472</v>
      </c>
      <c r="D178" s="1" t="str">
        <f t="shared" si="4"/>
        <v>CREMERIE</v>
      </c>
      <c r="E178" s="7">
        <v>44683</v>
      </c>
      <c r="F178" s="9">
        <v>418</v>
      </c>
      <c r="G178" t="str">
        <f t="shared" si="5"/>
        <v>202205</v>
      </c>
    </row>
    <row r="179" spans="1:7" ht="12" customHeight="1" x14ac:dyDescent="0.15">
      <c r="A179" s="4">
        <v>44676</v>
      </c>
      <c r="B179" s="5">
        <v>142665441</v>
      </c>
      <c r="C179" s="1">
        <v>5540246175050</v>
      </c>
      <c r="D179" s="1" t="str">
        <f t="shared" si="4"/>
        <v>CREMERIE</v>
      </c>
      <c r="E179" s="4">
        <v>44683</v>
      </c>
      <c r="F179" s="6">
        <v>279</v>
      </c>
      <c r="G179" t="str">
        <f t="shared" si="5"/>
        <v>202205</v>
      </c>
    </row>
    <row r="180" spans="1:7" ht="12" customHeight="1" x14ac:dyDescent="0.15">
      <c r="A180" s="7">
        <v>44676</v>
      </c>
      <c r="B180" s="8">
        <v>142665458</v>
      </c>
      <c r="C180" s="1">
        <v>5540246182684</v>
      </c>
      <c r="D180" s="1" t="str">
        <f t="shared" si="4"/>
        <v>BOULANGERIE</v>
      </c>
      <c r="E180" s="7">
        <v>44685</v>
      </c>
      <c r="F180" s="9">
        <v>186</v>
      </c>
      <c r="G180" t="str">
        <f t="shared" si="5"/>
        <v>202205</v>
      </c>
    </row>
    <row r="181" spans="1:7" ht="12" customHeight="1" x14ac:dyDescent="0.15">
      <c r="A181" s="4">
        <v>44676</v>
      </c>
      <c r="B181" s="5">
        <v>142665458</v>
      </c>
      <c r="C181" s="1">
        <v>5540246183844</v>
      </c>
      <c r="D181" s="1" t="str">
        <f t="shared" si="4"/>
        <v>BOULANGERIE</v>
      </c>
      <c r="E181" s="4">
        <v>44685</v>
      </c>
      <c r="F181" s="6">
        <v>232</v>
      </c>
      <c r="G181" t="str">
        <f t="shared" si="5"/>
        <v>202205</v>
      </c>
    </row>
    <row r="182" spans="1:7" ht="12" customHeight="1" x14ac:dyDescent="0.15">
      <c r="A182" s="4">
        <v>44677</v>
      </c>
      <c r="B182" s="5">
        <v>142665470</v>
      </c>
      <c r="C182" s="1">
        <v>5540246171933</v>
      </c>
      <c r="D182" s="1" t="str">
        <f t="shared" si="4"/>
        <v>CREMERIE</v>
      </c>
      <c r="E182" s="4">
        <v>44679</v>
      </c>
      <c r="F182" s="6">
        <v>836</v>
      </c>
      <c r="G182" t="str">
        <f t="shared" si="5"/>
        <v>202204</v>
      </c>
    </row>
    <row r="183" spans="1:7" ht="12" customHeight="1" x14ac:dyDescent="0.15">
      <c r="A183" s="4">
        <v>44677</v>
      </c>
      <c r="B183" s="5">
        <v>142665470</v>
      </c>
      <c r="C183" s="1">
        <v>5540246172978</v>
      </c>
      <c r="D183" s="1" t="str">
        <f t="shared" si="4"/>
        <v>CREMERIE</v>
      </c>
      <c r="E183" s="4">
        <v>44679</v>
      </c>
      <c r="F183" s="6">
        <v>1253</v>
      </c>
      <c r="G183" t="str">
        <f t="shared" si="5"/>
        <v>202204</v>
      </c>
    </row>
    <row r="184" spans="1:7" ht="12" customHeight="1" x14ac:dyDescent="0.15">
      <c r="A184" s="4">
        <v>44677</v>
      </c>
      <c r="B184" s="5">
        <v>142665470</v>
      </c>
      <c r="C184" s="1">
        <v>5540246174174</v>
      </c>
      <c r="D184" s="1" t="str">
        <f t="shared" si="4"/>
        <v>CREMERIE</v>
      </c>
      <c r="E184" s="4">
        <v>44679</v>
      </c>
      <c r="F184" s="6">
        <v>348</v>
      </c>
      <c r="G184" t="str">
        <f t="shared" si="5"/>
        <v>202204</v>
      </c>
    </row>
    <row r="185" spans="1:7" ht="12" customHeight="1" x14ac:dyDescent="0.15">
      <c r="A185" s="7">
        <v>44677</v>
      </c>
      <c r="B185" s="8">
        <v>142665470</v>
      </c>
      <c r="C185" s="1">
        <v>5540246176294</v>
      </c>
      <c r="D185" s="1" t="str">
        <f t="shared" si="4"/>
        <v>CREMERIE</v>
      </c>
      <c r="E185" s="7">
        <v>44679</v>
      </c>
      <c r="F185" s="9">
        <v>2970</v>
      </c>
      <c r="G185" t="str">
        <f t="shared" si="5"/>
        <v>202204</v>
      </c>
    </row>
    <row r="186" spans="1:7" ht="12" customHeight="1" x14ac:dyDescent="0.15">
      <c r="A186" s="4">
        <v>44677</v>
      </c>
      <c r="B186" s="5">
        <v>142665470</v>
      </c>
      <c r="C186" s="1">
        <v>5540246176295</v>
      </c>
      <c r="D186" s="1" t="str">
        <f t="shared" si="4"/>
        <v>CREMERIE</v>
      </c>
      <c r="E186" s="4">
        <v>44679</v>
      </c>
      <c r="F186" s="6">
        <v>5940</v>
      </c>
      <c r="G186" t="str">
        <f t="shared" si="5"/>
        <v>202204</v>
      </c>
    </row>
    <row r="187" spans="1:7" ht="12" customHeight="1" x14ac:dyDescent="0.15">
      <c r="A187" s="7">
        <v>44677</v>
      </c>
      <c r="B187" s="8">
        <v>142665470</v>
      </c>
      <c r="C187" s="1">
        <v>5540246184808</v>
      </c>
      <c r="D187" s="1" t="str">
        <f t="shared" si="4"/>
        <v>CREMERIE</v>
      </c>
      <c r="E187" s="7">
        <v>44679</v>
      </c>
      <c r="F187" s="9">
        <v>5220</v>
      </c>
      <c r="G187" t="str">
        <f t="shared" si="5"/>
        <v>202204</v>
      </c>
    </row>
    <row r="188" spans="1:7" ht="12" customHeight="1" x14ac:dyDescent="0.15">
      <c r="A188" s="7">
        <v>44677</v>
      </c>
      <c r="B188" s="8">
        <v>142665470</v>
      </c>
      <c r="C188" s="1">
        <v>5540246187987</v>
      </c>
      <c r="D188" s="1" t="str">
        <f t="shared" si="4"/>
        <v>CREMERIE</v>
      </c>
      <c r="E188" s="7">
        <v>44679</v>
      </c>
      <c r="F188" s="9">
        <v>5568</v>
      </c>
      <c r="G188" t="str">
        <f t="shared" si="5"/>
        <v>202204</v>
      </c>
    </row>
    <row r="189" spans="1:7" ht="12" customHeight="1" x14ac:dyDescent="0.15">
      <c r="A189" s="4">
        <v>44677</v>
      </c>
      <c r="B189" s="5">
        <v>142665470</v>
      </c>
      <c r="C189" s="1">
        <v>5540246188175</v>
      </c>
      <c r="D189" s="1" t="str">
        <f t="shared" si="4"/>
        <v>CREMERIE</v>
      </c>
      <c r="E189" s="4">
        <v>44679</v>
      </c>
      <c r="F189" s="6">
        <v>116</v>
      </c>
      <c r="G189" t="str">
        <f t="shared" si="5"/>
        <v>202204</v>
      </c>
    </row>
    <row r="190" spans="1:7" ht="12" customHeight="1" x14ac:dyDescent="0.15">
      <c r="A190" s="7">
        <v>44677</v>
      </c>
      <c r="B190" s="8">
        <v>142665470</v>
      </c>
      <c r="C190" s="1">
        <v>5540246188200</v>
      </c>
      <c r="D190" s="1" t="str">
        <f t="shared" si="4"/>
        <v>CREMERIE</v>
      </c>
      <c r="E190" s="7">
        <v>44679</v>
      </c>
      <c r="F190" s="9">
        <v>372</v>
      </c>
      <c r="G190" t="str">
        <f t="shared" si="5"/>
        <v>202204</v>
      </c>
    </row>
    <row r="191" spans="1:7" ht="12" customHeight="1" x14ac:dyDescent="0.15">
      <c r="A191" s="7">
        <v>44677</v>
      </c>
      <c r="B191" s="8">
        <v>142665470</v>
      </c>
      <c r="C191" s="1">
        <v>5540246192102</v>
      </c>
      <c r="D191" s="1" t="str">
        <f t="shared" si="4"/>
        <v>CREMERIE</v>
      </c>
      <c r="E191" s="7">
        <v>44679</v>
      </c>
      <c r="F191" s="9">
        <v>4009</v>
      </c>
      <c r="G191" t="str">
        <f t="shared" si="5"/>
        <v>202204</v>
      </c>
    </row>
    <row r="192" spans="1:7" ht="12" customHeight="1" x14ac:dyDescent="0.15">
      <c r="A192" s="4">
        <v>44677</v>
      </c>
      <c r="B192" s="5">
        <v>142665488</v>
      </c>
      <c r="C192" s="1">
        <v>5540246170256</v>
      </c>
      <c r="D192" s="1" t="str">
        <f t="shared" si="4"/>
        <v>BOULANGERIE</v>
      </c>
      <c r="E192" s="4">
        <v>44690</v>
      </c>
      <c r="F192" s="6">
        <v>2645</v>
      </c>
      <c r="G192" t="str">
        <f t="shared" si="5"/>
        <v>202205</v>
      </c>
    </row>
    <row r="193" spans="1:7" ht="12" customHeight="1" x14ac:dyDescent="0.15">
      <c r="A193" s="7">
        <v>44677</v>
      </c>
      <c r="B193" s="8">
        <v>142665488</v>
      </c>
      <c r="C193" s="1">
        <v>5540246171888</v>
      </c>
      <c r="D193" s="1" t="str">
        <f t="shared" si="4"/>
        <v>BOULANGERIE</v>
      </c>
      <c r="E193" s="7">
        <v>44690</v>
      </c>
      <c r="F193" s="9">
        <v>910</v>
      </c>
      <c r="G193" t="str">
        <f t="shared" si="5"/>
        <v>202205</v>
      </c>
    </row>
    <row r="194" spans="1:7" ht="12" customHeight="1" x14ac:dyDescent="0.15">
      <c r="A194" s="4">
        <v>44677</v>
      </c>
      <c r="B194" s="5">
        <v>142665490</v>
      </c>
      <c r="C194" s="1">
        <v>5540246177376</v>
      </c>
      <c r="D194" s="1" t="str">
        <f t="shared" ref="D194:D257" si="6">VLOOKUP(C194,Categorie,4,FALSE)</f>
        <v>BOULANGERIE</v>
      </c>
      <c r="E194" s="4">
        <v>44696</v>
      </c>
      <c r="F194" s="6">
        <v>1244</v>
      </c>
      <c r="G194" t="str">
        <f t="shared" si="5"/>
        <v>202205</v>
      </c>
    </row>
    <row r="195" spans="1:7" ht="12" customHeight="1" x14ac:dyDescent="0.15">
      <c r="A195" s="4">
        <v>44677</v>
      </c>
      <c r="B195" s="5">
        <v>142665499</v>
      </c>
      <c r="C195" s="1">
        <v>5540246177132</v>
      </c>
      <c r="D195" s="1" t="str">
        <f t="shared" si="6"/>
        <v>MIX LEGUMES</v>
      </c>
      <c r="E195" s="4">
        <v>44683</v>
      </c>
      <c r="F195" s="6">
        <v>9280</v>
      </c>
      <c r="G195" t="str">
        <f t="shared" ref="G195:G258" si="7">TEXT(E195,"aaaamm")</f>
        <v>202205</v>
      </c>
    </row>
    <row r="196" spans="1:7" ht="12" customHeight="1" x14ac:dyDescent="0.15">
      <c r="A196" s="7">
        <v>44677</v>
      </c>
      <c r="B196" s="8">
        <v>142665499</v>
      </c>
      <c r="C196" s="1">
        <v>5540246177133</v>
      </c>
      <c r="D196" s="1" t="str">
        <f t="shared" si="6"/>
        <v>MIX LEGUMES</v>
      </c>
      <c r="E196" s="7">
        <v>44683</v>
      </c>
      <c r="F196" s="9">
        <v>3898</v>
      </c>
      <c r="G196" t="str">
        <f t="shared" si="7"/>
        <v>202205</v>
      </c>
    </row>
    <row r="197" spans="1:7" ht="12" customHeight="1" x14ac:dyDescent="0.15">
      <c r="A197" s="4">
        <v>44678</v>
      </c>
      <c r="B197" s="5">
        <v>142665510</v>
      </c>
      <c r="C197" s="1">
        <v>5540246172978</v>
      </c>
      <c r="D197" s="1" t="str">
        <f t="shared" si="6"/>
        <v>CREMERIE</v>
      </c>
      <c r="E197" s="4">
        <v>44683</v>
      </c>
      <c r="F197" s="6">
        <v>1253</v>
      </c>
      <c r="G197" t="str">
        <f t="shared" si="7"/>
        <v>202205</v>
      </c>
    </row>
    <row r="198" spans="1:7" ht="12" customHeight="1" x14ac:dyDescent="0.15">
      <c r="A198" s="4">
        <v>44678</v>
      </c>
      <c r="B198" s="5">
        <v>142665510</v>
      </c>
      <c r="C198" s="1">
        <v>5540246174174</v>
      </c>
      <c r="D198" s="1" t="str">
        <f t="shared" si="6"/>
        <v>CREMERIE</v>
      </c>
      <c r="E198" s="4">
        <v>44683</v>
      </c>
      <c r="F198" s="6">
        <v>348</v>
      </c>
      <c r="G198" t="str">
        <f t="shared" si="7"/>
        <v>202205</v>
      </c>
    </row>
    <row r="199" spans="1:7" ht="12" customHeight="1" x14ac:dyDescent="0.15">
      <c r="A199" s="7">
        <v>44678</v>
      </c>
      <c r="B199" s="8">
        <v>142665510</v>
      </c>
      <c r="C199" s="1">
        <v>5540246176294</v>
      </c>
      <c r="D199" s="1" t="str">
        <f t="shared" si="6"/>
        <v>CREMERIE</v>
      </c>
      <c r="E199" s="7">
        <v>44683</v>
      </c>
      <c r="F199" s="9">
        <v>2228</v>
      </c>
      <c r="G199" t="str">
        <f t="shared" si="7"/>
        <v>202205</v>
      </c>
    </row>
    <row r="200" spans="1:7" ht="12" customHeight="1" x14ac:dyDescent="0.15">
      <c r="A200" s="4">
        <v>44678</v>
      </c>
      <c r="B200" s="5">
        <v>142665510</v>
      </c>
      <c r="C200" s="1">
        <v>5540246176295</v>
      </c>
      <c r="D200" s="1" t="str">
        <f t="shared" si="6"/>
        <v>CREMERIE</v>
      </c>
      <c r="E200" s="4">
        <v>44683</v>
      </c>
      <c r="F200" s="6">
        <v>7424</v>
      </c>
      <c r="G200" t="str">
        <f t="shared" si="7"/>
        <v>202205</v>
      </c>
    </row>
    <row r="201" spans="1:7" ht="12" customHeight="1" x14ac:dyDescent="0.15">
      <c r="A201" s="7">
        <v>44678</v>
      </c>
      <c r="B201" s="8">
        <v>142665510</v>
      </c>
      <c r="C201" s="1">
        <v>5540246184808</v>
      </c>
      <c r="D201" s="1" t="str">
        <f t="shared" si="6"/>
        <v>CREMERIE</v>
      </c>
      <c r="E201" s="7">
        <v>44683</v>
      </c>
      <c r="F201" s="9">
        <v>2088</v>
      </c>
      <c r="G201" t="str">
        <f t="shared" si="7"/>
        <v>202205</v>
      </c>
    </row>
    <row r="202" spans="1:7" ht="12" customHeight="1" x14ac:dyDescent="0.15">
      <c r="A202" s="4">
        <v>44678</v>
      </c>
      <c r="B202" s="5">
        <v>142665510</v>
      </c>
      <c r="C202" s="1">
        <v>5540246187987</v>
      </c>
      <c r="D202" s="1" t="str">
        <f t="shared" si="6"/>
        <v>CREMERIE</v>
      </c>
      <c r="E202" s="4">
        <v>44683</v>
      </c>
      <c r="F202" s="6">
        <v>4455</v>
      </c>
      <c r="G202" t="str">
        <f t="shared" si="7"/>
        <v>202205</v>
      </c>
    </row>
    <row r="203" spans="1:7" ht="12" customHeight="1" x14ac:dyDescent="0.15">
      <c r="A203" s="7">
        <v>44678</v>
      </c>
      <c r="B203" s="8">
        <v>142665510</v>
      </c>
      <c r="C203" s="1">
        <v>5540246188200</v>
      </c>
      <c r="D203" s="1" t="str">
        <f t="shared" si="6"/>
        <v>CREMERIE</v>
      </c>
      <c r="E203" s="7">
        <v>44683</v>
      </c>
      <c r="F203" s="9">
        <v>1114</v>
      </c>
      <c r="G203" t="str">
        <f t="shared" si="7"/>
        <v>202205</v>
      </c>
    </row>
    <row r="204" spans="1:7" ht="12" customHeight="1" x14ac:dyDescent="0.15">
      <c r="A204" s="7">
        <v>44678</v>
      </c>
      <c r="B204" s="8">
        <v>142665515</v>
      </c>
      <c r="C204" s="1">
        <v>5540246174095</v>
      </c>
      <c r="D204" s="1" t="str">
        <f t="shared" si="6"/>
        <v>CREMERIE</v>
      </c>
      <c r="E204" s="7">
        <v>44689</v>
      </c>
      <c r="F204" s="9">
        <v>84</v>
      </c>
      <c r="G204" t="str">
        <f t="shared" si="7"/>
        <v>202205</v>
      </c>
    </row>
    <row r="205" spans="1:7" ht="12" customHeight="1" x14ac:dyDescent="0.15">
      <c r="A205" s="4">
        <v>44678</v>
      </c>
      <c r="B205" s="5">
        <v>142665515</v>
      </c>
      <c r="C205" s="1">
        <v>5540246190743</v>
      </c>
      <c r="D205" s="1" t="str">
        <f t="shared" si="6"/>
        <v>CREMERIE</v>
      </c>
      <c r="E205" s="4">
        <v>44689</v>
      </c>
      <c r="F205" s="6">
        <v>279</v>
      </c>
      <c r="G205" t="str">
        <f t="shared" si="7"/>
        <v>202205</v>
      </c>
    </row>
    <row r="206" spans="1:7" ht="12" customHeight="1" x14ac:dyDescent="0.15">
      <c r="A206" s="4">
        <v>44678</v>
      </c>
      <c r="B206" s="5">
        <v>142665520</v>
      </c>
      <c r="C206" s="1">
        <v>5540246173906</v>
      </c>
      <c r="D206" s="1" t="str">
        <f t="shared" si="6"/>
        <v>VOLAILLE</v>
      </c>
      <c r="E206" s="4">
        <v>44690</v>
      </c>
      <c r="F206" s="6">
        <v>1634</v>
      </c>
      <c r="G206" t="str">
        <f t="shared" si="7"/>
        <v>202205</v>
      </c>
    </row>
    <row r="207" spans="1:7" ht="12" customHeight="1" x14ac:dyDescent="0.15">
      <c r="A207" s="7">
        <v>44678</v>
      </c>
      <c r="B207" s="8">
        <v>142665520</v>
      </c>
      <c r="C207" s="1">
        <v>5540246181016</v>
      </c>
      <c r="D207" s="1" t="str">
        <f t="shared" si="6"/>
        <v>VOLAILLE</v>
      </c>
      <c r="E207" s="7">
        <v>44690</v>
      </c>
      <c r="F207" s="9">
        <v>8909</v>
      </c>
      <c r="G207" t="str">
        <f t="shared" si="7"/>
        <v>202205</v>
      </c>
    </row>
    <row r="208" spans="1:7" ht="12" customHeight="1" x14ac:dyDescent="0.15">
      <c r="A208" s="7">
        <v>44679</v>
      </c>
      <c r="B208" s="8">
        <v>142675542</v>
      </c>
      <c r="C208" s="1">
        <v>5540246184808</v>
      </c>
      <c r="D208" s="1" t="str">
        <f t="shared" si="6"/>
        <v>CREMERIE</v>
      </c>
      <c r="E208" s="7">
        <v>44683</v>
      </c>
      <c r="F208" s="9">
        <v>3132</v>
      </c>
      <c r="G208" t="str">
        <f t="shared" si="7"/>
        <v>202205</v>
      </c>
    </row>
    <row r="209" spans="1:7" ht="12" customHeight="1" x14ac:dyDescent="0.15">
      <c r="A209" s="7">
        <v>44679</v>
      </c>
      <c r="B209" s="8">
        <v>142675543</v>
      </c>
      <c r="C209" s="1">
        <v>5540246172669</v>
      </c>
      <c r="D209" s="1" t="str">
        <f t="shared" si="6"/>
        <v>CREMERIE</v>
      </c>
      <c r="E209" s="7">
        <v>44684</v>
      </c>
      <c r="F209" s="9">
        <v>279</v>
      </c>
      <c r="G209" t="str">
        <f t="shared" si="7"/>
        <v>202205</v>
      </c>
    </row>
    <row r="210" spans="1:7" ht="12" customHeight="1" x14ac:dyDescent="0.15">
      <c r="A210" s="4">
        <v>44679</v>
      </c>
      <c r="B210" s="5">
        <v>142675543</v>
      </c>
      <c r="C210" s="1">
        <v>5540246174174</v>
      </c>
      <c r="D210" s="1" t="str">
        <f t="shared" si="6"/>
        <v>CREMERIE</v>
      </c>
      <c r="E210" s="4">
        <v>44684</v>
      </c>
      <c r="F210" s="6">
        <v>348</v>
      </c>
      <c r="G210" t="str">
        <f t="shared" si="7"/>
        <v>202205</v>
      </c>
    </row>
    <row r="211" spans="1:7" ht="12" customHeight="1" x14ac:dyDescent="0.15">
      <c r="A211" s="7">
        <v>44679</v>
      </c>
      <c r="B211" s="8">
        <v>142675543</v>
      </c>
      <c r="C211" s="1">
        <v>5540246176294</v>
      </c>
      <c r="D211" s="1" t="str">
        <f t="shared" si="6"/>
        <v>CREMERIE</v>
      </c>
      <c r="E211" s="7">
        <v>44684</v>
      </c>
      <c r="F211" s="9">
        <v>1856</v>
      </c>
      <c r="G211" t="str">
        <f t="shared" si="7"/>
        <v>202205</v>
      </c>
    </row>
    <row r="212" spans="1:7" ht="12" customHeight="1" x14ac:dyDescent="0.15">
      <c r="A212" s="4">
        <v>44679</v>
      </c>
      <c r="B212" s="5">
        <v>142675543</v>
      </c>
      <c r="C212" s="1">
        <v>5540246176295</v>
      </c>
      <c r="D212" s="1" t="str">
        <f t="shared" si="6"/>
        <v>CREMERIE</v>
      </c>
      <c r="E212" s="4">
        <v>44684</v>
      </c>
      <c r="F212" s="6">
        <v>7424</v>
      </c>
      <c r="G212" t="str">
        <f t="shared" si="7"/>
        <v>202205</v>
      </c>
    </row>
    <row r="213" spans="1:7" ht="12" customHeight="1" x14ac:dyDescent="0.15">
      <c r="A213" s="4">
        <v>44679</v>
      </c>
      <c r="B213" s="5">
        <v>142675543</v>
      </c>
      <c r="C213" s="1">
        <v>5540246188175</v>
      </c>
      <c r="D213" s="1" t="str">
        <f t="shared" si="6"/>
        <v>CREMERIE</v>
      </c>
      <c r="E213" s="4">
        <v>44684</v>
      </c>
      <c r="F213" s="6">
        <v>232</v>
      </c>
      <c r="G213" t="str">
        <f t="shared" si="7"/>
        <v>202205</v>
      </c>
    </row>
    <row r="214" spans="1:7" ht="12" customHeight="1" x14ac:dyDescent="0.15">
      <c r="A214" s="7">
        <v>44679</v>
      </c>
      <c r="B214" s="8">
        <v>142675543</v>
      </c>
      <c r="C214" s="1">
        <v>5540246188200</v>
      </c>
      <c r="D214" s="1" t="str">
        <f t="shared" si="6"/>
        <v>CREMERIE</v>
      </c>
      <c r="E214" s="7">
        <v>44684</v>
      </c>
      <c r="F214" s="9">
        <v>743</v>
      </c>
      <c r="G214" t="str">
        <f t="shared" si="7"/>
        <v>202205</v>
      </c>
    </row>
    <row r="215" spans="1:7" ht="12" customHeight="1" x14ac:dyDescent="0.15">
      <c r="A215" s="7">
        <v>44679</v>
      </c>
      <c r="B215" s="8">
        <v>142675550</v>
      </c>
      <c r="C215" s="1">
        <v>5540246188583</v>
      </c>
      <c r="D215" s="1" t="str">
        <f t="shared" si="6"/>
        <v>BOULANGERIE</v>
      </c>
      <c r="E215" s="7">
        <v>44685</v>
      </c>
      <c r="F215" s="9">
        <v>2784</v>
      </c>
      <c r="G215" t="str">
        <f t="shared" si="7"/>
        <v>202205</v>
      </c>
    </row>
    <row r="216" spans="1:7" ht="12" customHeight="1" x14ac:dyDescent="0.15">
      <c r="A216" s="4">
        <v>44679</v>
      </c>
      <c r="B216" s="5">
        <v>142675553</v>
      </c>
      <c r="C216" s="1">
        <v>5540246175047</v>
      </c>
      <c r="D216" s="1" t="str">
        <f t="shared" si="6"/>
        <v>CREMERIE</v>
      </c>
      <c r="E216" s="4">
        <v>44689</v>
      </c>
      <c r="F216" s="6">
        <v>418</v>
      </c>
      <c r="G216" t="str">
        <f t="shared" si="7"/>
        <v>202205</v>
      </c>
    </row>
    <row r="217" spans="1:7" ht="12" customHeight="1" x14ac:dyDescent="0.15">
      <c r="A217" s="7">
        <v>44679</v>
      </c>
      <c r="B217" s="8">
        <v>142675554</v>
      </c>
      <c r="C217" s="1">
        <v>5540246174095</v>
      </c>
      <c r="D217" s="1" t="str">
        <f t="shared" si="6"/>
        <v>CREMERIE</v>
      </c>
      <c r="E217" s="7">
        <v>44691</v>
      </c>
      <c r="F217" s="9">
        <v>140</v>
      </c>
      <c r="G217" t="str">
        <f t="shared" si="7"/>
        <v>202205</v>
      </c>
    </row>
    <row r="218" spans="1:7" ht="12" customHeight="1" x14ac:dyDescent="0.15">
      <c r="A218" s="4">
        <v>44679</v>
      </c>
      <c r="B218" s="5">
        <v>142675554</v>
      </c>
      <c r="C218" s="1">
        <v>5540246175049</v>
      </c>
      <c r="D218" s="1" t="str">
        <f t="shared" si="6"/>
        <v>CREMERIE</v>
      </c>
      <c r="E218" s="4">
        <v>44691</v>
      </c>
      <c r="F218" s="6">
        <v>418</v>
      </c>
      <c r="G218" t="str">
        <f t="shared" si="7"/>
        <v>202205</v>
      </c>
    </row>
    <row r="219" spans="1:7" ht="12" customHeight="1" x14ac:dyDescent="0.15">
      <c r="A219" s="7">
        <v>44679</v>
      </c>
      <c r="B219" s="8">
        <v>142675554</v>
      </c>
      <c r="C219" s="1">
        <v>5540246175050</v>
      </c>
      <c r="D219" s="1" t="str">
        <f t="shared" si="6"/>
        <v>CREMERIE</v>
      </c>
      <c r="E219" s="7">
        <v>44691</v>
      </c>
      <c r="F219" s="9">
        <v>836</v>
      </c>
      <c r="G219" t="str">
        <f t="shared" si="7"/>
        <v>202205</v>
      </c>
    </row>
    <row r="220" spans="1:7" ht="12" customHeight="1" x14ac:dyDescent="0.15">
      <c r="A220" s="7">
        <v>44679</v>
      </c>
      <c r="B220" s="8">
        <v>142675555</v>
      </c>
      <c r="C220" s="1">
        <v>5540246173472</v>
      </c>
      <c r="D220" s="1" t="str">
        <f t="shared" si="6"/>
        <v>CREMERIE</v>
      </c>
      <c r="E220" s="7">
        <v>44698</v>
      </c>
      <c r="F220" s="9">
        <v>557</v>
      </c>
      <c r="G220" t="str">
        <f t="shared" si="7"/>
        <v>202205</v>
      </c>
    </row>
    <row r="221" spans="1:7" ht="12" customHeight="1" x14ac:dyDescent="0.15">
      <c r="A221" s="4">
        <v>44679</v>
      </c>
      <c r="B221" s="5">
        <v>142675562</v>
      </c>
      <c r="C221" s="1">
        <v>5540246184617</v>
      </c>
      <c r="D221" s="1" t="str">
        <f t="shared" si="6"/>
        <v>MIX LEGUMES</v>
      </c>
      <c r="E221" s="4">
        <v>44689</v>
      </c>
      <c r="F221" s="6">
        <v>18338</v>
      </c>
      <c r="G221" t="str">
        <f t="shared" si="7"/>
        <v>202205</v>
      </c>
    </row>
    <row r="222" spans="1:7" ht="12" customHeight="1" x14ac:dyDescent="0.15">
      <c r="A222" s="7">
        <v>44679</v>
      </c>
      <c r="B222" s="8">
        <v>142675565</v>
      </c>
      <c r="C222" s="1">
        <v>5540246170256</v>
      </c>
      <c r="D222" s="1" t="str">
        <f t="shared" si="6"/>
        <v>BOULANGERIE</v>
      </c>
      <c r="E222" s="7">
        <v>44689</v>
      </c>
      <c r="F222" s="9">
        <v>1764</v>
      </c>
      <c r="G222" t="str">
        <f t="shared" si="7"/>
        <v>202205</v>
      </c>
    </row>
    <row r="223" spans="1:7" ht="12" customHeight="1" x14ac:dyDescent="0.15">
      <c r="A223" s="4">
        <v>44679</v>
      </c>
      <c r="B223" s="5">
        <v>142675565</v>
      </c>
      <c r="C223" s="1">
        <v>5540246171888</v>
      </c>
      <c r="D223" s="1" t="str">
        <f t="shared" si="6"/>
        <v>BOULANGERIE</v>
      </c>
      <c r="E223" s="4">
        <v>44689</v>
      </c>
      <c r="F223" s="6">
        <v>1560</v>
      </c>
      <c r="G223" t="str">
        <f t="shared" si="7"/>
        <v>202205</v>
      </c>
    </row>
    <row r="224" spans="1:7" ht="12" customHeight="1" x14ac:dyDescent="0.15">
      <c r="A224" s="4">
        <v>44683</v>
      </c>
      <c r="B224" s="5">
        <v>142675576</v>
      </c>
      <c r="C224" s="1">
        <v>5540246172978</v>
      </c>
      <c r="D224" s="1" t="str">
        <f t="shared" si="6"/>
        <v>CREMERIE</v>
      </c>
      <c r="E224" s="4">
        <v>44685</v>
      </c>
      <c r="F224" s="6">
        <v>836</v>
      </c>
      <c r="G224" t="str">
        <f t="shared" si="7"/>
        <v>202205</v>
      </c>
    </row>
    <row r="225" spans="1:7" ht="12" customHeight="1" x14ac:dyDescent="0.15">
      <c r="A225" s="7">
        <v>44683</v>
      </c>
      <c r="B225" s="8">
        <v>142675576</v>
      </c>
      <c r="C225" s="1">
        <v>5540246174174</v>
      </c>
      <c r="D225" s="1" t="str">
        <f t="shared" si="6"/>
        <v>CREMERIE</v>
      </c>
      <c r="E225" s="7">
        <v>44685</v>
      </c>
      <c r="F225" s="9">
        <v>232</v>
      </c>
      <c r="G225" t="str">
        <f t="shared" si="7"/>
        <v>202205</v>
      </c>
    </row>
    <row r="226" spans="1:7" ht="12" customHeight="1" x14ac:dyDescent="0.15">
      <c r="A226" s="4">
        <v>44683</v>
      </c>
      <c r="B226" s="5">
        <v>142675576</v>
      </c>
      <c r="C226" s="1">
        <v>5540246176295</v>
      </c>
      <c r="D226" s="1" t="str">
        <f t="shared" si="6"/>
        <v>CREMERIE</v>
      </c>
      <c r="E226" s="4">
        <v>44685</v>
      </c>
      <c r="F226" s="6">
        <v>7424</v>
      </c>
      <c r="G226" t="str">
        <f t="shared" si="7"/>
        <v>202205</v>
      </c>
    </row>
    <row r="227" spans="1:7" ht="12" customHeight="1" x14ac:dyDescent="0.15">
      <c r="A227" s="7">
        <v>44683</v>
      </c>
      <c r="B227" s="8">
        <v>142675576</v>
      </c>
      <c r="C227" s="1">
        <v>5540246184808</v>
      </c>
      <c r="D227" s="1" t="str">
        <f t="shared" si="6"/>
        <v>CREMERIE</v>
      </c>
      <c r="E227" s="7">
        <v>44685</v>
      </c>
      <c r="F227" s="9">
        <v>2088</v>
      </c>
      <c r="G227" t="str">
        <f t="shared" si="7"/>
        <v>202205</v>
      </c>
    </row>
    <row r="228" spans="1:7" ht="12" customHeight="1" x14ac:dyDescent="0.15">
      <c r="A228" s="4">
        <v>44683</v>
      </c>
      <c r="B228" s="5">
        <v>142675576</v>
      </c>
      <c r="C228" s="1">
        <v>5540246187987</v>
      </c>
      <c r="D228" s="1" t="str">
        <f t="shared" si="6"/>
        <v>CREMERIE</v>
      </c>
      <c r="E228" s="4">
        <v>44685</v>
      </c>
      <c r="F228" s="6">
        <v>4455</v>
      </c>
      <c r="G228" t="str">
        <f t="shared" si="7"/>
        <v>202205</v>
      </c>
    </row>
    <row r="229" spans="1:7" ht="12" customHeight="1" x14ac:dyDescent="0.15">
      <c r="A229" s="7">
        <v>44683</v>
      </c>
      <c r="B229" s="8">
        <v>142675581</v>
      </c>
      <c r="C229" s="1">
        <v>5540246177132</v>
      </c>
      <c r="D229" s="1" t="str">
        <f t="shared" si="6"/>
        <v>MIX LEGUMES</v>
      </c>
      <c r="E229" s="7">
        <v>44685</v>
      </c>
      <c r="F229" s="9">
        <v>9280</v>
      </c>
      <c r="G229" t="str">
        <f t="shared" si="7"/>
        <v>202205</v>
      </c>
    </row>
    <row r="230" spans="1:7" ht="12" customHeight="1" x14ac:dyDescent="0.15">
      <c r="A230" s="4">
        <v>44683</v>
      </c>
      <c r="B230" s="5">
        <v>142675581</v>
      </c>
      <c r="C230" s="1">
        <v>5540246177133</v>
      </c>
      <c r="D230" s="1" t="str">
        <f t="shared" si="6"/>
        <v>MIX LEGUMES</v>
      </c>
      <c r="E230" s="4">
        <v>44685</v>
      </c>
      <c r="F230" s="6">
        <v>5012</v>
      </c>
      <c r="G230" t="str">
        <f t="shared" si="7"/>
        <v>202205</v>
      </c>
    </row>
    <row r="231" spans="1:7" ht="12" customHeight="1" x14ac:dyDescent="0.15">
      <c r="A231" s="7">
        <v>44683</v>
      </c>
      <c r="B231" s="8">
        <v>142675581</v>
      </c>
      <c r="C231" s="1">
        <v>5540246183562</v>
      </c>
      <c r="D231" s="1" t="str">
        <f t="shared" si="6"/>
        <v>MIX LEGUMES</v>
      </c>
      <c r="E231" s="7">
        <v>44685</v>
      </c>
      <c r="F231" s="9">
        <v>1021</v>
      </c>
      <c r="G231" t="str">
        <f t="shared" si="7"/>
        <v>202205</v>
      </c>
    </row>
    <row r="232" spans="1:7" ht="12" customHeight="1" x14ac:dyDescent="0.15">
      <c r="A232" s="7">
        <v>44683</v>
      </c>
      <c r="B232" s="8">
        <v>142675582</v>
      </c>
      <c r="C232" s="1">
        <v>5540246174095</v>
      </c>
      <c r="D232" s="1" t="str">
        <f t="shared" si="6"/>
        <v>CREMERIE</v>
      </c>
      <c r="E232" s="7">
        <v>44696</v>
      </c>
      <c r="F232" s="9">
        <v>70</v>
      </c>
      <c r="G232" t="str">
        <f t="shared" si="7"/>
        <v>202205</v>
      </c>
    </row>
    <row r="233" spans="1:7" ht="12" customHeight="1" x14ac:dyDescent="0.15">
      <c r="A233" s="4">
        <v>44683</v>
      </c>
      <c r="B233" s="5">
        <v>142675582</v>
      </c>
      <c r="C233" s="1">
        <v>5540246175047</v>
      </c>
      <c r="D233" s="1" t="str">
        <f t="shared" si="6"/>
        <v>CREMERIE</v>
      </c>
      <c r="E233" s="4">
        <v>44696</v>
      </c>
      <c r="F233" s="6">
        <v>140</v>
      </c>
      <c r="G233" t="str">
        <f t="shared" si="7"/>
        <v>202205</v>
      </c>
    </row>
    <row r="234" spans="1:7" ht="12" customHeight="1" x14ac:dyDescent="0.15">
      <c r="A234" s="7">
        <v>44683</v>
      </c>
      <c r="B234" s="8">
        <v>142675582</v>
      </c>
      <c r="C234" s="1">
        <v>5540246175049</v>
      </c>
      <c r="D234" s="1" t="str">
        <f t="shared" si="6"/>
        <v>CREMERIE</v>
      </c>
      <c r="E234" s="7">
        <v>44696</v>
      </c>
      <c r="F234" s="9">
        <v>418</v>
      </c>
      <c r="G234" t="str">
        <f t="shared" si="7"/>
        <v>202205</v>
      </c>
    </row>
    <row r="235" spans="1:7" ht="12" customHeight="1" x14ac:dyDescent="0.15">
      <c r="A235" s="4">
        <v>44683</v>
      </c>
      <c r="B235" s="5">
        <v>142675582</v>
      </c>
      <c r="C235" s="1">
        <v>5540246175050</v>
      </c>
      <c r="D235" s="1" t="str">
        <f t="shared" si="6"/>
        <v>CREMERIE</v>
      </c>
      <c r="E235" s="4">
        <v>44696</v>
      </c>
      <c r="F235" s="6">
        <v>696</v>
      </c>
      <c r="G235" t="str">
        <f t="shared" si="7"/>
        <v>202205</v>
      </c>
    </row>
    <row r="236" spans="1:7" ht="12" customHeight="1" x14ac:dyDescent="0.15">
      <c r="A236" s="7">
        <v>44683</v>
      </c>
      <c r="B236" s="8">
        <v>142675582</v>
      </c>
      <c r="C236" s="1">
        <v>5540246190743</v>
      </c>
      <c r="D236" s="1" t="str">
        <f t="shared" si="6"/>
        <v>CREMERIE</v>
      </c>
      <c r="E236" s="7">
        <v>44696</v>
      </c>
      <c r="F236" s="9">
        <v>140</v>
      </c>
      <c r="G236" t="str">
        <f t="shared" si="7"/>
        <v>202205</v>
      </c>
    </row>
    <row r="237" spans="1:7" ht="12" customHeight="1" x14ac:dyDescent="0.15">
      <c r="A237" s="4">
        <v>44683</v>
      </c>
      <c r="B237" s="5">
        <v>142675583</v>
      </c>
      <c r="C237" s="1">
        <v>5540246188224</v>
      </c>
      <c r="D237" s="1" t="str">
        <f t="shared" si="6"/>
        <v>VOLAILLE</v>
      </c>
      <c r="E237" s="4">
        <v>44696</v>
      </c>
      <c r="F237" s="6">
        <v>1207</v>
      </c>
      <c r="G237" t="str">
        <f t="shared" si="7"/>
        <v>202205</v>
      </c>
    </row>
    <row r="238" spans="1:7" ht="12" customHeight="1" x14ac:dyDescent="0.15">
      <c r="A238" s="4">
        <v>44683</v>
      </c>
      <c r="B238" s="5">
        <v>142675585</v>
      </c>
      <c r="C238" s="1">
        <v>5540246183130</v>
      </c>
      <c r="D238" s="1" t="str">
        <f t="shared" si="6"/>
        <v>MIX LEGUMES</v>
      </c>
      <c r="E238" s="4">
        <v>44690</v>
      </c>
      <c r="F238" s="6">
        <v>2256</v>
      </c>
      <c r="G238" t="str">
        <f t="shared" si="7"/>
        <v>202205</v>
      </c>
    </row>
    <row r="239" spans="1:7" ht="12" customHeight="1" x14ac:dyDescent="0.15">
      <c r="A239" s="7">
        <v>44683</v>
      </c>
      <c r="B239" s="8">
        <v>142675585</v>
      </c>
      <c r="C239" s="1">
        <v>5540246183537</v>
      </c>
      <c r="D239" s="1" t="str">
        <f t="shared" si="6"/>
        <v>MIX LEGUMES</v>
      </c>
      <c r="E239" s="7">
        <v>44690</v>
      </c>
      <c r="F239" s="9">
        <v>961</v>
      </c>
      <c r="G239" t="str">
        <f t="shared" si="7"/>
        <v>202205</v>
      </c>
    </row>
    <row r="240" spans="1:7" ht="12" customHeight="1" x14ac:dyDescent="0.15">
      <c r="A240" s="4">
        <v>44683</v>
      </c>
      <c r="B240" s="5">
        <v>142675585</v>
      </c>
      <c r="C240" s="1">
        <v>5540246183538</v>
      </c>
      <c r="D240" s="1" t="str">
        <f t="shared" si="6"/>
        <v>MIX LEGUMES</v>
      </c>
      <c r="E240" s="4">
        <v>44690</v>
      </c>
      <c r="F240" s="6">
        <v>919</v>
      </c>
      <c r="G240" t="str">
        <f t="shared" si="7"/>
        <v>202205</v>
      </c>
    </row>
    <row r="241" spans="1:7" ht="12" customHeight="1" x14ac:dyDescent="0.15">
      <c r="A241" s="7">
        <v>44683</v>
      </c>
      <c r="B241" s="8">
        <v>142675587</v>
      </c>
      <c r="C241" s="1">
        <v>5540246183558</v>
      </c>
      <c r="D241" s="1" t="str">
        <f t="shared" si="6"/>
        <v>MIX LEGUMES</v>
      </c>
      <c r="E241" s="7">
        <v>44689</v>
      </c>
      <c r="F241" s="9">
        <v>1300</v>
      </c>
      <c r="G241" t="str">
        <f t="shared" si="7"/>
        <v>202205</v>
      </c>
    </row>
    <row r="242" spans="1:7" ht="12" customHeight="1" x14ac:dyDescent="0.15">
      <c r="A242" s="4">
        <v>44683</v>
      </c>
      <c r="B242" s="5">
        <v>142675587</v>
      </c>
      <c r="C242" s="1">
        <v>5540246183560</v>
      </c>
      <c r="D242" s="1" t="str">
        <f t="shared" si="6"/>
        <v>MIX LEGUMES</v>
      </c>
      <c r="E242" s="4">
        <v>44689</v>
      </c>
      <c r="F242" s="6">
        <v>223</v>
      </c>
      <c r="G242" t="str">
        <f t="shared" si="7"/>
        <v>202205</v>
      </c>
    </row>
    <row r="243" spans="1:7" ht="12" customHeight="1" x14ac:dyDescent="0.15">
      <c r="A243" s="7">
        <v>44683</v>
      </c>
      <c r="B243" s="8">
        <v>142675589</v>
      </c>
      <c r="C243" s="1">
        <v>5540246183589</v>
      </c>
      <c r="D243" s="1" t="str">
        <f t="shared" si="6"/>
        <v>MIX LEGUMES</v>
      </c>
      <c r="E243" s="7">
        <v>44691</v>
      </c>
      <c r="F243" s="9">
        <v>1300</v>
      </c>
      <c r="G243" t="str">
        <f t="shared" si="7"/>
        <v>202205</v>
      </c>
    </row>
    <row r="244" spans="1:7" ht="12" customHeight="1" x14ac:dyDescent="0.15">
      <c r="A244" s="7">
        <v>44683</v>
      </c>
      <c r="B244" s="8">
        <v>142675596</v>
      </c>
      <c r="C244" s="1">
        <v>5540246184617</v>
      </c>
      <c r="D244" s="1" t="str">
        <f t="shared" si="6"/>
        <v>MIX LEGUMES</v>
      </c>
      <c r="E244" s="7">
        <v>44686</v>
      </c>
      <c r="F244" s="9">
        <v>27506</v>
      </c>
      <c r="G244" t="str">
        <f t="shared" si="7"/>
        <v>202205</v>
      </c>
    </row>
    <row r="245" spans="1:7" ht="12" customHeight="1" x14ac:dyDescent="0.15">
      <c r="A245" s="7">
        <v>44683</v>
      </c>
      <c r="B245" s="8">
        <v>142675607</v>
      </c>
      <c r="C245" s="1">
        <v>5540246173685</v>
      </c>
      <c r="D245" s="1" t="str">
        <f t="shared" si="6"/>
        <v>EMBALLAGES</v>
      </c>
      <c r="E245" s="7">
        <v>44691</v>
      </c>
      <c r="F245" s="9">
        <v>882</v>
      </c>
      <c r="G245" t="str">
        <f t="shared" si="7"/>
        <v>202205</v>
      </c>
    </row>
    <row r="246" spans="1:7" ht="12" customHeight="1" x14ac:dyDescent="0.15">
      <c r="A246" s="7">
        <v>44684</v>
      </c>
      <c r="B246" s="8">
        <v>142675617</v>
      </c>
      <c r="C246" s="1">
        <v>5540246171888</v>
      </c>
      <c r="D246" s="1" t="str">
        <f t="shared" si="6"/>
        <v>BOULANGERIE</v>
      </c>
      <c r="E246" s="7">
        <v>44684</v>
      </c>
      <c r="F246" s="9">
        <v>369</v>
      </c>
      <c r="G246" t="str">
        <f t="shared" si="7"/>
        <v>202205</v>
      </c>
    </row>
    <row r="247" spans="1:7" ht="12" customHeight="1" x14ac:dyDescent="0.15">
      <c r="A247" s="4">
        <v>44684</v>
      </c>
      <c r="B247" s="5">
        <v>142675618</v>
      </c>
      <c r="C247" s="1">
        <v>5540246171933</v>
      </c>
      <c r="D247" s="1" t="str">
        <f t="shared" si="6"/>
        <v>CREMERIE</v>
      </c>
      <c r="E247" s="4">
        <v>44686</v>
      </c>
      <c r="F247" s="6">
        <v>279</v>
      </c>
      <c r="G247" t="str">
        <f t="shared" si="7"/>
        <v>202205</v>
      </c>
    </row>
    <row r="248" spans="1:7" ht="12" customHeight="1" x14ac:dyDescent="0.15">
      <c r="A248" s="7">
        <v>44684</v>
      </c>
      <c r="B248" s="8">
        <v>142675618</v>
      </c>
      <c r="C248" s="1">
        <v>5540246176295</v>
      </c>
      <c r="D248" s="1" t="str">
        <f t="shared" si="6"/>
        <v>CREMERIE</v>
      </c>
      <c r="E248" s="7">
        <v>44686</v>
      </c>
      <c r="F248" s="9">
        <v>7424</v>
      </c>
      <c r="G248" t="str">
        <f t="shared" si="7"/>
        <v>202205</v>
      </c>
    </row>
    <row r="249" spans="1:7" ht="12" customHeight="1" x14ac:dyDescent="0.15">
      <c r="A249" s="7">
        <v>44684</v>
      </c>
      <c r="B249" s="8">
        <v>142675618</v>
      </c>
      <c r="C249" s="1">
        <v>5540246187987</v>
      </c>
      <c r="D249" s="1" t="str">
        <f t="shared" si="6"/>
        <v>CREMERIE</v>
      </c>
      <c r="E249" s="7">
        <v>44686</v>
      </c>
      <c r="F249" s="9">
        <v>2228</v>
      </c>
      <c r="G249" t="str">
        <f t="shared" si="7"/>
        <v>202205</v>
      </c>
    </row>
    <row r="250" spans="1:7" ht="12" customHeight="1" x14ac:dyDescent="0.15">
      <c r="A250" s="4">
        <v>44684</v>
      </c>
      <c r="B250" s="5">
        <v>142675618</v>
      </c>
      <c r="C250" s="1">
        <v>5540246188200</v>
      </c>
      <c r="D250" s="1" t="str">
        <f t="shared" si="6"/>
        <v>CREMERIE</v>
      </c>
      <c r="E250" s="4">
        <v>44686</v>
      </c>
      <c r="F250" s="6">
        <v>1114</v>
      </c>
      <c r="G250" t="str">
        <f t="shared" si="7"/>
        <v>202205</v>
      </c>
    </row>
    <row r="251" spans="1:7" ht="12" customHeight="1" x14ac:dyDescent="0.15">
      <c r="A251" s="7">
        <v>44684</v>
      </c>
      <c r="B251" s="8">
        <v>142675619</v>
      </c>
      <c r="C251" s="1">
        <v>5540246172539</v>
      </c>
      <c r="D251" s="1" t="str">
        <f t="shared" si="6"/>
        <v>CREMERIE</v>
      </c>
      <c r="E251" s="7">
        <v>44686</v>
      </c>
      <c r="F251" s="9">
        <v>70</v>
      </c>
      <c r="G251" t="str">
        <f t="shared" si="7"/>
        <v>202205</v>
      </c>
    </row>
    <row r="252" spans="1:7" ht="12" customHeight="1" x14ac:dyDescent="0.15">
      <c r="A252" s="4">
        <v>44684</v>
      </c>
      <c r="B252" s="5">
        <v>142675619</v>
      </c>
      <c r="C252" s="1">
        <v>5540246172978</v>
      </c>
      <c r="D252" s="1" t="str">
        <f t="shared" si="6"/>
        <v>CREMERIE</v>
      </c>
      <c r="E252" s="4">
        <v>44686</v>
      </c>
      <c r="F252" s="6">
        <v>836</v>
      </c>
      <c r="G252" t="str">
        <f t="shared" si="7"/>
        <v>202205</v>
      </c>
    </row>
    <row r="253" spans="1:7" ht="12" customHeight="1" x14ac:dyDescent="0.15">
      <c r="A253" s="4">
        <v>44684</v>
      </c>
      <c r="B253" s="5">
        <v>142675619</v>
      </c>
      <c r="C253" s="1">
        <v>5540246184808</v>
      </c>
      <c r="D253" s="1" t="str">
        <f t="shared" si="6"/>
        <v>CREMERIE</v>
      </c>
      <c r="E253" s="4">
        <v>44686</v>
      </c>
      <c r="F253" s="6">
        <v>2088</v>
      </c>
      <c r="G253" t="str">
        <f t="shared" si="7"/>
        <v>202205</v>
      </c>
    </row>
    <row r="254" spans="1:7" ht="12" customHeight="1" x14ac:dyDescent="0.15">
      <c r="A254" s="7">
        <v>44684</v>
      </c>
      <c r="B254" s="8">
        <v>142675638</v>
      </c>
      <c r="C254" s="1">
        <v>5540246184617</v>
      </c>
      <c r="D254" s="1" t="str">
        <f t="shared" si="6"/>
        <v>MIX LEGUMES</v>
      </c>
      <c r="E254" s="7">
        <v>44690</v>
      </c>
      <c r="F254" s="9">
        <v>27506</v>
      </c>
      <c r="G254" t="str">
        <f t="shared" si="7"/>
        <v>202205</v>
      </c>
    </row>
    <row r="255" spans="1:7" ht="12" customHeight="1" x14ac:dyDescent="0.15">
      <c r="A255" s="7">
        <v>44685</v>
      </c>
      <c r="B255" s="8">
        <v>142675650</v>
      </c>
      <c r="C255" s="1">
        <v>5540246191598</v>
      </c>
      <c r="D255" s="1" t="str">
        <f t="shared" si="6"/>
        <v>CREMERIE</v>
      </c>
      <c r="E255" s="7">
        <v>44686</v>
      </c>
      <c r="F255" s="9">
        <v>1935</v>
      </c>
      <c r="G255" t="str">
        <f t="shared" si="7"/>
        <v>202205</v>
      </c>
    </row>
    <row r="256" spans="1:7" ht="12" customHeight="1" x14ac:dyDescent="0.15">
      <c r="A256" s="4">
        <v>44685</v>
      </c>
      <c r="B256" s="5">
        <v>142675652</v>
      </c>
      <c r="C256" s="1">
        <v>5540246172978</v>
      </c>
      <c r="D256" s="1" t="str">
        <f t="shared" si="6"/>
        <v>CREMERIE</v>
      </c>
      <c r="E256" s="4">
        <v>44689</v>
      </c>
      <c r="F256" s="6">
        <v>836</v>
      </c>
      <c r="G256" t="str">
        <f t="shared" si="7"/>
        <v>202205</v>
      </c>
    </row>
    <row r="257" spans="1:7" ht="12" customHeight="1" x14ac:dyDescent="0.15">
      <c r="A257" s="7">
        <v>44685</v>
      </c>
      <c r="B257" s="8">
        <v>142675652</v>
      </c>
      <c r="C257" s="1">
        <v>5540246174174</v>
      </c>
      <c r="D257" s="1" t="str">
        <f t="shared" si="6"/>
        <v>CREMERIE</v>
      </c>
      <c r="E257" s="7">
        <v>44689</v>
      </c>
      <c r="F257" s="9">
        <v>348</v>
      </c>
      <c r="G257" t="str">
        <f t="shared" si="7"/>
        <v>202205</v>
      </c>
    </row>
    <row r="258" spans="1:7" ht="12" customHeight="1" x14ac:dyDescent="0.15">
      <c r="A258" s="4">
        <v>44685</v>
      </c>
      <c r="B258" s="5">
        <v>142675652</v>
      </c>
      <c r="C258" s="1">
        <v>5540246184808</v>
      </c>
      <c r="D258" s="1" t="str">
        <f t="shared" ref="D258:D321" si="8">VLOOKUP(C258,Categorie,4,FALSE)</f>
        <v>CREMERIE</v>
      </c>
      <c r="E258" s="4">
        <v>44689</v>
      </c>
      <c r="F258" s="6">
        <v>4176</v>
      </c>
      <c r="G258" t="str">
        <f t="shared" si="7"/>
        <v>202205</v>
      </c>
    </row>
    <row r="259" spans="1:7" ht="12" customHeight="1" x14ac:dyDescent="0.15">
      <c r="A259" s="4">
        <v>44685</v>
      </c>
      <c r="B259" s="5">
        <v>142675653</v>
      </c>
      <c r="C259" s="1">
        <v>5540246171933</v>
      </c>
      <c r="D259" s="1" t="str">
        <f t="shared" si="8"/>
        <v>CREMERIE</v>
      </c>
      <c r="E259" s="4">
        <v>44689</v>
      </c>
      <c r="F259" s="6">
        <v>557</v>
      </c>
      <c r="G259" t="str">
        <f t="shared" ref="G259:G322" si="9">TEXT(E259,"aaaamm")</f>
        <v>202205</v>
      </c>
    </row>
    <row r="260" spans="1:7" ht="12" customHeight="1" x14ac:dyDescent="0.15">
      <c r="A260" s="7">
        <v>44685</v>
      </c>
      <c r="B260" s="8">
        <v>142675653</v>
      </c>
      <c r="C260" s="1">
        <v>5540246187987</v>
      </c>
      <c r="D260" s="1" t="str">
        <f t="shared" si="8"/>
        <v>CREMERIE</v>
      </c>
      <c r="E260" s="7">
        <v>44689</v>
      </c>
      <c r="F260" s="9">
        <v>4455</v>
      </c>
      <c r="G260" t="str">
        <f t="shared" si="9"/>
        <v>202205</v>
      </c>
    </row>
    <row r="261" spans="1:7" ht="12" customHeight="1" x14ac:dyDescent="0.15">
      <c r="A261" s="7">
        <v>44685</v>
      </c>
      <c r="B261" s="8">
        <v>142675668</v>
      </c>
      <c r="C261" s="1">
        <v>5540246192907</v>
      </c>
      <c r="D261" s="1" t="str">
        <f t="shared" si="8"/>
        <v>VOLAILLE</v>
      </c>
      <c r="E261" s="7">
        <v>44699</v>
      </c>
      <c r="F261" s="9">
        <v>7796</v>
      </c>
      <c r="G261" t="str">
        <f t="shared" si="9"/>
        <v>202205</v>
      </c>
    </row>
    <row r="262" spans="1:7" ht="12" customHeight="1" x14ac:dyDescent="0.15">
      <c r="A262" s="7">
        <v>44685</v>
      </c>
      <c r="B262" s="8">
        <v>142675671</v>
      </c>
      <c r="C262" s="1">
        <v>5540246171759</v>
      </c>
      <c r="D262" s="1" t="str">
        <f t="shared" si="8"/>
        <v>MIX LEGUMES</v>
      </c>
      <c r="E262" s="7">
        <v>44690</v>
      </c>
      <c r="F262" s="9">
        <v>2506</v>
      </c>
      <c r="G262" t="str">
        <f t="shared" si="9"/>
        <v>202205</v>
      </c>
    </row>
    <row r="263" spans="1:7" ht="12" customHeight="1" x14ac:dyDescent="0.15">
      <c r="A263" s="4">
        <v>44685</v>
      </c>
      <c r="B263" s="5">
        <v>142675671</v>
      </c>
      <c r="C263" s="1">
        <v>5540246177132</v>
      </c>
      <c r="D263" s="1" t="str">
        <f t="shared" si="8"/>
        <v>MIX LEGUMES</v>
      </c>
      <c r="E263" s="4">
        <v>44690</v>
      </c>
      <c r="F263" s="6">
        <v>7888</v>
      </c>
      <c r="G263" t="str">
        <f t="shared" si="9"/>
        <v>202205</v>
      </c>
    </row>
    <row r="264" spans="1:7" ht="12" customHeight="1" x14ac:dyDescent="0.15">
      <c r="A264" s="7">
        <v>44685</v>
      </c>
      <c r="B264" s="8">
        <v>142675671</v>
      </c>
      <c r="C264" s="1">
        <v>5540246177133</v>
      </c>
      <c r="D264" s="1" t="str">
        <f t="shared" si="8"/>
        <v>MIX LEGUMES</v>
      </c>
      <c r="E264" s="7">
        <v>44690</v>
      </c>
      <c r="F264" s="9">
        <v>5012</v>
      </c>
      <c r="G264" t="str">
        <f t="shared" si="9"/>
        <v>202205</v>
      </c>
    </row>
    <row r="265" spans="1:7" ht="12" customHeight="1" x14ac:dyDescent="0.15">
      <c r="A265" s="4">
        <v>44685</v>
      </c>
      <c r="B265" s="5">
        <v>142675671</v>
      </c>
      <c r="C265" s="1">
        <v>5540246183562</v>
      </c>
      <c r="D265" s="1" t="str">
        <f t="shared" si="8"/>
        <v>MIX LEGUMES</v>
      </c>
      <c r="E265" s="4">
        <v>44690</v>
      </c>
      <c r="F265" s="6">
        <v>3132</v>
      </c>
      <c r="G265" t="str">
        <f t="shared" si="9"/>
        <v>202205</v>
      </c>
    </row>
    <row r="266" spans="1:7" ht="12" customHeight="1" x14ac:dyDescent="0.15">
      <c r="A266" s="4">
        <v>44685</v>
      </c>
      <c r="B266" s="5">
        <v>142675679</v>
      </c>
      <c r="C266" s="1">
        <v>5540246183844</v>
      </c>
      <c r="D266" s="1" t="str">
        <f t="shared" si="8"/>
        <v>BOULANGERIE</v>
      </c>
      <c r="E266" s="4">
        <v>44689</v>
      </c>
      <c r="F266" s="6">
        <v>93</v>
      </c>
      <c r="G266" t="str">
        <f t="shared" si="9"/>
        <v>202205</v>
      </c>
    </row>
    <row r="267" spans="1:7" ht="12" customHeight="1" x14ac:dyDescent="0.15">
      <c r="A267" s="7">
        <v>44686</v>
      </c>
      <c r="B267" s="8">
        <v>142685687</v>
      </c>
      <c r="C267" s="1">
        <v>5540246172978</v>
      </c>
      <c r="D267" s="1" t="str">
        <f t="shared" si="8"/>
        <v>CREMERIE</v>
      </c>
      <c r="E267" s="7">
        <v>44690</v>
      </c>
      <c r="F267" s="9">
        <v>836</v>
      </c>
      <c r="G267" t="str">
        <f t="shared" si="9"/>
        <v>202205</v>
      </c>
    </row>
    <row r="268" spans="1:7" ht="12" customHeight="1" x14ac:dyDescent="0.15">
      <c r="A268" s="4">
        <v>44686</v>
      </c>
      <c r="B268" s="5">
        <v>142685687</v>
      </c>
      <c r="C268" s="1">
        <v>5540246174174</v>
      </c>
      <c r="D268" s="1" t="str">
        <f t="shared" si="8"/>
        <v>CREMERIE</v>
      </c>
      <c r="E268" s="4">
        <v>44690</v>
      </c>
      <c r="F268" s="6">
        <v>232</v>
      </c>
      <c r="G268" t="str">
        <f t="shared" si="9"/>
        <v>202205</v>
      </c>
    </row>
    <row r="269" spans="1:7" ht="12" customHeight="1" x14ac:dyDescent="0.15">
      <c r="A269" s="7">
        <v>44686</v>
      </c>
      <c r="B269" s="8">
        <v>142685687</v>
      </c>
      <c r="C269" s="1">
        <v>5540246184808</v>
      </c>
      <c r="D269" s="1" t="str">
        <f t="shared" si="8"/>
        <v>CREMERIE</v>
      </c>
      <c r="E269" s="7">
        <v>44690</v>
      </c>
      <c r="F269" s="9">
        <v>2088</v>
      </c>
      <c r="G269" t="str">
        <f t="shared" si="9"/>
        <v>202205</v>
      </c>
    </row>
    <row r="270" spans="1:7" ht="12" customHeight="1" x14ac:dyDescent="0.15">
      <c r="A270" s="7">
        <v>44686</v>
      </c>
      <c r="B270" s="8">
        <v>142685688</v>
      </c>
      <c r="C270" s="1">
        <v>5540246176294</v>
      </c>
      <c r="D270" s="1" t="str">
        <f t="shared" si="8"/>
        <v>CREMERIE</v>
      </c>
      <c r="E270" s="7">
        <v>44690</v>
      </c>
      <c r="F270" s="9">
        <v>2970</v>
      </c>
      <c r="G270" t="str">
        <f t="shared" si="9"/>
        <v>202205</v>
      </c>
    </row>
    <row r="271" spans="1:7" ht="12" customHeight="1" x14ac:dyDescent="0.15">
      <c r="A271" s="4">
        <v>44686</v>
      </c>
      <c r="B271" s="5">
        <v>142685688</v>
      </c>
      <c r="C271" s="1">
        <v>5540246176295</v>
      </c>
      <c r="D271" s="1" t="str">
        <f t="shared" si="8"/>
        <v>CREMERIE</v>
      </c>
      <c r="E271" s="4">
        <v>44690</v>
      </c>
      <c r="F271" s="6">
        <v>7424</v>
      </c>
      <c r="G271" t="str">
        <f t="shared" si="9"/>
        <v>202205</v>
      </c>
    </row>
    <row r="272" spans="1:7" ht="12" customHeight="1" x14ac:dyDescent="0.15">
      <c r="A272" s="4">
        <v>44686</v>
      </c>
      <c r="B272" s="5">
        <v>142685688</v>
      </c>
      <c r="C272" s="1">
        <v>5540246187987</v>
      </c>
      <c r="D272" s="1" t="str">
        <f t="shared" si="8"/>
        <v>CREMERIE</v>
      </c>
      <c r="E272" s="4">
        <v>44690</v>
      </c>
      <c r="F272" s="6">
        <v>4455</v>
      </c>
      <c r="G272" t="str">
        <f t="shared" si="9"/>
        <v>202205</v>
      </c>
    </row>
    <row r="273" spans="1:7" ht="12" customHeight="1" x14ac:dyDescent="0.15">
      <c r="A273" s="7">
        <v>44686</v>
      </c>
      <c r="B273" s="8">
        <v>142685691</v>
      </c>
      <c r="C273" s="1">
        <v>5540246181061</v>
      </c>
      <c r="D273" s="1" t="str">
        <f t="shared" si="8"/>
        <v>VOLAILLE</v>
      </c>
      <c r="E273" s="7">
        <v>44700</v>
      </c>
      <c r="F273" s="9">
        <v>4410</v>
      </c>
      <c r="G273" t="str">
        <f t="shared" si="9"/>
        <v>202205</v>
      </c>
    </row>
    <row r="274" spans="1:7" ht="12" customHeight="1" x14ac:dyDescent="0.15">
      <c r="A274" s="4">
        <v>44686</v>
      </c>
      <c r="B274" s="5">
        <v>142685691</v>
      </c>
      <c r="C274" s="1">
        <v>5540246185278</v>
      </c>
      <c r="D274" s="1" t="str">
        <f t="shared" si="8"/>
        <v>VOLAILLE</v>
      </c>
      <c r="E274" s="4">
        <v>44700</v>
      </c>
      <c r="F274" s="6">
        <v>1120</v>
      </c>
      <c r="G274" t="str">
        <f t="shared" si="9"/>
        <v>202205</v>
      </c>
    </row>
    <row r="275" spans="1:7" ht="12" customHeight="1" x14ac:dyDescent="0.15">
      <c r="A275" s="7">
        <v>44686</v>
      </c>
      <c r="B275" s="8">
        <v>142685692</v>
      </c>
      <c r="C275" s="1">
        <v>5540246187987</v>
      </c>
      <c r="D275" s="1" t="str">
        <f t="shared" si="8"/>
        <v>CREMERIE</v>
      </c>
      <c r="E275" s="7">
        <v>44686</v>
      </c>
      <c r="F275" s="9">
        <v>446</v>
      </c>
      <c r="G275" t="str">
        <f t="shared" si="9"/>
        <v>202205</v>
      </c>
    </row>
    <row r="276" spans="1:7" ht="12" customHeight="1" x14ac:dyDescent="0.15">
      <c r="A276" s="4">
        <v>44686</v>
      </c>
      <c r="B276" s="5">
        <v>142685693</v>
      </c>
      <c r="C276" s="1">
        <v>5540246190097</v>
      </c>
      <c r="D276" s="1" t="str">
        <f t="shared" si="8"/>
        <v>VOLAILLE</v>
      </c>
      <c r="E276" s="4">
        <v>44696</v>
      </c>
      <c r="F276" s="6">
        <v>6419</v>
      </c>
      <c r="G276" t="str">
        <f t="shared" si="9"/>
        <v>202205</v>
      </c>
    </row>
    <row r="277" spans="1:7" ht="12" customHeight="1" x14ac:dyDescent="0.15">
      <c r="A277" s="4">
        <v>44686</v>
      </c>
      <c r="B277" s="5">
        <v>142685694</v>
      </c>
      <c r="C277" s="1">
        <v>5540246185429</v>
      </c>
      <c r="D277" s="1" t="str">
        <f t="shared" si="8"/>
        <v>CREMERIE</v>
      </c>
      <c r="E277" s="4">
        <v>44690</v>
      </c>
      <c r="F277" s="6">
        <v>209</v>
      </c>
      <c r="G277" t="str">
        <f t="shared" si="9"/>
        <v>202205</v>
      </c>
    </row>
    <row r="278" spans="1:7" ht="12" customHeight="1" x14ac:dyDescent="0.15">
      <c r="A278" s="7">
        <v>44686</v>
      </c>
      <c r="B278" s="8">
        <v>142685694</v>
      </c>
      <c r="C278" s="1">
        <v>5540246186325</v>
      </c>
      <c r="D278" s="1" t="str">
        <f t="shared" si="8"/>
        <v>CREMERIE</v>
      </c>
      <c r="E278" s="7">
        <v>44690</v>
      </c>
      <c r="F278" s="9">
        <v>140</v>
      </c>
      <c r="G278" t="str">
        <f t="shared" si="9"/>
        <v>202205</v>
      </c>
    </row>
    <row r="279" spans="1:7" ht="12" customHeight="1" x14ac:dyDescent="0.15">
      <c r="A279" s="7">
        <v>44686</v>
      </c>
      <c r="B279" s="8">
        <v>142685699</v>
      </c>
      <c r="C279" s="1">
        <v>5540246184036</v>
      </c>
      <c r="D279" s="1" t="str">
        <f t="shared" si="8"/>
        <v>BOULANGERIE</v>
      </c>
      <c r="E279" s="7">
        <v>44697</v>
      </c>
      <c r="F279" s="9">
        <v>260</v>
      </c>
      <c r="G279" t="str">
        <f t="shared" si="9"/>
        <v>202205</v>
      </c>
    </row>
    <row r="280" spans="1:7" ht="12" customHeight="1" x14ac:dyDescent="0.15">
      <c r="A280" s="4">
        <v>44686</v>
      </c>
      <c r="B280" s="5">
        <v>142685699</v>
      </c>
      <c r="C280" s="1">
        <v>5540246191596</v>
      </c>
      <c r="D280" s="1" t="str">
        <f t="shared" si="8"/>
        <v>BOULANGERIE</v>
      </c>
      <c r="E280" s="4">
        <v>44697</v>
      </c>
      <c r="F280" s="6">
        <v>75</v>
      </c>
      <c r="G280" t="str">
        <f t="shared" si="9"/>
        <v>202205</v>
      </c>
    </row>
    <row r="281" spans="1:7" ht="12" customHeight="1" x14ac:dyDescent="0.15">
      <c r="A281" s="7">
        <v>44686</v>
      </c>
      <c r="B281" s="8">
        <v>142685700</v>
      </c>
      <c r="C281" s="1">
        <v>5540246190835</v>
      </c>
      <c r="D281" s="1" t="str">
        <f t="shared" si="8"/>
        <v>BOULANGERIE</v>
      </c>
      <c r="E281" s="7">
        <v>44699</v>
      </c>
      <c r="F281" s="9">
        <v>47</v>
      </c>
      <c r="G281" t="str">
        <f t="shared" si="9"/>
        <v>202205</v>
      </c>
    </row>
    <row r="282" spans="1:7" ht="12" customHeight="1" x14ac:dyDescent="0.15">
      <c r="A282" s="4">
        <v>44686</v>
      </c>
      <c r="B282" s="5">
        <v>142685701</v>
      </c>
      <c r="C282" s="1">
        <v>5540246190835</v>
      </c>
      <c r="D282" s="1" t="str">
        <f t="shared" si="8"/>
        <v>BOULANGERIE</v>
      </c>
      <c r="E282" s="4">
        <v>44706</v>
      </c>
      <c r="F282" s="6">
        <v>47</v>
      </c>
      <c r="G282" t="str">
        <f t="shared" si="9"/>
        <v>202205</v>
      </c>
    </row>
    <row r="283" spans="1:7" ht="12" customHeight="1" x14ac:dyDescent="0.15">
      <c r="A283" s="7">
        <v>44686</v>
      </c>
      <c r="B283" s="8">
        <v>142685702</v>
      </c>
      <c r="C283" s="1">
        <v>5540246190727</v>
      </c>
      <c r="D283" s="1" t="str">
        <f t="shared" si="8"/>
        <v>BOULANGERIE</v>
      </c>
      <c r="E283" s="7">
        <v>44711</v>
      </c>
      <c r="F283" s="9">
        <v>877</v>
      </c>
      <c r="G283" t="str">
        <f t="shared" si="9"/>
        <v>202205</v>
      </c>
    </row>
    <row r="284" spans="1:7" ht="12" customHeight="1" x14ac:dyDescent="0.15">
      <c r="A284" s="4">
        <v>44686</v>
      </c>
      <c r="B284" s="5">
        <v>142685705</v>
      </c>
      <c r="C284" s="1">
        <v>5540246187995</v>
      </c>
      <c r="D284" s="1" t="str">
        <f t="shared" si="8"/>
        <v>EMBALLAGES</v>
      </c>
      <c r="E284" s="4">
        <v>44690</v>
      </c>
      <c r="F284" s="6">
        <v>1337</v>
      </c>
      <c r="G284" t="str">
        <f t="shared" si="9"/>
        <v>202205</v>
      </c>
    </row>
    <row r="285" spans="1:7" ht="12" customHeight="1" x14ac:dyDescent="0.15">
      <c r="A285" s="7">
        <v>44686</v>
      </c>
      <c r="B285" s="8">
        <v>142685710</v>
      </c>
      <c r="C285" s="1">
        <v>5540246171796</v>
      </c>
      <c r="D285" s="1" t="str">
        <f t="shared" si="8"/>
        <v>CREMERIE</v>
      </c>
      <c r="E285" s="7">
        <v>44686</v>
      </c>
      <c r="F285" s="9">
        <v>1123</v>
      </c>
      <c r="G285" t="str">
        <f t="shared" si="9"/>
        <v>202205</v>
      </c>
    </row>
    <row r="286" spans="1:7" ht="12" customHeight="1" x14ac:dyDescent="0.15">
      <c r="A286" s="7">
        <v>44686</v>
      </c>
      <c r="B286" s="8">
        <v>142685712</v>
      </c>
      <c r="C286" s="1">
        <v>5540246182684</v>
      </c>
      <c r="D286" s="1" t="str">
        <f t="shared" si="8"/>
        <v>BOULANGERIE</v>
      </c>
      <c r="E286" s="7">
        <v>44700</v>
      </c>
      <c r="F286" s="9">
        <v>232</v>
      </c>
      <c r="G286" t="str">
        <f t="shared" si="9"/>
        <v>202205</v>
      </c>
    </row>
    <row r="287" spans="1:7" ht="12" customHeight="1" x14ac:dyDescent="0.15">
      <c r="A287" s="4">
        <v>44686</v>
      </c>
      <c r="B287" s="5">
        <v>142685712</v>
      </c>
      <c r="C287" s="1">
        <v>5540246183844</v>
      </c>
      <c r="D287" s="1" t="str">
        <f t="shared" si="8"/>
        <v>BOULANGERIE</v>
      </c>
      <c r="E287" s="4">
        <v>44700</v>
      </c>
      <c r="F287" s="6">
        <v>93</v>
      </c>
      <c r="G287" t="str">
        <f t="shared" si="9"/>
        <v>202205</v>
      </c>
    </row>
    <row r="288" spans="1:7" ht="12" customHeight="1" x14ac:dyDescent="0.15">
      <c r="A288" s="4">
        <v>44686</v>
      </c>
      <c r="B288" s="5">
        <v>142685714</v>
      </c>
      <c r="C288" s="1">
        <v>5540246192505</v>
      </c>
      <c r="D288" s="1" t="str">
        <f t="shared" si="8"/>
        <v>MIX LEGUMES</v>
      </c>
      <c r="E288" s="4">
        <v>44696</v>
      </c>
      <c r="F288" s="6">
        <v>18338</v>
      </c>
      <c r="G288" t="str">
        <f t="shared" si="9"/>
        <v>202205</v>
      </c>
    </row>
    <row r="289" spans="1:7" ht="12" customHeight="1" x14ac:dyDescent="0.15">
      <c r="A289" s="7">
        <v>44688</v>
      </c>
      <c r="B289" s="8">
        <v>142685722</v>
      </c>
      <c r="C289" s="1">
        <v>5540246173686</v>
      </c>
      <c r="D289" s="1" t="str">
        <f t="shared" si="8"/>
        <v>EMBALLAGES</v>
      </c>
      <c r="E289" s="7">
        <v>44724</v>
      </c>
      <c r="F289" s="9">
        <v>502</v>
      </c>
      <c r="G289" t="str">
        <f t="shared" si="9"/>
        <v>202206</v>
      </c>
    </row>
    <row r="290" spans="1:7" ht="12" customHeight="1" x14ac:dyDescent="0.15">
      <c r="A290" s="4">
        <v>44689</v>
      </c>
      <c r="B290" s="5">
        <v>142685732</v>
      </c>
      <c r="C290" s="1">
        <v>5540246172539</v>
      </c>
      <c r="D290" s="1" t="str">
        <f t="shared" si="8"/>
        <v>CREMERIE</v>
      </c>
      <c r="E290" s="4">
        <v>44691</v>
      </c>
      <c r="F290" s="6">
        <v>47</v>
      </c>
      <c r="G290" t="str">
        <f t="shared" si="9"/>
        <v>202205</v>
      </c>
    </row>
    <row r="291" spans="1:7" ht="12" customHeight="1" x14ac:dyDescent="0.15">
      <c r="A291" s="7">
        <v>44689</v>
      </c>
      <c r="B291" s="8">
        <v>142685732</v>
      </c>
      <c r="C291" s="1">
        <v>5540246172978</v>
      </c>
      <c r="D291" s="1" t="str">
        <f t="shared" si="8"/>
        <v>CREMERIE</v>
      </c>
      <c r="E291" s="7">
        <v>44691</v>
      </c>
      <c r="F291" s="9">
        <v>1253</v>
      </c>
      <c r="G291" t="str">
        <f t="shared" si="9"/>
        <v>202205</v>
      </c>
    </row>
    <row r="292" spans="1:7" ht="12" customHeight="1" x14ac:dyDescent="0.15">
      <c r="A292" s="7">
        <v>44689</v>
      </c>
      <c r="B292" s="8">
        <v>142685732</v>
      </c>
      <c r="C292" s="1">
        <v>5540246174174</v>
      </c>
      <c r="D292" s="1" t="str">
        <f t="shared" si="8"/>
        <v>CREMERIE</v>
      </c>
      <c r="E292" s="7">
        <v>44691</v>
      </c>
      <c r="F292" s="9">
        <v>464</v>
      </c>
      <c r="G292" t="str">
        <f t="shared" si="9"/>
        <v>202205</v>
      </c>
    </row>
    <row r="293" spans="1:7" ht="12" customHeight="1" x14ac:dyDescent="0.15">
      <c r="A293" s="7">
        <v>44689</v>
      </c>
      <c r="B293" s="8">
        <v>142685733</v>
      </c>
      <c r="C293" s="1">
        <v>5540246171933</v>
      </c>
      <c r="D293" s="1" t="str">
        <f t="shared" si="8"/>
        <v>CREMERIE</v>
      </c>
      <c r="E293" s="7">
        <v>44691</v>
      </c>
      <c r="F293" s="9">
        <v>669</v>
      </c>
      <c r="G293" t="str">
        <f t="shared" si="9"/>
        <v>202205</v>
      </c>
    </row>
    <row r="294" spans="1:7" ht="12" customHeight="1" x14ac:dyDescent="0.15">
      <c r="A294" s="4">
        <v>44689</v>
      </c>
      <c r="B294" s="5">
        <v>142685733</v>
      </c>
      <c r="C294" s="1">
        <v>5540246176294</v>
      </c>
      <c r="D294" s="1" t="str">
        <f t="shared" si="8"/>
        <v>CREMERIE</v>
      </c>
      <c r="E294" s="4">
        <v>44691</v>
      </c>
      <c r="F294" s="6">
        <v>1485</v>
      </c>
      <c r="G294" t="str">
        <f t="shared" si="9"/>
        <v>202205</v>
      </c>
    </row>
    <row r="295" spans="1:7" ht="12" customHeight="1" x14ac:dyDescent="0.15">
      <c r="A295" s="7">
        <v>44689</v>
      </c>
      <c r="B295" s="8">
        <v>142685733</v>
      </c>
      <c r="C295" s="1">
        <v>5540246176295</v>
      </c>
      <c r="D295" s="1" t="str">
        <f t="shared" si="8"/>
        <v>CREMERIE</v>
      </c>
      <c r="E295" s="7">
        <v>44691</v>
      </c>
      <c r="F295" s="9">
        <v>5940</v>
      </c>
      <c r="G295" t="str">
        <f t="shared" si="9"/>
        <v>202205</v>
      </c>
    </row>
    <row r="296" spans="1:7" ht="12" customHeight="1" x14ac:dyDescent="0.15">
      <c r="A296" s="4">
        <v>44689</v>
      </c>
      <c r="B296" s="5">
        <v>142685733</v>
      </c>
      <c r="C296" s="1">
        <v>5540246187987</v>
      </c>
      <c r="D296" s="1" t="str">
        <f t="shared" si="8"/>
        <v>CREMERIE</v>
      </c>
      <c r="E296" s="4">
        <v>44691</v>
      </c>
      <c r="F296" s="6">
        <v>3341</v>
      </c>
      <c r="G296" t="str">
        <f t="shared" si="9"/>
        <v>202205</v>
      </c>
    </row>
    <row r="297" spans="1:7" ht="12" customHeight="1" x14ac:dyDescent="0.15">
      <c r="A297" s="7">
        <v>44689</v>
      </c>
      <c r="B297" s="8">
        <v>142685736</v>
      </c>
      <c r="C297" s="1">
        <v>5540246188200</v>
      </c>
      <c r="D297" s="1" t="str">
        <f t="shared" si="8"/>
        <v>CREMERIE</v>
      </c>
      <c r="E297" s="7">
        <v>44690</v>
      </c>
      <c r="F297" s="9">
        <v>1856</v>
      </c>
      <c r="G297" t="str">
        <f t="shared" si="9"/>
        <v>202205</v>
      </c>
    </row>
    <row r="298" spans="1:7" ht="12" customHeight="1" x14ac:dyDescent="0.15">
      <c r="A298" s="7">
        <v>44689</v>
      </c>
      <c r="B298" s="8">
        <v>142685739</v>
      </c>
      <c r="C298" s="1">
        <v>5540246175047</v>
      </c>
      <c r="D298" s="1" t="str">
        <f t="shared" si="8"/>
        <v>CREMERIE</v>
      </c>
      <c r="E298" s="7">
        <v>44700</v>
      </c>
      <c r="F298" s="9">
        <v>279</v>
      </c>
      <c r="G298" t="str">
        <f t="shared" si="9"/>
        <v>202205</v>
      </c>
    </row>
    <row r="299" spans="1:7" ht="12" customHeight="1" x14ac:dyDescent="0.15">
      <c r="A299" s="4">
        <v>44689</v>
      </c>
      <c r="B299" s="5">
        <v>142685739</v>
      </c>
      <c r="C299" s="1">
        <v>5540246175049</v>
      </c>
      <c r="D299" s="1" t="str">
        <f t="shared" si="8"/>
        <v>CREMERIE</v>
      </c>
      <c r="E299" s="4">
        <v>44700</v>
      </c>
      <c r="F299" s="6">
        <v>557</v>
      </c>
      <c r="G299" t="str">
        <f t="shared" si="9"/>
        <v>202205</v>
      </c>
    </row>
    <row r="300" spans="1:7" ht="12" customHeight="1" x14ac:dyDescent="0.15">
      <c r="A300" s="7">
        <v>44689</v>
      </c>
      <c r="B300" s="8">
        <v>142685739</v>
      </c>
      <c r="C300" s="1">
        <v>5540246175050</v>
      </c>
      <c r="D300" s="1" t="str">
        <f t="shared" si="8"/>
        <v>CREMERIE</v>
      </c>
      <c r="E300" s="7">
        <v>44700</v>
      </c>
      <c r="F300" s="9">
        <v>557</v>
      </c>
      <c r="G300" t="str">
        <f t="shared" si="9"/>
        <v>202205</v>
      </c>
    </row>
    <row r="301" spans="1:7" ht="12" customHeight="1" x14ac:dyDescent="0.15">
      <c r="A301" s="4">
        <v>44689</v>
      </c>
      <c r="B301" s="5">
        <v>142685739</v>
      </c>
      <c r="C301" s="1">
        <v>5540246190743</v>
      </c>
      <c r="D301" s="1" t="str">
        <f t="shared" si="8"/>
        <v>CREMERIE</v>
      </c>
      <c r="E301" s="4">
        <v>44700</v>
      </c>
      <c r="F301" s="6">
        <v>418</v>
      </c>
      <c r="G301" t="str">
        <f t="shared" si="9"/>
        <v>202205</v>
      </c>
    </row>
    <row r="302" spans="1:7" ht="12" customHeight="1" x14ac:dyDescent="0.15">
      <c r="A302" s="7">
        <v>44689</v>
      </c>
      <c r="B302" s="8">
        <v>142685740</v>
      </c>
      <c r="C302" s="1">
        <v>5540246171796</v>
      </c>
      <c r="D302" s="1" t="str">
        <f t="shared" si="8"/>
        <v>CREMERIE</v>
      </c>
      <c r="E302" s="7">
        <v>44693</v>
      </c>
      <c r="F302" s="9">
        <v>1123</v>
      </c>
      <c r="G302" t="str">
        <f t="shared" si="9"/>
        <v>202205</v>
      </c>
    </row>
    <row r="303" spans="1:7" ht="12" customHeight="1" x14ac:dyDescent="0.15">
      <c r="A303" s="4">
        <v>44690</v>
      </c>
      <c r="B303" s="5">
        <v>142685759</v>
      </c>
      <c r="C303" s="1">
        <v>5540246171933</v>
      </c>
      <c r="D303" s="1" t="str">
        <f t="shared" si="8"/>
        <v>CREMERIE</v>
      </c>
      <c r="E303" s="4">
        <v>44693</v>
      </c>
      <c r="F303" s="6">
        <v>279</v>
      </c>
      <c r="G303" t="str">
        <f t="shared" si="9"/>
        <v>202205</v>
      </c>
    </row>
    <row r="304" spans="1:7" ht="12" customHeight="1" x14ac:dyDescent="0.15">
      <c r="A304" s="4">
        <v>44690</v>
      </c>
      <c r="B304" s="5">
        <v>142685759</v>
      </c>
      <c r="C304" s="1">
        <v>5540246188200</v>
      </c>
      <c r="D304" s="1" t="str">
        <f t="shared" si="8"/>
        <v>CREMERIE</v>
      </c>
      <c r="E304" s="4">
        <v>44693</v>
      </c>
      <c r="F304" s="6">
        <v>1485</v>
      </c>
      <c r="G304" t="str">
        <f t="shared" si="9"/>
        <v>202205</v>
      </c>
    </row>
    <row r="305" spans="1:7" ht="12" customHeight="1" x14ac:dyDescent="0.15">
      <c r="A305" s="4">
        <v>44690</v>
      </c>
      <c r="B305" s="5">
        <v>142685777</v>
      </c>
      <c r="C305" s="1">
        <v>5540246184617</v>
      </c>
      <c r="D305" s="1" t="str">
        <f t="shared" si="8"/>
        <v>MIX LEGUMES</v>
      </c>
      <c r="E305" s="4">
        <v>44690</v>
      </c>
      <c r="F305" s="6">
        <v>22922</v>
      </c>
      <c r="G305" t="str">
        <f t="shared" si="9"/>
        <v>202205</v>
      </c>
    </row>
    <row r="306" spans="1:7" ht="12" customHeight="1" x14ac:dyDescent="0.15">
      <c r="A306" s="7">
        <v>44690</v>
      </c>
      <c r="B306" s="8">
        <v>142685780</v>
      </c>
      <c r="C306" s="1">
        <v>5540246186351</v>
      </c>
      <c r="D306" s="1" t="str">
        <f t="shared" si="8"/>
        <v>MIX LEGUMES</v>
      </c>
      <c r="E306" s="7">
        <v>44698</v>
      </c>
      <c r="F306" s="9">
        <v>564</v>
      </c>
      <c r="G306" t="str">
        <f t="shared" si="9"/>
        <v>202205</v>
      </c>
    </row>
    <row r="307" spans="1:7" ht="12" customHeight="1" x14ac:dyDescent="0.15">
      <c r="A307" s="4">
        <v>44690</v>
      </c>
      <c r="B307" s="5">
        <v>142685780</v>
      </c>
      <c r="C307" s="1">
        <v>5540246186352</v>
      </c>
      <c r="D307" s="1" t="str">
        <f t="shared" si="8"/>
        <v>MIX LEGUMES</v>
      </c>
      <c r="E307" s="4">
        <v>44698</v>
      </c>
      <c r="F307" s="6">
        <v>1880</v>
      </c>
      <c r="G307" t="str">
        <f t="shared" si="9"/>
        <v>202205</v>
      </c>
    </row>
    <row r="308" spans="1:7" ht="12" customHeight="1" x14ac:dyDescent="0.15">
      <c r="A308" s="7">
        <v>44690</v>
      </c>
      <c r="B308" s="8">
        <v>142685783</v>
      </c>
      <c r="C308" s="1">
        <v>5540246170256</v>
      </c>
      <c r="D308" s="1" t="str">
        <f t="shared" si="8"/>
        <v>BOULANGERIE</v>
      </c>
      <c r="E308" s="7">
        <v>44699</v>
      </c>
      <c r="F308" s="9">
        <v>3527</v>
      </c>
      <c r="G308" t="str">
        <f t="shared" si="9"/>
        <v>202205</v>
      </c>
    </row>
    <row r="309" spans="1:7" ht="12" customHeight="1" x14ac:dyDescent="0.15">
      <c r="A309" s="4">
        <v>44690</v>
      </c>
      <c r="B309" s="5">
        <v>142685783</v>
      </c>
      <c r="C309" s="1">
        <v>5540246171888</v>
      </c>
      <c r="D309" s="1" t="str">
        <f t="shared" si="8"/>
        <v>BOULANGERIE</v>
      </c>
      <c r="E309" s="4">
        <v>44699</v>
      </c>
      <c r="F309" s="6">
        <v>260</v>
      </c>
      <c r="G309" t="str">
        <f t="shared" si="9"/>
        <v>202205</v>
      </c>
    </row>
    <row r="310" spans="1:7" ht="12" customHeight="1" x14ac:dyDescent="0.15">
      <c r="A310" s="7">
        <v>44690</v>
      </c>
      <c r="B310" s="8">
        <v>142685793</v>
      </c>
      <c r="C310" s="1">
        <v>5540246190092</v>
      </c>
      <c r="D310" s="1" t="str">
        <f t="shared" si="8"/>
        <v>EMBALLAGES</v>
      </c>
      <c r="E310" s="7">
        <v>44724</v>
      </c>
      <c r="F310" s="9">
        <v>116</v>
      </c>
      <c r="G310" t="str">
        <f t="shared" si="9"/>
        <v>202206</v>
      </c>
    </row>
    <row r="311" spans="1:7" ht="12" customHeight="1" x14ac:dyDescent="0.15">
      <c r="A311" s="7">
        <v>44691</v>
      </c>
      <c r="B311" s="8">
        <v>142685797</v>
      </c>
      <c r="C311" s="1">
        <v>5540246171933</v>
      </c>
      <c r="D311" s="1" t="str">
        <f t="shared" si="8"/>
        <v>CREMERIE</v>
      </c>
      <c r="E311" s="7">
        <v>44696</v>
      </c>
      <c r="F311" s="9">
        <v>836</v>
      </c>
      <c r="G311" t="str">
        <f t="shared" si="9"/>
        <v>202205</v>
      </c>
    </row>
    <row r="312" spans="1:7" ht="12" customHeight="1" x14ac:dyDescent="0.15">
      <c r="A312" s="7">
        <v>44691</v>
      </c>
      <c r="B312" s="8">
        <v>142685798</v>
      </c>
      <c r="C312" s="1">
        <v>5540246188175</v>
      </c>
      <c r="D312" s="1" t="str">
        <f t="shared" si="8"/>
        <v>CREMERIE</v>
      </c>
      <c r="E312" s="7">
        <v>44696</v>
      </c>
      <c r="F312" s="9">
        <v>93</v>
      </c>
      <c r="G312" t="str">
        <f t="shared" si="9"/>
        <v>202205</v>
      </c>
    </row>
    <row r="313" spans="1:7" ht="12" customHeight="1" x14ac:dyDescent="0.15">
      <c r="A313" s="4">
        <v>44691</v>
      </c>
      <c r="B313" s="5">
        <v>142685798</v>
      </c>
      <c r="C313" s="1">
        <v>5540246192102</v>
      </c>
      <c r="D313" s="1" t="str">
        <f t="shared" si="8"/>
        <v>CREMERIE</v>
      </c>
      <c r="E313" s="4">
        <v>44696</v>
      </c>
      <c r="F313" s="6">
        <v>4009</v>
      </c>
      <c r="G313" t="str">
        <f t="shared" si="9"/>
        <v>202205</v>
      </c>
    </row>
    <row r="314" spans="1:7" ht="12" customHeight="1" x14ac:dyDescent="0.15">
      <c r="A314" s="4">
        <v>44691</v>
      </c>
      <c r="B314" s="5">
        <v>142685802</v>
      </c>
      <c r="C314" s="1">
        <v>5540246171759</v>
      </c>
      <c r="D314" s="1" t="str">
        <f t="shared" si="8"/>
        <v>MIX LEGUMES</v>
      </c>
      <c r="E314" s="4">
        <v>44697</v>
      </c>
      <c r="F314" s="6">
        <v>6264</v>
      </c>
      <c r="G314" t="str">
        <f t="shared" si="9"/>
        <v>202205</v>
      </c>
    </row>
    <row r="315" spans="1:7" ht="12" customHeight="1" x14ac:dyDescent="0.15">
      <c r="A315" s="7">
        <v>44691</v>
      </c>
      <c r="B315" s="8">
        <v>142685802</v>
      </c>
      <c r="C315" s="1">
        <v>5540246177132</v>
      </c>
      <c r="D315" s="1" t="str">
        <f t="shared" si="8"/>
        <v>MIX LEGUMES</v>
      </c>
      <c r="E315" s="7">
        <v>44697</v>
      </c>
      <c r="F315" s="9">
        <v>7888</v>
      </c>
      <c r="G315" t="str">
        <f t="shared" si="9"/>
        <v>202205</v>
      </c>
    </row>
    <row r="316" spans="1:7" ht="12" customHeight="1" x14ac:dyDescent="0.15">
      <c r="A316" s="4">
        <v>44691</v>
      </c>
      <c r="B316" s="5">
        <v>142685802</v>
      </c>
      <c r="C316" s="1">
        <v>5540246177133</v>
      </c>
      <c r="D316" s="1" t="str">
        <f t="shared" si="8"/>
        <v>MIX LEGUMES</v>
      </c>
      <c r="E316" s="4">
        <v>44697</v>
      </c>
      <c r="F316" s="6">
        <v>6125</v>
      </c>
      <c r="G316" t="str">
        <f t="shared" si="9"/>
        <v>202205</v>
      </c>
    </row>
    <row r="317" spans="1:7" ht="12" customHeight="1" x14ac:dyDescent="0.15">
      <c r="A317" s="4">
        <v>44691</v>
      </c>
      <c r="B317" s="5">
        <v>142685807</v>
      </c>
      <c r="C317" s="1">
        <v>5540246188583</v>
      </c>
      <c r="D317" s="1" t="str">
        <f t="shared" si="8"/>
        <v>BOULANGERIE</v>
      </c>
      <c r="E317" s="4">
        <v>44699</v>
      </c>
      <c r="F317" s="6">
        <v>2784</v>
      </c>
      <c r="G317" t="str">
        <f t="shared" si="9"/>
        <v>202205</v>
      </c>
    </row>
    <row r="318" spans="1:7" ht="12" customHeight="1" x14ac:dyDescent="0.15">
      <c r="A318" s="4">
        <v>44691</v>
      </c>
      <c r="B318" s="5">
        <v>142685811</v>
      </c>
      <c r="C318" s="1">
        <v>5540246192264</v>
      </c>
      <c r="D318" s="1" t="str">
        <f t="shared" si="8"/>
        <v>CREMERIE</v>
      </c>
      <c r="E318" s="4">
        <v>44724</v>
      </c>
      <c r="F318" s="6">
        <v>483</v>
      </c>
      <c r="G318" t="str">
        <f t="shared" si="9"/>
        <v>202206</v>
      </c>
    </row>
    <row r="319" spans="1:7" ht="12" customHeight="1" x14ac:dyDescent="0.15">
      <c r="A319" s="7">
        <v>44691</v>
      </c>
      <c r="B319" s="8">
        <v>142685811</v>
      </c>
      <c r="C319" s="1">
        <v>5540246192265</v>
      </c>
      <c r="D319" s="1" t="str">
        <f t="shared" si="8"/>
        <v>CREMERIE</v>
      </c>
      <c r="E319" s="7">
        <v>44724</v>
      </c>
      <c r="F319" s="9">
        <v>1300</v>
      </c>
      <c r="G319" t="str">
        <f t="shared" si="9"/>
        <v>202206</v>
      </c>
    </row>
    <row r="320" spans="1:7" ht="12" customHeight="1" x14ac:dyDescent="0.15">
      <c r="A320" s="4">
        <v>44691</v>
      </c>
      <c r="B320" s="5">
        <v>142685812</v>
      </c>
      <c r="C320" s="1">
        <v>5540246192264</v>
      </c>
      <c r="D320" s="1" t="str">
        <f t="shared" si="8"/>
        <v>CREMERIE</v>
      </c>
      <c r="E320" s="4">
        <v>44731</v>
      </c>
      <c r="F320" s="6">
        <v>928</v>
      </c>
      <c r="G320" t="str">
        <f t="shared" si="9"/>
        <v>202206</v>
      </c>
    </row>
    <row r="321" spans="1:7" ht="12" customHeight="1" x14ac:dyDescent="0.15">
      <c r="A321" s="7">
        <v>44691</v>
      </c>
      <c r="B321" s="8">
        <v>142685812</v>
      </c>
      <c r="C321" s="1">
        <v>5540246192265</v>
      </c>
      <c r="D321" s="1" t="str">
        <f t="shared" si="8"/>
        <v>CREMERIE</v>
      </c>
      <c r="E321" s="7">
        <v>44731</v>
      </c>
      <c r="F321" s="9">
        <v>854</v>
      </c>
      <c r="G321" t="str">
        <f t="shared" si="9"/>
        <v>202206</v>
      </c>
    </row>
    <row r="322" spans="1:7" ht="12" customHeight="1" x14ac:dyDescent="0.15">
      <c r="A322" s="4">
        <v>44691</v>
      </c>
      <c r="B322" s="5">
        <v>142685814</v>
      </c>
      <c r="C322" s="1">
        <v>5540246186011</v>
      </c>
      <c r="D322" s="1" t="str">
        <f t="shared" ref="D322:D385" si="10">VLOOKUP(C322,Categorie,4,FALSE)</f>
        <v>EMBALLAGES</v>
      </c>
      <c r="E322" s="4">
        <v>44691</v>
      </c>
      <c r="F322" s="6">
        <v>47</v>
      </c>
      <c r="G322" t="str">
        <f t="shared" si="9"/>
        <v>202205</v>
      </c>
    </row>
    <row r="323" spans="1:7" ht="12" customHeight="1" x14ac:dyDescent="0.15">
      <c r="A323" s="4">
        <v>44691</v>
      </c>
      <c r="B323" s="5">
        <v>142685817</v>
      </c>
      <c r="C323" s="1">
        <v>5540246192264</v>
      </c>
      <c r="D323" s="1" t="str">
        <f t="shared" si="10"/>
        <v>CREMERIE</v>
      </c>
      <c r="E323" s="4">
        <v>44738</v>
      </c>
      <c r="F323" s="6">
        <v>372</v>
      </c>
      <c r="G323" t="str">
        <f t="shared" ref="G323:G386" si="11">TEXT(E323,"aaaamm")</f>
        <v>202206</v>
      </c>
    </row>
    <row r="324" spans="1:7" ht="12" customHeight="1" x14ac:dyDescent="0.15">
      <c r="A324" s="7">
        <v>44691</v>
      </c>
      <c r="B324" s="8">
        <v>142685817</v>
      </c>
      <c r="C324" s="1">
        <v>5540246192265</v>
      </c>
      <c r="D324" s="1" t="str">
        <f t="shared" si="10"/>
        <v>CREMERIE</v>
      </c>
      <c r="E324" s="7">
        <v>44738</v>
      </c>
      <c r="F324" s="9">
        <v>1411</v>
      </c>
      <c r="G324" t="str">
        <f t="shared" si="11"/>
        <v>202206</v>
      </c>
    </row>
    <row r="325" spans="1:7" ht="12" customHeight="1" x14ac:dyDescent="0.15">
      <c r="A325" s="4">
        <v>44693</v>
      </c>
      <c r="B325" s="5">
        <v>142695834</v>
      </c>
      <c r="C325" s="1">
        <v>5540246172669</v>
      </c>
      <c r="D325" s="1" t="str">
        <f t="shared" si="10"/>
        <v>CREMERIE</v>
      </c>
      <c r="E325" s="4">
        <v>44697</v>
      </c>
      <c r="F325" s="6">
        <v>279</v>
      </c>
      <c r="G325" t="str">
        <f t="shared" si="11"/>
        <v>202205</v>
      </c>
    </row>
    <row r="326" spans="1:7" ht="12" customHeight="1" x14ac:dyDescent="0.15">
      <c r="A326" s="7">
        <v>44693</v>
      </c>
      <c r="B326" s="8">
        <v>142695834</v>
      </c>
      <c r="C326" s="1">
        <v>5540246172978</v>
      </c>
      <c r="D326" s="1" t="str">
        <f t="shared" si="10"/>
        <v>CREMERIE</v>
      </c>
      <c r="E326" s="7">
        <v>44697</v>
      </c>
      <c r="F326" s="9">
        <v>1253</v>
      </c>
      <c r="G326" t="str">
        <f t="shared" si="11"/>
        <v>202205</v>
      </c>
    </row>
    <row r="327" spans="1:7" ht="12" customHeight="1" x14ac:dyDescent="0.15">
      <c r="A327" s="7">
        <v>44693</v>
      </c>
      <c r="B327" s="8">
        <v>142695834</v>
      </c>
      <c r="C327" s="1">
        <v>5540246188175</v>
      </c>
      <c r="D327" s="1" t="str">
        <f t="shared" si="10"/>
        <v>CREMERIE</v>
      </c>
      <c r="E327" s="7">
        <v>44697</v>
      </c>
      <c r="F327" s="9">
        <v>93</v>
      </c>
      <c r="G327" t="str">
        <f t="shared" si="11"/>
        <v>202205</v>
      </c>
    </row>
    <row r="328" spans="1:7" ht="12" customHeight="1" x14ac:dyDescent="0.15">
      <c r="A328" s="7">
        <v>44693</v>
      </c>
      <c r="B328" s="8">
        <v>142695835</v>
      </c>
      <c r="C328" s="1">
        <v>5540246171933</v>
      </c>
      <c r="D328" s="1" t="str">
        <f t="shared" si="10"/>
        <v>CREMERIE</v>
      </c>
      <c r="E328" s="7">
        <v>44697</v>
      </c>
      <c r="F328" s="9">
        <v>557</v>
      </c>
      <c r="G328" t="str">
        <f t="shared" si="11"/>
        <v>202205</v>
      </c>
    </row>
    <row r="329" spans="1:7" ht="12" customHeight="1" x14ac:dyDescent="0.15">
      <c r="A329" s="4">
        <v>44693</v>
      </c>
      <c r="B329" s="5">
        <v>142695835</v>
      </c>
      <c r="C329" s="1">
        <v>5540246176295</v>
      </c>
      <c r="D329" s="1" t="str">
        <f t="shared" si="10"/>
        <v>CREMERIE</v>
      </c>
      <c r="E329" s="4">
        <v>44697</v>
      </c>
      <c r="F329" s="6">
        <v>4455</v>
      </c>
      <c r="G329" t="str">
        <f t="shared" si="11"/>
        <v>202205</v>
      </c>
    </row>
    <row r="330" spans="1:7" ht="12" customHeight="1" x14ac:dyDescent="0.15">
      <c r="A330" s="7">
        <v>44693</v>
      </c>
      <c r="B330" s="8">
        <v>142695835</v>
      </c>
      <c r="C330" s="1">
        <v>5540246188200</v>
      </c>
      <c r="D330" s="1" t="str">
        <f t="shared" si="10"/>
        <v>CREMERIE</v>
      </c>
      <c r="E330" s="7">
        <v>44697</v>
      </c>
      <c r="F330" s="9">
        <v>1485</v>
      </c>
      <c r="G330" t="str">
        <f t="shared" si="11"/>
        <v>202205</v>
      </c>
    </row>
    <row r="331" spans="1:7" ht="12" customHeight="1" x14ac:dyDescent="0.15">
      <c r="A331" s="4">
        <v>44693</v>
      </c>
      <c r="B331" s="5">
        <v>142695837</v>
      </c>
      <c r="C331" s="1">
        <v>5540246183589</v>
      </c>
      <c r="D331" s="1" t="str">
        <f t="shared" si="10"/>
        <v>MIX LEGUMES</v>
      </c>
      <c r="E331" s="4">
        <v>44703</v>
      </c>
      <c r="F331" s="6">
        <v>1300</v>
      </c>
      <c r="G331" t="str">
        <f t="shared" si="11"/>
        <v>202205</v>
      </c>
    </row>
    <row r="332" spans="1:7" ht="12" customHeight="1" x14ac:dyDescent="0.15">
      <c r="A332" s="7">
        <v>44693</v>
      </c>
      <c r="B332" s="8">
        <v>142695837</v>
      </c>
      <c r="C332" s="1">
        <v>5540246186351</v>
      </c>
      <c r="D332" s="1" t="str">
        <f t="shared" si="10"/>
        <v>MIX LEGUMES</v>
      </c>
      <c r="E332" s="7">
        <v>44703</v>
      </c>
      <c r="F332" s="9">
        <v>1128</v>
      </c>
      <c r="G332" t="str">
        <f t="shared" si="11"/>
        <v>202205</v>
      </c>
    </row>
    <row r="333" spans="1:7" ht="12" customHeight="1" x14ac:dyDescent="0.15">
      <c r="A333" s="4">
        <v>44693</v>
      </c>
      <c r="B333" s="5">
        <v>142695837</v>
      </c>
      <c r="C333" s="1">
        <v>5540246186352</v>
      </c>
      <c r="D333" s="1" t="str">
        <f t="shared" si="10"/>
        <v>MIX LEGUMES</v>
      </c>
      <c r="E333" s="4">
        <v>44703</v>
      </c>
      <c r="F333" s="6">
        <v>1880</v>
      </c>
      <c r="G333" t="str">
        <f t="shared" si="11"/>
        <v>202205</v>
      </c>
    </row>
    <row r="334" spans="1:7" ht="12" customHeight="1" x14ac:dyDescent="0.15">
      <c r="A334" s="4">
        <v>44693</v>
      </c>
      <c r="B334" s="5">
        <v>142695839</v>
      </c>
      <c r="C334" s="1">
        <v>5540246183554</v>
      </c>
      <c r="D334" s="1" t="str">
        <f t="shared" si="10"/>
        <v>MIX LEGUMES</v>
      </c>
      <c r="E334" s="4">
        <v>44706</v>
      </c>
      <c r="F334" s="6">
        <v>891</v>
      </c>
      <c r="G334" t="str">
        <f t="shared" si="11"/>
        <v>202205</v>
      </c>
    </row>
    <row r="335" spans="1:7" ht="12" customHeight="1" x14ac:dyDescent="0.15">
      <c r="A335" s="7">
        <v>44693</v>
      </c>
      <c r="B335" s="8">
        <v>142695839</v>
      </c>
      <c r="C335" s="1">
        <v>5540246183556</v>
      </c>
      <c r="D335" s="1" t="str">
        <f t="shared" si="10"/>
        <v>MIX LEGUMES</v>
      </c>
      <c r="E335" s="7">
        <v>44706</v>
      </c>
      <c r="F335" s="9">
        <v>1782</v>
      </c>
      <c r="G335" t="str">
        <f t="shared" si="11"/>
        <v>202205</v>
      </c>
    </row>
    <row r="336" spans="1:7" ht="12" customHeight="1" x14ac:dyDescent="0.15">
      <c r="A336" s="4">
        <v>44693</v>
      </c>
      <c r="B336" s="5">
        <v>142695839</v>
      </c>
      <c r="C336" s="1">
        <v>5540246183558</v>
      </c>
      <c r="D336" s="1" t="str">
        <f t="shared" si="10"/>
        <v>MIX LEGUMES</v>
      </c>
      <c r="E336" s="4">
        <v>44706</v>
      </c>
      <c r="F336" s="6">
        <v>2599</v>
      </c>
      <c r="G336" t="str">
        <f t="shared" si="11"/>
        <v>202205</v>
      </c>
    </row>
    <row r="337" spans="1:7" ht="12" customHeight="1" x14ac:dyDescent="0.15">
      <c r="A337" s="7">
        <v>44693</v>
      </c>
      <c r="B337" s="8">
        <v>142695839</v>
      </c>
      <c r="C337" s="1">
        <v>5540246192209</v>
      </c>
      <c r="D337" s="1" t="str">
        <f t="shared" si="10"/>
        <v>MIX LEGUMES</v>
      </c>
      <c r="E337" s="7">
        <v>44706</v>
      </c>
      <c r="F337" s="9">
        <v>2228</v>
      </c>
      <c r="G337" t="str">
        <f t="shared" si="11"/>
        <v>202205</v>
      </c>
    </row>
    <row r="338" spans="1:7" ht="12" customHeight="1" x14ac:dyDescent="0.15">
      <c r="A338" s="4">
        <v>44693</v>
      </c>
      <c r="B338" s="5">
        <v>142695839</v>
      </c>
      <c r="C338" s="1">
        <v>5540246192462</v>
      </c>
      <c r="D338" s="1" t="str">
        <f t="shared" si="10"/>
        <v>MIX LEGUMES</v>
      </c>
      <c r="E338" s="4">
        <v>44706</v>
      </c>
      <c r="F338" s="6">
        <v>2228</v>
      </c>
      <c r="G338" t="str">
        <f t="shared" si="11"/>
        <v>202205</v>
      </c>
    </row>
    <row r="339" spans="1:7" ht="12" customHeight="1" x14ac:dyDescent="0.15">
      <c r="A339" s="7">
        <v>44693</v>
      </c>
      <c r="B339" s="8">
        <v>142695839</v>
      </c>
      <c r="C339" s="1">
        <v>5540246192594</v>
      </c>
      <c r="D339" s="1" t="str">
        <f t="shared" si="10"/>
        <v>MIX LEGUMES</v>
      </c>
      <c r="E339" s="7">
        <v>44706</v>
      </c>
      <c r="F339" s="9">
        <v>743</v>
      </c>
      <c r="G339" t="str">
        <f t="shared" si="11"/>
        <v>202205</v>
      </c>
    </row>
    <row r="340" spans="1:7" ht="12" customHeight="1" x14ac:dyDescent="0.15">
      <c r="A340" s="4">
        <v>44693</v>
      </c>
      <c r="B340" s="5">
        <v>142695839</v>
      </c>
      <c r="C340" s="1">
        <v>5540246192831</v>
      </c>
      <c r="D340" s="1" t="str">
        <f t="shared" si="10"/>
        <v>MIX LEGUMES</v>
      </c>
      <c r="E340" s="4">
        <v>44706</v>
      </c>
      <c r="F340" s="6">
        <v>1300</v>
      </c>
      <c r="G340" t="str">
        <f t="shared" si="11"/>
        <v>202205</v>
      </c>
    </row>
    <row r="341" spans="1:7" ht="12" customHeight="1" x14ac:dyDescent="0.15">
      <c r="A341" s="4">
        <v>44693</v>
      </c>
      <c r="B341" s="5">
        <v>142695842</v>
      </c>
      <c r="C341" s="1">
        <v>5540246185429</v>
      </c>
      <c r="D341" s="1" t="str">
        <f t="shared" si="10"/>
        <v>CREMERIE</v>
      </c>
      <c r="E341" s="4">
        <v>44698</v>
      </c>
      <c r="F341" s="6">
        <v>140</v>
      </c>
      <c r="G341" t="str">
        <f t="shared" si="11"/>
        <v>202205</v>
      </c>
    </row>
    <row r="342" spans="1:7" ht="12" customHeight="1" x14ac:dyDescent="0.15">
      <c r="A342" s="7">
        <v>44693</v>
      </c>
      <c r="B342" s="8">
        <v>142695845</v>
      </c>
      <c r="C342" s="1">
        <v>5540246183130</v>
      </c>
      <c r="D342" s="1" t="str">
        <f t="shared" si="10"/>
        <v>MIX LEGUMES</v>
      </c>
      <c r="E342" s="7">
        <v>44706</v>
      </c>
      <c r="F342" s="9">
        <v>2819</v>
      </c>
      <c r="G342" t="str">
        <f t="shared" si="11"/>
        <v>202205</v>
      </c>
    </row>
    <row r="343" spans="1:7" ht="12" customHeight="1" x14ac:dyDescent="0.15">
      <c r="A343" s="4">
        <v>44693</v>
      </c>
      <c r="B343" s="5">
        <v>142695845</v>
      </c>
      <c r="C343" s="1">
        <v>5540246183537</v>
      </c>
      <c r="D343" s="1" t="str">
        <f t="shared" si="10"/>
        <v>MIX LEGUMES</v>
      </c>
      <c r="E343" s="4">
        <v>44706</v>
      </c>
      <c r="F343" s="6">
        <v>961</v>
      </c>
      <c r="G343" t="str">
        <f t="shared" si="11"/>
        <v>202205</v>
      </c>
    </row>
    <row r="344" spans="1:7" ht="12" customHeight="1" x14ac:dyDescent="0.15">
      <c r="A344" s="7">
        <v>44693</v>
      </c>
      <c r="B344" s="8">
        <v>142695845</v>
      </c>
      <c r="C344" s="1">
        <v>5540246183541</v>
      </c>
      <c r="D344" s="1" t="str">
        <f t="shared" si="10"/>
        <v>MIX LEGUMES</v>
      </c>
      <c r="E344" s="7">
        <v>44706</v>
      </c>
      <c r="F344" s="9">
        <v>1044</v>
      </c>
      <c r="G344" t="str">
        <f t="shared" si="11"/>
        <v>202205</v>
      </c>
    </row>
    <row r="345" spans="1:7" ht="12" customHeight="1" x14ac:dyDescent="0.15">
      <c r="A345" s="4">
        <v>44693</v>
      </c>
      <c r="B345" s="5">
        <v>142695845</v>
      </c>
      <c r="C345" s="1">
        <v>5540246183555</v>
      </c>
      <c r="D345" s="1" t="str">
        <f t="shared" si="10"/>
        <v>MIX LEGUMES</v>
      </c>
      <c r="E345" s="4">
        <v>44706</v>
      </c>
      <c r="F345" s="6">
        <v>543</v>
      </c>
      <c r="G345" t="str">
        <f t="shared" si="11"/>
        <v>202205</v>
      </c>
    </row>
    <row r="346" spans="1:7" ht="12" customHeight="1" x14ac:dyDescent="0.15">
      <c r="A346" s="4">
        <v>44693</v>
      </c>
      <c r="B346" s="5">
        <v>142695848</v>
      </c>
      <c r="C346" s="1">
        <v>5540246180522</v>
      </c>
      <c r="D346" s="1" t="str">
        <f t="shared" si="10"/>
        <v>BOULANGERIE</v>
      </c>
      <c r="E346" s="4">
        <v>44718</v>
      </c>
      <c r="F346" s="6">
        <v>891</v>
      </c>
      <c r="G346" t="str">
        <f t="shared" si="11"/>
        <v>202206</v>
      </c>
    </row>
    <row r="347" spans="1:7" ht="12" customHeight="1" x14ac:dyDescent="0.15">
      <c r="A347" s="7">
        <v>44693</v>
      </c>
      <c r="B347" s="8">
        <v>142695856</v>
      </c>
      <c r="C347" s="1">
        <v>5540246170256</v>
      </c>
      <c r="D347" s="1" t="str">
        <f t="shared" si="10"/>
        <v>BOULANGERIE</v>
      </c>
      <c r="E347" s="7">
        <v>44713</v>
      </c>
      <c r="F347" s="9">
        <v>2822</v>
      </c>
      <c r="G347" t="str">
        <f t="shared" si="11"/>
        <v>202206</v>
      </c>
    </row>
    <row r="348" spans="1:7" ht="12" customHeight="1" x14ac:dyDescent="0.15">
      <c r="A348" s="4">
        <v>44693</v>
      </c>
      <c r="B348" s="5">
        <v>142695856</v>
      </c>
      <c r="C348" s="1">
        <v>5540246171888</v>
      </c>
      <c r="D348" s="1" t="str">
        <f t="shared" si="10"/>
        <v>BOULANGERIE</v>
      </c>
      <c r="E348" s="4">
        <v>44713</v>
      </c>
      <c r="F348" s="6">
        <v>780</v>
      </c>
      <c r="G348" t="str">
        <f t="shared" si="11"/>
        <v>202206</v>
      </c>
    </row>
    <row r="349" spans="1:7" ht="12" customHeight="1" x14ac:dyDescent="0.15">
      <c r="A349" s="7">
        <v>44693</v>
      </c>
      <c r="B349" s="8">
        <v>142695857</v>
      </c>
      <c r="C349" s="1">
        <v>5540246170256</v>
      </c>
      <c r="D349" s="1" t="str">
        <f t="shared" si="10"/>
        <v>BOULANGERIE</v>
      </c>
      <c r="E349" s="7">
        <v>44725</v>
      </c>
      <c r="F349" s="9">
        <v>2822</v>
      </c>
      <c r="G349" t="str">
        <f t="shared" si="11"/>
        <v>202206</v>
      </c>
    </row>
    <row r="350" spans="1:7" ht="12" customHeight="1" x14ac:dyDescent="0.15">
      <c r="A350" s="4">
        <v>44693</v>
      </c>
      <c r="B350" s="5">
        <v>142695857</v>
      </c>
      <c r="C350" s="1">
        <v>5540246171888</v>
      </c>
      <c r="D350" s="1" t="str">
        <f t="shared" si="10"/>
        <v>BOULANGERIE</v>
      </c>
      <c r="E350" s="4">
        <v>44725</v>
      </c>
      <c r="F350" s="6">
        <v>780</v>
      </c>
      <c r="G350" t="str">
        <f t="shared" si="11"/>
        <v>202206</v>
      </c>
    </row>
    <row r="351" spans="1:7" ht="12" customHeight="1" x14ac:dyDescent="0.15">
      <c r="A351" s="7">
        <v>44693</v>
      </c>
      <c r="B351" s="8">
        <v>142695858</v>
      </c>
      <c r="C351" s="1">
        <v>5540246170256</v>
      </c>
      <c r="D351" s="1" t="str">
        <f t="shared" si="10"/>
        <v>BOULANGERIE</v>
      </c>
      <c r="E351" s="7">
        <v>44733</v>
      </c>
      <c r="F351" s="9">
        <v>3174</v>
      </c>
      <c r="G351" t="str">
        <f t="shared" si="11"/>
        <v>202206</v>
      </c>
    </row>
    <row r="352" spans="1:7" ht="12" customHeight="1" x14ac:dyDescent="0.15">
      <c r="A352" s="4">
        <v>44693</v>
      </c>
      <c r="B352" s="5">
        <v>142695858</v>
      </c>
      <c r="C352" s="1">
        <v>5540246171888</v>
      </c>
      <c r="D352" s="1" t="str">
        <f t="shared" si="10"/>
        <v>BOULANGERIE</v>
      </c>
      <c r="E352" s="4">
        <v>44733</v>
      </c>
      <c r="F352" s="6">
        <v>520</v>
      </c>
      <c r="G352" t="str">
        <f t="shared" si="11"/>
        <v>202206</v>
      </c>
    </row>
    <row r="353" spans="1:7" ht="12" customHeight="1" x14ac:dyDescent="0.15">
      <c r="A353" s="4">
        <v>44696</v>
      </c>
      <c r="B353" s="5">
        <v>142695865</v>
      </c>
      <c r="C353" s="1">
        <v>5540246184808</v>
      </c>
      <c r="D353" s="1" t="str">
        <f t="shared" si="10"/>
        <v>CREMERIE</v>
      </c>
      <c r="E353" s="4">
        <v>44698</v>
      </c>
      <c r="F353" s="6">
        <v>1044</v>
      </c>
      <c r="G353" t="str">
        <f t="shared" si="11"/>
        <v>202205</v>
      </c>
    </row>
    <row r="354" spans="1:7" ht="12" customHeight="1" x14ac:dyDescent="0.15">
      <c r="A354" s="4">
        <v>44696</v>
      </c>
      <c r="B354" s="5">
        <v>142695866</v>
      </c>
      <c r="C354" s="1">
        <v>5540246171933</v>
      </c>
      <c r="D354" s="1" t="str">
        <f t="shared" si="10"/>
        <v>CREMERIE</v>
      </c>
      <c r="E354" s="4">
        <v>44698</v>
      </c>
      <c r="F354" s="6">
        <v>1114</v>
      </c>
      <c r="G354" t="str">
        <f t="shared" si="11"/>
        <v>202205</v>
      </c>
    </row>
    <row r="355" spans="1:7" ht="12" customHeight="1" x14ac:dyDescent="0.15">
      <c r="A355" s="7">
        <v>44696</v>
      </c>
      <c r="B355" s="8">
        <v>142695866</v>
      </c>
      <c r="C355" s="1">
        <v>5540246187987</v>
      </c>
      <c r="D355" s="1" t="str">
        <f t="shared" si="10"/>
        <v>CREMERIE</v>
      </c>
      <c r="E355" s="7">
        <v>44698</v>
      </c>
      <c r="F355" s="9">
        <v>2228</v>
      </c>
      <c r="G355" t="str">
        <f t="shared" si="11"/>
        <v>202205</v>
      </c>
    </row>
    <row r="356" spans="1:7" ht="12" customHeight="1" x14ac:dyDescent="0.15">
      <c r="A356" s="4">
        <v>44696</v>
      </c>
      <c r="B356" s="5">
        <v>142695866</v>
      </c>
      <c r="C356" s="1">
        <v>5540246188200</v>
      </c>
      <c r="D356" s="1" t="str">
        <f t="shared" si="10"/>
        <v>CREMERIE</v>
      </c>
      <c r="E356" s="4">
        <v>44698</v>
      </c>
      <c r="F356" s="6">
        <v>1485</v>
      </c>
      <c r="G356" t="str">
        <f t="shared" si="11"/>
        <v>202205</v>
      </c>
    </row>
    <row r="357" spans="1:7" ht="12" customHeight="1" x14ac:dyDescent="0.15">
      <c r="A357" s="7">
        <v>44696</v>
      </c>
      <c r="B357" s="8">
        <v>142695867</v>
      </c>
      <c r="C357" s="1">
        <v>5540246175372</v>
      </c>
      <c r="D357" s="1" t="str">
        <f t="shared" si="10"/>
        <v>BOULANGERIE</v>
      </c>
      <c r="E357" s="7">
        <v>44705</v>
      </c>
      <c r="F357" s="9">
        <v>3341</v>
      </c>
      <c r="G357" t="str">
        <f t="shared" si="11"/>
        <v>202205</v>
      </c>
    </row>
    <row r="358" spans="1:7" ht="12" customHeight="1" x14ac:dyDescent="0.15">
      <c r="A358" s="4">
        <v>44696</v>
      </c>
      <c r="B358" s="5">
        <v>142695874</v>
      </c>
      <c r="C358" s="1">
        <v>5540246193505</v>
      </c>
      <c r="D358" s="1" t="str">
        <f t="shared" si="10"/>
        <v>BOULANGERIE</v>
      </c>
      <c r="E358" s="4">
        <v>44700</v>
      </c>
      <c r="F358" s="6">
        <v>35636</v>
      </c>
      <c r="G358" t="str">
        <f t="shared" si="11"/>
        <v>202205</v>
      </c>
    </row>
    <row r="359" spans="1:7" ht="12" customHeight="1" x14ac:dyDescent="0.15">
      <c r="A359" s="4">
        <v>44697</v>
      </c>
      <c r="B359" s="5">
        <v>142695906</v>
      </c>
      <c r="C359" s="1">
        <v>5540246188175</v>
      </c>
      <c r="D359" s="1" t="str">
        <f t="shared" si="10"/>
        <v>CREMERIE</v>
      </c>
      <c r="E359" s="4">
        <v>44699</v>
      </c>
      <c r="F359" s="6">
        <v>93</v>
      </c>
      <c r="G359" t="str">
        <f t="shared" si="11"/>
        <v>202205</v>
      </c>
    </row>
    <row r="360" spans="1:7" ht="12" customHeight="1" x14ac:dyDescent="0.15">
      <c r="A360" s="4">
        <v>44697</v>
      </c>
      <c r="B360" s="5">
        <v>142695907</v>
      </c>
      <c r="C360" s="1">
        <v>5540246171933</v>
      </c>
      <c r="D360" s="1" t="str">
        <f t="shared" si="10"/>
        <v>CREMERIE</v>
      </c>
      <c r="E360" s="4">
        <v>44699</v>
      </c>
      <c r="F360" s="6">
        <v>1114</v>
      </c>
      <c r="G360" t="str">
        <f t="shared" si="11"/>
        <v>202205</v>
      </c>
    </row>
    <row r="361" spans="1:7" ht="12" customHeight="1" x14ac:dyDescent="0.15">
      <c r="A361" s="7">
        <v>44697</v>
      </c>
      <c r="B361" s="8">
        <v>142695907</v>
      </c>
      <c r="C361" s="1">
        <v>5540246187987</v>
      </c>
      <c r="D361" s="1" t="str">
        <f t="shared" si="10"/>
        <v>CREMERIE</v>
      </c>
      <c r="E361" s="7">
        <v>44699</v>
      </c>
      <c r="F361" s="9">
        <v>1671</v>
      </c>
      <c r="G361" t="str">
        <f t="shared" si="11"/>
        <v>202205</v>
      </c>
    </row>
    <row r="362" spans="1:7" ht="12" customHeight="1" x14ac:dyDescent="0.15">
      <c r="A362" s="4">
        <v>44697</v>
      </c>
      <c r="B362" s="5">
        <v>142695907</v>
      </c>
      <c r="C362" s="1">
        <v>5540246188200</v>
      </c>
      <c r="D362" s="1" t="str">
        <f t="shared" si="10"/>
        <v>CREMERIE</v>
      </c>
      <c r="E362" s="4">
        <v>44699</v>
      </c>
      <c r="F362" s="6">
        <v>1114</v>
      </c>
      <c r="G362" t="str">
        <f t="shared" si="11"/>
        <v>202205</v>
      </c>
    </row>
    <row r="363" spans="1:7" ht="12" customHeight="1" x14ac:dyDescent="0.15">
      <c r="A363" s="4">
        <v>44697</v>
      </c>
      <c r="B363" s="5">
        <v>142695909</v>
      </c>
      <c r="C363" s="1">
        <v>5540246175461</v>
      </c>
      <c r="D363" s="1" t="str">
        <f t="shared" si="10"/>
        <v>MIX LEGUMES</v>
      </c>
      <c r="E363" s="4">
        <v>44703</v>
      </c>
      <c r="F363" s="6">
        <v>15034</v>
      </c>
      <c r="G363" t="str">
        <f t="shared" si="11"/>
        <v>202205</v>
      </c>
    </row>
    <row r="364" spans="1:7" ht="12" customHeight="1" x14ac:dyDescent="0.15">
      <c r="A364" s="7">
        <v>44697</v>
      </c>
      <c r="B364" s="8">
        <v>142695909</v>
      </c>
      <c r="C364" s="1">
        <v>5540246177132</v>
      </c>
      <c r="D364" s="1" t="str">
        <f t="shared" si="10"/>
        <v>MIX LEGUMES</v>
      </c>
      <c r="E364" s="7">
        <v>44703</v>
      </c>
      <c r="F364" s="9">
        <v>8816</v>
      </c>
      <c r="G364" t="str">
        <f t="shared" si="11"/>
        <v>202205</v>
      </c>
    </row>
    <row r="365" spans="1:7" ht="12" customHeight="1" x14ac:dyDescent="0.15">
      <c r="A365" s="4">
        <v>44697</v>
      </c>
      <c r="B365" s="5">
        <v>142695909</v>
      </c>
      <c r="C365" s="1">
        <v>5540246177133</v>
      </c>
      <c r="D365" s="1" t="str">
        <f t="shared" si="10"/>
        <v>MIX LEGUMES</v>
      </c>
      <c r="E365" s="4">
        <v>44703</v>
      </c>
      <c r="F365" s="6">
        <v>546</v>
      </c>
      <c r="G365" t="str">
        <f t="shared" si="11"/>
        <v>202205</v>
      </c>
    </row>
    <row r="366" spans="1:7" ht="12" customHeight="1" x14ac:dyDescent="0.15">
      <c r="A366" s="7">
        <v>44697</v>
      </c>
      <c r="B366" s="8">
        <v>142695909</v>
      </c>
      <c r="C366" s="1">
        <v>5540246183562</v>
      </c>
      <c r="D366" s="1" t="str">
        <f t="shared" si="10"/>
        <v>MIX LEGUMES</v>
      </c>
      <c r="E366" s="7">
        <v>44703</v>
      </c>
      <c r="F366" s="9">
        <v>1044</v>
      </c>
      <c r="G366" t="str">
        <f t="shared" si="11"/>
        <v>202205</v>
      </c>
    </row>
    <row r="367" spans="1:7" ht="12" customHeight="1" x14ac:dyDescent="0.15">
      <c r="A367" s="4">
        <v>44697</v>
      </c>
      <c r="B367" s="5">
        <v>142695914</v>
      </c>
      <c r="C367" s="1">
        <v>5540246188512</v>
      </c>
      <c r="D367" s="1" t="str">
        <f t="shared" si="10"/>
        <v>EMBALLAGES</v>
      </c>
      <c r="E367" s="4">
        <v>44727</v>
      </c>
      <c r="F367" s="6">
        <v>232</v>
      </c>
      <c r="G367" t="str">
        <f t="shared" si="11"/>
        <v>202206</v>
      </c>
    </row>
    <row r="368" spans="1:7" ht="12" customHeight="1" x14ac:dyDescent="0.15">
      <c r="A368" s="7">
        <v>44697</v>
      </c>
      <c r="B368" s="8">
        <v>142695914</v>
      </c>
      <c r="C368" s="1">
        <v>5540246190092</v>
      </c>
      <c r="D368" s="1" t="str">
        <f t="shared" si="10"/>
        <v>EMBALLAGES</v>
      </c>
      <c r="E368" s="7">
        <v>44727</v>
      </c>
      <c r="F368" s="9">
        <v>116</v>
      </c>
      <c r="G368" t="str">
        <f t="shared" si="11"/>
        <v>202206</v>
      </c>
    </row>
    <row r="369" spans="1:7" ht="12" customHeight="1" x14ac:dyDescent="0.15">
      <c r="A369" s="4">
        <v>44698</v>
      </c>
      <c r="B369" s="5">
        <v>142695921</v>
      </c>
      <c r="C369" s="1">
        <v>5540246172669</v>
      </c>
      <c r="D369" s="1" t="str">
        <f t="shared" si="10"/>
        <v>CREMERIE</v>
      </c>
      <c r="E369" s="4">
        <v>44700</v>
      </c>
      <c r="F369" s="6">
        <v>140</v>
      </c>
      <c r="G369" t="str">
        <f t="shared" si="11"/>
        <v>202205</v>
      </c>
    </row>
    <row r="370" spans="1:7" ht="12" customHeight="1" x14ac:dyDescent="0.15">
      <c r="A370" s="4">
        <v>44698</v>
      </c>
      <c r="B370" s="5">
        <v>142695921</v>
      </c>
      <c r="C370" s="1">
        <v>5540246174174</v>
      </c>
      <c r="D370" s="1" t="str">
        <f t="shared" si="10"/>
        <v>CREMERIE</v>
      </c>
      <c r="E370" s="4">
        <v>44700</v>
      </c>
      <c r="F370" s="6">
        <v>348</v>
      </c>
      <c r="G370" t="str">
        <f t="shared" si="11"/>
        <v>202205</v>
      </c>
    </row>
    <row r="371" spans="1:7" ht="12" customHeight="1" x14ac:dyDescent="0.15">
      <c r="A371" s="7">
        <v>44698</v>
      </c>
      <c r="B371" s="8">
        <v>142695922</v>
      </c>
      <c r="C371" s="1">
        <v>5540246171933</v>
      </c>
      <c r="D371" s="1" t="str">
        <f t="shared" si="10"/>
        <v>CREMERIE</v>
      </c>
      <c r="E371" s="7">
        <v>44700</v>
      </c>
      <c r="F371" s="9">
        <v>557</v>
      </c>
      <c r="G371" t="str">
        <f t="shared" si="11"/>
        <v>202205</v>
      </c>
    </row>
    <row r="372" spans="1:7" ht="12" customHeight="1" x14ac:dyDescent="0.15">
      <c r="A372" s="4">
        <v>44698</v>
      </c>
      <c r="B372" s="5">
        <v>142695922</v>
      </c>
      <c r="C372" s="1">
        <v>5540246176294</v>
      </c>
      <c r="D372" s="1" t="str">
        <f t="shared" si="10"/>
        <v>CREMERIE</v>
      </c>
      <c r="E372" s="4">
        <v>44700</v>
      </c>
      <c r="F372" s="6">
        <v>2970</v>
      </c>
      <c r="G372" t="str">
        <f t="shared" si="11"/>
        <v>202205</v>
      </c>
    </row>
    <row r="373" spans="1:7" ht="12" customHeight="1" x14ac:dyDescent="0.15">
      <c r="A373" s="7">
        <v>44698</v>
      </c>
      <c r="B373" s="8">
        <v>142695922</v>
      </c>
      <c r="C373" s="1">
        <v>5540246176295</v>
      </c>
      <c r="D373" s="1" t="str">
        <f t="shared" si="10"/>
        <v>CREMERIE</v>
      </c>
      <c r="E373" s="7">
        <v>44700</v>
      </c>
      <c r="F373" s="9">
        <v>7424</v>
      </c>
      <c r="G373" t="str">
        <f t="shared" si="11"/>
        <v>202205</v>
      </c>
    </row>
    <row r="374" spans="1:7" ht="12" customHeight="1" x14ac:dyDescent="0.15">
      <c r="A374" s="4">
        <v>44698</v>
      </c>
      <c r="B374" s="5">
        <v>142695922</v>
      </c>
      <c r="C374" s="1">
        <v>5540246187987</v>
      </c>
      <c r="D374" s="1" t="str">
        <f t="shared" si="10"/>
        <v>CREMERIE</v>
      </c>
      <c r="E374" s="4">
        <v>44700</v>
      </c>
      <c r="F374" s="6">
        <v>4455</v>
      </c>
      <c r="G374" t="str">
        <f t="shared" si="11"/>
        <v>202205</v>
      </c>
    </row>
    <row r="375" spans="1:7" ht="12" customHeight="1" x14ac:dyDescent="0.15">
      <c r="A375" s="7">
        <v>44698</v>
      </c>
      <c r="B375" s="8">
        <v>142695922</v>
      </c>
      <c r="C375" s="1">
        <v>5540246188200</v>
      </c>
      <c r="D375" s="1" t="str">
        <f t="shared" si="10"/>
        <v>CREMERIE</v>
      </c>
      <c r="E375" s="7">
        <v>44700</v>
      </c>
      <c r="F375" s="9">
        <v>1485</v>
      </c>
      <c r="G375" t="str">
        <f t="shared" si="11"/>
        <v>202205</v>
      </c>
    </row>
    <row r="376" spans="1:7" ht="12" customHeight="1" x14ac:dyDescent="0.15">
      <c r="A376" s="4">
        <v>44698</v>
      </c>
      <c r="B376" s="5">
        <v>142695931</v>
      </c>
      <c r="C376" s="1">
        <v>5540246181061</v>
      </c>
      <c r="D376" s="1" t="str">
        <f t="shared" si="10"/>
        <v>VOLAILLE</v>
      </c>
      <c r="E376" s="4">
        <v>44719</v>
      </c>
      <c r="F376" s="6">
        <v>2068</v>
      </c>
      <c r="G376" t="str">
        <f t="shared" si="11"/>
        <v>202206</v>
      </c>
    </row>
    <row r="377" spans="1:7" ht="12" customHeight="1" x14ac:dyDescent="0.15">
      <c r="A377" s="7">
        <v>44698</v>
      </c>
      <c r="B377" s="8">
        <v>142695931</v>
      </c>
      <c r="C377" s="1">
        <v>5540246183547</v>
      </c>
      <c r="D377" s="1" t="str">
        <f t="shared" si="10"/>
        <v>VOLAILLE</v>
      </c>
      <c r="E377" s="7">
        <v>44719</v>
      </c>
      <c r="F377" s="9">
        <v>15591</v>
      </c>
      <c r="G377" t="str">
        <f t="shared" si="11"/>
        <v>202206</v>
      </c>
    </row>
    <row r="378" spans="1:7" ht="12" customHeight="1" x14ac:dyDescent="0.15">
      <c r="A378" s="4">
        <v>44698</v>
      </c>
      <c r="B378" s="5">
        <v>142695931</v>
      </c>
      <c r="C378" s="1">
        <v>5540246185278</v>
      </c>
      <c r="D378" s="1" t="str">
        <f t="shared" si="10"/>
        <v>VOLAILLE</v>
      </c>
      <c r="E378" s="4">
        <v>44719</v>
      </c>
      <c r="F378" s="6">
        <v>1120</v>
      </c>
      <c r="G378" t="str">
        <f t="shared" si="11"/>
        <v>202206</v>
      </c>
    </row>
    <row r="379" spans="1:7" ht="12" customHeight="1" x14ac:dyDescent="0.15">
      <c r="A379" s="7">
        <v>44698</v>
      </c>
      <c r="B379" s="8">
        <v>142695940</v>
      </c>
      <c r="C379" s="1">
        <v>5540246173906</v>
      </c>
      <c r="D379" s="1" t="str">
        <f t="shared" si="10"/>
        <v>VOLAILLE</v>
      </c>
      <c r="E379" s="7">
        <v>44720</v>
      </c>
      <c r="F379" s="9">
        <v>2311</v>
      </c>
      <c r="G379" t="str">
        <f t="shared" si="11"/>
        <v>202206</v>
      </c>
    </row>
    <row r="380" spans="1:7" ht="12" customHeight="1" x14ac:dyDescent="0.15">
      <c r="A380" s="4">
        <v>44698</v>
      </c>
      <c r="B380" s="5">
        <v>142695940</v>
      </c>
      <c r="C380" s="1">
        <v>5540246181016</v>
      </c>
      <c r="D380" s="1" t="str">
        <f t="shared" si="10"/>
        <v>VOLAILLE</v>
      </c>
      <c r="E380" s="4">
        <v>44720</v>
      </c>
      <c r="F380" s="6">
        <v>13364</v>
      </c>
      <c r="G380" t="str">
        <f t="shared" si="11"/>
        <v>202206</v>
      </c>
    </row>
    <row r="381" spans="1:7" ht="12" customHeight="1" x14ac:dyDescent="0.15">
      <c r="A381" s="7">
        <v>44699</v>
      </c>
      <c r="B381" s="8">
        <v>142695948</v>
      </c>
      <c r="C381" s="1">
        <v>5540246176294</v>
      </c>
      <c r="D381" s="1" t="str">
        <f t="shared" si="10"/>
        <v>CREMERIE</v>
      </c>
      <c r="E381" s="7">
        <v>44703</v>
      </c>
      <c r="F381" s="9">
        <v>2970</v>
      </c>
      <c r="G381" t="str">
        <f t="shared" si="11"/>
        <v>202205</v>
      </c>
    </row>
    <row r="382" spans="1:7" ht="12" customHeight="1" x14ac:dyDescent="0.15">
      <c r="A382" s="4">
        <v>44699</v>
      </c>
      <c r="B382" s="5">
        <v>142695948</v>
      </c>
      <c r="C382" s="1">
        <v>5540246176295</v>
      </c>
      <c r="D382" s="1" t="str">
        <f t="shared" si="10"/>
        <v>CREMERIE</v>
      </c>
      <c r="E382" s="4">
        <v>44703</v>
      </c>
      <c r="F382" s="6">
        <v>4455</v>
      </c>
      <c r="G382" t="str">
        <f t="shared" si="11"/>
        <v>202205</v>
      </c>
    </row>
    <row r="383" spans="1:7" ht="12" customHeight="1" x14ac:dyDescent="0.15">
      <c r="A383" s="7">
        <v>44699</v>
      </c>
      <c r="B383" s="8">
        <v>142695949</v>
      </c>
      <c r="C383" s="1">
        <v>5540246174174</v>
      </c>
      <c r="D383" s="1" t="str">
        <f t="shared" si="10"/>
        <v>CREMERIE</v>
      </c>
      <c r="E383" s="7">
        <v>44703</v>
      </c>
      <c r="F383" s="9">
        <v>696</v>
      </c>
      <c r="G383" t="str">
        <f t="shared" si="11"/>
        <v>202205</v>
      </c>
    </row>
    <row r="384" spans="1:7" ht="12" customHeight="1" x14ac:dyDescent="0.15">
      <c r="A384" s="4">
        <v>44699</v>
      </c>
      <c r="B384" s="5">
        <v>142695949</v>
      </c>
      <c r="C384" s="1">
        <v>5540246188175</v>
      </c>
      <c r="D384" s="1" t="str">
        <f t="shared" si="10"/>
        <v>CREMERIE</v>
      </c>
      <c r="E384" s="4">
        <v>44703</v>
      </c>
      <c r="F384" s="6">
        <v>232</v>
      </c>
      <c r="G384" t="str">
        <f t="shared" si="11"/>
        <v>202205</v>
      </c>
    </row>
    <row r="385" spans="1:7" ht="12" customHeight="1" x14ac:dyDescent="0.15">
      <c r="A385" s="4">
        <v>44699</v>
      </c>
      <c r="B385" s="5">
        <v>142695952</v>
      </c>
      <c r="C385" s="1">
        <v>5540246193878</v>
      </c>
      <c r="D385" s="1" t="str">
        <f t="shared" si="10"/>
        <v>VOLAILLE</v>
      </c>
      <c r="E385" s="4">
        <v>44719</v>
      </c>
      <c r="F385" s="6">
        <v>11136</v>
      </c>
      <c r="G385" t="str">
        <f t="shared" si="11"/>
        <v>202206</v>
      </c>
    </row>
    <row r="386" spans="1:7" ht="12" customHeight="1" x14ac:dyDescent="0.15">
      <c r="A386" s="7">
        <v>44699</v>
      </c>
      <c r="B386" s="8">
        <v>142695956</v>
      </c>
      <c r="C386" s="1">
        <v>5540246175047</v>
      </c>
      <c r="D386" s="1" t="str">
        <f t="shared" ref="D386:D449" si="12">VLOOKUP(C386,Categorie,4,FALSE)</f>
        <v>CREMERIE</v>
      </c>
      <c r="E386" s="7">
        <v>44707</v>
      </c>
      <c r="F386" s="9">
        <v>279</v>
      </c>
      <c r="G386" t="str">
        <f t="shared" si="11"/>
        <v>202205</v>
      </c>
    </row>
    <row r="387" spans="1:7" ht="12" customHeight="1" x14ac:dyDescent="0.15">
      <c r="A387" s="4">
        <v>44699</v>
      </c>
      <c r="B387" s="5">
        <v>142695956</v>
      </c>
      <c r="C387" s="1">
        <v>5540246175049</v>
      </c>
      <c r="D387" s="1" t="str">
        <f t="shared" si="12"/>
        <v>CREMERIE</v>
      </c>
      <c r="E387" s="4">
        <v>44707</v>
      </c>
      <c r="F387" s="6">
        <v>557</v>
      </c>
      <c r="G387" t="str">
        <f t="shared" ref="G387:G450" si="13">TEXT(E387,"aaaamm")</f>
        <v>202205</v>
      </c>
    </row>
    <row r="388" spans="1:7" ht="12" customHeight="1" x14ac:dyDescent="0.15">
      <c r="A388" s="7">
        <v>44699</v>
      </c>
      <c r="B388" s="8">
        <v>142695956</v>
      </c>
      <c r="C388" s="1">
        <v>5540246175050</v>
      </c>
      <c r="D388" s="1" t="str">
        <f t="shared" si="12"/>
        <v>CREMERIE</v>
      </c>
      <c r="E388" s="7">
        <v>44707</v>
      </c>
      <c r="F388" s="9">
        <v>418</v>
      </c>
      <c r="G388" t="str">
        <f t="shared" si="13"/>
        <v>202205</v>
      </c>
    </row>
    <row r="389" spans="1:7" ht="12" customHeight="1" x14ac:dyDescent="0.15">
      <c r="A389" s="4">
        <v>44699</v>
      </c>
      <c r="B389" s="5">
        <v>142695956</v>
      </c>
      <c r="C389" s="1">
        <v>5540246190743</v>
      </c>
      <c r="D389" s="1" t="str">
        <f t="shared" si="12"/>
        <v>CREMERIE</v>
      </c>
      <c r="E389" s="4">
        <v>44707</v>
      </c>
      <c r="F389" s="6">
        <v>279</v>
      </c>
      <c r="G389" t="str">
        <f t="shared" si="13"/>
        <v>202205</v>
      </c>
    </row>
    <row r="390" spans="1:7" ht="12" customHeight="1" x14ac:dyDescent="0.15">
      <c r="A390" s="7">
        <v>44699</v>
      </c>
      <c r="B390" s="8">
        <v>142695962</v>
      </c>
      <c r="C390" s="1">
        <v>5540246186010</v>
      </c>
      <c r="D390" s="1" t="str">
        <f t="shared" si="12"/>
        <v>EMBALLAGES</v>
      </c>
      <c r="E390" s="7">
        <v>44713</v>
      </c>
      <c r="F390" s="9">
        <v>84</v>
      </c>
      <c r="G390" t="str">
        <f t="shared" si="13"/>
        <v>202206</v>
      </c>
    </row>
    <row r="391" spans="1:7" ht="12" customHeight="1" x14ac:dyDescent="0.15">
      <c r="A391" s="4">
        <v>44699</v>
      </c>
      <c r="B391" s="5">
        <v>142695962</v>
      </c>
      <c r="C391" s="1">
        <v>5540246186011</v>
      </c>
      <c r="D391" s="1" t="str">
        <f t="shared" si="12"/>
        <v>EMBALLAGES</v>
      </c>
      <c r="E391" s="4">
        <v>44713</v>
      </c>
      <c r="F391" s="6">
        <v>128</v>
      </c>
      <c r="G391" t="str">
        <f t="shared" si="13"/>
        <v>202206</v>
      </c>
    </row>
    <row r="392" spans="1:7" ht="12" customHeight="1" x14ac:dyDescent="0.15">
      <c r="A392" s="7">
        <v>44699</v>
      </c>
      <c r="B392" s="8">
        <v>142695962</v>
      </c>
      <c r="C392" s="1">
        <v>5540246186017</v>
      </c>
      <c r="D392" s="1" t="str">
        <f t="shared" si="12"/>
        <v>EMBALLAGES</v>
      </c>
      <c r="E392" s="7">
        <v>44713</v>
      </c>
      <c r="F392" s="9">
        <v>42</v>
      </c>
      <c r="G392" t="str">
        <f t="shared" si="13"/>
        <v>202206</v>
      </c>
    </row>
    <row r="393" spans="1:7" ht="12" customHeight="1" x14ac:dyDescent="0.15">
      <c r="A393" s="7">
        <v>44699</v>
      </c>
      <c r="B393" s="8">
        <v>142695970</v>
      </c>
      <c r="C393" s="1">
        <v>5540246186325</v>
      </c>
      <c r="D393" s="1" t="str">
        <f t="shared" si="12"/>
        <v>CREMERIE</v>
      </c>
      <c r="E393" s="7">
        <v>44705</v>
      </c>
      <c r="F393" s="9">
        <v>140</v>
      </c>
      <c r="G393" t="str">
        <f t="shared" si="13"/>
        <v>202205</v>
      </c>
    </row>
    <row r="394" spans="1:7" ht="12" customHeight="1" x14ac:dyDescent="0.15">
      <c r="A394" s="4">
        <v>44699</v>
      </c>
      <c r="B394" s="5">
        <v>142695978</v>
      </c>
      <c r="C394" s="1">
        <v>5540246182684</v>
      </c>
      <c r="D394" s="1" t="str">
        <f t="shared" si="12"/>
        <v>BOULANGERIE</v>
      </c>
      <c r="E394" s="4">
        <v>44713</v>
      </c>
      <c r="F394" s="6">
        <v>232</v>
      </c>
      <c r="G394" t="str">
        <f t="shared" si="13"/>
        <v>202206</v>
      </c>
    </row>
    <row r="395" spans="1:7" ht="12" customHeight="1" x14ac:dyDescent="0.15">
      <c r="A395" s="7">
        <v>44699</v>
      </c>
      <c r="B395" s="8">
        <v>142695978</v>
      </c>
      <c r="C395" s="1">
        <v>5540246183844</v>
      </c>
      <c r="D395" s="1" t="str">
        <f t="shared" si="12"/>
        <v>BOULANGERIE</v>
      </c>
      <c r="E395" s="7">
        <v>44713</v>
      </c>
      <c r="F395" s="9">
        <v>140</v>
      </c>
      <c r="G395" t="str">
        <f t="shared" si="13"/>
        <v>202206</v>
      </c>
    </row>
    <row r="396" spans="1:7" ht="12" customHeight="1" x14ac:dyDescent="0.15">
      <c r="A396" s="4">
        <v>44699</v>
      </c>
      <c r="B396" s="5">
        <v>142695981</v>
      </c>
      <c r="C396" s="1">
        <v>5540246184036</v>
      </c>
      <c r="D396" s="1" t="str">
        <f t="shared" si="12"/>
        <v>BOULANGERIE</v>
      </c>
      <c r="E396" s="4">
        <v>44712</v>
      </c>
      <c r="F396" s="6">
        <v>130</v>
      </c>
      <c r="G396" t="str">
        <f t="shared" si="13"/>
        <v>202205</v>
      </c>
    </row>
    <row r="397" spans="1:7" ht="12" customHeight="1" x14ac:dyDescent="0.15">
      <c r="A397" s="7">
        <v>44699</v>
      </c>
      <c r="B397" s="8">
        <v>142695981</v>
      </c>
      <c r="C397" s="1">
        <v>5540246191596</v>
      </c>
      <c r="D397" s="1" t="str">
        <f t="shared" si="12"/>
        <v>BOULANGERIE</v>
      </c>
      <c r="E397" s="7">
        <v>44712</v>
      </c>
      <c r="F397" s="9">
        <v>223</v>
      </c>
      <c r="G397" t="str">
        <f t="shared" si="13"/>
        <v>202205</v>
      </c>
    </row>
    <row r="398" spans="1:7" ht="12" customHeight="1" x14ac:dyDescent="0.15">
      <c r="A398" s="4">
        <v>44699</v>
      </c>
      <c r="B398" s="5">
        <v>142695981</v>
      </c>
      <c r="C398" s="1">
        <v>5540246193505</v>
      </c>
      <c r="D398" s="1" t="str">
        <f t="shared" si="12"/>
        <v>BOULANGERIE</v>
      </c>
      <c r="E398" s="4">
        <v>44712</v>
      </c>
      <c r="F398" s="6">
        <v>29696</v>
      </c>
      <c r="G398" t="str">
        <f t="shared" si="13"/>
        <v>202205</v>
      </c>
    </row>
    <row r="399" spans="1:7" ht="12" customHeight="1" x14ac:dyDescent="0.15">
      <c r="A399" s="4">
        <v>44700</v>
      </c>
      <c r="B399" s="5">
        <v>142706009</v>
      </c>
      <c r="C399" s="1">
        <v>5540246187998</v>
      </c>
      <c r="D399" s="1" t="str">
        <f t="shared" si="12"/>
        <v>EMBALLAGES</v>
      </c>
      <c r="E399" s="4">
        <v>44787</v>
      </c>
      <c r="F399" s="6">
        <v>1392</v>
      </c>
      <c r="G399" t="str">
        <f t="shared" si="13"/>
        <v>202208</v>
      </c>
    </row>
    <row r="400" spans="1:7" ht="12" customHeight="1" x14ac:dyDescent="0.15">
      <c r="A400" s="7">
        <v>44700</v>
      </c>
      <c r="B400" s="8">
        <v>142706012</v>
      </c>
      <c r="C400" s="1">
        <v>5540246187995</v>
      </c>
      <c r="D400" s="1" t="str">
        <f t="shared" si="12"/>
        <v>EMBALLAGES</v>
      </c>
      <c r="E400" s="7">
        <v>44723</v>
      </c>
      <c r="F400" s="9">
        <v>928</v>
      </c>
      <c r="G400" t="str">
        <f t="shared" si="13"/>
        <v>202206</v>
      </c>
    </row>
    <row r="401" spans="1:7" ht="12" customHeight="1" x14ac:dyDescent="0.15">
      <c r="A401" s="7">
        <v>44703</v>
      </c>
      <c r="B401" s="8">
        <v>142706018</v>
      </c>
      <c r="C401" s="1">
        <v>5540246176294</v>
      </c>
      <c r="D401" s="1" t="str">
        <f t="shared" si="12"/>
        <v>CREMERIE</v>
      </c>
      <c r="E401" s="7">
        <v>44705</v>
      </c>
      <c r="F401" s="9">
        <v>2228</v>
      </c>
      <c r="G401" t="str">
        <f t="shared" si="13"/>
        <v>202205</v>
      </c>
    </row>
    <row r="402" spans="1:7" ht="12" customHeight="1" x14ac:dyDescent="0.15">
      <c r="A402" s="4">
        <v>44703</v>
      </c>
      <c r="B402" s="5">
        <v>142706018</v>
      </c>
      <c r="C402" s="1">
        <v>5540246176295</v>
      </c>
      <c r="D402" s="1" t="str">
        <f t="shared" si="12"/>
        <v>CREMERIE</v>
      </c>
      <c r="E402" s="4">
        <v>44705</v>
      </c>
      <c r="F402" s="6">
        <v>7424</v>
      </c>
      <c r="G402" t="str">
        <f t="shared" si="13"/>
        <v>202205</v>
      </c>
    </row>
    <row r="403" spans="1:7" ht="12" customHeight="1" x14ac:dyDescent="0.15">
      <c r="A403" s="7">
        <v>44703</v>
      </c>
      <c r="B403" s="8">
        <v>142706018</v>
      </c>
      <c r="C403" s="1">
        <v>5540246187987</v>
      </c>
      <c r="D403" s="1" t="str">
        <f t="shared" si="12"/>
        <v>CREMERIE</v>
      </c>
      <c r="E403" s="7">
        <v>44705</v>
      </c>
      <c r="F403" s="9">
        <v>2228</v>
      </c>
      <c r="G403" t="str">
        <f t="shared" si="13"/>
        <v>202205</v>
      </c>
    </row>
    <row r="404" spans="1:7" ht="12" customHeight="1" x14ac:dyDescent="0.15">
      <c r="A404" s="4">
        <v>44703</v>
      </c>
      <c r="B404" s="5">
        <v>142706018</v>
      </c>
      <c r="C404" s="1">
        <v>5540246188200</v>
      </c>
      <c r="D404" s="1" t="str">
        <f t="shared" si="12"/>
        <v>CREMERIE</v>
      </c>
      <c r="E404" s="4">
        <v>44705</v>
      </c>
      <c r="F404" s="6">
        <v>1485</v>
      </c>
      <c r="G404" t="str">
        <f t="shared" si="13"/>
        <v>202205</v>
      </c>
    </row>
    <row r="405" spans="1:7" ht="12" customHeight="1" x14ac:dyDescent="0.15">
      <c r="A405" s="7">
        <v>44703</v>
      </c>
      <c r="B405" s="8">
        <v>142706019</v>
      </c>
      <c r="C405" s="1">
        <v>5540246172669</v>
      </c>
      <c r="D405" s="1" t="str">
        <f t="shared" si="12"/>
        <v>CREMERIE</v>
      </c>
      <c r="E405" s="7">
        <v>44705</v>
      </c>
      <c r="F405" s="9">
        <v>209</v>
      </c>
      <c r="G405" t="str">
        <f t="shared" si="13"/>
        <v>202205</v>
      </c>
    </row>
    <row r="406" spans="1:7" ht="12" customHeight="1" x14ac:dyDescent="0.15">
      <c r="A406" s="4">
        <v>44703</v>
      </c>
      <c r="B406" s="5">
        <v>142706019</v>
      </c>
      <c r="C406" s="1">
        <v>5540246174174</v>
      </c>
      <c r="D406" s="1" t="str">
        <f t="shared" si="12"/>
        <v>CREMERIE</v>
      </c>
      <c r="E406" s="4">
        <v>44705</v>
      </c>
      <c r="F406" s="6">
        <v>464</v>
      </c>
      <c r="G406" t="str">
        <f t="shared" si="13"/>
        <v>202205</v>
      </c>
    </row>
    <row r="407" spans="1:7" ht="12" customHeight="1" x14ac:dyDescent="0.15">
      <c r="A407" s="7">
        <v>44703</v>
      </c>
      <c r="B407" s="8">
        <v>142706024</v>
      </c>
      <c r="C407" s="1">
        <v>5540246175049</v>
      </c>
      <c r="D407" s="1" t="str">
        <f t="shared" si="12"/>
        <v>CREMERIE</v>
      </c>
      <c r="E407" s="7">
        <v>44711</v>
      </c>
      <c r="F407" s="9">
        <v>557</v>
      </c>
      <c r="G407" t="str">
        <f t="shared" si="13"/>
        <v>202205</v>
      </c>
    </row>
    <row r="408" spans="1:7" ht="12" customHeight="1" x14ac:dyDescent="0.15">
      <c r="A408" s="4">
        <v>44703</v>
      </c>
      <c r="B408" s="5">
        <v>142706024</v>
      </c>
      <c r="C408" s="1">
        <v>5540246175050</v>
      </c>
      <c r="D408" s="1" t="str">
        <f t="shared" si="12"/>
        <v>CREMERIE</v>
      </c>
      <c r="E408" s="4">
        <v>44711</v>
      </c>
      <c r="F408" s="6">
        <v>557</v>
      </c>
      <c r="G408" t="str">
        <f t="shared" si="13"/>
        <v>202205</v>
      </c>
    </row>
    <row r="409" spans="1:7" ht="12" customHeight="1" x14ac:dyDescent="0.15">
      <c r="A409" s="7">
        <v>44703</v>
      </c>
      <c r="B409" s="8">
        <v>142706024</v>
      </c>
      <c r="C409" s="1">
        <v>5540246190743</v>
      </c>
      <c r="D409" s="1" t="str">
        <f t="shared" si="12"/>
        <v>CREMERIE</v>
      </c>
      <c r="E409" s="7">
        <v>44711</v>
      </c>
      <c r="F409" s="9">
        <v>557</v>
      </c>
      <c r="G409" t="str">
        <f t="shared" si="13"/>
        <v>202205</v>
      </c>
    </row>
    <row r="410" spans="1:7" ht="12" customHeight="1" x14ac:dyDescent="0.15">
      <c r="A410" s="4">
        <v>44703</v>
      </c>
      <c r="B410" s="5">
        <v>142706040</v>
      </c>
      <c r="C410" s="1">
        <v>5540246192518</v>
      </c>
      <c r="D410" s="1" t="str">
        <f t="shared" si="12"/>
        <v>MIX LEGUMES</v>
      </c>
      <c r="E410" s="4">
        <v>44707</v>
      </c>
      <c r="F410" s="6">
        <v>20463</v>
      </c>
      <c r="G410" t="str">
        <f t="shared" si="13"/>
        <v>202205</v>
      </c>
    </row>
    <row r="411" spans="1:7" ht="12" customHeight="1" x14ac:dyDescent="0.15">
      <c r="A411" s="4">
        <v>44703</v>
      </c>
      <c r="B411" s="5">
        <v>142706041</v>
      </c>
      <c r="C411" s="1">
        <v>5540246176699</v>
      </c>
      <c r="D411" s="1" t="str">
        <f t="shared" si="12"/>
        <v>CREMERIE</v>
      </c>
      <c r="E411" s="4">
        <v>44705</v>
      </c>
      <c r="F411" s="6">
        <v>4176</v>
      </c>
      <c r="G411" t="str">
        <f t="shared" si="13"/>
        <v>202205</v>
      </c>
    </row>
    <row r="412" spans="1:7" ht="12" customHeight="1" x14ac:dyDescent="0.15">
      <c r="A412" s="7">
        <v>44704</v>
      </c>
      <c r="B412" s="8">
        <v>142706048</v>
      </c>
      <c r="C412" s="1">
        <v>5540246190097</v>
      </c>
      <c r="D412" s="1" t="str">
        <f t="shared" si="12"/>
        <v>VOLAILLE</v>
      </c>
      <c r="E412" s="7">
        <v>44712</v>
      </c>
      <c r="F412" s="9">
        <v>2795</v>
      </c>
      <c r="G412" t="str">
        <f t="shared" si="13"/>
        <v>202205</v>
      </c>
    </row>
    <row r="413" spans="1:7" ht="12" customHeight="1" x14ac:dyDescent="0.15">
      <c r="A413" s="7">
        <v>44704</v>
      </c>
      <c r="B413" s="8">
        <v>142706053</v>
      </c>
      <c r="C413" s="1">
        <v>5540246176295</v>
      </c>
      <c r="D413" s="1" t="str">
        <f t="shared" si="12"/>
        <v>CREMERIE</v>
      </c>
      <c r="E413" s="7">
        <v>44706</v>
      </c>
      <c r="F413" s="9">
        <v>4455</v>
      </c>
      <c r="G413" t="str">
        <f t="shared" si="13"/>
        <v>202205</v>
      </c>
    </row>
    <row r="414" spans="1:7" ht="12" customHeight="1" x14ac:dyDescent="0.15">
      <c r="A414" s="7">
        <v>44704</v>
      </c>
      <c r="B414" s="8">
        <v>142706056</v>
      </c>
      <c r="C414" s="1">
        <v>5540246183589</v>
      </c>
      <c r="D414" s="1" t="str">
        <f t="shared" si="12"/>
        <v>MIX LEGUMES</v>
      </c>
      <c r="E414" s="7">
        <v>44714</v>
      </c>
      <c r="F414" s="9">
        <v>1300</v>
      </c>
      <c r="G414" t="str">
        <f t="shared" si="13"/>
        <v>202206</v>
      </c>
    </row>
    <row r="415" spans="1:7" ht="12" customHeight="1" x14ac:dyDescent="0.15">
      <c r="A415" s="4">
        <v>44704</v>
      </c>
      <c r="B415" s="5">
        <v>142706056</v>
      </c>
      <c r="C415" s="1">
        <v>5540246186351</v>
      </c>
      <c r="D415" s="1" t="str">
        <f t="shared" si="12"/>
        <v>MIX LEGUMES</v>
      </c>
      <c r="E415" s="4">
        <v>44714</v>
      </c>
      <c r="F415" s="6">
        <v>564</v>
      </c>
      <c r="G415" t="str">
        <f t="shared" si="13"/>
        <v>202206</v>
      </c>
    </row>
    <row r="416" spans="1:7" ht="12" customHeight="1" x14ac:dyDescent="0.15">
      <c r="A416" s="7">
        <v>44704</v>
      </c>
      <c r="B416" s="8">
        <v>142706056</v>
      </c>
      <c r="C416" s="1">
        <v>5540246186352</v>
      </c>
      <c r="D416" s="1" t="str">
        <f t="shared" si="12"/>
        <v>MIX LEGUMES</v>
      </c>
      <c r="E416" s="7">
        <v>44714</v>
      </c>
      <c r="F416" s="9">
        <v>2819</v>
      </c>
      <c r="G416" t="str">
        <f t="shared" si="13"/>
        <v>202206</v>
      </c>
    </row>
    <row r="417" spans="1:7" ht="12" customHeight="1" x14ac:dyDescent="0.15">
      <c r="A417" s="7">
        <v>44704</v>
      </c>
      <c r="B417" s="8">
        <v>142706058</v>
      </c>
      <c r="C417" s="1">
        <v>5540246171759</v>
      </c>
      <c r="D417" s="1" t="str">
        <f t="shared" si="12"/>
        <v>MIX LEGUMES</v>
      </c>
      <c r="E417" s="7">
        <v>44711</v>
      </c>
      <c r="F417" s="9">
        <v>5012</v>
      </c>
      <c r="G417" t="str">
        <f t="shared" si="13"/>
        <v>202205</v>
      </c>
    </row>
    <row r="418" spans="1:7" ht="12" customHeight="1" x14ac:dyDescent="0.15">
      <c r="A418" s="4">
        <v>44704</v>
      </c>
      <c r="B418" s="5">
        <v>142706058</v>
      </c>
      <c r="C418" s="1">
        <v>5540246177132</v>
      </c>
      <c r="D418" s="1" t="str">
        <f t="shared" si="12"/>
        <v>MIX LEGUMES</v>
      </c>
      <c r="E418" s="4">
        <v>44711</v>
      </c>
      <c r="F418" s="6">
        <v>7424</v>
      </c>
      <c r="G418" t="str">
        <f t="shared" si="13"/>
        <v>202205</v>
      </c>
    </row>
    <row r="419" spans="1:7" ht="12" customHeight="1" x14ac:dyDescent="0.15">
      <c r="A419" s="7">
        <v>44704</v>
      </c>
      <c r="B419" s="8">
        <v>142706058</v>
      </c>
      <c r="C419" s="1">
        <v>5540246177133</v>
      </c>
      <c r="D419" s="1" t="str">
        <f t="shared" si="12"/>
        <v>MIX LEGUMES</v>
      </c>
      <c r="E419" s="7">
        <v>44711</v>
      </c>
      <c r="F419" s="9">
        <v>8445</v>
      </c>
      <c r="G419" t="str">
        <f t="shared" si="13"/>
        <v>202205</v>
      </c>
    </row>
    <row r="420" spans="1:7" ht="12" customHeight="1" x14ac:dyDescent="0.15">
      <c r="A420" s="4">
        <v>44704</v>
      </c>
      <c r="B420" s="5">
        <v>142706060</v>
      </c>
      <c r="C420" s="1">
        <v>5540246188583</v>
      </c>
      <c r="D420" s="1" t="str">
        <f t="shared" si="12"/>
        <v>BOULANGERIE</v>
      </c>
      <c r="E420" s="4">
        <v>44710</v>
      </c>
      <c r="F420" s="6">
        <v>2784</v>
      </c>
      <c r="G420" t="str">
        <f t="shared" si="13"/>
        <v>202205</v>
      </c>
    </row>
    <row r="421" spans="1:7" ht="12" customHeight="1" x14ac:dyDescent="0.15">
      <c r="A421" s="4">
        <v>44705</v>
      </c>
      <c r="B421" s="5">
        <v>142706067</v>
      </c>
      <c r="C421" s="1">
        <v>5540246171933</v>
      </c>
      <c r="D421" s="1" t="str">
        <f t="shared" si="12"/>
        <v>CREMERIE</v>
      </c>
      <c r="E421" s="4">
        <v>44707</v>
      </c>
      <c r="F421" s="6">
        <v>557</v>
      </c>
      <c r="G421" t="str">
        <f t="shared" si="13"/>
        <v>202205</v>
      </c>
    </row>
    <row r="422" spans="1:7" ht="12" customHeight="1" x14ac:dyDescent="0.15">
      <c r="A422" s="7">
        <v>44705</v>
      </c>
      <c r="B422" s="8">
        <v>142706067</v>
      </c>
      <c r="C422" s="1">
        <v>5540246176294</v>
      </c>
      <c r="D422" s="1" t="str">
        <f t="shared" si="12"/>
        <v>CREMERIE</v>
      </c>
      <c r="E422" s="7">
        <v>44707</v>
      </c>
      <c r="F422" s="9">
        <v>3712</v>
      </c>
      <c r="G422" t="str">
        <f t="shared" si="13"/>
        <v>202205</v>
      </c>
    </row>
    <row r="423" spans="1:7" ht="12" customHeight="1" x14ac:dyDescent="0.15">
      <c r="A423" s="4">
        <v>44705</v>
      </c>
      <c r="B423" s="5">
        <v>142706067</v>
      </c>
      <c r="C423" s="1">
        <v>5540246176295</v>
      </c>
      <c r="D423" s="1" t="str">
        <f t="shared" si="12"/>
        <v>CREMERIE</v>
      </c>
      <c r="E423" s="4">
        <v>44707</v>
      </c>
      <c r="F423" s="6">
        <v>7424</v>
      </c>
      <c r="G423" t="str">
        <f t="shared" si="13"/>
        <v>202205</v>
      </c>
    </row>
    <row r="424" spans="1:7" ht="12" customHeight="1" x14ac:dyDescent="0.15">
      <c r="A424" s="7">
        <v>44705</v>
      </c>
      <c r="B424" s="8">
        <v>142706067</v>
      </c>
      <c r="C424" s="1">
        <v>5540246187987</v>
      </c>
      <c r="D424" s="1" t="str">
        <f t="shared" si="12"/>
        <v>CREMERIE</v>
      </c>
      <c r="E424" s="7">
        <v>44707</v>
      </c>
      <c r="F424" s="9">
        <v>4455</v>
      </c>
      <c r="G424" t="str">
        <f t="shared" si="13"/>
        <v>202205</v>
      </c>
    </row>
    <row r="425" spans="1:7" ht="12" customHeight="1" x14ac:dyDescent="0.15">
      <c r="A425" s="4">
        <v>44705</v>
      </c>
      <c r="B425" s="5">
        <v>142706067</v>
      </c>
      <c r="C425" s="1">
        <v>5540246188200</v>
      </c>
      <c r="D425" s="1" t="str">
        <f t="shared" si="12"/>
        <v>CREMERIE</v>
      </c>
      <c r="E425" s="4">
        <v>44707</v>
      </c>
      <c r="F425" s="6">
        <v>743</v>
      </c>
      <c r="G425" t="str">
        <f t="shared" si="13"/>
        <v>202205</v>
      </c>
    </row>
    <row r="426" spans="1:7" ht="12" customHeight="1" x14ac:dyDescent="0.15">
      <c r="A426" s="4">
        <v>44705</v>
      </c>
      <c r="B426" s="5">
        <v>142706068</v>
      </c>
      <c r="C426" s="1">
        <v>5540246172669</v>
      </c>
      <c r="D426" s="1" t="str">
        <f t="shared" si="12"/>
        <v>CREMERIE</v>
      </c>
      <c r="E426" s="4">
        <v>44707</v>
      </c>
      <c r="F426" s="6">
        <v>279</v>
      </c>
      <c r="G426" t="str">
        <f t="shared" si="13"/>
        <v>202205</v>
      </c>
    </row>
    <row r="427" spans="1:7" ht="12" customHeight="1" x14ac:dyDescent="0.15">
      <c r="A427" s="7">
        <v>44705</v>
      </c>
      <c r="B427" s="8">
        <v>142706068</v>
      </c>
      <c r="C427" s="1">
        <v>5540246172978</v>
      </c>
      <c r="D427" s="1" t="str">
        <f t="shared" si="12"/>
        <v>CREMERIE</v>
      </c>
      <c r="E427" s="7">
        <v>44707</v>
      </c>
      <c r="F427" s="9">
        <v>1253</v>
      </c>
      <c r="G427" t="str">
        <f t="shared" si="13"/>
        <v>202205</v>
      </c>
    </row>
    <row r="428" spans="1:7" ht="12" customHeight="1" x14ac:dyDescent="0.15">
      <c r="A428" s="7">
        <v>44705</v>
      </c>
      <c r="B428" s="8">
        <v>142706068</v>
      </c>
      <c r="C428" s="1">
        <v>5540246174174</v>
      </c>
      <c r="D428" s="1" t="str">
        <f t="shared" si="12"/>
        <v>CREMERIE</v>
      </c>
      <c r="E428" s="7">
        <v>44707</v>
      </c>
      <c r="F428" s="9">
        <v>464</v>
      </c>
      <c r="G428" t="str">
        <f t="shared" si="13"/>
        <v>202205</v>
      </c>
    </row>
    <row r="429" spans="1:7" ht="12" customHeight="1" x14ac:dyDescent="0.15">
      <c r="A429" s="4">
        <v>44705</v>
      </c>
      <c r="B429" s="5">
        <v>142706068</v>
      </c>
      <c r="C429" s="1">
        <v>5540246176699</v>
      </c>
      <c r="D429" s="1" t="str">
        <f t="shared" si="12"/>
        <v>CREMERIE</v>
      </c>
      <c r="E429" s="4">
        <v>44707</v>
      </c>
      <c r="F429" s="6">
        <v>2088</v>
      </c>
      <c r="G429" t="str">
        <f t="shared" si="13"/>
        <v>202205</v>
      </c>
    </row>
    <row r="430" spans="1:7" ht="12" customHeight="1" x14ac:dyDescent="0.15">
      <c r="A430" s="4">
        <v>44706</v>
      </c>
      <c r="B430" s="5">
        <v>142706093</v>
      </c>
      <c r="C430" s="1">
        <v>5540246172978</v>
      </c>
      <c r="D430" s="1" t="str">
        <f t="shared" si="12"/>
        <v>CREMERIE</v>
      </c>
      <c r="E430" s="4">
        <v>44710</v>
      </c>
      <c r="F430" s="6">
        <v>418</v>
      </c>
      <c r="G430" t="str">
        <f t="shared" si="13"/>
        <v>202205</v>
      </c>
    </row>
    <row r="431" spans="1:7" ht="12" customHeight="1" x14ac:dyDescent="0.15">
      <c r="A431" s="7">
        <v>44706</v>
      </c>
      <c r="B431" s="8">
        <v>142706093</v>
      </c>
      <c r="C431" s="1">
        <v>5540246174174</v>
      </c>
      <c r="D431" s="1" t="str">
        <f t="shared" si="12"/>
        <v>CREMERIE</v>
      </c>
      <c r="E431" s="7">
        <v>44710</v>
      </c>
      <c r="F431" s="9">
        <v>232</v>
      </c>
      <c r="G431" t="str">
        <f t="shared" si="13"/>
        <v>202205</v>
      </c>
    </row>
    <row r="432" spans="1:7" ht="12" customHeight="1" x14ac:dyDescent="0.15">
      <c r="A432" s="4">
        <v>44706</v>
      </c>
      <c r="B432" s="5">
        <v>142706094</v>
      </c>
      <c r="C432" s="1">
        <v>5540246171933</v>
      </c>
      <c r="D432" s="1" t="str">
        <f t="shared" si="12"/>
        <v>CREMERIE</v>
      </c>
      <c r="E432" s="4">
        <v>44710</v>
      </c>
      <c r="F432" s="6">
        <v>557</v>
      </c>
      <c r="G432" t="str">
        <f t="shared" si="13"/>
        <v>202205</v>
      </c>
    </row>
    <row r="433" spans="1:7" ht="12" customHeight="1" x14ac:dyDescent="0.15">
      <c r="A433" s="4">
        <v>44706</v>
      </c>
      <c r="B433" s="5">
        <v>142706094</v>
      </c>
      <c r="C433" s="1">
        <v>5540246187987</v>
      </c>
      <c r="D433" s="1" t="str">
        <f t="shared" si="12"/>
        <v>CREMERIE</v>
      </c>
      <c r="E433" s="4">
        <v>44710</v>
      </c>
      <c r="F433" s="6">
        <v>2228</v>
      </c>
      <c r="G433" t="str">
        <f t="shared" si="13"/>
        <v>202205</v>
      </c>
    </row>
    <row r="434" spans="1:7" ht="12" customHeight="1" x14ac:dyDescent="0.15">
      <c r="A434" s="7">
        <v>44706</v>
      </c>
      <c r="B434" s="8">
        <v>142706101</v>
      </c>
      <c r="C434" s="1">
        <v>5540246193999</v>
      </c>
      <c r="D434" s="1" t="str">
        <f t="shared" si="12"/>
        <v>MIX LEGUMES</v>
      </c>
      <c r="E434" s="7">
        <v>44711</v>
      </c>
      <c r="F434" s="9">
        <v>23490</v>
      </c>
      <c r="G434" t="str">
        <f t="shared" si="13"/>
        <v>202205</v>
      </c>
    </row>
    <row r="435" spans="1:7" ht="12" customHeight="1" x14ac:dyDescent="0.15">
      <c r="A435" s="4">
        <v>44706</v>
      </c>
      <c r="B435" s="5">
        <v>142706106</v>
      </c>
      <c r="C435" s="1">
        <v>5540246183130</v>
      </c>
      <c r="D435" s="1" t="str">
        <f t="shared" si="12"/>
        <v>MIX LEGUMES</v>
      </c>
      <c r="E435" s="4">
        <v>44713</v>
      </c>
      <c r="F435" s="6">
        <v>1128</v>
      </c>
      <c r="G435" t="str">
        <f t="shared" si="13"/>
        <v>202206</v>
      </c>
    </row>
    <row r="436" spans="1:7" ht="12" customHeight="1" x14ac:dyDescent="0.15">
      <c r="A436" s="7">
        <v>44706</v>
      </c>
      <c r="B436" s="8">
        <v>142706106</v>
      </c>
      <c r="C436" s="1">
        <v>5540246183455</v>
      </c>
      <c r="D436" s="1" t="str">
        <f t="shared" si="12"/>
        <v>MIX LEGUMES</v>
      </c>
      <c r="E436" s="7">
        <v>44713</v>
      </c>
      <c r="F436" s="9">
        <v>1044</v>
      </c>
      <c r="G436" t="str">
        <f t="shared" si="13"/>
        <v>202206</v>
      </c>
    </row>
    <row r="437" spans="1:7" ht="12" customHeight="1" x14ac:dyDescent="0.15">
      <c r="A437" s="7">
        <v>44706</v>
      </c>
      <c r="B437" s="8">
        <v>142706111</v>
      </c>
      <c r="C437" s="1">
        <v>5540246171759</v>
      </c>
      <c r="D437" s="1" t="str">
        <f t="shared" si="12"/>
        <v>MIX LEGUMES</v>
      </c>
      <c r="E437" s="7">
        <v>44714</v>
      </c>
      <c r="F437" s="9">
        <v>2506</v>
      </c>
      <c r="G437" t="str">
        <f t="shared" si="13"/>
        <v>202206</v>
      </c>
    </row>
    <row r="438" spans="1:7" ht="12" customHeight="1" x14ac:dyDescent="0.15">
      <c r="A438" s="4">
        <v>44706</v>
      </c>
      <c r="B438" s="5">
        <v>142706111</v>
      </c>
      <c r="C438" s="1">
        <v>5540246177132</v>
      </c>
      <c r="D438" s="1" t="str">
        <f t="shared" si="12"/>
        <v>MIX LEGUMES</v>
      </c>
      <c r="E438" s="4">
        <v>44714</v>
      </c>
      <c r="F438" s="6">
        <v>6496</v>
      </c>
      <c r="G438" t="str">
        <f t="shared" si="13"/>
        <v>202206</v>
      </c>
    </row>
    <row r="439" spans="1:7" ht="12" customHeight="1" x14ac:dyDescent="0.15">
      <c r="A439" s="7">
        <v>44706</v>
      </c>
      <c r="B439" s="8">
        <v>142706111</v>
      </c>
      <c r="C439" s="1">
        <v>5540246183562</v>
      </c>
      <c r="D439" s="1" t="str">
        <f t="shared" si="12"/>
        <v>MIX LEGUMES</v>
      </c>
      <c r="E439" s="7">
        <v>44714</v>
      </c>
      <c r="F439" s="9">
        <v>2088</v>
      </c>
      <c r="G439" t="str">
        <f t="shared" si="13"/>
        <v>202206</v>
      </c>
    </row>
    <row r="440" spans="1:7" ht="12" customHeight="1" x14ac:dyDescent="0.15">
      <c r="A440" s="4">
        <v>44707</v>
      </c>
      <c r="B440" s="5">
        <v>142716113</v>
      </c>
      <c r="C440" s="1">
        <v>5540246190097</v>
      </c>
      <c r="D440" s="1" t="str">
        <f t="shared" si="12"/>
        <v>VOLAILLE</v>
      </c>
      <c r="E440" s="4">
        <v>44728</v>
      </c>
      <c r="F440" s="6">
        <v>5555</v>
      </c>
      <c r="G440" t="str">
        <f t="shared" si="13"/>
        <v>202206</v>
      </c>
    </row>
    <row r="441" spans="1:7" ht="12" customHeight="1" x14ac:dyDescent="0.15">
      <c r="A441" s="4">
        <v>44707</v>
      </c>
      <c r="B441" s="5">
        <v>142716118</v>
      </c>
      <c r="C441" s="1">
        <v>5540246172669</v>
      </c>
      <c r="D441" s="1" t="str">
        <f t="shared" si="12"/>
        <v>CREMERIE</v>
      </c>
      <c r="E441" s="4">
        <v>44711</v>
      </c>
      <c r="F441" s="6">
        <v>557</v>
      </c>
      <c r="G441" t="str">
        <f t="shared" si="13"/>
        <v>202205</v>
      </c>
    </row>
    <row r="442" spans="1:7" ht="12" customHeight="1" x14ac:dyDescent="0.15">
      <c r="A442" s="7">
        <v>44707</v>
      </c>
      <c r="B442" s="8">
        <v>142716118</v>
      </c>
      <c r="C442" s="1">
        <v>5540246188175</v>
      </c>
      <c r="D442" s="1" t="str">
        <f t="shared" si="12"/>
        <v>CREMERIE</v>
      </c>
      <c r="E442" s="7">
        <v>44711</v>
      </c>
      <c r="F442" s="9">
        <v>232</v>
      </c>
      <c r="G442" t="str">
        <f t="shared" si="13"/>
        <v>202205</v>
      </c>
    </row>
    <row r="443" spans="1:7" ht="12" customHeight="1" x14ac:dyDescent="0.15">
      <c r="A443" s="7">
        <v>44707</v>
      </c>
      <c r="B443" s="8">
        <v>142716119</v>
      </c>
      <c r="C443" s="1">
        <v>5540246188200</v>
      </c>
      <c r="D443" s="1" t="str">
        <f t="shared" si="12"/>
        <v>CREMERIE</v>
      </c>
      <c r="E443" s="7">
        <v>44711</v>
      </c>
      <c r="F443" s="9">
        <v>743</v>
      </c>
      <c r="G443" t="str">
        <f t="shared" si="13"/>
        <v>202205</v>
      </c>
    </row>
    <row r="444" spans="1:7" ht="12" customHeight="1" x14ac:dyDescent="0.15">
      <c r="A444" s="7">
        <v>44707</v>
      </c>
      <c r="B444" s="8">
        <v>142716122</v>
      </c>
      <c r="C444" s="1">
        <v>5540246185429</v>
      </c>
      <c r="D444" s="1" t="str">
        <f t="shared" si="12"/>
        <v>CREMERIE</v>
      </c>
      <c r="E444" s="7">
        <v>44711</v>
      </c>
      <c r="F444" s="9">
        <v>140</v>
      </c>
      <c r="G444" t="str">
        <f t="shared" si="13"/>
        <v>202205</v>
      </c>
    </row>
    <row r="445" spans="1:7" ht="12" customHeight="1" x14ac:dyDescent="0.15">
      <c r="A445" s="4">
        <v>44707</v>
      </c>
      <c r="B445" s="5">
        <v>142716122</v>
      </c>
      <c r="C445" s="1">
        <v>5540246186325</v>
      </c>
      <c r="D445" s="1" t="str">
        <f t="shared" si="12"/>
        <v>CREMERIE</v>
      </c>
      <c r="E445" s="4">
        <v>44711</v>
      </c>
      <c r="F445" s="6">
        <v>279</v>
      </c>
      <c r="G445" t="str">
        <f t="shared" si="13"/>
        <v>202205</v>
      </c>
    </row>
    <row r="446" spans="1:7" ht="12" customHeight="1" x14ac:dyDescent="0.15">
      <c r="A446" s="4">
        <v>44707</v>
      </c>
      <c r="B446" s="5">
        <v>142716131</v>
      </c>
      <c r="C446" s="1">
        <v>5540246183558</v>
      </c>
      <c r="D446" s="1" t="str">
        <f t="shared" si="12"/>
        <v>MIX LEGUMES</v>
      </c>
      <c r="E446" s="4">
        <v>44721</v>
      </c>
      <c r="F446" s="6">
        <v>3898</v>
      </c>
      <c r="G446" t="str">
        <f t="shared" si="13"/>
        <v>202206</v>
      </c>
    </row>
    <row r="447" spans="1:7" ht="12" customHeight="1" x14ac:dyDescent="0.15">
      <c r="A447" s="7">
        <v>44707</v>
      </c>
      <c r="B447" s="8">
        <v>142716134</v>
      </c>
      <c r="C447" s="1">
        <v>5540246188224</v>
      </c>
      <c r="D447" s="1" t="str">
        <f t="shared" si="12"/>
        <v>VOLAILLE</v>
      </c>
      <c r="E447" s="7">
        <v>44727</v>
      </c>
      <c r="F447" s="9">
        <v>2413</v>
      </c>
      <c r="G447" t="str">
        <f t="shared" si="13"/>
        <v>202206</v>
      </c>
    </row>
    <row r="448" spans="1:7" ht="12" customHeight="1" x14ac:dyDescent="0.15">
      <c r="A448" s="7">
        <v>44707</v>
      </c>
      <c r="B448" s="8">
        <v>142716136</v>
      </c>
      <c r="C448" s="1">
        <v>5540246192907</v>
      </c>
      <c r="D448" s="1" t="str">
        <f t="shared" si="12"/>
        <v>VOLAILLE</v>
      </c>
      <c r="E448" s="7">
        <v>44732</v>
      </c>
      <c r="F448" s="9">
        <v>14477</v>
      </c>
      <c r="G448" t="str">
        <f t="shared" si="13"/>
        <v>202206</v>
      </c>
    </row>
    <row r="449" spans="1:7" ht="12" customHeight="1" x14ac:dyDescent="0.15">
      <c r="A449" s="4">
        <v>44707</v>
      </c>
      <c r="B449" s="5">
        <v>142716137</v>
      </c>
      <c r="C449" s="1">
        <v>5540246193878</v>
      </c>
      <c r="D449" s="1" t="str">
        <f t="shared" si="12"/>
        <v>VOLAILLE</v>
      </c>
      <c r="E449" s="4">
        <v>44719</v>
      </c>
      <c r="F449" s="6">
        <v>11136</v>
      </c>
      <c r="G449" t="str">
        <f t="shared" si="13"/>
        <v>202206</v>
      </c>
    </row>
    <row r="450" spans="1:7" ht="12" customHeight="1" x14ac:dyDescent="0.15">
      <c r="A450" s="7">
        <v>44707</v>
      </c>
      <c r="B450" s="8">
        <v>142716138</v>
      </c>
      <c r="C450" s="1">
        <v>5540246186352</v>
      </c>
      <c r="D450" s="1" t="str">
        <f t="shared" ref="D450:D513" si="14">VLOOKUP(C450,Categorie,4,FALSE)</f>
        <v>MIX LEGUMES</v>
      </c>
      <c r="E450" s="7">
        <v>44725</v>
      </c>
      <c r="F450" s="9">
        <v>8457</v>
      </c>
      <c r="G450" t="str">
        <f t="shared" si="13"/>
        <v>202206</v>
      </c>
    </row>
    <row r="451" spans="1:7" ht="12" customHeight="1" x14ac:dyDescent="0.15">
      <c r="A451" s="4">
        <v>44710</v>
      </c>
      <c r="B451" s="5">
        <v>142716150</v>
      </c>
      <c r="C451" s="1">
        <v>5540246172978</v>
      </c>
      <c r="D451" s="1" t="str">
        <f t="shared" si="14"/>
        <v>CREMERIE</v>
      </c>
      <c r="E451" s="4">
        <v>44712</v>
      </c>
      <c r="F451" s="6">
        <v>1253</v>
      </c>
      <c r="G451" t="str">
        <f t="shared" ref="G451:G514" si="15">TEXT(E451,"aaaamm")</f>
        <v>202205</v>
      </c>
    </row>
    <row r="452" spans="1:7" ht="12" customHeight="1" x14ac:dyDescent="0.15">
      <c r="A452" s="4">
        <v>44710</v>
      </c>
      <c r="B452" s="5">
        <v>142716150</v>
      </c>
      <c r="C452" s="1">
        <v>5540246176699</v>
      </c>
      <c r="D452" s="1" t="str">
        <f t="shared" si="14"/>
        <v>CREMERIE</v>
      </c>
      <c r="E452" s="4">
        <v>44712</v>
      </c>
      <c r="F452" s="6">
        <v>3132</v>
      </c>
      <c r="G452" t="str">
        <f t="shared" si="15"/>
        <v>202205</v>
      </c>
    </row>
    <row r="453" spans="1:7" ht="12" customHeight="1" x14ac:dyDescent="0.15">
      <c r="A453" s="7">
        <v>44710</v>
      </c>
      <c r="B453" s="8">
        <v>142716150</v>
      </c>
      <c r="C453" s="1">
        <v>5540246192102</v>
      </c>
      <c r="D453" s="1" t="str">
        <f t="shared" si="14"/>
        <v>CREMERIE</v>
      </c>
      <c r="E453" s="7">
        <v>44712</v>
      </c>
      <c r="F453" s="9">
        <v>4009</v>
      </c>
      <c r="G453" t="str">
        <f t="shared" si="15"/>
        <v>202205</v>
      </c>
    </row>
    <row r="454" spans="1:7" ht="12" customHeight="1" x14ac:dyDescent="0.15">
      <c r="A454" s="4">
        <v>44710</v>
      </c>
      <c r="B454" s="5">
        <v>142716151</v>
      </c>
      <c r="C454" s="1">
        <v>5540246176294</v>
      </c>
      <c r="D454" s="1" t="str">
        <f t="shared" si="14"/>
        <v>CREMERIE</v>
      </c>
      <c r="E454" s="4">
        <v>44712</v>
      </c>
      <c r="F454" s="6">
        <v>2228</v>
      </c>
      <c r="G454" t="str">
        <f t="shared" si="15"/>
        <v>202205</v>
      </c>
    </row>
    <row r="455" spans="1:7" ht="12" customHeight="1" x14ac:dyDescent="0.15">
      <c r="A455" s="7">
        <v>44710</v>
      </c>
      <c r="B455" s="8">
        <v>142716151</v>
      </c>
      <c r="C455" s="1">
        <v>5540246176295</v>
      </c>
      <c r="D455" s="1" t="str">
        <f t="shared" si="14"/>
        <v>CREMERIE</v>
      </c>
      <c r="E455" s="7">
        <v>44712</v>
      </c>
      <c r="F455" s="9">
        <v>7424</v>
      </c>
      <c r="G455" t="str">
        <f t="shared" si="15"/>
        <v>202205</v>
      </c>
    </row>
    <row r="456" spans="1:7" ht="12" customHeight="1" x14ac:dyDescent="0.15">
      <c r="A456" s="7">
        <v>44710</v>
      </c>
      <c r="B456" s="8">
        <v>142716151</v>
      </c>
      <c r="C456" s="1">
        <v>5540246188200</v>
      </c>
      <c r="D456" s="1" t="str">
        <f t="shared" si="14"/>
        <v>CREMERIE</v>
      </c>
      <c r="E456" s="7">
        <v>44712</v>
      </c>
      <c r="F456" s="9">
        <v>1485</v>
      </c>
      <c r="G456" t="str">
        <f t="shared" si="15"/>
        <v>202205</v>
      </c>
    </row>
    <row r="457" spans="1:7" ht="12" customHeight="1" x14ac:dyDescent="0.15">
      <c r="A457" s="7">
        <v>44711</v>
      </c>
      <c r="B457" s="8">
        <v>142716168</v>
      </c>
      <c r="C457" s="1">
        <v>5540246192264</v>
      </c>
      <c r="D457" s="1" t="str">
        <f t="shared" si="14"/>
        <v>CREMERIE</v>
      </c>
      <c r="E457" s="7">
        <v>44738</v>
      </c>
      <c r="F457" s="9">
        <v>372</v>
      </c>
      <c r="G457" t="str">
        <f t="shared" si="15"/>
        <v>202206</v>
      </c>
    </row>
    <row r="458" spans="1:7" ht="12" customHeight="1" x14ac:dyDescent="0.15">
      <c r="A458" s="4">
        <v>44711</v>
      </c>
      <c r="B458" s="5">
        <v>142716168</v>
      </c>
      <c r="C458" s="1">
        <v>5540246192265</v>
      </c>
      <c r="D458" s="1" t="str">
        <f t="shared" si="14"/>
        <v>CREMERIE</v>
      </c>
      <c r="E458" s="4">
        <v>44738</v>
      </c>
      <c r="F458" s="6">
        <v>1411</v>
      </c>
      <c r="G458" t="str">
        <f t="shared" si="15"/>
        <v>202206</v>
      </c>
    </row>
    <row r="459" spans="1:7" ht="12" customHeight="1" x14ac:dyDescent="0.15">
      <c r="A459" s="4">
        <v>44711</v>
      </c>
      <c r="B459" s="5">
        <v>142716170</v>
      </c>
      <c r="C459" s="1">
        <v>5540246176295</v>
      </c>
      <c r="D459" s="1" t="str">
        <f t="shared" si="14"/>
        <v>CREMERIE</v>
      </c>
      <c r="E459" s="4">
        <v>44713</v>
      </c>
      <c r="F459" s="6">
        <v>7424</v>
      </c>
      <c r="G459" t="str">
        <f t="shared" si="15"/>
        <v>202206</v>
      </c>
    </row>
    <row r="460" spans="1:7" ht="12" customHeight="1" x14ac:dyDescent="0.15">
      <c r="A460" s="7">
        <v>44711</v>
      </c>
      <c r="B460" s="8">
        <v>142716170</v>
      </c>
      <c r="C460" s="1">
        <v>5540246187987</v>
      </c>
      <c r="D460" s="1" t="str">
        <f t="shared" si="14"/>
        <v>CREMERIE</v>
      </c>
      <c r="E460" s="7">
        <v>44713</v>
      </c>
      <c r="F460" s="9">
        <v>2228</v>
      </c>
      <c r="G460" t="str">
        <f t="shared" si="15"/>
        <v>202206</v>
      </c>
    </row>
    <row r="461" spans="1:7" ht="12" customHeight="1" x14ac:dyDescent="0.15">
      <c r="A461" s="7">
        <v>44711</v>
      </c>
      <c r="B461" s="8">
        <v>142716176</v>
      </c>
      <c r="C461" s="1">
        <v>5540246185429</v>
      </c>
      <c r="D461" s="1" t="str">
        <f t="shared" si="14"/>
        <v>CREMERIE</v>
      </c>
      <c r="E461" s="7">
        <v>44714</v>
      </c>
      <c r="F461" s="9">
        <v>140</v>
      </c>
      <c r="G461" t="str">
        <f t="shared" si="15"/>
        <v>202206</v>
      </c>
    </row>
    <row r="462" spans="1:7" ht="12" customHeight="1" x14ac:dyDescent="0.15">
      <c r="A462" s="7">
        <v>44711</v>
      </c>
      <c r="B462" s="8">
        <v>142716182</v>
      </c>
      <c r="C462" s="1">
        <v>5540246171759</v>
      </c>
      <c r="D462" s="1" t="str">
        <f t="shared" si="14"/>
        <v>MIX LEGUMES</v>
      </c>
      <c r="E462" s="7">
        <v>44719</v>
      </c>
      <c r="F462" s="9">
        <v>3759</v>
      </c>
      <c r="G462" t="str">
        <f t="shared" si="15"/>
        <v>202206</v>
      </c>
    </row>
    <row r="463" spans="1:7" ht="12" customHeight="1" x14ac:dyDescent="0.15">
      <c r="A463" s="4">
        <v>44711</v>
      </c>
      <c r="B463" s="5">
        <v>142716182</v>
      </c>
      <c r="C463" s="1">
        <v>5540246177132</v>
      </c>
      <c r="D463" s="1" t="str">
        <f t="shared" si="14"/>
        <v>MIX LEGUMES</v>
      </c>
      <c r="E463" s="4">
        <v>44719</v>
      </c>
      <c r="F463" s="6">
        <v>8352</v>
      </c>
      <c r="G463" t="str">
        <f t="shared" si="15"/>
        <v>202206</v>
      </c>
    </row>
    <row r="464" spans="1:7" ht="12" customHeight="1" x14ac:dyDescent="0.15">
      <c r="A464" s="7">
        <v>44711</v>
      </c>
      <c r="B464" s="8">
        <v>142716182</v>
      </c>
      <c r="C464" s="1">
        <v>5540246183562</v>
      </c>
      <c r="D464" s="1" t="str">
        <f t="shared" si="14"/>
        <v>MIX LEGUMES</v>
      </c>
      <c r="E464" s="7">
        <v>44719</v>
      </c>
      <c r="F464" s="9">
        <v>696</v>
      </c>
      <c r="G464" t="str">
        <f t="shared" si="15"/>
        <v>202206</v>
      </c>
    </row>
    <row r="465" spans="1:7" ht="12" customHeight="1" x14ac:dyDescent="0.15">
      <c r="A465" s="4">
        <v>44711</v>
      </c>
      <c r="B465" s="5">
        <v>142716182</v>
      </c>
      <c r="C465" s="1">
        <v>5540246192518</v>
      </c>
      <c r="D465" s="1" t="str">
        <f t="shared" si="14"/>
        <v>MIX LEGUMES</v>
      </c>
      <c r="E465" s="4">
        <v>44719</v>
      </c>
      <c r="F465" s="6">
        <v>8770</v>
      </c>
      <c r="G465" t="str">
        <f t="shared" si="15"/>
        <v>202206</v>
      </c>
    </row>
    <row r="466" spans="1:7" ht="12" customHeight="1" x14ac:dyDescent="0.15">
      <c r="A466" s="7">
        <v>44711</v>
      </c>
      <c r="B466" s="8">
        <v>142716192</v>
      </c>
      <c r="C466" s="1">
        <v>5540246181061</v>
      </c>
      <c r="D466" s="1" t="str">
        <f t="shared" si="14"/>
        <v>VOLAILLE</v>
      </c>
      <c r="E466" s="7">
        <v>44731</v>
      </c>
      <c r="F466" s="9">
        <v>6615</v>
      </c>
      <c r="G466" t="str">
        <f t="shared" si="15"/>
        <v>202206</v>
      </c>
    </row>
    <row r="467" spans="1:7" ht="12" customHeight="1" x14ac:dyDescent="0.15">
      <c r="A467" s="4">
        <v>44711</v>
      </c>
      <c r="B467" s="5">
        <v>142716192</v>
      </c>
      <c r="C467" s="1">
        <v>5540246183547</v>
      </c>
      <c r="D467" s="1" t="str">
        <f t="shared" si="14"/>
        <v>VOLAILLE</v>
      </c>
      <c r="E467" s="4">
        <v>44731</v>
      </c>
      <c r="F467" s="6">
        <v>10023</v>
      </c>
      <c r="G467" t="str">
        <f t="shared" si="15"/>
        <v>202206</v>
      </c>
    </row>
    <row r="468" spans="1:7" ht="12" customHeight="1" x14ac:dyDescent="0.15">
      <c r="A468" s="7">
        <v>44711</v>
      </c>
      <c r="B468" s="8">
        <v>142716192</v>
      </c>
      <c r="C468" s="1">
        <v>5540246185278</v>
      </c>
      <c r="D468" s="1" t="str">
        <f t="shared" si="14"/>
        <v>VOLAILLE</v>
      </c>
      <c r="E468" s="7">
        <v>44731</v>
      </c>
      <c r="F468" s="9">
        <v>1120</v>
      </c>
      <c r="G468" t="str">
        <f t="shared" si="15"/>
        <v>202206</v>
      </c>
    </row>
    <row r="469" spans="1:7" ht="12" customHeight="1" x14ac:dyDescent="0.15">
      <c r="A469" s="7">
        <v>44712</v>
      </c>
      <c r="B469" s="8">
        <v>142716209</v>
      </c>
      <c r="C469" s="1">
        <v>5540246187987</v>
      </c>
      <c r="D469" s="1" t="str">
        <f t="shared" si="14"/>
        <v>CREMERIE</v>
      </c>
      <c r="E469" s="7">
        <v>44714</v>
      </c>
      <c r="F469" s="9">
        <v>2228</v>
      </c>
      <c r="G469" t="str">
        <f t="shared" si="15"/>
        <v>202206</v>
      </c>
    </row>
    <row r="470" spans="1:7" ht="12" customHeight="1" x14ac:dyDescent="0.15">
      <c r="A470" s="7">
        <v>44712</v>
      </c>
      <c r="B470" s="8">
        <v>142716210</v>
      </c>
      <c r="C470" s="1">
        <v>5540246176699</v>
      </c>
      <c r="D470" s="1" t="str">
        <f t="shared" si="14"/>
        <v>CREMERIE</v>
      </c>
      <c r="E470" s="7">
        <v>44714</v>
      </c>
      <c r="F470" s="9">
        <v>1044</v>
      </c>
      <c r="G470" t="str">
        <f t="shared" si="15"/>
        <v>202206</v>
      </c>
    </row>
    <row r="471" spans="1:7" ht="12" customHeight="1" x14ac:dyDescent="0.15">
      <c r="A471" s="4">
        <v>44713</v>
      </c>
      <c r="B471" s="5">
        <v>142716223</v>
      </c>
      <c r="C471" s="1">
        <v>5540246172978</v>
      </c>
      <c r="D471" s="1" t="str">
        <f t="shared" si="14"/>
        <v>CREMERIE</v>
      </c>
      <c r="E471" s="4">
        <v>44714</v>
      </c>
      <c r="F471" s="6">
        <v>836</v>
      </c>
      <c r="G471" t="str">
        <f t="shared" si="15"/>
        <v>202206</v>
      </c>
    </row>
    <row r="472" spans="1:7" ht="12" customHeight="1" x14ac:dyDescent="0.15">
      <c r="A472" s="7">
        <v>44713</v>
      </c>
      <c r="B472" s="8">
        <v>142716223</v>
      </c>
      <c r="C472" s="1">
        <v>5540246176699</v>
      </c>
      <c r="D472" s="1" t="str">
        <f t="shared" si="14"/>
        <v>CREMERIE</v>
      </c>
      <c r="E472" s="7">
        <v>44714</v>
      </c>
      <c r="F472" s="9">
        <v>4176</v>
      </c>
      <c r="G472" t="str">
        <f t="shared" si="15"/>
        <v>202206</v>
      </c>
    </row>
    <row r="473" spans="1:7" ht="12" customHeight="1" x14ac:dyDescent="0.15">
      <c r="A473" s="7">
        <v>44713</v>
      </c>
      <c r="B473" s="8">
        <v>142716225</v>
      </c>
      <c r="C473" s="1">
        <v>5540246171933</v>
      </c>
      <c r="D473" s="1" t="str">
        <f t="shared" si="14"/>
        <v>CREMERIE</v>
      </c>
      <c r="E473" s="7">
        <v>44717</v>
      </c>
      <c r="F473" s="9">
        <v>1114</v>
      </c>
      <c r="G473" t="str">
        <f t="shared" si="15"/>
        <v>202206</v>
      </c>
    </row>
    <row r="474" spans="1:7" ht="12" customHeight="1" x14ac:dyDescent="0.15">
      <c r="A474" s="4">
        <v>44713</v>
      </c>
      <c r="B474" s="5">
        <v>142716225</v>
      </c>
      <c r="C474" s="1">
        <v>5540246187987</v>
      </c>
      <c r="D474" s="1" t="str">
        <f t="shared" si="14"/>
        <v>CREMERIE</v>
      </c>
      <c r="E474" s="4">
        <v>44717</v>
      </c>
      <c r="F474" s="6">
        <v>4455</v>
      </c>
      <c r="G474" t="str">
        <f t="shared" si="15"/>
        <v>202206</v>
      </c>
    </row>
    <row r="475" spans="1:7" ht="12" customHeight="1" x14ac:dyDescent="0.15">
      <c r="A475" s="7">
        <v>44713</v>
      </c>
      <c r="B475" s="8">
        <v>142716225</v>
      </c>
      <c r="C475" s="1">
        <v>5540246188200</v>
      </c>
      <c r="D475" s="1" t="str">
        <f t="shared" si="14"/>
        <v>CREMERIE</v>
      </c>
      <c r="E475" s="7">
        <v>44717</v>
      </c>
      <c r="F475" s="9">
        <v>2228</v>
      </c>
      <c r="G475" t="str">
        <f t="shared" si="15"/>
        <v>202206</v>
      </c>
    </row>
    <row r="476" spans="1:7" ht="12" customHeight="1" x14ac:dyDescent="0.15">
      <c r="A476" s="7">
        <v>44713</v>
      </c>
      <c r="B476" s="8">
        <v>142716226</v>
      </c>
      <c r="C476" s="1">
        <v>5540246172978</v>
      </c>
      <c r="D476" s="1" t="str">
        <f t="shared" si="14"/>
        <v>CREMERIE</v>
      </c>
      <c r="E476" s="7">
        <v>44717</v>
      </c>
      <c r="F476" s="9">
        <v>418</v>
      </c>
      <c r="G476" t="str">
        <f t="shared" si="15"/>
        <v>202206</v>
      </c>
    </row>
    <row r="477" spans="1:7" ht="12" customHeight="1" x14ac:dyDescent="0.15">
      <c r="A477" s="7">
        <v>44713</v>
      </c>
      <c r="B477" s="8">
        <v>142716226</v>
      </c>
      <c r="C477" s="1">
        <v>5540246174174</v>
      </c>
      <c r="D477" s="1" t="str">
        <f t="shared" si="14"/>
        <v>CREMERIE</v>
      </c>
      <c r="E477" s="7">
        <v>44717</v>
      </c>
      <c r="F477" s="9">
        <v>696</v>
      </c>
      <c r="G477" t="str">
        <f t="shared" si="15"/>
        <v>202206</v>
      </c>
    </row>
    <row r="478" spans="1:7" ht="12" customHeight="1" x14ac:dyDescent="0.15">
      <c r="A478" s="7">
        <v>44713</v>
      </c>
      <c r="B478" s="8">
        <v>142716226</v>
      </c>
      <c r="C478" s="1">
        <v>5540246176699</v>
      </c>
      <c r="D478" s="1" t="str">
        <f t="shared" si="14"/>
        <v>CREMERIE</v>
      </c>
      <c r="E478" s="7">
        <v>44717</v>
      </c>
      <c r="F478" s="9">
        <v>2088</v>
      </c>
      <c r="G478" t="str">
        <f t="shared" si="15"/>
        <v>202206</v>
      </c>
    </row>
    <row r="479" spans="1:7" ht="12" customHeight="1" x14ac:dyDescent="0.15">
      <c r="A479" s="7">
        <v>44713</v>
      </c>
      <c r="B479" s="8">
        <v>142716226</v>
      </c>
      <c r="C479" s="1">
        <v>5540246188175</v>
      </c>
      <c r="D479" s="1" t="str">
        <f t="shared" si="14"/>
        <v>CREMERIE</v>
      </c>
      <c r="E479" s="7">
        <v>44717</v>
      </c>
      <c r="F479" s="9">
        <v>232</v>
      </c>
      <c r="G479" t="str">
        <f t="shared" si="15"/>
        <v>202206</v>
      </c>
    </row>
    <row r="480" spans="1:7" ht="12" customHeight="1" x14ac:dyDescent="0.15">
      <c r="A480" s="7">
        <v>44713</v>
      </c>
      <c r="B480" s="8">
        <v>142716239</v>
      </c>
      <c r="C480" s="1">
        <v>5540246173472</v>
      </c>
      <c r="D480" s="1" t="str">
        <f t="shared" si="14"/>
        <v>CREMERIE</v>
      </c>
      <c r="E480" s="7">
        <v>44720</v>
      </c>
      <c r="F480" s="9">
        <v>279</v>
      </c>
      <c r="G480" t="str">
        <f t="shared" si="15"/>
        <v>202206</v>
      </c>
    </row>
    <row r="481" spans="1:7" ht="12" customHeight="1" x14ac:dyDescent="0.15">
      <c r="A481" s="4">
        <v>44713</v>
      </c>
      <c r="B481" s="5">
        <v>142716239</v>
      </c>
      <c r="C481" s="1">
        <v>5540246174095</v>
      </c>
      <c r="D481" s="1" t="str">
        <f t="shared" si="14"/>
        <v>CREMERIE</v>
      </c>
      <c r="E481" s="4">
        <v>44720</v>
      </c>
      <c r="F481" s="6">
        <v>70</v>
      </c>
      <c r="G481" t="str">
        <f t="shared" si="15"/>
        <v>202206</v>
      </c>
    </row>
    <row r="482" spans="1:7" ht="12" customHeight="1" x14ac:dyDescent="0.15">
      <c r="A482" s="7">
        <v>44713</v>
      </c>
      <c r="B482" s="8">
        <v>142716239</v>
      </c>
      <c r="C482" s="1">
        <v>5540246175049</v>
      </c>
      <c r="D482" s="1" t="str">
        <f t="shared" si="14"/>
        <v>CREMERIE</v>
      </c>
      <c r="E482" s="7">
        <v>44720</v>
      </c>
      <c r="F482" s="9">
        <v>836</v>
      </c>
      <c r="G482" t="str">
        <f t="shared" si="15"/>
        <v>202206</v>
      </c>
    </row>
    <row r="483" spans="1:7" ht="12" customHeight="1" x14ac:dyDescent="0.15">
      <c r="A483" s="4">
        <v>44713</v>
      </c>
      <c r="B483" s="5">
        <v>142716239</v>
      </c>
      <c r="C483" s="1">
        <v>5540246175050</v>
      </c>
      <c r="D483" s="1" t="str">
        <f t="shared" si="14"/>
        <v>CREMERIE</v>
      </c>
      <c r="E483" s="4">
        <v>44720</v>
      </c>
      <c r="F483" s="6">
        <v>557</v>
      </c>
      <c r="G483" t="str">
        <f t="shared" si="15"/>
        <v>202206</v>
      </c>
    </row>
    <row r="484" spans="1:7" ht="12" customHeight="1" x14ac:dyDescent="0.15">
      <c r="A484" s="7">
        <v>44713</v>
      </c>
      <c r="B484" s="8">
        <v>142716242</v>
      </c>
      <c r="C484" s="1">
        <v>5540246171888</v>
      </c>
      <c r="D484" s="1" t="str">
        <f t="shared" si="14"/>
        <v>BOULANGERIE</v>
      </c>
      <c r="E484" s="7">
        <v>44719</v>
      </c>
      <c r="F484" s="9">
        <v>650</v>
      </c>
      <c r="G484" t="str">
        <f t="shared" si="15"/>
        <v>202206</v>
      </c>
    </row>
    <row r="485" spans="1:7" ht="12" customHeight="1" x14ac:dyDescent="0.15">
      <c r="A485" s="4">
        <v>44713</v>
      </c>
      <c r="B485" s="5">
        <v>142716247</v>
      </c>
      <c r="C485" s="1">
        <v>5540246170256</v>
      </c>
      <c r="D485" s="1" t="str">
        <f t="shared" si="14"/>
        <v>BOULANGERIE</v>
      </c>
      <c r="E485" s="4">
        <v>44740</v>
      </c>
      <c r="F485" s="6">
        <v>1235</v>
      </c>
      <c r="G485" t="str">
        <f t="shared" si="15"/>
        <v>202206</v>
      </c>
    </row>
    <row r="486" spans="1:7" ht="12" customHeight="1" x14ac:dyDescent="0.15">
      <c r="A486" s="7">
        <v>44713</v>
      </c>
      <c r="B486" s="8">
        <v>142716247</v>
      </c>
      <c r="C486" s="1">
        <v>5540246171888</v>
      </c>
      <c r="D486" s="1" t="str">
        <f t="shared" si="14"/>
        <v>BOULANGERIE</v>
      </c>
      <c r="E486" s="7">
        <v>44740</v>
      </c>
      <c r="F486" s="9">
        <v>260</v>
      </c>
      <c r="G486" t="str">
        <f t="shared" si="15"/>
        <v>202206</v>
      </c>
    </row>
    <row r="487" spans="1:7" ht="12" customHeight="1" x14ac:dyDescent="0.15">
      <c r="A487" s="4">
        <v>44713</v>
      </c>
      <c r="B487" s="5">
        <v>142716248</v>
      </c>
      <c r="C487" s="1">
        <v>5540246184036</v>
      </c>
      <c r="D487" s="1" t="str">
        <f t="shared" si="14"/>
        <v>BOULANGERIE</v>
      </c>
      <c r="E487" s="4">
        <v>44727</v>
      </c>
      <c r="F487" s="6">
        <v>130</v>
      </c>
      <c r="G487" t="str">
        <f t="shared" si="15"/>
        <v>202206</v>
      </c>
    </row>
    <row r="488" spans="1:7" ht="12" customHeight="1" x14ac:dyDescent="0.15">
      <c r="A488" s="7">
        <v>44713</v>
      </c>
      <c r="B488" s="8">
        <v>142716248</v>
      </c>
      <c r="C488" s="1">
        <v>5540246191596</v>
      </c>
      <c r="D488" s="1" t="str">
        <f t="shared" si="14"/>
        <v>BOULANGERIE</v>
      </c>
      <c r="E488" s="7">
        <v>44727</v>
      </c>
      <c r="F488" s="9">
        <v>223</v>
      </c>
      <c r="G488" t="str">
        <f t="shared" si="15"/>
        <v>202206</v>
      </c>
    </row>
    <row r="489" spans="1:7" ht="12" customHeight="1" x14ac:dyDescent="0.15">
      <c r="A489" s="4">
        <v>44713</v>
      </c>
      <c r="B489" s="5">
        <v>142716248</v>
      </c>
      <c r="C489" s="1">
        <v>5540246193505</v>
      </c>
      <c r="D489" s="1" t="str">
        <f t="shared" si="14"/>
        <v>BOULANGERIE</v>
      </c>
      <c r="E489" s="4">
        <v>44727</v>
      </c>
      <c r="F489" s="6">
        <v>26727</v>
      </c>
      <c r="G489" t="str">
        <f t="shared" si="15"/>
        <v>202206</v>
      </c>
    </row>
    <row r="490" spans="1:7" ht="12" customHeight="1" x14ac:dyDescent="0.15">
      <c r="A490" s="7">
        <v>44713</v>
      </c>
      <c r="B490" s="8">
        <v>142716250</v>
      </c>
      <c r="C490" s="1">
        <v>5540246188583</v>
      </c>
      <c r="D490" s="1" t="str">
        <f t="shared" si="14"/>
        <v>BOULANGERIE</v>
      </c>
      <c r="E490" s="7">
        <v>44719</v>
      </c>
      <c r="F490" s="9">
        <v>3898</v>
      </c>
      <c r="G490" t="str">
        <f t="shared" si="15"/>
        <v>202206</v>
      </c>
    </row>
    <row r="491" spans="1:7" ht="12" customHeight="1" x14ac:dyDescent="0.15">
      <c r="A491" s="4">
        <v>44713</v>
      </c>
      <c r="B491" s="5">
        <v>142716251</v>
      </c>
      <c r="C491" s="1">
        <v>5540246188583</v>
      </c>
      <c r="D491" s="1" t="str">
        <f t="shared" si="14"/>
        <v>BOULANGERIE</v>
      </c>
      <c r="E491" s="4">
        <v>44734</v>
      </c>
      <c r="F491" s="6">
        <v>3898</v>
      </c>
      <c r="G491" t="str">
        <f t="shared" si="15"/>
        <v>202206</v>
      </c>
    </row>
    <row r="492" spans="1:7" ht="12" customHeight="1" x14ac:dyDescent="0.15">
      <c r="A492" s="4">
        <v>44714</v>
      </c>
      <c r="B492" s="5">
        <v>142726264</v>
      </c>
      <c r="C492" s="1">
        <v>5540246171933</v>
      </c>
      <c r="D492" s="1" t="str">
        <f t="shared" si="14"/>
        <v>CREMERIE</v>
      </c>
      <c r="E492" s="4">
        <v>44718</v>
      </c>
      <c r="F492" s="6">
        <v>1114</v>
      </c>
      <c r="G492" t="str">
        <f t="shared" si="15"/>
        <v>202206</v>
      </c>
    </row>
    <row r="493" spans="1:7" ht="12" customHeight="1" x14ac:dyDescent="0.15">
      <c r="A493" s="7">
        <v>44714</v>
      </c>
      <c r="B493" s="8">
        <v>142726264</v>
      </c>
      <c r="C493" s="1">
        <v>5540246176294</v>
      </c>
      <c r="D493" s="1" t="str">
        <f t="shared" si="14"/>
        <v>CREMERIE</v>
      </c>
      <c r="E493" s="7">
        <v>44718</v>
      </c>
      <c r="F493" s="9">
        <v>2228</v>
      </c>
      <c r="G493" t="str">
        <f t="shared" si="15"/>
        <v>202206</v>
      </c>
    </row>
    <row r="494" spans="1:7" ht="12" customHeight="1" x14ac:dyDescent="0.15">
      <c r="A494" s="4">
        <v>44714</v>
      </c>
      <c r="B494" s="5">
        <v>142726264</v>
      </c>
      <c r="C494" s="1">
        <v>5540246176295</v>
      </c>
      <c r="D494" s="1" t="str">
        <f t="shared" si="14"/>
        <v>CREMERIE</v>
      </c>
      <c r="E494" s="4">
        <v>44718</v>
      </c>
      <c r="F494" s="6">
        <v>4455</v>
      </c>
      <c r="G494" t="str">
        <f t="shared" si="15"/>
        <v>202206</v>
      </c>
    </row>
    <row r="495" spans="1:7" ht="12" customHeight="1" x14ac:dyDescent="0.15">
      <c r="A495" s="7">
        <v>44714</v>
      </c>
      <c r="B495" s="8">
        <v>142726265</v>
      </c>
      <c r="C495" s="1">
        <v>5540246172539</v>
      </c>
      <c r="D495" s="1" t="str">
        <f t="shared" si="14"/>
        <v>CREMERIE</v>
      </c>
      <c r="E495" s="7">
        <v>44718</v>
      </c>
      <c r="F495" s="9">
        <v>24</v>
      </c>
      <c r="G495" t="str">
        <f t="shared" si="15"/>
        <v>202206</v>
      </c>
    </row>
    <row r="496" spans="1:7" ht="12" customHeight="1" x14ac:dyDescent="0.15">
      <c r="A496" s="7">
        <v>44714</v>
      </c>
      <c r="B496" s="8">
        <v>142726265</v>
      </c>
      <c r="C496" s="1">
        <v>5540246176699</v>
      </c>
      <c r="D496" s="1" t="str">
        <f t="shared" si="14"/>
        <v>CREMERIE</v>
      </c>
      <c r="E496" s="7">
        <v>44718</v>
      </c>
      <c r="F496" s="9">
        <v>3132</v>
      </c>
      <c r="G496" t="str">
        <f t="shared" si="15"/>
        <v>202206</v>
      </c>
    </row>
    <row r="497" spans="1:7" ht="12" customHeight="1" x14ac:dyDescent="0.15">
      <c r="A497" s="7">
        <v>44714</v>
      </c>
      <c r="B497" s="8">
        <v>142726276</v>
      </c>
      <c r="C497" s="1">
        <v>5540246183587</v>
      </c>
      <c r="D497" s="1" t="str">
        <f t="shared" si="14"/>
        <v>MIX LEGUMES</v>
      </c>
      <c r="E497" s="7">
        <v>44732</v>
      </c>
      <c r="F497" s="9">
        <v>1003</v>
      </c>
      <c r="G497" t="str">
        <f t="shared" si="15"/>
        <v>202206</v>
      </c>
    </row>
    <row r="498" spans="1:7" ht="12" customHeight="1" x14ac:dyDescent="0.15">
      <c r="A498" s="4">
        <v>44714</v>
      </c>
      <c r="B498" s="5">
        <v>142726276</v>
      </c>
      <c r="C498" s="1">
        <v>5540246183589</v>
      </c>
      <c r="D498" s="1" t="str">
        <f t="shared" si="14"/>
        <v>MIX LEGUMES</v>
      </c>
      <c r="E498" s="4">
        <v>44732</v>
      </c>
      <c r="F498" s="6">
        <v>1949</v>
      </c>
      <c r="G498" t="str">
        <f t="shared" si="15"/>
        <v>202206</v>
      </c>
    </row>
    <row r="499" spans="1:7" ht="12" customHeight="1" x14ac:dyDescent="0.15">
      <c r="A499" s="7">
        <v>44714</v>
      </c>
      <c r="B499" s="8">
        <v>142726276</v>
      </c>
      <c r="C499" s="1">
        <v>5540246186351</v>
      </c>
      <c r="D499" s="1" t="str">
        <f t="shared" si="14"/>
        <v>MIX LEGUMES</v>
      </c>
      <c r="E499" s="7">
        <v>44732</v>
      </c>
      <c r="F499" s="9">
        <v>564</v>
      </c>
      <c r="G499" t="str">
        <f t="shared" si="15"/>
        <v>202206</v>
      </c>
    </row>
    <row r="500" spans="1:7" ht="12" customHeight="1" x14ac:dyDescent="0.15">
      <c r="A500" s="4">
        <v>44714</v>
      </c>
      <c r="B500" s="5">
        <v>142726276</v>
      </c>
      <c r="C500" s="1">
        <v>5540246186352</v>
      </c>
      <c r="D500" s="1" t="str">
        <f t="shared" si="14"/>
        <v>MIX LEGUMES</v>
      </c>
      <c r="E500" s="4">
        <v>44732</v>
      </c>
      <c r="F500" s="6">
        <v>1880</v>
      </c>
      <c r="G500" t="str">
        <f t="shared" si="15"/>
        <v>202206</v>
      </c>
    </row>
    <row r="501" spans="1:7" ht="12" customHeight="1" x14ac:dyDescent="0.15">
      <c r="A501" s="7">
        <v>44714</v>
      </c>
      <c r="B501" s="8">
        <v>142726276</v>
      </c>
      <c r="C501" s="1">
        <v>5540246191718</v>
      </c>
      <c r="D501" s="1" t="str">
        <f t="shared" si="14"/>
        <v>MIX LEGUMES</v>
      </c>
      <c r="E501" s="7">
        <v>44732</v>
      </c>
      <c r="F501" s="9">
        <v>2339</v>
      </c>
      <c r="G501" t="str">
        <f t="shared" si="15"/>
        <v>202206</v>
      </c>
    </row>
    <row r="502" spans="1:7" ht="12" customHeight="1" x14ac:dyDescent="0.15">
      <c r="A502" s="4">
        <v>44714</v>
      </c>
      <c r="B502" s="5">
        <v>142726278</v>
      </c>
      <c r="C502" s="1">
        <v>5540246183558</v>
      </c>
      <c r="D502" s="1" t="str">
        <f t="shared" si="14"/>
        <v>MIX LEGUMES</v>
      </c>
      <c r="E502" s="4">
        <v>44733</v>
      </c>
      <c r="F502" s="6">
        <v>3898</v>
      </c>
      <c r="G502" t="str">
        <f t="shared" si="15"/>
        <v>202206</v>
      </c>
    </row>
    <row r="503" spans="1:7" ht="12" customHeight="1" x14ac:dyDescent="0.15">
      <c r="A503" s="7">
        <v>44714</v>
      </c>
      <c r="B503" s="8">
        <v>142726278</v>
      </c>
      <c r="C503" s="1">
        <v>5540246183560</v>
      </c>
      <c r="D503" s="1" t="str">
        <f t="shared" si="14"/>
        <v>MIX LEGUMES</v>
      </c>
      <c r="E503" s="7">
        <v>44733</v>
      </c>
      <c r="F503" s="9">
        <v>223</v>
      </c>
      <c r="G503" t="str">
        <f t="shared" si="15"/>
        <v>202206</v>
      </c>
    </row>
    <row r="504" spans="1:7" ht="12" customHeight="1" x14ac:dyDescent="0.15">
      <c r="A504" s="4">
        <v>44714</v>
      </c>
      <c r="B504" s="5">
        <v>142726278</v>
      </c>
      <c r="C504" s="1">
        <v>5540246192209</v>
      </c>
      <c r="D504" s="1" t="str">
        <f t="shared" si="14"/>
        <v>MIX LEGUMES</v>
      </c>
      <c r="E504" s="4">
        <v>44733</v>
      </c>
      <c r="F504" s="6">
        <v>1114</v>
      </c>
      <c r="G504" t="str">
        <f t="shared" si="15"/>
        <v>202206</v>
      </c>
    </row>
    <row r="505" spans="1:7" ht="12" customHeight="1" x14ac:dyDescent="0.15">
      <c r="A505" s="7">
        <v>44714</v>
      </c>
      <c r="B505" s="8">
        <v>142726278</v>
      </c>
      <c r="C505" s="1">
        <v>5540246192462</v>
      </c>
      <c r="D505" s="1" t="str">
        <f t="shared" si="14"/>
        <v>MIX LEGUMES</v>
      </c>
      <c r="E505" s="7">
        <v>44733</v>
      </c>
      <c r="F505" s="9">
        <v>1114</v>
      </c>
      <c r="G505" t="str">
        <f t="shared" si="15"/>
        <v>202206</v>
      </c>
    </row>
    <row r="506" spans="1:7" ht="12" customHeight="1" x14ac:dyDescent="0.15">
      <c r="A506" s="7">
        <v>44714</v>
      </c>
      <c r="B506" s="8">
        <v>142726281</v>
      </c>
      <c r="C506" s="1">
        <v>5540246183130</v>
      </c>
      <c r="D506" s="1" t="str">
        <f t="shared" si="14"/>
        <v>MIX LEGUMES</v>
      </c>
      <c r="E506" s="7">
        <v>44726</v>
      </c>
      <c r="F506" s="9">
        <v>2819</v>
      </c>
      <c r="G506" t="str">
        <f t="shared" si="15"/>
        <v>202206</v>
      </c>
    </row>
    <row r="507" spans="1:7" ht="12" customHeight="1" x14ac:dyDescent="0.15">
      <c r="A507" s="4">
        <v>44714</v>
      </c>
      <c r="B507" s="5">
        <v>142726281</v>
      </c>
      <c r="C507" s="1">
        <v>5540246183455</v>
      </c>
      <c r="D507" s="1" t="str">
        <f t="shared" si="14"/>
        <v>MIX LEGUMES</v>
      </c>
      <c r="E507" s="4">
        <v>44726</v>
      </c>
      <c r="F507" s="6">
        <v>1044</v>
      </c>
      <c r="G507" t="str">
        <f t="shared" si="15"/>
        <v>202206</v>
      </c>
    </row>
    <row r="508" spans="1:7" ht="12" customHeight="1" x14ac:dyDescent="0.15">
      <c r="A508" s="7">
        <v>44714</v>
      </c>
      <c r="B508" s="8">
        <v>142726281</v>
      </c>
      <c r="C508" s="1">
        <v>5540246183538</v>
      </c>
      <c r="D508" s="1" t="str">
        <f t="shared" si="14"/>
        <v>MIX LEGUMES</v>
      </c>
      <c r="E508" s="7">
        <v>44726</v>
      </c>
      <c r="F508" s="9">
        <v>919</v>
      </c>
      <c r="G508" t="str">
        <f t="shared" si="15"/>
        <v>202206</v>
      </c>
    </row>
    <row r="509" spans="1:7" ht="12" customHeight="1" x14ac:dyDescent="0.15">
      <c r="A509" s="4">
        <v>44714</v>
      </c>
      <c r="B509" s="5">
        <v>142726281</v>
      </c>
      <c r="C509" s="1">
        <v>5540246192571</v>
      </c>
      <c r="D509" s="1" t="str">
        <f t="shared" si="14"/>
        <v>MIX LEGUMES</v>
      </c>
      <c r="E509" s="4">
        <v>44726</v>
      </c>
      <c r="F509" s="6">
        <v>669</v>
      </c>
      <c r="G509" t="str">
        <f t="shared" si="15"/>
        <v>202206</v>
      </c>
    </row>
    <row r="510" spans="1:7" ht="12" customHeight="1" x14ac:dyDescent="0.15">
      <c r="A510" s="4">
        <v>44717</v>
      </c>
      <c r="B510" s="5">
        <v>142726298</v>
      </c>
      <c r="C510" s="1">
        <v>5540246172978</v>
      </c>
      <c r="D510" s="1" t="str">
        <f t="shared" si="14"/>
        <v>CREMERIE</v>
      </c>
      <c r="E510" s="4">
        <v>44719</v>
      </c>
      <c r="F510" s="6">
        <v>418</v>
      </c>
      <c r="G510" t="str">
        <f t="shared" si="15"/>
        <v>202206</v>
      </c>
    </row>
    <row r="511" spans="1:7" ht="12" customHeight="1" x14ac:dyDescent="0.15">
      <c r="A511" s="7">
        <v>44717</v>
      </c>
      <c r="B511" s="8">
        <v>142726298</v>
      </c>
      <c r="C511" s="1">
        <v>5540246174174</v>
      </c>
      <c r="D511" s="1" t="str">
        <f t="shared" si="14"/>
        <v>CREMERIE</v>
      </c>
      <c r="E511" s="7">
        <v>44719</v>
      </c>
      <c r="F511" s="9">
        <v>464</v>
      </c>
      <c r="G511" t="str">
        <f t="shared" si="15"/>
        <v>202206</v>
      </c>
    </row>
    <row r="512" spans="1:7" ht="12" customHeight="1" x14ac:dyDescent="0.15">
      <c r="A512" s="4">
        <v>44717</v>
      </c>
      <c r="B512" s="5">
        <v>142726299</v>
      </c>
      <c r="C512" s="1">
        <v>5540246171933</v>
      </c>
      <c r="D512" s="1" t="str">
        <f t="shared" si="14"/>
        <v>CREMERIE</v>
      </c>
      <c r="E512" s="4">
        <v>44719</v>
      </c>
      <c r="F512" s="6">
        <v>836</v>
      </c>
      <c r="G512" t="str">
        <f t="shared" si="15"/>
        <v>202206</v>
      </c>
    </row>
    <row r="513" spans="1:7" ht="12" customHeight="1" x14ac:dyDescent="0.15">
      <c r="A513" s="7">
        <v>44717</v>
      </c>
      <c r="B513" s="8">
        <v>142726299</v>
      </c>
      <c r="C513" s="1">
        <v>5540246176294</v>
      </c>
      <c r="D513" s="1" t="str">
        <f t="shared" si="14"/>
        <v>CREMERIE</v>
      </c>
      <c r="E513" s="7">
        <v>44719</v>
      </c>
      <c r="F513" s="9">
        <v>2970</v>
      </c>
      <c r="G513" t="str">
        <f t="shared" si="15"/>
        <v>202206</v>
      </c>
    </row>
    <row r="514" spans="1:7" ht="12" customHeight="1" x14ac:dyDescent="0.15">
      <c r="A514" s="4">
        <v>44717</v>
      </c>
      <c r="B514" s="5">
        <v>142726299</v>
      </c>
      <c r="C514" s="1">
        <v>5540246176295</v>
      </c>
      <c r="D514" s="1" t="str">
        <f t="shared" ref="D514:D577" si="16">VLOOKUP(C514,Categorie,4,FALSE)</f>
        <v>CREMERIE</v>
      </c>
      <c r="E514" s="4">
        <v>44719</v>
      </c>
      <c r="F514" s="6">
        <v>7424</v>
      </c>
      <c r="G514" t="str">
        <f t="shared" si="15"/>
        <v>202206</v>
      </c>
    </row>
    <row r="515" spans="1:7" ht="12" customHeight="1" x14ac:dyDescent="0.15">
      <c r="A515" s="7">
        <v>44717</v>
      </c>
      <c r="B515" s="8">
        <v>142726299</v>
      </c>
      <c r="C515" s="1">
        <v>5540246187987</v>
      </c>
      <c r="D515" s="1" t="str">
        <f t="shared" si="16"/>
        <v>CREMERIE</v>
      </c>
      <c r="E515" s="7">
        <v>44719</v>
      </c>
      <c r="F515" s="9">
        <v>4455</v>
      </c>
      <c r="G515" t="str">
        <f t="shared" ref="G515:G578" si="17">TEXT(E515,"aaaamm")</f>
        <v>202206</v>
      </c>
    </row>
    <row r="516" spans="1:7" ht="12" customHeight="1" x14ac:dyDescent="0.15">
      <c r="A516" s="4">
        <v>44717</v>
      </c>
      <c r="B516" s="5">
        <v>142726299</v>
      </c>
      <c r="C516" s="1">
        <v>5540246188200</v>
      </c>
      <c r="D516" s="1" t="str">
        <f t="shared" si="16"/>
        <v>CREMERIE</v>
      </c>
      <c r="E516" s="4">
        <v>44719</v>
      </c>
      <c r="F516" s="6">
        <v>743</v>
      </c>
      <c r="G516" t="str">
        <f t="shared" si="17"/>
        <v>202206</v>
      </c>
    </row>
    <row r="517" spans="1:7" ht="12" customHeight="1" x14ac:dyDescent="0.15">
      <c r="A517" s="7">
        <v>44717</v>
      </c>
      <c r="B517" s="8">
        <v>142726301</v>
      </c>
      <c r="C517" s="1">
        <v>5540246185429</v>
      </c>
      <c r="D517" s="1" t="str">
        <f t="shared" si="16"/>
        <v>CREMERIE</v>
      </c>
      <c r="E517" s="7">
        <v>44720</v>
      </c>
      <c r="F517" s="9">
        <v>140</v>
      </c>
      <c r="G517" t="str">
        <f t="shared" si="17"/>
        <v>202206</v>
      </c>
    </row>
    <row r="518" spans="1:7" ht="12" customHeight="1" x14ac:dyDescent="0.15">
      <c r="A518" s="4">
        <v>44717</v>
      </c>
      <c r="B518" s="5">
        <v>142726301</v>
      </c>
      <c r="C518" s="1">
        <v>5540246186325</v>
      </c>
      <c r="D518" s="1" t="str">
        <f t="shared" si="16"/>
        <v>CREMERIE</v>
      </c>
      <c r="E518" s="4">
        <v>44720</v>
      </c>
      <c r="F518" s="6">
        <v>279</v>
      </c>
      <c r="G518" t="str">
        <f t="shared" si="17"/>
        <v>202206</v>
      </c>
    </row>
    <row r="519" spans="1:7" ht="12" customHeight="1" x14ac:dyDescent="0.15">
      <c r="A519" s="7">
        <v>44717</v>
      </c>
      <c r="B519" s="8">
        <v>142726302</v>
      </c>
      <c r="C519" s="1">
        <v>5540246173472</v>
      </c>
      <c r="D519" s="1" t="str">
        <f t="shared" si="16"/>
        <v>CREMERIE</v>
      </c>
      <c r="E519" s="7">
        <v>44726</v>
      </c>
      <c r="F519" s="9">
        <v>557</v>
      </c>
      <c r="G519" t="str">
        <f t="shared" si="17"/>
        <v>202206</v>
      </c>
    </row>
    <row r="520" spans="1:7" ht="12" customHeight="1" x14ac:dyDescent="0.15">
      <c r="A520" s="4">
        <v>44717</v>
      </c>
      <c r="B520" s="5">
        <v>142726302</v>
      </c>
      <c r="C520" s="1">
        <v>5540246175049</v>
      </c>
      <c r="D520" s="1" t="str">
        <f t="shared" si="16"/>
        <v>CREMERIE</v>
      </c>
      <c r="E520" s="4">
        <v>44726</v>
      </c>
      <c r="F520" s="6">
        <v>557</v>
      </c>
      <c r="G520" t="str">
        <f t="shared" si="17"/>
        <v>202206</v>
      </c>
    </row>
    <row r="521" spans="1:7" ht="12" customHeight="1" x14ac:dyDescent="0.15">
      <c r="A521" s="7">
        <v>44717</v>
      </c>
      <c r="B521" s="8">
        <v>142726302</v>
      </c>
      <c r="C521" s="1">
        <v>5540246175050</v>
      </c>
      <c r="D521" s="1" t="str">
        <f t="shared" si="16"/>
        <v>CREMERIE</v>
      </c>
      <c r="E521" s="7">
        <v>44726</v>
      </c>
      <c r="F521" s="9">
        <v>557</v>
      </c>
      <c r="G521" t="str">
        <f t="shared" si="17"/>
        <v>202206</v>
      </c>
    </row>
    <row r="522" spans="1:7" ht="12" customHeight="1" x14ac:dyDescent="0.15">
      <c r="A522" s="7">
        <v>44718</v>
      </c>
      <c r="B522" s="8">
        <v>142726322</v>
      </c>
      <c r="C522" s="1">
        <v>5540246172978</v>
      </c>
      <c r="D522" s="1" t="str">
        <f t="shared" si="16"/>
        <v>CREMERIE</v>
      </c>
      <c r="E522" s="7">
        <v>44720</v>
      </c>
      <c r="F522" s="9">
        <v>1253</v>
      </c>
      <c r="G522" t="str">
        <f t="shared" si="17"/>
        <v>202206</v>
      </c>
    </row>
    <row r="523" spans="1:7" ht="12" customHeight="1" x14ac:dyDescent="0.15">
      <c r="A523" s="7">
        <v>44718</v>
      </c>
      <c r="B523" s="8">
        <v>142726322</v>
      </c>
      <c r="C523" s="1">
        <v>5540246188175</v>
      </c>
      <c r="D523" s="1" t="str">
        <f t="shared" si="16"/>
        <v>CREMERIE</v>
      </c>
      <c r="E523" s="7">
        <v>44720</v>
      </c>
      <c r="F523" s="9">
        <v>232</v>
      </c>
      <c r="G523" t="str">
        <f t="shared" si="17"/>
        <v>202206</v>
      </c>
    </row>
    <row r="524" spans="1:7" ht="12" customHeight="1" x14ac:dyDescent="0.15">
      <c r="A524" s="4">
        <v>44718</v>
      </c>
      <c r="B524" s="5">
        <v>142726323</v>
      </c>
      <c r="C524" s="1">
        <v>5540246176294</v>
      </c>
      <c r="D524" s="1" t="str">
        <f t="shared" si="16"/>
        <v>CREMERIE</v>
      </c>
      <c r="E524" s="4">
        <v>44720</v>
      </c>
      <c r="F524" s="6">
        <v>1485</v>
      </c>
      <c r="G524" t="str">
        <f t="shared" si="17"/>
        <v>202206</v>
      </c>
    </row>
    <row r="525" spans="1:7" ht="12" customHeight="1" x14ac:dyDescent="0.15">
      <c r="A525" s="7">
        <v>44718</v>
      </c>
      <c r="B525" s="8">
        <v>142726323</v>
      </c>
      <c r="C525" s="1">
        <v>5540246176295</v>
      </c>
      <c r="D525" s="1" t="str">
        <f t="shared" si="16"/>
        <v>CREMERIE</v>
      </c>
      <c r="E525" s="7">
        <v>44720</v>
      </c>
      <c r="F525" s="9">
        <v>5940</v>
      </c>
      <c r="G525" t="str">
        <f t="shared" si="17"/>
        <v>202206</v>
      </c>
    </row>
    <row r="526" spans="1:7" ht="12" customHeight="1" x14ac:dyDescent="0.15">
      <c r="A526" s="4">
        <v>44718</v>
      </c>
      <c r="B526" s="5">
        <v>142726323</v>
      </c>
      <c r="C526" s="1">
        <v>5540246187987</v>
      </c>
      <c r="D526" s="1" t="str">
        <f t="shared" si="16"/>
        <v>CREMERIE</v>
      </c>
      <c r="E526" s="4">
        <v>44720</v>
      </c>
      <c r="F526" s="6">
        <v>2228</v>
      </c>
      <c r="G526" t="str">
        <f t="shared" si="17"/>
        <v>202206</v>
      </c>
    </row>
    <row r="527" spans="1:7" ht="12" customHeight="1" x14ac:dyDescent="0.15">
      <c r="A527" s="7">
        <v>44718</v>
      </c>
      <c r="B527" s="8">
        <v>142726323</v>
      </c>
      <c r="C527" s="1">
        <v>5540246188200</v>
      </c>
      <c r="D527" s="1" t="str">
        <f t="shared" si="16"/>
        <v>CREMERIE</v>
      </c>
      <c r="E527" s="7">
        <v>44720</v>
      </c>
      <c r="F527" s="9">
        <v>743</v>
      </c>
      <c r="G527" t="str">
        <f t="shared" si="17"/>
        <v>202206</v>
      </c>
    </row>
    <row r="528" spans="1:7" ht="12" customHeight="1" x14ac:dyDescent="0.15">
      <c r="A528" s="4">
        <v>44718</v>
      </c>
      <c r="B528" s="5">
        <v>142726329</v>
      </c>
      <c r="C528" s="1">
        <v>5540246177132</v>
      </c>
      <c r="D528" s="1" t="str">
        <f t="shared" si="16"/>
        <v>MIX LEGUMES</v>
      </c>
      <c r="E528" s="4">
        <v>44721</v>
      </c>
      <c r="F528" s="6">
        <v>15312</v>
      </c>
      <c r="G528" t="str">
        <f t="shared" si="17"/>
        <v>202206</v>
      </c>
    </row>
    <row r="529" spans="1:7" ht="12" customHeight="1" x14ac:dyDescent="0.15">
      <c r="A529" s="7">
        <v>44718</v>
      </c>
      <c r="B529" s="8">
        <v>142726330</v>
      </c>
      <c r="C529" s="1">
        <v>5540246173906</v>
      </c>
      <c r="D529" s="1" t="str">
        <f t="shared" si="16"/>
        <v>VOLAILLE</v>
      </c>
      <c r="E529" s="7">
        <v>44732</v>
      </c>
      <c r="F529" s="9">
        <v>2450</v>
      </c>
      <c r="G529" t="str">
        <f t="shared" si="17"/>
        <v>202206</v>
      </c>
    </row>
    <row r="530" spans="1:7" ht="12" customHeight="1" x14ac:dyDescent="0.15">
      <c r="A530" s="4">
        <v>44718</v>
      </c>
      <c r="B530" s="5">
        <v>142726330</v>
      </c>
      <c r="C530" s="1">
        <v>5540246181016</v>
      </c>
      <c r="D530" s="1" t="str">
        <f t="shared" si="16"/>
        <v>VOLAILLE</v>
      </c>
      <c r="E530" s="4">
        <v>44732</v>
      </c>
      <c r="F530" s="6">
        <v>8018</v>
      </c>
      <c r="G530" t="str">
        <f t="shared" si="17"/>
        <v>202206</v>
      </c>
    </row>
    <row r="531" spans="1:7" ht="12" customHeight="1" x14ac:dyDescent="0.15">
      <c r="A531" s="4">
        <v>44718</v>
      </c>
      <c r="B531" s="5">
        <v>142726334</v>
      </c>
      <c r="C531" s="1">
        <v>5540246183541</v>
      </c>
      <c r="D531" s="1" t="str">
        <f t="shared" si="16"/>
        <v>MIX LEGUMES</v>
      </c>
      <c r="E531" s="4">
        <v>44726</v>
      </c>
      <c r="F531" s="6">
        <v>2088</v>
      </c>
      <c r="G531" t="str">
        <f t="shared" si="17"/>
        <v>202206</v>
      </c>
    </row>
    <row r="532" spans="1:7" ht="12" customHeight="1" x14ac:dyDescent="0.15">
      <c r="A532" s="7">
        <v>44719</v>
      </c>
      <c r="B532" s="8">
        <v>142726344</v>
      </c>
      <c r="C532" s="1">
        <v>5540246176699</v>
      </c>
      <c r="D532" s="1" t="str">
        <f t="shared" si="16"/>
        <v>CREMERIE</v>
      </c>
      <c r="E532" s="7">
        <v>44720</v>
      </c>
      <c r="F532" s="9">
        <v>4176</v>
      </c>
      <c r="G532" t="str">
        <f t="shared" si="17"/>
        <v>202206</v>
      </c>
    </row>
    <row r="533" spans="1:7" ht="12" customHeight="1" x14ac:dyDescent="0.15">
      <c r="A533" s="7">
        <v>44719</v>
      </c>
      <c r="B533" s="8">
        <v>142726346</v>
      </c>
      <c r="C533" s="1">
        <v>5540246171933</v>
      </c>
      <c r="D533" s="1" t="str">
        <f t="shared" si="16"/>
        <v>CREMERIE</v>
      </c>
      <c r="E533" s="7">
        <v>44721</v>
      </c>
      <c r="F533" s="9">
        <v>1114</v>
      </c>
      <c r="G533" t="str">
        <f t="shared" si="17"/>
        <v>202206</v>
      </c>
    </row>
    <row r="534" spans="1:7" ht="12" customHeight="1" x14ac:dyDescent="0.15">
      <c r="A534" s="4">
        <v>44719</v>
      </c>
      <c r="B534" s="5">
        <v>142726346</v>
      </c>
      <c r="C534" s="1">
        <v>5540246176294</v>
      </c>
      <c r="D534" s="1" t="str">
        <f t="shared" si="16"/>
        <v>CREMERIE</v>
      </c>
      <c r="E534" s="4">
        <v>44721</v>
      </c>
      <c r="F534" s="6">
        <v>4455</v>
      </c>
      <c r="G534" t="str">
        <f t="shared" si="17"/>
        <v>202206</v>
      </c>
    </row>
    <row r="535" spans="1:7" ht="12" customHeight="1" x14ac:dyDescent="0.15">
      <c r="A535" s="7">
        <v>44719</v>
      </c>
      <c r="B535" s="8">
        <v>142726346</v>
      </c>
      <c r="C535" s="1">
        <v>5540246176295</v>
      </c>
      <c r="D535" s="1" t="str">
        <f t="shared" si="16"/>
        <v>CREMERIE</v>
      </c>
      <c r="E535" s="7">
        <v>44721</v>
      </c>
      <c r="F535" s="9">
        <v>14848</v>
      </c>
      <c r="G535" t="str">
        <f t="shared" si="17"/>
        <v>202206</v>
      </c>
    </row>
    <row r="536" spans="1:7" ht="12" customHeight="1" x14ac:dyDescent="0.15">
      <c r="A536" s="7">
        <v>44719</v>
      </c>
      <c r="B536" s="8">
        <v>142726346</v>
      </c>
      <c r="C536" s="1">
        <v>5540246187987</v>
      </c>
      <c r="D536" s="1" t="str">
        <f t="shared" si="16"/>
        <v>CREMERIE</v>
      </c>
      <c r="E536" s="7">
        <v>44721</v>
      </c>
      <c r="F536" s="9">
        <v>6682</v>
      </c>
      <c r="G536" t="str">
        <f t="shared" si="17"/>
        <v>202206</v>
      </c>
    </row>
    <row r="537" spans="1:7" ht="12" customHeight="1" x14ac:dyDescent="0.15">
      <c r="A537" s="4">
        <v>44719</v>
      </c>
      <c r="B537" s="5">
        <v>142726346</v>
      </c>
      <c r="C537" s="1">
        <v>5540246188200</v>
      </c>
      <c r="D537" s="1" t="str">
        <f t="shared" si="16"/>
        <v>CREMERIE</v>
      </c>
      <c r="E537" s="4">
        <v>44721</v>
      </c>
      <c r="F537" s="6">
        <v>2228</v>
      </c>
      <c r="G537" t="str">
        <f t="shared" si="17"/>
        <v>202206</v>
      </c>
    </row>
    <row r="538" spans="1:7" ht="12" customHeight="1" x14ac:dyDescent="0.15">
      <c r="A538" s="7">
        <v>44719</v>
      </c>
      <c r="B538" s="8">
        <v>142726347</v>
      </c>
      <c r="C538" s="1">
        <v>5540246172978</v>
      </c>
      <c r="D538" s="1" t="str">
        <f t="shared" si="16"/>
        <v>CREMERIE</v>
      </c>
      <c r="E538" s="7">
        <v>44721</v>
      </c>
      <c r="F538" s="9">
        <v>1671</v>
      </c>
      <c r="G538" t="str">
        <f t="shared" si="17"/>
        <v>202206</v>
      </c>
    </row>
    <row r="539" spans="1:7" ht="12" customHeight="1" x14ac:dyDescent="0.15">
      <c r="A539" s="4">
        <v>44719</v>
      </c>
      <c r="B539" s="5">
        <v>142726347</v>
      </c>
      <c r="C539" s="1">
        <v>5540246174174</v>
      </c>
      <c r="D539" s="1" t="str">
        <f t="shared" si="16"/>
        <v>CREMERIE</v>
      </c>
      <c r="E539" s="4">
        <v>44721</v>
      </c>
      <c r="F539" s="6">
        <v>464</v>
      </c>
      <c r="G539" t="str">
        <f t="shared" si="17"/>
        <v>202206</v>
      </c>
    </row>
    <row r="540" spans="1:7" ht="12" customHeight="1" x14ac:dyDescent="0.15">
      <c r="A540" s="4">
        <v>44719</v>
      </c>
      <c r="B540" s="5">
        <v>142726347</v>
      </c>
      <c r="C540" s="1">
        <v>5540246176699</v>
      </c>
      <c r="D540" s="1" t="str">
        <f t="shared" si="16"/>
        <v>CREMERIE</v>
      </c>
      <c r="E540" s="4">
        <v>44721</v>
      </c>
      <c r="F540" s="6">
        <v>4176</v>
      </c>
      <c r="G540" t="str">
        <f t="shared" si="17"/>
        <v>202206</v>
      </c>
    </row>
    <row r="541" spans="1:7" ht="12" customHeight="1" x14ac:dyDescent="0.15">
      <c r="A541" s="4">
        <v>44719</v>
      </c>
      <c r="B541" s="5">
        <v>142726363</v>
      </c>
      <c r="C541" s="1">
        <v>5540246183547</v>
      </c>
      <c r="D541" s="1" t="str">
        <f t="shared" si="16"/>
        <v>VOLAILLE</v>
      </c>
      <c r="E541" s="4">
        <v>44720</v>
      </c>
      <c r="F541" s="6">
        <v>2228</v>
      </c>
      <c r="G541" t="str">
        <f t="shared" si="17"/>
        <v>202206</v>
      </c>
    </row>
    <row r="542" spans="1:7" ht="12" customHeight="1" x14ac:dyDescent="0.15">
      <c r="A542" s="7">
        <v>44719</v>
      </c>
      <c r="B542" s="8">
        <v>142726364</v>
      </c>
      <c r="C542" s="1">
        <v>5540246173472</v>
      </c>
      <c r="D542" s="1" t="str">
        <f t="shared" si="16"/>
        <v>CREMERIE</v>
      </c>
      <c r="E542" s="7">
        <v>44731</v>
      </c>
      <c r="F542" s="9">
        <v>279</v>
      </c>
      <c r="G542" t="str">
        <f t="shared" si="17"/>
        <v>202206</v>
      </c>
    </row>
    <row r="543" spans="1:7" ht="12" customHeight="1" x14ac:dyDescent="0.15">
      <c r="A543" s="4">
        <v>44719</v>
      </c>
      <c r="B543" s="5">
        <v>142726364</v>
      </c>
      <c r="C543" s="1">
        <v>5540246174095</v>
      </c>
      <c r="D543" s="1" t="str">
        <f t="shared" si="16"/>
        <v>CREMERIE</v>
      </c>
      <c r="E543" s="4">
        <v>44731</v>
      </c>
      <c r="F543" s="6">
        <v>70</v>
      </c>
      <c r="G543" t="str">
        <f t="shared" si="17"/>
        <v>202206</v>
      </c>
    </row>
    <row r="544" spans="1:7" ht="12" customHeight="1" x14ac:dyDescent="0.15">
      <c r="A544" s="7">
        <v>44719</v>
      </c>
      <c r="B544" s="8">
        <v>142726364</v>
      </c>
      <c r="C544" s="1">
        <v>5540246175047</v>
      </c>
      <c r="D544" s="1" t="str">
        <f t="shared" si="16"/>
        <v>CREMERIE</v>
      </c>
      <c r="E544" s="7">
        <v>44731</v>
      </c>
      <c r="F544" s="9">
        <v>140</v>
      </c>
      <c r="G544" t="str">
        <f t="shared" si="17"/>
        <v>202206</v>
      </c>
    </row>
    <row r="545" spans="1:7" ht="12" customHeight="1" x14ac:dyDescent="0.15">
      <c r="A545" s="4">
        <v>44719</v>
      </c>
      <c r="B545" s="5">
        <v>142726364</v>
      </c>
      <c r="C545" s="1">
        <v>5540246175049</v>
      </c>
      <c r="D545" s="1" t="str">
        <f t="shared" si="16"/>
        <v>CREMERIE</v>
      </c>
      <c r="E545" s="4">
        <v>44731</v>
      </c>
      <c r="F545" s="6">
        <v>279</v>
      </c>
      <c r="G545" t="str">
        <f t="shared" si="17"/>
        <v>202206</v>
      </c>
    </row>
    <row r="546" spans="1:7" ht="12" customHeight="1" x14ac:dyDescent="0.15">
      <c r="A546" s="7">
        <v>44719</v>
      </c>
      <c r="B546" s="8">
        <v>142726364</v>
      </c>
      <c r="C546" s="1">
        <v>5540246175050</v>
      </c>
      <c r="D546" s="1" t="str">
        <f t="shared" si="16"/>
        <v>CREMERIE</v>
      </c>
      <c r="E546" s="7">
        <v>44731</v>
      </c>
      <c r="F546" s="9">
        <v>836</v>
      </c>
      <c r="G546" t="str">
        <f t="shared" si="17"/>
        <v>202206</v>
      </c>
    </row>
    <row r="547" spans="1:7" ht="12" customHeight="1" x14ac:dyDescent="0.15">
      <c r="A547" s="4">
        <v>44719</v>
      </c>
      <c r="B547" s="5">
        <v>142726368</v>
      </c>
      <c r="C547" s="1">
        <v>5540246171759</v>
      </c>
      <c r="D547" s="1" t="str">
        <f t="shared" si="16"/>
        <v>MIX LEGUMES</v>
      </c>
      <c r="E547" s="4">
        <v>44725</v>
      </c>
      <c r="F547" s="6">
        <v>2506</v>
      </c>
      <c r="G547" t="str">
        <f t="shared" si="17"/>
        <v>202206</v>
      </c>
    </row>
    <row r="548" spans="1:7" ht="12" customHeight="1" x14ac:dyDescent="0.15">
      <c r="A548" s="7">
        <v>44719</v>
      </c>
      <c r="B548" s="8">
        <v>142726368</v>
      </c>
      <c r="C548" s="1">
        <v>5540246177132</v>
      </c>
      <c r="D548" s="1" t="str">
        <f t="shared" si="16"/>
        <v>MIX LEGUMES</v>
      </c>
      <c r="E548" s="7">
        <v>44725</v>
      </c>
      <c r="F548" s="9">
        <v>10208</v>
      </c>
      <c r="G548" t="str">
        <f t="shared" si="17"/>
        <v>202206</v>
      </c>
    </row>
    <row r="549" spans="1:7" ht="12" customHeight="1" x14ac:dyDescent="0.15">
      <c r="A549" s="4">
        <v>44719</v>
      </c>
      <c r="B549" s="5">
        <v>142726368</v>
      </c>
      <c r="C549" s="1">
        <v>5540246177133</v>
      </c>
      <c r="D549" s="1" t="str">
        <f t="shared" si="16"/>
        <v>MIX LEGUMES</v>
      </c>
      <c r="E549" s="4">
        <v>44725</v>
      </c>
      <c r="F549" s="6">
        <v>3341</v>
      </c>
      <c r="G549" t="str">
        <f t="shared" si="17"/>
        <v>202206</v>
      </c>
    </row>
    <row r="550" spans="1:7" ht="12" customHeight="1" x14ac:dyDescent="0.15">
      <c r="A550" s="4">
        <v>44720</v>
      </c>
      <c r="B550" s="5">
        <v>142726370</v>
      </c>
      <c r="C550" s="1">
        <v>5540246171933</v>
      </c>
      <c r="D550" s="1" t="str">
        <f t="shared" si="16"/>
        <v>CREMERIE</v>
      </c>
      <c r="E550" s="4">
        <v>44724</v>
      </c>
      <c r="F550" s="6">
        <v>1114</v>
      </c>
      <c r="G550" t="str">
        <f t="shared" si="17"/>
        <v>202206</v>
      </c>
    </row>
    <row r="551" spans="1:7" ht="12" customHeight="1" x14ac:dyDescent="0.15">
      <c r="A551" s="7">
        <v>44720</v>
      </c>
      <c r="B551" s="8">
        <v>142726370</v>
      </c>
      <c r="C551" s="1">
        <v>5540246176294</v>
      </c>
      <c r="D551" s="1" t="str">
        <f t="shared" si="16"/>
        <v>CREMERIE</v>
      </c>
      <c r="E551" s="7">
        <v>44724</v>
      </c>
      <c r="F551" s="9">
        <v>1485</v>
      </c>
      <c r="G551" t="str">
        <f t="shared" si="17"/>
        <v>202206</v>
      </c>
    </row>
    <row r="552" spans="1:7" ht="12" customHeight="1" x14ac:dyDescent="0.15">
      <c r="A552" s="4">
        <v>44720</v>
      </c>
      <c r="B552" s="5">
        <v>142726370</v>
      </c>
      <c r="C552" s="1">
        <v>5540246176295</v>
      </c>
      <c r="D552" s="1" t="str">
        <f t="shared" si="16"/>
        <v>CREMERIE</v>
      </c>
      <c r="E552" s="4">
        <v>44724</v>
      </c>
      <c r="F552" s="6">
        <v>11136</v>
      </c>
      <c r="G552" t="str">
        <f t="shared" si="17"/>
        <v>202206</v>
      </c>
    </row>
    <row r="553" spans="1:7" ht="12" customHeight="1" x14ac:dyDescent="0.15">
      <c r="A553" s="7">
        <v>44720</v>
      </c>
      <c r="B553" s="8">
        <v>142726370</v>
      </c>
      <c r="C553" s="1">
        <v>5540246187987</v>
      </c>
      <c r="D553" s="1" t="str">
        <f t="shared" si="16"/>
        <v>CREMERIE</v>
      </c>
      <c r="E553" s="7">
        <v>44724</v>
      </c>
      <c r="F553" s="9">
        <v>4455</v>
      </c>
      <c r="G553" t="str">
        <f t="shared" si="17"/>
        <v>202206</v>
      </c>
    </row>
    <row r="554" spans="1:7" ht="12" customHeight="1" x14ac:dyDescent="0.15">
      <c r="A554" s="4">
        <v>44720</v>
      </c>
      <c r="B554" s="5">
        <v>142726370</v>
      </c>
      <c r="C554" s="1">
        <v>5540246188200</v>
      </c>
      <c r="D554" s="1" t="str">
        <f t="shared" si="16"/>
        <v>CREMERIE</v>
      </c>
      <c r="E554" s="4">
        <v>44724</v>
      </c>
      <c r="F554" s="6">
        <v>1485</v>
      </c>
      <c r="G554" t="str">
        <f t="shared" si="17"/>
        <v>202206</v>
      </c>
    </row>
    <row r="555" spans="1:7" ht="12" customHeight="1" x14ac:dyDescent="0.15">
      <c r="A555" s="7">
        <v>44720</v>
      </c>
      <c r="B555" s="8">
        <v>142726371</v>
      </c>
      <c r="C555" s="1">
        <v>5540246172539</v>
      </c>
      <c r="D555" s="1" t="str">
        <f t="shared" si="16"/>
        <v>CREMERIE</v>
      </c>
      <c r="E555" s="7">
        <v>44724</v>
      </c>
      <c r="F555" s="9">
        <v>47</v>
      </c>
      <c r="G555" t="str">
        <f t="shared" si="17"/>
        <v>202206</v>
      </c>
    </row>
    <row r="556" spans="1:7" ht="12" customHeight="1" x14ac:dyDescent="0.15">
      <c r="A556" s="4">
        <v>44720</v>
      </c>
      <c r="B556" s="5">
        <v>142726371</v>
      </c>
      <c r="C556" s="1">
        <v>5540246172978</v>
      </c>
      <c r="D556" s="1" t="str">
        <f t="shared" si="16"/>
        <v>CREMERIE</v>
      </c>
      <c r="E556" s="4">
        <v>44724</v>
      </c>
      <c r="F556" s="6">
        <v>2506</v>
      </c>
      <c r="G556" t="str">
        <f t="shared" si="17"/>
        <v>202206</v>
      </c>
    </row>
    <row r="557" spans="1:7" ht="12" customHeight="1" x14ac:dyDescent="0.15">
      <c r="A557" s="7">
        <v>44720</v>
      </c>
      <c r="B557" s="8">
        <v>142726371</v>
      </c>
      <c r="C557" s="1">
        <v>5540246176699</v>
      </c>
      <c r="D557" s="1" t="str">
        <f t="shared" si="16"/>
        <v>CREMERIE</v>
      </c>
      <c r="E557" s="7">
        <v>44724</v>
      </c>
      <c r="F557" s="9">
        <v>2088</v>
      </c>
      <c r="G557" t="str">
        <f t="shared" si="17"/>
        <v>202206</v>
      </c>
    </row>
    <row r="558" spans="1:7" ht="12" customHeight="1" x14ac:dyDescent="0.15">
      <c r="A558" s="4">
        <v>44721</v>
      </c>
      <c r="B558" s="5">
        <v>142736392</v>
      </c>
      <c r="C558" s="1">
        <v>5540246176295</v>
      </c>
      <c r="D558" s="1" t="str">
        <f t="shared" si="16"/>
        <v>CREMERIE</v>
      </c>
      <c r="E558" s="4">
        <v>44725</v>
      </c>
      <c r="F558" s="6">
        <v>4455</v>
      </c>
      <c r="G558" t="str">
        <f t="shared" si="17"/>
        <v>202206</v>
      </c>
    </row>
    <row r="559" spans="1:7" ht="12" customHeight="1" x14ac:dyDescent="0.15">
      <c r="A559" s="4">
        <v>44721</v>
      </c>
      <c r="B559" s="5">
        <v>142736392</v>
      </c>
      <c r="C559" s="1">
        <v>5540246187987</v>
      </c>
      <c r="D559" s="1" t="str">
        <f t="shared" si="16"/>
        <v>CREMERIE</v>
      </c>
      <c r="E559" s="4">
        <v>44725</v>
      </c>
      <c r="F559" s="6">
        <v>2228</v>
      </c>
      <c r="G559" t="str">
        <f t="shared" si="17"/>
        <v>202206</v>
      </c>
    </row>
    <row r="560" spans="1:7" ht="12" customHeight="1" x14ac:dyDescent="0.15">
      <c r="A560" s="7">
        <v>44721</v>
      </c>
      <c r="B560" s="8">
        <v>142736392</v>
      </c>
      <c r="C560" s="1">
        <v>5540246188200</v>
      </c>
      <c r="D560" s="1" t="str">
        <f t="shared" si="16"/>
        <v>CREMERIE</v>
      </c>
      <c r="E560" s="7">
        <v>44725</v>
      </c>
      <c r="F560" s="9">
        <v>1485</v>
      </c>
      <c r="G560" t="str">
        <f t="shared" si="17"/>
        <v>202206</v>
      </c>
    </row>
    <row r="561" spans="1:7" ht="12" customHeight="1" x14ac:dyDescent="0.15">
      <c r="A561" s="4">
        <v>44721</v>
      </c>
      <c r="B561" s="5">
        <v>142736394</v>
      </c>
      <c r="C561" s="1">
        <v>5540246188175</v>
      </c>
      <c r="D561" s="1" t="str">
        <f t="shared" si="16"/>
        <v>CREMERIE</v>
      </c>
      <c r="E561" s="4">
        <v>44725</v>
      </c>
      <c r="F561" s="6">
        <v>93</v>
      </c>
      <c r="G561" t="str">
        <f t="shared" si="17"/>
        <v>202206</v>
      </c>
    </row>
    <row r="562" spans="1:7" ht="12" customHeight="1" x14ac:dyDescent="0.15">
      <c r="A562" s="7">
        <v>44721</v>
      </c>
      <c r="B562" s="8">
        <v>142736412</v>
      </c>
      <c r="C562" s="1">
        <v>5540246182684</v>
      </c>
      <c r="D562" s="1" t="str">
        <f t="shared" si="16"/>
        <v>BOULANGERIE</v>
      </c>
      <c r="E562" s="7">
        <v>44734</v>
      </c>
      <c r="F562" s="9">
        <v>140</v>
      </c>
      <c r="G562" t="str">
        <f t="shared" si="17"/>
        <v>202206</v>
      </c>
    </row>
    <row r="563" spans="1:7" ht="12" customHeight="1" x14ac:dyDescent="0.15">
      <c r="A563" s="4">
        <v>44721</v>
      </c>
      <c r="B563" s="5">
        <v>142736412</v>
      </c>
      <c r="C563" s="1">
        <v>5540246183844</v>
      </c>
      <c r="D563" s="1" t="str">
        <f t="shared" si="16"/>
        <v>BOULANGERIE</v>
      </c>
      <c r="E563" s="4">
        <v>44734</v>
      </c>
      <c r="F563" s="6">
        <v>186</v>
      </c>
      <c r="G563" t="str">
        <f t="shared" si="17"/>
        <v>202206</v>
      </c>
    </row>
    <row r="564" spans="1:7" ht="12" customHeight="1" x14ac:dyDescent="0.15">
      <c r="A564" s="4">
        <v>44721</v>
      </c>
      <c r="B564" s="5">
        <v>142736414</v>
      </c>
      <c r="C564" s="1">
        <v>5540246193316</v>
      </c>
      <c r="D564" s="1" t="str">
        <f t="shared" si="16"/>
        <v>BOULANGERIE</v>
      </c>
      <c r="E564" s="4">
        <v>44735</v>
      </c>
      <c r="F564" s="6">
        <v>223</v>
      </c>
      <c r="G564" t="str">
        <f t="shared" si="17"/>
        <v>202206</v>
      </c>
    </row>
    <row r="565" spans="1:7" ht="12" customHeight="1" x14ac:dyDescent="0.15">
      <c r="A565" s="4">
        <v>44721</v>
      </c>
      <c r="B565" s="5">
        <v>142736417</v>
      </c>
      <c r="C565" s="1">
        <v>5540246177132</v>
      </c>
      <c r="D565" s="1" t="str">
        <f t="shared" si="16"/>
        <v>MIX LEGUMES</v>
      </c>
      <c r="E565" s="4">
        <v>44727</v>
      </c>
      <c r="F565" s="6">
        <v>6032</v>
      </c>
      <c r="G565" t="str">
        <f t="shared" si="17"/>
        <v>202206</v>
      </c>
    </row>
    <row r="566" spans="1:7" ht="12" customHeight="1" x14ac:dyDescent="0.15">
      <c r="A566" s="7">
        <v>44721</v>
      </c>
      <c r="B566" s="8">
        <v>142736417</v>
      </c>
      <c r="C566" s="1">
        <v>5540246177133</v>
      </c>
      <c r="D566" s="1" t="str">
        <f t="shared" si="16"/>
        <v>MIX LEGUMES</v>
      </c>
      <c r="E566" s="7">
        <v>44727</v>
      </c>
      <c r="F566" s="9">
        <v>9466</v>
      </c>
      <c r="G566" t="str">
        <f t="shared" si="17"/>
        <v>202206</v>
      </c>
    </row>
    <row r="567" spans="1:7" ht="12" customHeight="1" x14ac:dyDescent="0.15">
      <c r="A567" s="7">
        <v>44724</v>
      </c>
      <c r="B567" s="8">
        <v>142736424</v>
      </c>
      <c r="C567" s="1">
        <v>5540246176294</v>
      </c>
      <c r="D567" s="1" t="str">
        <f t="shared" si="16"/>
        <v>CREMERIE</v>
      </c>
      <c r="E567" s="7">
        <v>44726</v>
      </c>
      <c r="F567" s="9">
        <v>2228</v>
      </c>
      <c r="G567" t="str">
        <f t="shared" si="17"/>
        <v>202206</v>
      </c>
    </row>
    <row r="568" spans="1:7" ht="12" customHeight="1" x14ac:dyDescent="0.15">
      <c r="A568" s="4">
        <v>44724</v>
      </c>
      <c r="B568" s="5">
        <v>142736424</v>
      </c>
      <c r="C568" s="1">
        <v>5540246176295</v>
      </c>
      <c r="D568" s="1" t="str">
        <f t="shared" si="16"/>
        <v>CREMERIE</v>
      </c>
      <c r="E568" s="4">
        <v>44726</v>
      </c>
      <c r="F568" s="6">
        <v>3712</v>
      </c>
      <c r="G568" t="str">
        <f t="shared" si="17"/>
        <v>202206</v>
      </c>
    </row>
    <row r="569" spans="1:7" ht="12" customHeight="1" x14ac:dyDescent="0.15">
      <c r="A569" s="4">
        <v>44724</v>
      </c>
      <c r="B569" s="5">
        <v>142736425</v>
      </c>
      <c r="C569" s="1">
        <v>5540246172978</v>
      </c>
      <c r="D569" s="1" t="str">
        <f t="shared" si="16"/>
        <v>CREMERIE</v>
      </c>
      <c r="E569" s="4">
        <v>44726</v>
      </c>
      <c r="F569" s="6">
        <v>1504</v>
      </c>
      <c r="G569" t="str">
        <f t="shared" si="17"/>
        <v>202206</v>
      </c>
    </row>
    <row r="570" spans="1:7" ht="12" customHeight="1" x14ac:dyDescent="0.15">
      <c r="A570" s="7">
        <v>44724</v>
      </c>
      <c r="B570" s="8">
        <v>142736425</v>
      </c>
      <c r="C570" s="1">
        <v>5540246176699</v>
      </c>
      <c r="D570" s="1" t="str">
        <f t="shared" si="16"/>
        <v>CREMERIE</v>
      </c>
      <c r="E570" s="7">
        <v>44726</v>
      </c>
      <c r="F570" s="9">
        <v>2088</v>
      </c>
      <c r="G570" t="str">
        <f t="shared" si="17"/>
        <v>202206</v>
      </c>
    </row>
    <row r="571" spans="1:7" ht="12" customHeight="1" x14ac:dyDescent="0.15">
      <c r="A571" s="4">
        <v>44724</v>
      </c>
      <c r="B571" s="5">
        <v>142736425</v>
      </c>
      <c r="C571" s="1">
        <v>5540246192102</v>
      </c>
      <c r="D571" s="1" t="str">
        <f t="shared" si="16"/>
        <v>CREMERIE</v>
      </c>
      <c r="E571" s="4">
        <v>44726</v>
      </c>
      <c r="F571" s="6">
        <v>4009</v>
      </c>
      <c r="G571" t="str">
        <f t="shared" si="17"/>
        <v>202206</v>
      </c>
    </row>
    <row r="572" spans="1:7" ht="12" customHeight="1" x14ac:dyDescent="0.15">
      <c r="A572" s="4">
        <v>44724</v>
      </c>
      <c r="B572" s="5">
        <v>142736427</v>
      </c>
      <c r="C572" s="1">
        <v>5540246185429</v>
      </c>
      <c r="D572" s="1" t="str">
        <f t="shared" si="16"/>
        <v>CREMERIE</v>
      </c>
      <c r="E572" s="4">
        <v>44726</v>
      </c>
      <c r="F572" s="6">
        <v>70</v>
      </c>
      <c r="G572" t="str">
        <f t="shared" si="17"/>
        <v>202206</v>
      </c>
    </row>
    <row r="573" spans="1:7" ht="12" customHeight="1" x14ac:dyDescent="0.15">
      <c r="A573" s="7">
        <v>44724</v>
      </c>
      <c r="B573" s="8">
        <v>142736427</v>
      </c>
      <c r="C573" s="1">
        <v>5540246185562</v>
      </c>
      <c r="D573" s="1" t="str">
        <f t="shared" si="16"/>
        <v>CREMERIE</v>
      </c>
      <c r="E573" s="7">
        <v>44726</v>
      </c>
      <c r="F573" s="9">
        <v>209</v>
      </c>
      <c r="G573" t="str">
        <f t="shared" si="17"/>
        <v>202206</v>
      </c>
    </row>
    <row r="574" spans="1:7" ht="12" customHeight="1" x14ac:dyDescent="0.15">
      <c r="A574" s="7">
        <v>44724</v>
      </c>
      <c r="B574" s="8">
        <v>142736435</v>
      </c>
      <c r="C574" s="1">
        <v>5540246188583</v>
      </c>
      <c r="D574" s="1" t="str">
        <f t="shared" si="16"/>
        <v>BOULANGERIE</v>
      </c>
      <c r="E574" s="7">
        <v>44735</v>
      </c>
      <c r="F574" s="9">
        <v>4455</v>
      </c>
      <c r="G574" t="str">
        <f t="shared" si="17"/>
        <v>202206</v>
      </c>
    </row>
    <row r="575" spans="1:7" ht="12" customHeight="1" x14ac:dyDescent="0.15">
      <c r="A575" s="7">
        <v>44725</v>
      </c>
      <c r="B575" s="8">
        <v>142736449</v>
      </c>
      <c r="C575" s="1">
        <v>5540246187987</v>
      </c>
      <c r="D575" s="1" t="str">
        <f t="shared" si="16"/>
        <v>CREMERIE</v>
      </c>
      <c r="E575" s="7">
        <v>44727</v>
      </c>
      <c r="F575" s="9">
        <v>2228</v>
      </c>
      <c r="G575" t="str">
        <f t="shared" si="17"/>
        <v>202206</v>
      </c>
    </row>
    <row r="576" spans="1:7" ht="12" customHeight="1" x14ac:dyDescent="0.15">
      <c r="A576" s="4">
        <v>44725</v>
      </c>
      <c r="B576" s="5">
        <v>142736456</v>
      </c>
      <c r="C576" s="1">
        <v>5540246192264</v>
      </c>
      <c r="D576" s="1" t="str">
        <f t="shared" si="16"/>
        <v>CREMERIE</v>
      </c>
      <c r="E576" s="4">
        <v>44756</v>
      </c>
      <c r="F576" s="6">
        <v>1485</v>
      </c>
      <c r="G576" t="str">
        <f t="shared" si="17"/>
        <v>202207</v>
      </c>
    </row>
    <row r="577" spans="1:7" ht="12" customHeight="1" x14ac:dyDescent="0.15">
      <c r="A577" s="7">
        <v>44725</v>
      </c>
      <c r="B577" s="8">
        <v>142736456</v>
      </c>
      <c r="C577" s="1">
        <v>5540246192265</v>
      </c>
      <c r="D577" s="1" t="str">
        <f t="shared" si="16"/>
        <v>CREMERIE</v>
      </c>
      <c r="E577" s="7">
        <v>44756</v>
      </c>
      <c r="F577" s="9">
        <v>297</v>
      </c>
      <c r="G577" t="str">
        <f t="shared" si="17"/>
        <v>202207</v>
      </c>
    </row>
    <row r="578" spans="1:7" ht="12" customHeight="1" x14ac:dyDescent="0.15">
      <c r="A578" s="7">
        <v>44725</v>
      </c>
      <c r="B578" s="8">
        <v>142736459</v>
      </c>
      <c r="C578" s="1">
        <v>5540246180522</v>
      </c>
      <c r="D578" s="1" t="str">
        <f t="shared" ref="D578:D641" si="18">VLOOKUP(C578,Categorie,4,FALSE)</f>
        <v>BOULANGERIE</v>
      </c>
      <c r="E578" s="7">
        <v>44738</v>
      </c>
      <c r="F578" s="9">
        <v>279</v>
      </c>
      <c r="G578" t="str">
        <f t="shared" si="17"/>
        <v>202206</v>
      </c>
    </row>
    <row r="579" spans="1:7" ht="12" customHeight="1" x14ac:dyDescent="0.15">
      <c r="A579" s="4">
        <v>44725</v>
      </c>
      <c r="B579" s="5">
        <v>142736459</v>
      </c>
      <c r="C579" s="1">
        <v>5540246193409</v>
      </c>
      <c r="D579" s="1" t="str">
        <f t="shared" si="18"/>
        <v>BOULANGERIE</v>
      </c>
      <c r="E579" s="4">
        <v>44738</v>
      </c>
      <c r="F579" s="6">
        <v>65</v>
      </c>
      <c r="G579" t="str">
        <f t="shared" ref="G579:G642" si="19">TEXT(E579,"aaaamm")</f>
        <v>202206</v>
      </c>
    </row>
    <row r="580" spans="1:7" ht="12" customHeight="1" x14ac:dyDescent="0.15">
      <c r="A580" s="7">
        <v>44725</v>
      </c>
      <c r="B580" s="8">
        <v>142736462</v>
      </c>
      <c r="C580" s="1">
        <v>5540246171759</v>
      </c>
      <c r="D580" s="1" t="str">
        <f t="shared" si="18"/>
        <v>MIX LEGUMES</v>
      </c>
      <c r="E580" s="7">
        <v>44731</v>
      </c>
      <c r="F580" s="9">
        <v>2506</v>
      </c>
      <c r="G580" t="str">
        <f t="shared" si="19"/>
        <v>202206</v>
      </c>
    </row>
    <row r="581" spans="1:7" ht="12" customHeight="1" x14ac:dyDescent="0.15">
      <c r="A581" s="4">
        <v>44725</v>
      </c>
      <c r="B581" s="5">
        <v>142736462</v>
      </c>
      <c r="C581" s="1">
        <v>5540246177132</v>
      </c>
      <c r="D581" s="1" t="str">
        <f t="shared" si="18"/>
        <v>MIX LEGUMES</v>
      </c>
      <c r="E581" s="4">
        <v>44731</v>
      </c>
      <c r="F581" s="6">
        <v>7888</v>
      </c>
      <c r="G581" t="str">
        <f t="shared" si="19"/>
        <v>202206</v>
      </c>
    </row>
    <row r="582" spans="1:7" ht="12" customHeight="1" x14ac:dyDescent="0.15">
      <c r="A582" s="7">
        <v>44725</v>
      </c>
      <c r="B582" s="8">
        <v>142736462</v>
      </c>
      <c r="C582" s="1">
        <v>5540246177133</v>
      </c>
      <c r="D582" s="1" t="str">
        <f t="shared" si="18"/>
        <v>MIX LEGUMES</v>
      </c>
      <c r="E582" s="7">
        <v>44731</v>
      </c>
      <c r="F582" s="9">
        <v>3341</v>
      </c>
      <c r="G582" t="str">
        <f t="shared" si="19"/>
        <v>202206</v>
      </c>
    </row>
    <row r="583" spans="1:7" ht="12" customHeight="1" x14ac:dyDescent="0.15">
      <c r="A583" s="4">
        <v>44725</v>
      </c>
      <c r="B583" s="5">
        <v>142736462</v>
      </c>
      <c r="C583" s="1">
        <v>5540246192518</v>
      </c>
      <c r="D583" s="1" t="str">
        <f t="shared" si="18"/>
        <v>MIX LEGUMES</v>
      </c>
      <c r="E583" s="4">
        <v>44731</v>
      </c>
      <c r="F583" s="6">
        <v>5847</v>
      </c>
      <c r="G583" t="str">
        <f t="shared" si="19"/>
        <v>202206</v>
      </c>
    </row>
    <row r="584" spans="1:7" ht="12" customHeight="1" x14ac:dyDescent="0.15">
      <c r="A584" s="7">
        <v>44725</v>
      </c>
      <c r="B584" s="8">
        <v>142736463</v>
      </c>
      <c r="C584" s="1">
        <v>5540246183587</v>
      </c>
      <c r="D584" s="1" t="str">
        <f t="shared" si="18"/>
        <v>MIX LEGUMES</v>
      </c>
      <c r="E584" s="7">
        <v>44747</v>
      </c>
      <c r="F584" s="9">
        <v>502</v>
      </c>
      <c r="G584" t="str">
        <f t="shared" si="19"/>
        <v>202207</v>
      </c>
    </row>
    <row r="585" spans="1:7" ht="12" customHeight="1" x14ac:dyDescent="0.15">
      <c r="A585" s="4">
        <v>44725</v>
      </c>
      <c r="B585" s="5">
        <v>142736464</v>
      </c>
      <c r="C585" s="1">
        <v>5540246190097</v>
      </c>
      <c r="D585" s="1" t="str">
        <f t="shared" si="18"/>
        <v>VOLAILLE</v>
      </c>
      <c r="E585" s="4">
        <v>44740</v>
      </c>
      <c r="F585" s="6">
        <v>2319</v>
      </c>
      <c r="G585" t="str">
        <f t="shared" si="19"/>
        <v>202206</v>
      </c>
    </row>
    <row r="586" spans="1:7" ht="12" customHeight="1" x14ac:dyDescent="0.15">
      <c r="A586" s="7">
        <v>44726</v>
      </c>
      <c r="B586" s="8">
        <v>142736471</v>
      </c>
      <c r="C586" s="1">
        <v>5540246176295</v>
      </c>
      <c r="D586" s="1" t="str">
        <f t="shared" si="18"/>
        <v>CREMERIE</v>
      </c>
      <c r="E586" s="7">
        <v>44728</v>
      </c>
      <c r="F586" s="9">
        <v>7424</v>
      </c>
      <c r="G586" t="str">
        <f t="shared" si="19"/>
        <v>202206</v>
      </c>
    </row>
    <row r="587" spans="1:7" ht="12" customHeight="1" x14ac:dyDescent="0.15">
      <c r="A587" s="7">
        <v>44726</v>
      </c>
      <c r="B587" s="8">
        <v>142736471</v>
      </c>
      <c r="C587" s="1">
        <v>5540246187987</v>
      </c>
      <c r="D587" s="1" t="str">
        <f t="shared" si="18"/>
        <v>CREMERIE</v>
      </c>
      <c r="E587" s="7">
        <v>44728</v>
      </c>
      <c r="F587" s="9">
        <v>3341</v>
      </c>
      <c r="G587" t="str">
        <f t="shared" si="19"/>
        <v>202206</v>
      </c>
    </row>
    <row r="588" spans="1:7" ht="12" customHeight="1" x14ac:dyDescent="0.15">
      <c r="A588" s="4">
        <v>44726</v>
      </c>
      <c r="B588" s="5">
        <v>142736471</v>
      </c>
      <c r="C588" s="1">
        <v>5540246188200</v>
      </c>
      <c r="D588" s="1" t="str">
        <f t="shared" si="18"/>
        <v>CREMERIE</v>
      </c>
      <c r="E588" s="4">
        <v>44728</v>
      </c>
      <c r="F588" s="6">
        <v>2228</v>
      </c>
      <c r="G588" t="str">
        <f t="shared" si="19"/>
        <v>202206</v>
      </c>
    </row>
    <row r="589" spans="1:7" ht="12" customHeight="1" x14ac:dyDescent="0.15">
      <c r="A589" s="7">
        <v>44726</v>
      </c>
      <c r="B589" s="8">
        <v>142736472</v>
      </c>
      <c r="C589" s="1">
        <v>5540246172978</v>
      </c>
      <c r="D589" s="1" t="str">
        <f t="shared" si="18"/>
        <v>CREMERIE</v>
      </c>
      <c r="E589" s="7">
        <v>44728</v>
      </c>
      <c r="F589" s="9">
        <v>836</v>
      </c>
      <c r="G589" t="str">
        <f t="shared" si="19"/>
        <v>202206</v>
      </c>
    </row>
    <row r="590" spans="1:7" ht="12" customHeight="1" x14ac:dyDescent="0.15">
      <c r="A590" s="7">
        <v>44726</v>
      </c>
      <c r="B590" s="8">
        <v>142736474</v>
      </c>
      <c r="C590" s="1">
        <v>5540246188200</v>
      </c>
      <c r="D590" s="1" t="str">
        <f t="shared" si="18"/>
        <v>CREMERIE</v>
      </c>
      <c r="E590" s="7">
        <v>44727</v>
      </c>
      <c r="F590" s="9">
        <v>483</v>
      </c>
      <c r="G590" t="str">
        <f t="shared" si="19"/>
        <v>202206</v>
      </c>
    </row>
    <row r="591" spans="1:7" ht="12" customHeight="1" x14ac:dyDescent="0.15">
      <c r="A591" s="7">
        <v>44727</v>
      </c>
      <c r="B591" s="8">
        <v>142736489</v>
      </c>
      <c r="C591" s="1">
        <v>5540246176295</v>
      </c>
      <c r="D591" s="1" t="str">
        <f t="shared" si="18"/>
        <v>CREMERIE</v>
      </c>
      <c r="E591" s="7">
        <v>44731</v>
      </c>
      <c r="F591" s="9">
        <v>7424</v>
      </c>
      <c r="G591" t="str">
        <f t="shared" si="19"/>
        <v>202206</v>
      </c>
    </row>
    <row r="592" spans="1:7" ht="12" customHeight="1" x14ac:dyDescent="0.15">
      <c r="A592" s="4">
        <v>44727</v>
      </c>
      <c r="B592" s="5">
        <v>142736489</v>
      </c>
      <c r="C592" s="1">
        <v>5540246187987</v>
      </c>
      <c r="D592" s="1" t="str">
        <f t="shared" si="18"/>
        <v>CREMERIE</v>
      </c>
      <c r="E592" s="4">
        <v>44731</v>
      </c>
      <c r="F592" s="6">
        <v>4455</v>
      </c>
      <c r="G592" t="str">
        <f t="shared" si="19"/>
        <v>202206</v>
      </c>
    </row>
    <row r="593" spans="1:7" ht="12" customHeight="1" x14ac:dyDescent="0.15">
      <c r="A593" s="4">
        <v>44727</v>
      </c>
      <c r="B593" s="5">
        <v>142736490</v>
      </c>
      <c r="C593" s="1">
        <v>5540246172669</v>
      </c>
      <c r="D593" s="1" t="str">
        <f t="shared" si="18"/>
        <v>CREMERIE</v>
      </c>
      <c r="E593" s="4">
        <v>44731</v>
      </c>
      <c r="F593" s="6">
        <v>279</v>
      </c>
      <c r="G593" t="str">
        <f t="shared" si="19"/>
        <v>202206</v>
      </c>
    </row>
    <row r="594" spans="1:7" ht="12" customHeight="1" x14ac:dyDescent="0.15">
      <c r="A594" s="4">
        <v>44727</v>
      </c>
      <c r="B594" s="5">
        <v>142736490</v>
      </c>
      <c r="C594" s="1">
        <v>5540246174174</v>
      </c>
      <c r="D594" s="1" t="str">
        <f t="shared" si="18"/>
        <v>CREMERIE</v>
      </c>
      <c r="E594" s="4">
        <v>44731</v>
      </c>
      <c r="F594" s="6">
        <v>464</v>
      </c>
      <c r="G594" t="str">
        <f t="shared" si="19"/>
        <v>202206</v>
      </c>
    </row>
    <row r="595" spans="1:7" ht="12" customHeight="1" x14ac:dyDescent="0.15">
      <c r="A595" s="7">
        <v>44727</v>
      </c>
      <c r="B595" s="8">
        <v>142736490</v>
      </c>
      <c r="C595" s="1">
        <v>5540246176699</v>
      </c>
      <c r="D595" s="1" t="str">
        <f t="shared" si="18"/>
        <v>CREMERIE</v>
      </c>
      <c r="E595" s="7">
        <v>44731</v>
      </c>
      <c r="F595" s="9">
        <v>2088</v>
      </c>
      <c r="G595" t="str">
        <f t="shared" si="19"/>
        <v>202206</v>
      </c>
    </row>
    <row r="596" spans="1:7" ht="12" customHeight="1" x14ac:dyDescent="0.15">
      <c r="A596" s="4">
        <v>44727</v>
      </c>
      <c r="B596" s="5">
        <v>142736490</v>
      </c>
      <c r="C596" s="1">
        <v>5540246188175</v>
      </c>
      <c r="D596" s="1" t="str">
        <f t="shared" si="18"/>
        <v>CREMERIE</v>
      </c>
      <c r="E596" s="4">
        <v>44731</v>
      </c>
      <c r="F596" s="6">
        <v>116</v>
      </c>
      <c r="G596" t="str">
        <f t="shared" si="19"/>
        <v>202206</v>
      </c>
    </row>
    <row r="597" spans="1:7" ht="12" customHeight="1" x14ac:dyDescent="0.15">
      <c r="A597" s="4">
        <v>44727</v>
      </c>
      <c r="B597" s="5">
        <v>142736493</v>
      </c>
      <c r="C597" s="1">
        <v>5540246185429</v>
      </c>
      <c r="D597" s="1" t="str">
        <f t="shared" si="18"/>
        <v>CREMERIE</v>
      </c>
      <c r="E597" s="4">
        <v>44731</v>
      </c>
      <c r="F597" s="6">
        <v>70</v>
      </c>
      <c r="G597" t="str">
        <f t="shared" si="19"/>
        <v>202206</v>
      </c>
    </row>
    <row r="598" spans="1:7" ht="12" customHeight="1" x14ac:dyDescent="0.15">
      <c r="A598" s="7">
        <v>44727</v>
      </c>
      <c r="B598" s="8">
        <v>142736493</v>
      </c>
      <c r="C598" s="1">
        <v>5540246186325</v>
      </c>
      <c r="D598" s="1" t="str">
        <f t="shared" si="18"/>
        <v>CREMERIE</v>
      </c>
      <c r="E598" s="7">
        <v>44731</v>
      </c>
      <c r="F598" s="9">
        <v>279</v>
      </c>
      <c r="G598" t="str">
        <f t="shared" si="19"/>
        <v>202206</v>
      </c>
    </row>
    <row r="599" spans="1:7" ht="12" customHeight="1" x14ac:dyDescent="0.15">
      <c r="A599" s="7">
        <v>44727</v>
      </c>
      <c r="B599" s="8">
        <v>142736499</v>
      </c>
      <c r="C599" s="1">
        <v>5540246173906</v>
      </c>
      <c r="D599" s="1" t="str">
        <f t="shared" si="18"/>
        <v>VOLAILLE</v>
      </c>
      <c r="E599" s="7">
        <v>44739</v>
      </c>
      <c r="F599" s="9">
        <v>1634</v>
      </c>
      <c r="G599" t="str">
        <f t="shared" si="19"/>
        <v>202206</v>
      </c>
    </row>
    <row r="600" spans="1:7" ht="12" customHeight="1" x14ac:dyDescent="0.15">
      <c r="A600" s="4">
        <v>44727</v>
      </c>
      <c r="B600" s="5">
        <v>142736499</v>
      </c>
      <c r="C600" s="1">
        <v>5540246181016</v>
      </c>
      <c r="D600" s="1" t="str">
        <f t="shared" si="18"/>
        <v>VOLAILLE</v>
      </c>
      <c r="E600" s="4">
        <v>44739</v>
      </c>
      <c r="F600" s="6">
        <v>6237</v>
      </c>
      <c r="G600" t="str">
        <f t="shared" si="19"/>
        <v>202206</v>
      </c>
    </row>
    <row r="601" spans="1:7" ht="12" customHeight="1" x14ac:dyDescent="0.15">
      <c r="A601" s="4">
        <v>44727</v>
      </c>
      <c r="B601" s="5">
        <v>142736502</v>
      </c>
      <c r="C601" s="1">
        <v>5540246177376</v>
      </c>
      <c r="D601" s="1" t="str">
        <f t="shared" si="18"/>
        <v>BOULANGERIE</v>
      </c>
      <c r="E601" s="4">
        <v>44746</v>
      </c>
      <c r="F601" s="6">
        <v>1420</v>
      </c>
      <c r="G601" t="str">
        <f t="shared" si="19"/>
        <v>202207</v>
      </c>
    </row>
    <row r="602" spans="1:7" ht="12" customHeight="1" x14ac:dyDescent="0.15">
      <c r="A602" s="4">
        <v>44728</v>
      </c>
      <c r="B602" s="5">
        <v>142746514</v>
      </c>
      <c r="C602" s="1">
        <v>5540246176699</v>
      </c>
      <c r="D602" s="1" t="str">
        <f t="shared" si="18"/>
        <v>CREMERIE</v>
      </c>
      <c r="E602" s="4">
        <v>44732</v>
      </c>
      <c r="F602" s="6">
        <v>4176</v>
      </c>
      <c r="G602" t="str">
        <f t="shared" si="19"/>
        <v>202206</v>
      </c>
    </row>
    <row r="603" spans="1:7" ht="12" customHeight="1" x14ac:dyDescent="0.15">
      <c r="A603" s="7">
        <v>44728</v>
      </c>
      <c r="B603" s="8">
        <v>142746514</v>
      </c>
      <c r="C603" s="1">
        <v>5540246188175</v>
      </c>
      <c r="D603" s="1" t="str">
        <f t="shared" si="18"/>
        <v>CREMERIE</v>
      </c>
      <c r="E603" s="7">
        <v>44732</v>
      </c>
      <c r="F603" s="9">
        <v>93</v>
      </c>
      <c r="G603" t="str">
        <f t="shared" si="19"/>
        <v>202206</v>
      </c>
    </row>
    <row r="604" spans="1:7" ht="12" customHeight="1" x14ac:dyDescent="0.15">
      <c r="A604" s="4">
        <v>44728</v>
      </c>
      <c r="B604" s="5">
        <v>142746515</v>
      </c>
      <c r="C604" s="1">
        <v>5540246171933</v>
      </c>
      <c r="D604" s="1" t="str">
        <f t="shared" si="18"/>
        <v>CREMERIE</v>
      </c>
      <c r="E604" s="4">
        <v>44732</v>
      </c>
      <c r="F604" s="6">
        <v>557</v>
      </c>
      <c r="G604" t="str">
        <f t="shared" si="19"/>
        <v>202206</v>
      </c>
    </row>
    <row r="605" spans="1:7" ht="12" customHeight="1" x14ac:dyDescent="0.15">
      <c r="A605" s="4">
        <v>44728</v>
      </c>
      <c r="B605" s="5">
        <v>142746516</v>
      </c>
      <c r="C605" s="1">
        <v>5540246171759</v>
      </c>
      <c r="D605" s="1" t="str">
        <f t="shared" si="18"/>
        <v>MIX LEGUMES</v>
      </c>
      <c r="E605" s="4">
        <v>44735</v>
      </c>
      <c r="F605" s="6">
        <v>2506</v>
      </c>
      <c r="G605" t="str">
        <f t="shared" si="19"/>
        <v>202206</v>
      </c>
    </row>
    <row r="606" spans="1:7" ht="12" customHeight="1" x14ac:dyDescent="0.15">
      <c r="A606" s="7">
        <v>44728</v>
      </c>
      <c r="B606" s="8">
        <v>142746516</v>
      </c>
      <c r="C606" s="1">
        <v>5540246177132</v>
      </c>
      <c r="D606" s="1" t="str">
        <f t="shared" si="18"/>
        <v>MIX LEGUMES</v>
      </c>
      <c r="E606" s="7">
        <v>44735</v>
      </c>
      <c r="F606" s="9">
        <v>6960</v>
      </c>
      <c r="G606" t="str">
        <f t="shared" si="19"/>
        <v>202206</v>
      </c>
    </row>
    <row r="607" spans="1:7" ht="12" customHeight="1" x14ac:dyDescent="0.15">
      <c r="A607" s="4">
        <v>44728</v>
      </c>
      <c r="B607" s="5">
        <v>142746516</v>
      </c>
      <c r="C607" s="1">
        <v>5540246177133</v>
      </c>
      <c r="D607" s="1" t="str">
        <f t="shared" si="18"/>
        <v>MIX LEGUMES</v>
      </c>
      <c r="E607" s="4">
        <v>44735</v>
      </c>
      <c r="F607" s="6">
        <v>7796</v>
      </c>
      <c r="G607" t="str">
        <f t="shared" si="19"/>
        <v>202206</v>
      </c>
    </row>
    <row r="608" spans="1:7" ht="12" customHeight="1" x14ac:dyDescent="0.15">
      <c r="A608" s="4">
        <v>44728</v>
      </c>
      <c r="B608" s="5">
        <v>142746517</v>
      </c>
      <c r="C608" s="1">
        <v>5540246183562</v>
      </c>
      <c r="D608" s="1" t="str">
        <f t="shared" si="18"/>
        <v>MIX LEGUMES</v>
      </c>
      <c r="E608" s="4">
        <v>44732</v>
      </c>
      <c r="F608" s="6">
        <v>12528</v>
      </c>
      <c r="G608" t="str">
        <f t="shared" si="19"/>
        <v>202206</v>
      </c>
    </row>
    <row r="609" spans="1:7" ht="12" customHeight="1" x14ac:dyDescent="0.15">
      <c r="A609" s="4">
        <v>44728</v>
      </c>
      <c r="B609" s="5">
        <v>142746524</v>
      </c>
      <c r="C609" s="1">
        <v>5540246181061</v>
      </c>
      <c r="D609" s="1" t="str">
        <f t="shared" si="18"/>
        <v>VOLAILLE</v>
      </c>
      <c r="E609" s="4">
        <v>44740</v>
      </c>
      <c r="F609" s="6">
        <v>3308</v>
      </c>
      <c r="G609" t="str">
        <f t="shared" si="19"/>
        <v>202206</v>
      </c>
    </row>
    <row r="610" spans="1:7" ht="12" customHeight="1" x14ac:dyDescent="0.15">
      <c r="A610" s="7">
        <v>44728</v>
      </c>
      <c r="B610" s="8">
        <v>142746524</v>
      </c>
      <c r="C610" s="1">
        <v>5540246183547</v>
      </c>
      <c r="D610" s="1" t="str">
        <f t="shared" si="18"/>
        <v>VOLAILLE</v>
      </c>
      <c r="E610" s="7">
        <v>44740</v>
      </c>
      <c r="F610" s="9">
        <v>1114</v>
      </c>
      <c r="G610" t="str">
        <f t="shared" si="19"/>
        <v>202206</v>
      </c>
    </row>
    <row r="611" spans="1:7" ht="12" customHeight="1" x14ac:dyDescent="0.15">
      <c r="A611" s="4">
        <v>44728</v>
      </c>
      <c r="B611" s="5">
        <v>142746524</v>
      </c>
      <c r="C611" s="1">
        <v>5540246185278</v>
      </c>
      <c r="D611" s="1" t="str">
        <f t="shared" si="18"/>
        <v>VOLAILLE</v>
      </c>
      <c r="E611" s="4">
        <v>44740</v>
      </c>
      <c r="F611" s="6">
        <v>2239</v>
      </c>
      <c r="G611" t="str">
        <f t="shared" si="19"/>
        <v>202206</v>
      </c>
    </row>
    <row r="612" spans="1:7" ht="12" customHeight="1" x14ac:dyDescent="0.15">
      <c r="A612" s="4">
        <v>44731</v>
      </c>
      <c r="B612" s="5">
        <v>142746542</v>
      </c>
      <c r="C612" s="1">
        <v>5540246192907</v>
      </c>
      <c r="D612" s="1" t="str">
        <f t="shared" si="18"/>
        <v>VOLAILLE</v>
      </c>
      <c r="E612" s="4">
        <v>44731</v>
      </c>
      <c r="F612" s="6">
        <v>2228</v>
      </c>
      <c r="G612" t="str">
        <f t="shared" si="19"/>
        <v>202206</v>
      </c>
    </row>
    <row r="613" spans="1:7" ht="12" customHeight="1" x14ac:dyDescent="0.15">
      <c r="A613" s="4">
        <v>44731</v>
      </c>
      <c r="B613" s="5">
        <v>142746545</v>
      </c>
      <c r="C613" s="1">
        <v>5540246171933</v>
      </c>
      <c r="D613" s="1" t="str">
        <f t="shared" si="18"/>
        <v>CREMERIE</v>
      </c>
      <c r="E613" s="4">
        <v>44733</v>
      </c>
      <c r="F613" s="6">
        <v>557</v>
      </c>
      <c r="G613" t="str">
        <f t="shared" si="19"/>
        <v>202206</v>
      </c>
    </row>
    <row r="614" spans="1:7" ht="12" customHeight="1" x14ac:dyDescent="0.15">
      <c r="A614" s="7">
        <v>44731</v>
      </c>
      <c r="B614" s="8">
        <v>142746545</v>
      </c>
      <c r="C614" s="1">
        <v>5540246176294</v>
      </c>
      <c r="D614" s="1" t="str">
        <f t="shared" si="18"/>
        <v>CREMERIE</v>
      </c>
      <c r="E614" s="7">
        <v>44733</v>
      </c>
      <c r="F614" s="9">
        <v>2970</v>
      </c>
      <c r="G614" t="str">
        <f t="shared" si="19"/>
        <v>202206</v>
      </c>
    </row>
    <row r="615" spans="1:7" ht="12" customHeight="1" x14ac:dyDescent="0.15">
      <c r="A615" s="4">
        <v>44731</v>
      </c>
      <c r="B615" s="5">
        <v>142746545</v>
      </c>
      <c r="C615" s="1">
        <v>5540246176295</v>
      </c>
      <c r="D615" s="1" t="str">
        <f t="shared" si="18"/>
        <v>CREMERIE</v>
      </c>
      <c r="E615" s="4">
        <v>44733</v>
      </c>
      <c r="F615" s="6">
        <v>7424</v>
      </c>
      <c r="G615" t="str">
        <f t="shared" si="19"/>
        <v>202206</v>
      </c>
    </row>
    <row r="616" spans="1:7" ht="12" customHeight="1" x14ac:dyDescent="0.15">
      <c r="A616" s="7">
        <v>44731</v>
      </c>
      <c r="B616" s="8">
        <v>142746545</v>
      </c>
      <c r="C616" s="1">
        <v>5540246187987</v>
      </c>
      <c r="D616" s="1" t="str">
        <f t="shared" si="18"/>
        <v>CREMERIE</v>
      </c>
      <c r="E616" s="7">
        <v>44733</v>
      </c>
      <c r="F616" s="9">
        <v>2228</v>
      </c>
      <c r="G616" t="str">
        <f t="shared" si="19"/>
        <v>202206</v>
      </c>
    </row>
    <row r="617" spans="1:7" ht="12" customHeight="1" x14ac:dyDescent="0.15">
      <c r="A617" s="4">
        <v>44731</v>
      </c>
      <c r="B617" s="5">
        <v>142746545</v>
      </c>
      <c r="C617" s="1">
        <v>5540246188200</v>
      </c>
      <c r="D617" s="1" t="str">
        <f t="shared" si="18"/>
        <v>CREMERIE</v>
      </c>
      <c r="E617" s="4">
        <v>44733</v>
      </c>
      <c r="F617" s="6">
        <v>743</v>
      </c>
      <c r="G617" t="str">
        <f t="shared" si="19"/>
        <v>202206</v>
      </c>
    </row>
    <row r="618" spans="1:7" ht="12" customHeight="1" x14ac:dyDescent="0.15">
      <c r="A618" s="4">
        <v>44731</v>
      </c>
      <c r="B618" s="5">
        <v>142746546</v>
      </c>
      <c r="C618" s="1">
        <v>5540246176699</v>
      </c>
      <c r="D618" s="1" t="str">
        <f t="shared" si="18"/>
        <v>CREMERIE</v>
      </c>
      <c r="E618" s="4">
        <v>44733</v>
      </c>
      <c r="F618" s="6">
        <v>4176</v>
      </c>
      <c r="G618" t="str">
        <f t="shared" si="19"/>
        <v>202206</v>
      </c>
    </row>
    <row r="619" spans="1:7" ht="12" customHeight="1" x14ac:dyDescent="0.15">
      <c r="A619" s="4">
        <v>44732</v>
      </c>
      <c r="B619" s="5">
        <v>142746569</v>
      </c>
      <c r="C619" s="1">
        <v>5540246172978</v>
      </c>
      <c r="D619" s="1" t="str">
        <f t="shared" si="18"/>
        <v>CREMERIE</v>
      </c>
      <c r="E619" s="4">
        <v>44734</v>
      </c>
      <c r="F619" s="6">
        <v>836</v>
      </c>
      <c r="G619" t="str">
        <f t="shared" si="19"/>
        <v>202206</v>
      </c>
    </row>
    <row r="620" spans="1:7" ht="12" customHeight="1" x14ac:dyDescent="0.15">
      <c r="A620" s="4">
        <v>44732</v>
      </c>
      <c r="B620" s="5">
        <v>142746570</v>
      </c>
      <c r="C620" s="1">
        <v>5540246176295</v>
      </c>
      <c r="D620" s="1" t="str">
        <f t="shared" si="18"/>
        <v>CREMERIE</v>
      </c>
      <c r="E620" s="4">
        <v>44734</v>
      </c>
      <c r="F620" s="6">
        <v>7424</v>
      </c>
      <c r="G620" t="str">
        <f t="shared" si="19"/>
        <v>202206</v>
      </c>
    </row>
    <row r="621" spans="1:7" ht="12" customHeight="1" x14ac:dyDescent="0.15">
      <c r="A621" s="4">
        <v>44732</v>
      </c>
      <c r="B621" s="5">
        <v>142746570</v>
      </c>
      <c r="C621" s="1">
        <v>5540246187987</v>
      </c>
      <c r="D621" s="1" t="str">
        <f t="shared" si="18"/>
        <v>CREMERIE</v>
      </c>
      <c r="E621" s="4">
        <v>44734</v>
      </c>
      <c r="F621" s="6">
        <v>2228</v>
      </c>
      <c r="G621" t="str">
        <f t="shared" si="19"/>
        <v>202206</v>
      </c>
    </row>
    <row r="622" spans="1:7" ht="12" customHeight="1" x14ac:dyDescent="0.15">
      <c r="A622" s="7">
        <v>44732</v>
      </c>
      <c r="B622" s="8">
        <v>142746570</v>
      </c>
      <c r="C622" s="1">
        <v>5540246188200</v>
      </c>
      <c r="D622" s="1" t="str">
        <f t="shared" si="18"/>
        <v>CREMERIE</v>
      </c>
      <c r="E622" s="7">
        <v>44734</v>
      </c>
      <c r="F622" s="9">
        <v>743</v>
      </c>
      <c r="G622" t="str">
        <f t="shared" si="19"/>
        <v>202206</v>
      </c>
    </row>
    <row r="623" spans="1:7" ht="12" customHeight="1" x14ac:dyDescent="0.15">
      <c r="A623" s="4">
        <v>44732</v>
      </c>
      <c r="B623" s="5">
        <v>142746575</v>
      </c>
      <c r="C623" s="1">
        <v>5540246170256</v>
      </c>
      <c r="D623" s="1" t="str">
        <f t="shared" si="18"/>
        <v>BOULANGERIE</v>
      </c>
      <c r="E623" s="4">
        <v>44747</v>
      </c>
      <c r="F623" s="6">
        <v>2998</v>
      </c>
      <c r="G623" t="str">
        <f t="shared" si="19"/>
        <v>202207</v>
      </c>
    </row>
    <row r="624" spans="1:7" ht="12" customHeight="1" x14ac:dyDescent="0.15">
      <c r="A624" s="7">
        <v>44732</v>
      </c>
      <c r="B624" s="8">
        <v>142746575</v>
      </c>
      <c r="C624" s="1">
        <v>5540246171888</v>
      </c>
      <c r="D624" s="1" t="str">
        <f t="shared" si="18"/>
        <v>BOULANGERIE</v>
      </c>
      <c r="E624" s="7">
        <v>44747</v>
      </c>
      <c r="F624" s="9">
        <v>650</v>
      </c>
      <c r="G624" t="str">
        <f t="shared" si="19"/>
        <v>202207</v>
      </c>
    </row>
    <row r="625" spans="1:7" ht="12" customHeight="1" x14ac:dyDescent="0.15">
      <c r="A625" s="7">
        <v>44733</v>
      </c>
      <c r="B625" s="8">
        <v>142746588</v>
      </c>
      <c r="C625" s="1">
        <v>5540246172978</v>
      </c>
      <c r="D625" s="1" t="str">
        <f t="shared" si="18"/>
        <v>CREMERIE</v>
      </c>
      <c r="E625" s="7">
        <v>44735</v>
      </c>
      <c r="F625" s="9">
        <v>418</v>
      </c>
      <c r="G625" t="str">
        <f t="shared" si="19"/>
        <v>202206</v>
      </c>
    </row>
    <row r="626" spans="1:7" ht="12" customHeight="1" x14ac:dyDescent="0.15">
      <c r="A626" s="4">
        <v>44733</v>
      </c>
      <c r="B626" s="5">
        <v>142746588</v>
      </c>
      <c r="C626" s="1">
        <v>5540246174174</v>
      </c>
      <c r="D626" s="1" t="str">
        <f t="shared" si="18"/>
        <v>CREMERIE</v>
      </c>
      <c r="E626" s="4">
        <v>44735</v>
      </c>
      <c r="F626" s="6">
        <v>232</v>
      </c>
      <c r="G626" t="str">
        <f t="shared" si="19"/>
        <v>202206</v>
      </c>
    </row>
    <row r="627" spans="1:7" ht="12" customHeight="1" x14ac:dyDescent="0.15">
      <c r="A627" s="4">
        <v>44733</v>
      </c>
      <c r="B627" s="5">
        <v>142746588</v>
      </c>
      <c r="C627" s="1">
        <v>5540246176699</v>
      </c>
      <c r="D627" s="1" t="str">
        <f t="shared" si="18"/>
        <v>CREMERIE</v>
      </c>
      <c r="E627" s="4">
        <v>44735</v>
      </c>
      <c r="F627" s="6">
        <v>4176</v>
      </c>
      <c r="G627" t="str">
        <f t="shared" si="19"/>
        <v>202206</v>
      </c>
    </row>
    <row r="628" spans="1:7" ht="12" customHeight="1" x14ac:dyDescent="0.15">
      <c r="A628" s="7">
        <v>44733</v>
      </c>
      <c r="B628" s="8">
        <v>142746588</v>
      </c>
      <c r="C628" s="1">
        <v>5540246188175</v>
      </c>
      <c r="D628" s="1" t="str">
        <f t="shared" si="18"/>
        <v>CREMERIE</v>
      </c>
      <c r="E628" s="7">
        <v>44735</v>
      </c>
      <c r="F628" s="9">
        <v>93</v>
      </c>
      <c r="G628" t="str">
        <f t="shared" si="19"/>
        <v>202206</v>
      </c>
    </row>
    <row r="629" spans="1:7" ht="12" customHeight="1" x14ac:dyDescent="0.15">
      <c r="A629" s="4">
        <v>44733</v>
      </c>
      <c r="B629" s="5">
        <v>142746590</v>
      </c>
      <c r="C629" s="1">
        <v>5540246176295</v>
      </c>
      <c r="D629" s="1" t="str">
        <f t="shared" si="18"/>
        <v>CREMERIE</v>
      </c>
      <c r="E629" s="4">
        <v>44735</v>
      </c>
      <c r="F629" s="6">
        <v>7424</v>
      </c>
      <c r="G629" t="str">
        <f t="shared" si="19"/>
        <v>202206</v>
      </c>
    </row>
    <row r="630" spans="1:7" ht="12" customHeight="1" x14ac:dyDescent="0.15">
      <c r="A630" s="4">
        <v>44733</v>
      </c>
      <c r="B630" s="5">
        <v>142746590</v>
      </c>
      <c r="C630" s="1">
        <v>5540246187987</v>
      </c>
      <c r="D630" s="1" t="str">
        <f t="shared" si="18"/>
        <v>CREMERIE</v>
      </c>
      <c r="E630" s="4">
        <v>44735</v>
      </c>
      <c r="F630" s="6">
        <v>4455</v>
      </c>
      <c r="G630" t="str">
        <f t="shared" si="19"/>
        <v>202206</v>
      </c>
    </row>
    <row r="631" spans="1:7" ht="12" customHeight="1" x14ac:dyDescent="0.15">
      <c r="A631" s="7">
        <v>44733</v>
      </c>
      <c r="B631" s="8">
        <v>142746590</v>
      </c>
      <c r="C631" s="1">
        <v>5540246188200</v>
      </c>
      <c r="D631" s="1" t="str">
        <f t="shared" si="18"/>
        <v>CREMERIE</v>
      </c>
      <c r="E631" s="7">
        <v>44735</v>
      </c>
      <c r="F631" s="9">
        <v>743</v>
      </c>
      <c r="G631" t="str">
        <f t="shared" si="19"/>
        <v>202206</v>
      </c>
    </row>
    <row r="632" spans="1:7" ht="12" customHeight="1" x14ac:dyDescent="0.15">
      <c r="A632" s="7">
        <v>44734</v>
      </c>
      <c r="B632" s="8">
        <v>142746606</v>
      </c>
      <c r="C632" s="1">
        <v>5540246172978</v>
      </c>
      <c r="D632" s="1" t="str">
        <f t="shared" si="18"/>
        <v>CREMERIE</v>
      </c>
      <c r="E632" s="7">
        <v>44738</v>
      </c>
      <c r="F632" s="9">
        <v>418</v>
      </c>
      <c r="G632" t="str">
        <f t="shared" si="19"/>
        <v>202206</v>
      </c>
    </row>
    <row r="633" spans="1:7" ht="12" customHeight="1" x14ac:dyDescent="0.15">
      <c r="A633" s="4">
        <v>44734</v>
      </c>
      <c r="B633" s="5">
        <v>142746606</v>
      </c>
      <c r="C633" s="1">
        <v>5540246174174</v>
      </c>
      <c r="D633" s="1" t="str">
        <f t="shared" si="18"/>
        <v>CREMERIE</v>
      </c>
      <c r="E633" s="4">
        <v>44738</v>
      </c>
      <c r="F633" s="6">
        <v>232</v>
      </c>
      <c r="G633" t="str">
        <f t="shared" si="19"/>
        <v>202206</v>
      </c>
    </row>
    <row r="634" spans="1:7" ht="12" customHeight="1" x14ac:dyDescent="0.15">
      <c r="A634" s="7">
        <v>44734</v>
      </c>
      <c r="B634" s="8">
        <v>142746608</v>
      </c>
      <c r="C634" s="1">
        <v>5540246171933</v>
      </c>
      <c r="D634" s="1" t="str">
        <f t="shared" si="18"/>
        <v>CREMERIE</v>
      </c>
      <c r="E634" s="7">
        <v>44738</v>
      </c>
      <c r="F634" s="9">
        <v>279</v>
      </c>
      <c r="G634" t="str">
        <f t="shared" si="19"/>
        <v>202206</v>
      </c>
    </row>
    <row r="635" spans="1:7" ht="12" customHeight="1" x14ac:dyDescent="0.15">
      <c r="A635" s="4">
        <v>44734</v>
      </c>
      <c r="B635" s="5">
        <v>142746608</v>
      </c>
      <c r="C635" s="1">
        <v>5540246176294</v>
      </c>
      <c r="D635" s="1" t="str">
        <f t="shared" si="18"/>
        <v>CREMERIE</v>
      </c>
      <c r="E635" s="4">
        <v>44738</v>
      </c>
      <c r="F635" s="6">
        <v>1485</v>
      </c>
      <c r="G635" t="str">
        <f t="shared" si="19"/>
        <v>202206</v>
      </c>
    </row>
    <row r="636" spans="1:7" ht="12" customHeight="1" x14ac:dyDescent="0.15">
      <c r="A636" s="7">
        <v>44734</v>
      </c>
      <c r="B636" s="8">
        <v>142746608</v>
      </c>
      <c r="C636" s="1">
        <v>5540246176295</v>
      </c>
      <c r="D636" s="1" t="str">
        <f t="shared" si="18"/>
        <v>CREMERIE</v>
      </c>
      <c r="E636" s="7">
        <v>44738</v>
      </c>
      <c r="F636" s="9">
        <v>7424</v>
      </c>
      <c r="G636" t="str">
        <f t="shared" si="19"/>
        <v>202206</v>
      </c>
    </row>
    <row r="637" spans="1:7" ht="12" customHeight="1" x14ac:dyDescent="0.15">
      <c r="A637" s="4">
        <v>44734</v>
      </c>
      <c r="B637" s="5">
        <v>142746608</v>
      </c>
      <c r="C637" s="1">
        <v>5540246187987</v>
      </c>
      <c r="D637" s="1" t="str">
        <f t="shared" si="18"/>
        <v>CREMERIE</v>
      </c>
      <c r="E637" s="4">
        <v>44738</v>
      </c>
      <c r="F637" s="6">
        <v>2228</v>
      </c>
      <c r="G637" t="str">
        <f t="shared" si="19"/>
        <v>202206</v>
      </c>
    </row>
    <row r="638" spans="1:7" ht="12" customHeight="1" x14ac:dyDescent="0.15">
      <c r="A638" s="7">
        <v>44734</v>
      </c>
      <c r="B638" s="8">
        <v>142746611</v>
      </c>
      <c r="C638" s="1">
        <v>5540246185429</v>
      </c>
      <c r="D638" s="1" t="str">
        <f t="shared" si="18"/>
        <v>CREMERIE</v>
      </c>
      <c r="E638" s="7">
        <v>44739</v>
      </c>
      <c r="F638" s="9">
        <v>140</v>
      </c>
      <c r="G638" t="str">
        <f t="shared" si="19"/>
        <v>202206</v>
      </c>
    </row>
    <row r="639" spans="1:7" ht="12" customHeight="1" x14ac:dyDescent="0.15">
      <c r="A639" s="4">
        <v>44734</v>
      </c>
      <c r="B639" s="5">
        <v>142746611</v>
      </c>
      <c r="C639" s="1">
        <v>5540246186325</v>
      </c>
      <c r="D639" s="1" t="str">
        <f t="shared" si="18"/>
        <v>CREMERIE</v>
      </c>
      <c r="E639" s="4">
        <v>44739</v>
      </c>
      <c r="F639" s="6">
        <v>140</v>
      </c>
      <c r="G639" t="str">
        <f t="shared" si="19"/>
        <v>202206</v>
      </c>
    </row>
    <row r="640" spans="1:7" ht="12" customHeight="1" x14ac:dyDescent="0.15">
      <c r="A640" s="7">
        <v>44734</v>
      </c>
      <c r="B640" s="8">
        <v>142746612</v>
      </c>
      <c r="C640" s="1">
        <v>5540246174095</v>
      </c>
      <c r="D640" s="1" t="str">
        <f t="shared" si="18"/>
        <v>CREMERIE</v>
      </c>
      <c r="E640" s="7">
        <v>44741</v>
      </c>
      <c r="F640" s="9">
        <v>140</v>
      </c>
      <c r="G640" t="str">
        <f t="shared" si="19"/>
        <v>202206</v>
      </c>
    </row>
    <row r="641" spans="1:7" ht="12" customHeight="1" x14ac:dyDescent="0.15">
      <c r="A641" s="4">
        <v>44734</v>
      </c>
      <c r="B641" s="5">
        <v>142746612</v>
      </c>
      <c r="C641" s="1">
        <v>5540246175050</v>
      </c>
      <c r="D641" s="1" t="str">
        <f t="shared" si="18"/>
        <v>CREMERIE</v>
      </c>
      <c r="E641" s="4">
        <v>44741</v>
      </c>
      <c r="F641" s="6">
        <v>279</v>
      </c>
      <c r="G641" t="str">
        <f t="shared" si="19"/>
        <v>202206</v>
      </c>
    </row>
    <row r="642" spans="1:7" ht="12" customHeight="1" x14ac:dyDescent="0.15">
      <c r="A642" s="7">
        <v>44735</v>
      </c>
      <c r="B642" s="8">
        <v>142756621</v>
      </c>
      <c r="C642" s="1">
        <v>5540246176699</v>
      </c>
      <c r="D642" s="1" t="str">
        <f t="shared" ref="D642:D705" si="20">VLOOKUP(C642,Categorie,4,FALSE)</f>
        <v>CREMERIE</v>
      </c>
      <c r="E642" s="7">
        <v>44739</v>
      </c>
      <c r="F642" s="9">
        <v>2088</v>
      </c>
      <c r="G642" t="str">
        <f t="shared" si="19"/>
        <v>202206</v>
      </c>
    </row>
    <row r="643" spans="1:7" ht="12" customHeight="1" x14ac:dyDescent="0.15">
      <c r="A643" s="4">
        <v>44735</v>
      </c>
      <c r="B643" s="5">
        <v>142756622</v>
      </c>
      <c r="C643" s="1">
        <v>5540246194478</v>
      </c>
      <c r="D643" s="1" t="str">
        <f t="shared" si="20"/>
        <v>EMBALLAGES</v>
      </c>
      <c r="E643" s="4">
        <v>44789</v>
      </c>
      <c r="F643" s="6">
        <v>724</v>
      </c>
      <c r="G643" t="str">
        <f t="shared" ref="G643:G706" si="21">TEXT(E643,"aaaamm")</f>
        <v>202208</v>
      </c>
    </row>
    <row r="644" spans="1:7" ht="12" customHeight="1" x14ac:dyDescent="0.15">
      <c r="A644" s="4">
        <v>44735</v>
      </c>
      <c r="B644" s="5">
        <v>142756623</v>
      </c>
      <c r="C644" s="1">
        <v>5540246171759</v>
      </c>
      <c r="D644" s="1" t="str">
        <f t="shared" si="20"/>
        <v>MIX LEGUMES</v>
      </c>
      <c r="E644" s="4">
        <v>44742</v>
      </c>
      <c r="F644" s="6">
        <v>3759</v>
      </c>
      <c r="G644" t="str">
        <f t="shared" si="21"/>
        <v>202206</v>
      </c>
    </row>
    <row r="645" spans="1:7" ht="12" customHeight="1" x14ac:dyDescent="0.15">
      <c r="A645" s="7">
        <v>44735</v>
      </c>
      <c r="B645" s="8">
        <v>142756623</v>
      </c>
      <c r="C645" s="1">
        <v>5540246177132</v>
      </c>
      <c r="D645" s="1" t="str">
        <f t="shared" si="20"/>
        <v>MIX LEGUMES</v>
      </c>
      <c r="E645" s="7">
        <v>44742</v>
      </c>
      <c r="F645" s="9">
        <v>7424</v>
      </c>
      <c r="G645" t="str">
        <f t="shared" si="21"/>
        <v>202206</v>
      </c>
    </row>
    <row r="646" spans="1:7" ht="12" customHeight="1" x14ac:dyDescent="0.15">
      <c r="A646" s="4">
        <v>44735</v>
      </c>
      <c r="B646" s="5">
        <v>142756623</v>
      </c>
      <c r="C646" s="1">
        <v>5540246177133</v>
      </c>
      <c r="D646" s="1" t="str">
        <f t="shared" si="20"/>
        <v>MIX LEGUMES</v>
      </c>
      <c r="E646" s="4">
        <v>44742</v>
      </c>
      <c r="F646" s="6">
        <v>2784</v>
      </c>
      <c r="G646" t="str">
        <f t="shared" si="21"/>
        <v>202206</v>
      </c>
    </row>
    <row r="647" spans="1:7" ht="12" customHeight="1" x14ac:dyDescent="0.15">
      <c r="A647" s="7">
        <v>44735</v>
      </c>
      <c r="B647" s="8">
        <v>142756623</v>
      </c>
      <c r="C647" s="1">
        <v>5540246183542</v>
      </c>
      <c r="D647" s="1" t="str">
        <f t="shared" si="20"/>
        <v>MIX LEGUMES</v>
      </c>
      <c r="E647" s="7">
        <v>44742</v>
      </c>
      <c r="F647" s="9">
        <v>1253</v>
      </c>
      <c r="G647" t="str">
        <f t="shared" si="21"/>
        <v>202206</v>
      </c>
    </row>
    <row r="648" spans="1:7" ht="12" customHeight="1" x14ac:dyDescent="0.15">
      <c r="A648" s="4">
        <v>44735</v>
      </c>
      <c r="B648" s="5">
        <v>142756623</v>
      </c>
      <c r="C648" s="1">
        <v>5540246192518</v>
      </c>
      <c r="D648" s="1" t="str">
        <f t="shared" si="20"/>
        <v>MIX LEGUMES</v>
      </c>
      <c r="E648" s="4">
        <v>44742</v>
      </c>
      <c r="F648" s="6">
        <v>5847</v>
      </c>
      <c r="G648" t="str">
        <f t="shared" si="21"/>
        <v>202206</v>
      </c>
    </row>
    <row r="649" spans="1:7" ht="12" customHeight="1" x14ac:dyDescent="0.15">
      <c r="A649" s="4">
        <v>44738</v>
      </c>
      <c r="B649" s="5">
        <v>142756629</v>
      </c>
      <c r="C649" s="1">
        <v>5540246171933</v>
      </c>
      <c r="D649" s="1" t="str">
        <f t="shared" si="20"/>
        <v>CREMERIE</v>
      </c>
      <c r="E649" s="4">
        <v>44740</v>
      </c>
      <c r="F649" s="6">
        <v>557</v>
      </c>
      <c r="G649" t="str">
        <f t="shared" si="21"/>
        <v>202206</v>
      </c>
    </row>
    <row r="650" spans="1:7" ht="12" customHeight="1" x14ac:dyDescent="0.15">
      <c r="A650" s="4">
        <v>44739</v>
      </c>
      <c r="B650" s="5">
        <v>142756639</v>
      </c>
      <c r="C650" s="1">
        <v>5540246171933</v>
      </c>
      <c r="D650" s="1" t="str">
        <f t="shared" si="20"/>
        <v>CREMERIE</v>
      </c>
      <c r="E650" s="4">
        <v>44741</v>
      </c>
      <c r="F650" s="6">
        <v>557</v>
      </c>
      <c r="G650" t="str">
        <f t="shared" si="21"/>
        <v>202206</v>
      </c>
    </row>
    <row r="651" spans="1:7" ht="12" customHeight="1" x14ac:dyDescent="0.15">
      <c r="A651" s="4">
        <v>44739</v>
      </c>
      <c r="B651" s="5">
        <v>142756639</v>
      </c>
      <c r="C651" s="1">
        <v>5540246176294</v>
      </c>
      <c r="D651" s="1" t="str">
        <f t="shared" si="20"/>
        <v>CREMERIE</v>
      </c>
      <c r="E651" s="4">
        <v>44741</v>
      </c>
      <c r="F651" s="6">
        <v>1485</v>
      </c>
      <c r="G651" t="str">
        <f t="shared" si="21"/>
        <v>202206</v>
      </c>
    </row>
    <row r="652" spans="1:7" ht="12" customHeight="1" x14ac:dyDescent="0.15">
      <c r="A652" s="7">
        <v>44739</v>
      </c>
      <c r="B652" s="8">
        <v>142756639</v>
      </c>
      <c r="C652" s="1">
        <v>5540246176295</v>
      </c>
      <c r="D652" s="1" t="str">
        <f t="shared" si="20"/>
        <v>CREMERIE</v>
      </c>
      <c r="E652" s="7">
        <v>44741</v>
      </c>
      <c r="F652" s="9">
        <v>5568</v>
      </c>
      <c r="G652" t="str">
        <f t="shared" si="21"/>
        <v>202206</v>
      </c>
    </row>
    <row r="653" spans="1:7" ht="12" customHeight="1" x14ac:dyDescent="0.15">
      <c r="A653" s="7">
        <v>44739</v>
      </c>
      <c r="B653" s="8">
        <v>142756639</v>
      </c>
      <c r="C653" s="1">
        <v>5540246187987</v>
      </c>
      <c r="D653" s="1" t="str">
        <f t="shared" si="20"/>
        <v>CREMERIE</v>
      </c>
      <c r="E653" s="7">
        <v>44741</v>
      </c>
      <c r="F653" s="9">
        <v>1114</v>
      </c>
      <c r="G653" t="str">
        <f t="shared" si="21"/>
        <v>202206</v>
      </c>
    </row>
    <row r="654" spans="1:7" ht="12" customHeight="1" x14ac:dyDescent="0.15">
      <c r="A654" s="4">
        <v>44739</v>
      </c>
      <c r="B654" s="5">
        <v>142756639</v>
      </c>
      <c r="C654" s="1">
        <v>5540246188200</v>
      </c>
      <c r="D654" s="1" t="str">
        <f t="shared" si="20"/>
        <v>CREMERIE</v>
      </c>
      <c r="E654" s="4">
        <v>44741</v>
      </c>
      <c r="F654" s="6">
        <v>1485</v>
      </c>
      <c r="G654" t="str">
        <f t="shared" si="21"/>
        <v>202206</v>
      </c>
    </row>
    <row r="655" spans="1:7" ht="12" customHeight="1" x14ac:dyDescent="0.15">
      <c r="A655" s="7">
        <v>44739</v>
      </c>
      <c r="B655" s="8">
        <v>142756640</v>
      </c>
      <c r="C655" s="1">
        <v>5540246172978</v>
      </c>
      <c r="D655" s="1" t="str">
        <f t="shared" si="20"/>
        <v>CREMERIE</v>
      </c>
      <c r="E655" s="7">
        <v>44741</v>
      </c>
      <c r="F655" s="9">
        <v>418</v>
      </c>
      <c r="G655" t="str">
        <f t="shared" si="21"/>
        <v>202206</v>
      </c>
    </row>
    <row r="656" spans="1:7" ht="12" customHeight="1" x14ac:dyDescent="0.15">
      <c r="A656" s="7">
        <v>44739</v>
      </c>
      <c r="B656" s="8">
        <v>142756640</v>
      </c>
      <c r="C656" s="1">
        <v>5540246174174</v>
      </c>
      <c r="D656" s="1" t="str">
        <f t="shared" si="20"/>
        <v>CREMERIE</v>
      </c>
      <c r="E656" s="7">
        <v>44741</v>
      </c>
      <c r="F656" s="9">
        <v>232</v>
      </c>
      <c r="G656" t="str">
        <f t="shared" si="21"/>
        <v>202206</v>
      </c>
    </row>
    <row r="657" spans="1:7" ht="12" customHeight="1" x14ac:dyDescent="0.15">
      <c r="A657" s="7">
        <v>44739</v>
      </c>
      <c r="B657" s="8">
        <v>142756640</v>
      </c>
      <c r="C657" s="1">
        <v>5540246176699</v>
      </c>
      <c r="D657" s="1" t="str">
        <f t="shared" si="20"/>
        <v>CREMERIE</v>
      </c>
      <c r="E657" s="7">
        <v>44741</v>
      </c>
      <c r="F657" s="9">
        <v>2088</v>
      </c>
      <c r="G657" t="str">
        <f t="shared" si="21"/>
        <v>202206</v>
      </c>
    </row>
    <row r="658" spans="1:7" ht="12" customHeight="1" x14ac:dyDescent="0.15">
      <c r="A658" s="4">
        <v>44740</v>
      </c>
      <c r="B658" s="5">
        <v>142756658</v>
      </c>
      <c r="C658" s="1">
        <v>5540246171933</v>
      </c>
      <c r="D658" s="1" t="str">
        <f t="shared" si="20"/>
        <v>CREMERIE</v>
      </c>
      <c r="E658" s="4">
        <v>44742</v>
      </c>
      <c r="F658" s="6">
        <v>1114</v>
      </c>
      <c r="G658" t="str">
        <f t="shared" si="21"/>
        <v>202206</v>
      </c>
    </row>
    <row r="659" spans="1:7" ht="12" customHeight="1" x14ac:dyDescent="0.15">
      <c r="A659" s="7">
        <v>44740</v>
      </c>
      <c r="B659" s="8">
        <v>142756658</v>
      </c>
      <c r="C659" s="1">
        <v>5540246176294</v>
      </c>
      <c r="D659" s="1" t="str">
        <f t="shared" si="20"/>
        <v>CREMERIE</v>
      </c>
      <c r="E659" s="7">
        <v>44742</v>
      </c>
      <c r="F659" s="9">
        <v>2228</v>
      </c>
      <c r="G659" t="str">
        <f t="shared" si="21"/>
        <v>202206</v>
      </c>
    </row>
    <row r="660" spans="1:7" ht="12" customHeight="1" x14ac:dyDescent="0.15">
      <c r="A660" s="4">
        <v>44740</v>
      </c>
      <c r="B660" s="5">
        <v>142756658</v>
      </c>
      <c r="C660" s="1">
        <v>5540246176295</v>
      </c>
      <c r="D660" s="1" t="str">
        <f t="shared" si="20"/>
        <v>CREMERIE</v>
      </c>
      <c r="E660" s="4">
        <v>44742</v>
      </c>
      <c r="F660" s="6">
        <v>11136</v>
      </c>
      <c r="G660" t="str">
        <f t="shared" si="21"/>
        <v>202206</v>
      </c>
    </row>
    <row r="661" spans="1:7" ht="12" customHeight="1" x14ac:dyDescent="0.15">
      <c r="A661" s="4">
        <v>44740</v>
      </c>
      <c r="B661" s="5">
        <v>142756658</v>
      </c>
      <c r="C661" s="1">
        <v>5540246187987</v>
      </c>
      <c r="D661" s="1" t="str">
        <f t="shared" si="20"/>
        <v>CREMERIE</v>
      </c>
      <c r="E661" s="4">
        <v>44742</v>
      </c>
      <c r="F661" s="6">
        <v>5568</v>
      </c>
      <c r="G661" t="str">
        <f t="shared" si="21"/>
        <v>202206</v>
      </c>
    </row>
    <row r="662" spans="1:7" ht="12" customHeight="1" x14ac:dyDescent="0.15">
      <c r="A662" s="7">
        <v>44740</v>
      </c>
      <c r="B662" s="8">
        <v>142756658</v>
      </c>
      <c r="C662" s="1">
        <v>5540246188200</v>
      </c>
      <c r="D662" s="1" t="str">
        <f t="shared" si="20"/>
        <v>CREMERIE</v>
      </c>
      <c r="E662" s="7">
        <v>44742</v>
      </c>
      <c r="F662" s="9">
        <v>743</v>
      </c>
      <c r="G662" t="str">
        <f t="shared" si="21"/>
        <v>202206</v>
      </c>
    </row>
    <row r="663" spans="1:7" ht="12" customHeight="1" x14ac:dyDescent="0.15">
      <c r="A663" s="4">
        <v>44740</v>
      </c>
      <c r="B663" s="5">
        <v>142756659</v>
      </c>
      <c r="C663" s="1">
        <v>5540246172539</v>
      </c>
      <c r="D663" s="1" t="str">
        <f t="shared" si="20"/>
        <v>CREMERIE</v>
      </c>
      <c r="E663" s="4">
        <v>44742</v>
      </c>
      <c r="F663" s="6">
        <v>35</v>
      </c>
      <c r="G663" t="str">
        <f t="shared" si="21"/>
        <v>202206</v>
      </c>
    </row>
    <row r="664" spans="1:7" ht="12" customHeight="1" x14ac:dyDescent="0.15">
      <c r="A664" s="7">
        <v>44740</v>
      </c>
      <c r="B664" s="8">
        <v>142756659</v>
      </c>
      <c r="C664" s="1">
        <v>5540246172669</v>
      </c>
      <c r="D664" s="1" t="str">
        <f t="shared" si="20"/>
        <v>CREMERIE</v>
      </c>
      <c r="E664" s="7">
        <v>44742</v>
      </c>
      <c r="F664" s="9">
        <v>140</v>
      </c>
      <c r="G664" t="str">
        <f t="shared" si="21"/>
        <v>202206</v>
      </c>
    </row>
    <row r="665" spans="1:7" ht="12" customHeight="1" x14ac:dyDescent="0.15">
      <c r="A665" s="4">
        <v>44740</v>
      </c>
      <c r="B665" s="5">
        <v>142756659</v>
      </c>
      <c r="C665" s="1">
        <v>5540246172978</v>
      </c>
      <c r="D665" s="1" t="str">
        <f t="shared" si="20"/>
        <v>CREMERIE</v>
      </c>
      <c r="E665" s="4">
        <v>44742</v>
      </c>
      <c r="F665" s="6">
        <v>836</v>
      </c>
      <c r="G665" t="str">
        <f t="shared" si="21"/>
        <v>202206</v>
      </c>
    </row>
    <row r="666" spans="1:7" ht="12" customHeight="1" x14ac:dyDescent="0.15">
      <c r="A666" s="4">
        <v>44740</v>
      </c>
      <c r="B666" s="5">
        <v>142756659</v>
      </c>
      <c r="C666" s="1">
        <v>5540246174174</v>
      </c>
      <c r="D666" s="1" t="str">
        <f t="shared" si="20"/>
        <v>CREMERIE</v>
      </c>
      <c r="E666" s="4">
        <v>44742</v>
      </c>
      <c r="F666" s="6">
        <v>464</v>
      </c>
      <c r="G666" t="str">
        <f t="shared" si="21"/>
        <v>202206</v>
      </c>
    </row>
    <row r="667" spans="1:7" ht="12" customHeight="1" x14ac:dyDescent="0.15">
      <c r="A667" s="4">
        <v>44740</v>
      </c>
      <c r="B667" s="5">
        <v>142756659</v>
      </c>
      <c r="C667" s="1">
        <v>5540246176699</v>
      </c>
      <c r="D667" s="1" t="str">
        <f t="shared" si="20"/>
        <v>CREMERIE</v>
      </c>
      <c r="E667" s="4">
        <v>44742</v>
      </c>
      <c r="F667" s="6">
        <v>4176</v>
      </c>
      <c r="G667" t="str">
        <f t="shared" si="21"/>
        <v>202206</v>
      </c>
    </row>
    <row r="668" spans="1:7" ht="12" customHeight="1" x14ac:dyDescent="0.15">
      <c r="A668" s="7">
        <v>44740</v>
      </c>
      <c r="B668" s="8">
        <v>142756659</v>
      </c>
      <c r="C668" s="1">
        <v>5540246188175</v>
      </c>
      <c r="D668" s="1" t="str">
        <f t="shared" si="20"/>
        <v>CREMERIE</v>
      </c>
      <c r="E668" s="7">
        <v>44742</v>
      </c>
      <c r="F668" s="9">
        <v>232</v>
      </c>
      <c r="G668" t="str">
        <f t="shared" si="21"/>
        <v>202206</v>
      </c>
    </row>
    <row r="669" spans="1:7" ht="12" customHeight="1" x14ac:dyDescent="0.15">
      <c r="A669" s="7">
        <v>44740</v>
      </c>
      <c r="B669" s="8">
        <v>142756659</v>
      </c>
      <c r="C669" s="1">
        <v>5540246192102</v>
      </c>
      <c r="D669" s="1" t="str">
        <f t="shared" si="20"/>
        <v>CREMERIE</v>
      </c>
      <c r="E669" s="7">
        <v>44742</v>
      </c>
      <c r="F669" s="9">
        <v>2005</v>
      </c>
      <c r="G669" t="str">
        <f t="shared" si="21"/>
        <v>202206</v>
      </c>
    </row>
    <row r="670" spans="1:7" ht="12" customHeight="1" x14ac:dyDescent="0.15">
      <c r="A670" s="4">
        <v>44740</v>
      </c>
      <c r="B670" s="5">
        <v>142756660</v>
      </c>
      <c r="C670" s="1">
        <v>5540246174095</v>
      </c>
      <c r="D670" s="1" t="str">
        <f t="shared" si="20"/>
        <v>CREMERIE</v>
      </c>
      <c r="E670" s="4">
        <v>44747</v>
      </c>
      <c r="F670" s="6">
        <v>70</v>
      </c>
      <c r="G670" t="str">
        <f t="shared" si="21"/>
        <v>202207</v>
      </c>
    </row>
    <row r="671" spans="1:7" ht="12" customHeight="1" x14ac:dyDescent="0.15">
      <c r="A671" s="7">
        <v>44740</v>
      </c>
      <c r="B671" s="8">
        <v>142756660</v>
      </c>
      <c r="C671" s="1">
        <v>5540246175047</v>
      </c>
      <c r="D671" s="1" t="str">
        <f t="shared" si="20"/>
        <v>CREMERIE</v>
      </c>
      <c r="E671" s="7">
        <v>44747</v>
      </c>
      <c r="F671" s="9">
        <v>140</v>
      </c>
      <c r="G671" t="str">
        <f t="shared" si="21"/>
        <v>202207</v>
      </c>
    </row>
    <row r="672" spans="1:7" ht="12" customHeight="1" x14ac:dyDescent="0.15">
      <c r="A672" s="4">
        <v>44740</v>
      </c>
      <c r="B672" s="5">
        <v>142756660</v>
      </c>
      <c r="C672" s="1">
        <v>5540246175049</v>
      </c>
      <c r="D672" s="1" t="str">
        <f t="shared" si="20"/>
        <v>CREMERIE</v>
      </c>
      <c r="E672" s="4">
        <v>44747</v>
      </c>
      <c r="F672" s="6">
        <v>557</v>
      </c>
      <c r="G672" t="str">
        <f t="shared" si="21"/>
        <v>202207</v>
      </c>
    </row>
    <row r="673" spans="1:7" ht="12" customHeight="1" x14ac:dyDescent="0.15">
      <c r="A673" s="7">
        <v>44740</v>
      </c>
      <c r="B673" s="8">
        <v>142756660</v>
      </c>
      <c r="C673" s="1">
        <v>5540246175050</v>
      </c>
      <c r="D673" s="1" t="str">
        <f t="shared" si="20"/>
        <v>CREMERIE</v>
      </c>
      <c r="E673" s="7">
        <v>44747</v>
      </c>
      <c r="F673" s="9">
        <v>836</v>
      </c>
      <c r="G673" t="str">
        <f t="shared" si="21"/>
        <v>202207</v>
      </c>
    </row>
    <row r="674" spans="1:7" ht="12" customHeight="1" x14ac:dyDescent="0.15">
      <c r="A674" s="4">
        <v>44740</v>
      </c>
      <c r="B674" s="5">
        <v>142756660</v>
      </c>
      <c r="C674" s="1">
        <v>5540246190743</v>
      </c>
      <c r="D674" s="1" t="str">
        <f t="shared" si="20"/>
        <v>CREMERIE</v>
      </c>
      <c r="E674" s="4">
        <v>44747</v>
      </c>
      <c r="F674" s="6">
        <v>140</v>
      </c>
      <c r="G674" t="str">
        <f t="shared" si="21"/>
        <v>202207</v>
      </c>
    </row>
    <row r="675" spans="1:7" ht="12" customHeight="1" x14ac:dyDescent="0.15">
      <c r="A675" s="7">
        <v>44741</v>
      </c>
      <c r="B675" s="8">
        <v>142756672</v>
      </c>
      <c r="C675" s="1">
        <v>5540246171933</v>
      </c>
      <c r="D675" s="1" t="str">
        <f t="shared" si="20"/>
        <v>CREMERIE</v>
      </c>
      <c r="E675" s="7">
        <v>44745</v>
      </c>
      <c r="F675" s="9">
        <v>557</v>
      </c>
      <c r="G675" t="str">
        <f t="shared" si="21"/>
        <v>202207</v>
      </c>
    </row>
    <row r="676" spans="1:7" ht="12" customHeight="1" x14ac:dyDescent="0.15">
      <c r="A676" s="4">
        <v>44741</v>
      </c>
      <c r="B676" s="5">
        <v>142756672</v>
      </c>
      <c r="C676" s="1">
        <v>5540246176294</v>
      </c>
      <c r="D676" s="1" t="str">
        <f t="shared" si="20"/>
        <v>CREMERIE</v>
      </c>
      <c r="E676" s="4">
        <v>44745</v>
      </c>
      <c r="F676" s="6">
        <v>2970</v>
      </c>
      <c r="G676" t="str">
        <f t="shared" si="21"/>
        <v>202207</v>
      </c>
    </row>
    <row r="677" spans="1:7" ht="12" customHeight="1" x14ac:dyDescent="0.15">
      <c r="A677" s="7">
        <v>44741</v>
      </c>
      <c r="B677" s="8">
        <v>142756672</v>
      </c>
      <c r="C677" s="1">
        <v>5540246176295</v>
      </c>
      <c r="D677" s="1" t="str">
        <f t="shared" si="20"/>
        <v>CREMERIE</v>
      </c>
      <c r="E677" s="7">
        <v>44745</v>
      </c>
      <c r="F677" s="9">
        <v>7424</v>
      </c>
      <c r="G677" t="str">
        <f t="shared" si="21"/>
        <v>202207</v>
      </c>
    </row>
    <row r="678" spans="1:7" ht="12" customHeight="1" x14ac:dyDescent="0.15">
      <c r="A678" s="7">
        <v>44741</v>
      </c>
      <c r="B678" s="8">
        <v>142756672</v>
      </c>
      <c r="C678" s="1">
        <v>5540246187987</v>
      </c>
      <c r="D678" s="1" t="str">
        <f t="shared" si="20"/>
        <v>CREMERIE</v>
      </c>
      <c r="E678" s="7">
        <v>44745</v>
      </c>
      <c r="F678" s="9">
        <v>6682</v>
      </c>
      <c r="G678" t="str">
        <f t="shared" si="21"/>
        <v>202207</v>
      </c>
    </row>
    <row r="679" spans="1:7" ht="12" customHeight="1" x14ac:dyDescent="0.15">
      <c r="A679" s="4">
        <v>44741</v>
      </c>
      <c r="B679" s="5">
        <v>142756672</v>
      </c>
      <c r="C679" s="1">
        <v>5540246188200</v>
      </c>
      <c r="D679" s="1" t="str">
        <f t="shared" si="20"/>
        <v>CREMERIE</v>
      </c>
      <c r="E679" s="4">
        <v>44745</v>
      </c>
      <c r="F679" s="6">
        <v>1485</v>
      </c>
      <c r="G679" t="str">
        <f t="shared" si="21"/>
        <v>202207</v>
      </c>
    </row>
    <row r="680" spans="1:7" ht="12" customHeight="1" x14ac:dyDescent="0.15">
      <c r="A680" s="7">
        <v>44741</v>
      </c>
      <c r="B680" s="8">
        <v>142756674</v>
      </c>
      <c r="C680" s="1">
        <v>5540246172978</v>
      </c>
      <c r="D680" s="1" t="str">
        <f t="shared" si="20"/>
        <v>CREMERIE</v>
      </c>
      <c r="E680" s="7">
        <v>44745</v>
      </c>
      <c r="F680" s="9">
        <v>836</v>
      </c>
      <c r="G680" t="str">
        <f t="shared" si="21"/>
        <v>202207</v>
      </c>
    </row>
    <row r="681" spans="1:7" ht="12" customHeight="1" x14ac:dyDescent="0.15">
      <c r="A681" s="4">
        <v>44741</v>
      </c>
      <c r="B681" s="5">
        <v>142756674</v>
      </c>
      <c r="C681" s="1">
        <v>5540246174174</v>
      </c>
      <c r="D681" s="1" t="str">
        <f t="shared" si="20"/>
        <v>CREMERIE</v>
      </c>
      <c r="E681" s="4">
        <v>44745</v>
      </c>
      <c r="F681" s="6">
        <v>464</v>
      </c>
      <c r="G681" t="str">
        <f t="shared" si="21"/>
        <v>202207</v>
      </c>
    </row>
    <row r="682" spans="1:7" ht="12" customHeight="1" x14ac:dyDescent="0.15">
      <c r="A682" s="4">
        <v>44741</v>
      </c>
      <c r="B682" s="5">
        <v>142756674</v>
      </c>
      <c r="C682" s="1">
        <v>5540246176699</v>
      </c>
      <c r="D682" s="1" t="str">
        <f t="shared" si="20"/>
        <v>CREMERIE</v>
      </c>
      <c r="E682" s="4">
        <v>44745</v>
      </c>
      <c r="F682" s="6">
        <v>3132</v>
      </c>
      <c r="G682" t="str">
        <f t="shared" si="21"/>
        <v>202207</v>
      </c>
    </row>
    <row r="683" spans="1:7" ht="12" customHeight="1" x14ac:dyDescent="0.15">
      <c r="A683" s="7">
        <v>44741</v>
      </c>
      <c r="B683" s="8">
        <v>142756677</v>
      </c>
      <c r="C683" s="1">
        <v>5540246185429</v>
      </c>
      <c r="D683" s="1" t="str">
        <f t="shared" si="20"/>
        <v>CREMERIE</v>
      </c>
      <c r="E683" s="7">
        <v>44746</v>
      </c>
      <c r="F683" s="9">
        <v>140</v>
      </c>
      <c r="G683" t="str">
        <f t="shared" si="21"/>
        <v>202207</v>
      </c>
    </row>
    <row r="684" spans="1:7" ht="12" customHeight="1" x14ac:dyDescent="0.15">
      <c r="A684" s="4">
        <v>44741</v>
      </c>
      <c r="B684" s="5">
        <v>142756677</v>
      </c>
      <c r="C684" s="1">
        <v>5540246186325</v>
      </c>
      <c r="D684" s="1" t="str">
        <f t="shared" si="20"/>
        <v>CREMERIE</v>
      </c>
      <c r="E684" s="4">
        <v>44746</v>
      </c>
      <c r="F684" s="6">
        <v>140</v>
      </c>
      <c r="G684" t="str">
        <f t="shared" si="21"/>
        <v>202207</v>
      </c>
    </row>
    <row r="685" spans="1:7" ht="12" customHeight="1" x14ac:dyDescent="0.15">
      <c r="A685" s="7">
        <v>44741</v>
      </c>
      <c r="B685" s="8">
        <v>142756694</v>
      </c>
      <c r="C685" s="1">
        <v>5540246182684</v>
      </c>
      <c r="D685" s="1" t="str">
        <f t="shared" si="20"/>
        <v>BOULANGERIE</v>
      </c>
      <c r="E685" s="7">
        <v>44749</v>
      </c>
      <c r="F685" s="9">
        <v>325</v>
      </c>
      <c r="G685" t="str">
        <f t="shared" si="21"/>
        <v>202207</v>
      </c>
    </row>
    <row r="686" spans="1:7" ht="12" customHeight="1" x14ac:dyDescent="0.15">
      <c r="A686" s="4">
        <v>44741</v>
      </c>
      <c r="B686" s="5">
        <v>142756694</v>
      </c>
      <c r="C686" s="1">
        <v>5540246183844</v>
      </c>
      <c r="D686" s="1" t="str">
        <f t="shared" si="20"/>
        <v>BOULANGERIE</v>
      </c>
      <c r="E686" s="4">
        <v>44749</v>
      </c>
      <c r="F686" s="6">
        <v>93</v>
      </c>
      <c r="G686" t="str">
        <f t="shared" si="21"/>
        <v>202207</v>
      </c>
    </row>
    <row r="687" spans="1:7" ht="12" customHeight="1" x14ac:dyDescent="0.15">
      <c r="A687" s="7">
        <v>44741</v>
      </c>
      <c r="B687" s="8">
        <v>142756696</v>
      </c>
      <c r="C687" s="1">
        <v>5540246192209</v>
      </c>
      <c r="D687" s="1" t="str">
        <f t="shared" si="20"/>
        <v>MIX LEGUMES</v>
      </c>
      <c r="E687" s="7">
        <v>44749</v>
      </c>
      <c r="F687" s="9">
        <v>1114</v>
      </c>
      <c r="G687" t="str">
        <f t="shared" si="21"/>
        <v>202207</v>
      </c>
    </row>
    <row r="688" spans="1:7" ht="12" customHeight="1" x14ac:dyDescent="0.15">
      <c r="A688" s="4">
        <v>44741</v>
      </c>
      <c r="B688" s="5">
        <v>142756696</v>
      </c>
      <c r="C688" s="1">
        <v>5540246192831</v>
      </c>
      <c r="D688" s="1" t="str">
        <f t="shared" si="20"/>
        <v>MIX LEGUMES</v>
      </c>
      <c r="E688" s="4">
        <v>44749</v>
      </c>
      <c r="F688" s="6">
        <v>1300</v>
      </c>
      <c r="G688" t="str">
        <f t="shared" si="21"/>
        <v>202207</v>
      </c>
    </row>
    <row r="689" spans="1:7" ht="12" customHeight="1" x14ac:dyDescent="0.15">
      <c r="A689" s="4">
        <v>44742</v>
      </c>
      <c r="B689" s="5">
        <v>142766701</v>
      </c>
      <c r="C689" s="1">
        <v>5540246172669</v>
      </c>
      <c r="D689" s="1" t="str">
        <f t="shared" si="20"/>
        <v>CREMERIE</v>
      </c>
      <c r="E689" s="4">
        <v>44746</v>
      </c>
      <c r="F689" s="6">
        <v>140</v>
      </c>
      <c r="G689" t="str">
        <f t="shared" si="21"/>
        <v>202207</v>
      </c>
    </row>
    <row r="690" spans="1:7" ht="12" customHeight="1" x14ac:dyDescent="0.15">
      <c r="A690" s="7">
        <v>44742</v>
      </c>
      <c r="B690" s="8">
        <v>142766701</v>
      </c>
      <c r="C690" s="1">
        <v>5540246174174</v>
      </c>
      <c r="D690" s="1" t="str">
        <f t="shared" si="20"/>
        <v>CREMERIE</v>
      </c>
      <c r="E690" s="7">
        <v>44746</v>
      </c>
      <c r="F690" s="9">
        <v>232</v>
      </c>
      <c r="G690" t="str">
        <f t="shared" si="21"/>
        <v>202207</v>
      </c>
    </row>
    <row r="691" spans="1:7" ht="12" customHeight="1" x14ac:dyDescent="0.15">
      <c r="A691" s="7">
        <v>44742</v>
      </c>
      <c r="B691" s="8">
        <v>142766701</v>
      </c>
      <c r="C691" s="1">
        <v>5540246176699</v>
      </c>
      <c r="D691" s="1" t="str">
        <f t="shared" si="20"/>
        <v>CREMERIE</v>
      </c>
      <c r="E691" s="7">
        <v>44746</v>
      </c>
      <c r="F691" s="9">
        <v>4176</v>
      </c>
      <c r="G691" t="str">
        <f t="shared" si="21"/>
        <v>202207</v>
      </c>
    </row>
    <row r="692" spans="1:7" ht="12" customHeight="1" x14ac:dyDescent="0.15">
      <c r="A692" s="7">
        <v>44742</v>
      </c>
      <c r="B692" s="8">
        <v>142766701</v>
      </c>
      <c r="C692" s="1">
        <v>5540246188175</v>
      </c>
      <c r="D692" s="1" t="str">
        <f t="shared" si="20"/>
        <v>CREMERIE</v>
      </c>
      <c r="E692" s="7">
        <v>44746</v>
      </c>
      <c r="F692" s="9">
        <v>116</v>
      </c>
      <c r="G692" t="str">
        <f t="shared" si="21"/>
        <v>202207</v>
      </c>
    </row>
    <row r="693" spans="1:7" ht="12" customHeight="1" x14ac:dyDescent="0.15">
      <c r="A693" s="4">
        <v>44742</v>
      </c>
      <c r="B693" s="5">
        <v>142766702</v>
      </c>
      <c r="C693" s="1">
        <v>5540246176295</v>
      </c>
      <c r="D693" s="1" t="str">
        <f t="shared" si="20"/>
        <v>CREMERIE</v>
      </c>
      <c r="E693" s="4">
        <v>44746</v>
      </c>
      <c r="F693" s="6">
        <v>4455</v>
      </c>
      <c r="G693" t="str">
        <f t="shared" si="21"/>
        <v>202207</v>
      </c>
    </row>
    <row r="694" spans="1:7" ht="12" customHeight="1" x14ac:dyDescent="0.15">
      <c r="A694" s="7">
        <v>44742</v>
      </c>
      <c r="B694" s="8">
        <v>142766702</v>
      </c>
      <c r="C694" s="1">
        <v>5540246187987</v>
      </c>
      <c r="D694" s="1" t="str">
        <f t="shared" si="20"/>
        <v>CREMERIE</v>
      </c>
      <c r="E694" s="7">
        <v>44746</v>
      </c>
      <c r="F694" s="9">
        <v>4455</v>
      </c>
      <c r="G694" t="str">
        <f t="shared" si="21"/>
        <v>202207</v>
      </c>
    </row>
    <row r="695" spans="1:7" ht="12" customHeight="1" x14ac:dyDescent="0.15">
      <c r="A695" s="4">
        <v>44742</v>
      </c>
      <c r="B695" s="5">
        <v>142766702</v>
      </c>
      <c r="C695" s="1">
        <v>5540246188200</v>
      </c>
      <c r="D695" s="1" t="str">
        <f t="shared" si="20"/>
        <v>CREMERIE</v>
      </c>
      <c r="E695" s="4">
        <v>44746</v>
      </c>
      <c r="F695" s="6">
        <v>743</v>
      </c>
      <c r="G695" t="str">
        <f t="shared" si="21"/>
        <v>202207</v>
      </c>
    </row>
    <row r="696" spans="1:7" ht="12" customHeight="1" x14ac:dyDescent="0.15">
      <c r="A696" s="7">
        <v>44742</v>
      </c>
      <c r="B696" s="8">
        <v>142766704</v>
      </c>
      <c r="C696" s="1">
        <v>5540246174095</v>
      </c>
      <c r="D696" s="1" t="str">
        <f t="shared" si="20"/>
        <v>CREMERIE</v>
      </c>
      <c r="E696" s="7">
        <v>44749</v>
      </c>
      <c r="F696" s="9">
        <v>70</v>
      </c>
      <c r="G696" t="str">
        <f t="shared" si="21"/>
        <v>202207</v>
      </c>
    </row>
    <row r="697" spans="1:7" ht="12" customHeight="1" x14ac:dyDescent="0.15">
      <c r="A697" s="4">
        <v>44742</v>
      </c>
      <c r="B697" s="5">
        <v>142766704</v>
      </c>
      <c r="C697" s="1">
        <v>5540246175047</v>
      </c>
      <c r="D697" s="1" t="str">
        <f t="shared" si="20"/>
        <v>CREMERIE</v>
      </c>
      <c r="E697" s="4">
        <v>44749</v>
      </c>
      <c r="F697" s="6">
        <v>140</v>
      </c>
      <c r="G697" t="str">
        <f t="shared" si="21"/>
        <v>202207</v>
      </c>
    </row>
    <row r="698" spans="1:7" ht="12" customHeight="1" x14ac:dyDescent="0.15">
      <c r="A698" s="7">
        <v>44742</v>
      </c>
      <c r="B698" s="8">
        <v>142766704</v>
      </c>
      <c r="C698" s="1">
        <v>5540246175049</v>
      </c>
      <c r="D698" s="1" t="str">
        <f t="shared" si="20"/>
        <v>CREMERIE</v>
      </c>
      <c r="E698" s="7">
        <v>44749</v>
      </c>
      <c r="F698" s="9">
        <v>279</v>
      </c>
      <c r="G698" t="str">
        <f t="shared" si="21"/>
        <v>202207</v>
      </c>
    </row>
    <row r="699" spans="1:7" ht="12" customHeight="1" x14ac:dyDescent="0.15">
      <c r="A699" s="4">
        <v>44742</v>
      </c>
      <c r="B699" s="5">
        <v>142766704</v>
      </c>
      <c r="C699" s="1">
        <v>5540246175050</v>
      </c>
      <c r="D699" s="1" t="str">
        <f t="shared" si="20"/>
        <v>CREMERIE</v>
      </c>
      <c r="E699" s="4">
        <v>44749</v>
      </c>
      <c r="F699" s="6">
        <v>279</v>
      </c>
      <c r="G699" t="str">
        <f t="shared" si="21"/>
        <v>202207</v>
      </c>
    </row>
    <row r="700" spans="1:7" ht="12" customHeight="1" x14ac:dyDescent="0.15">
      <c r="A700" s="7">
        <v>44742</v>
      </c>
      <c r="B700" s="8">
        <v>142766704</v>
      </c>
      <c r="C700" s="1">
        <v>5540246190743</v>
      </c>
      <c r="D700" s="1" t="str">
        <f t="shared" si="20"/>
        <v>CREMERIE</v>
      </c>
      <c r="E700" s="7">
        <v>44749</v>
      </c>
      <c r="F700" s="9">
        <v>140</v>
      </c>
      <c r="G700" t="str">
        <f t="shared" si="21"/>
        <v>202207</v>
      </c>
    </row>
    <row r="701" spans="1:7" ht="12" customHeight="1" x14ac:dyDescent="0.15">
      <c r="A701" s="7">
        <v>44742</v>
      </c>
      <c r="B701" s="8">
        <v>142766705</v>
      </c>
      <c r="C701" s="1">
        <v>5540246177132</v>
      </c>
      <c r="D701" s="1" t="str">
        <f t="shared" si="20"/>
        <v>MIX LEGUMES</v>
      </c>
      <c r="E701" s="7">
        <v>44746</v>
      </c>
      <c r="F701" s="9">
        <v>6496</v>
      </c>
      <c r="G701" t="str">
        <f t="shared" si="21"/>
        <v>202207</v>
      </c>
    </row>
    <row r="702" spans="1:7" ht="12" customHeight="1" x14ac:dyDescent="0.15">
      <c r="A702" s="4">
        <v>44742</v>
      </c>
      <c r="B702" s="5">
        <v>142766705</v>
      </c>
      <c r="C702" s="1">
        <v>5540246177133</v>
      </c>
      <c r="D702" s="1" t="str">
        <f t="shared" si="20"/>
        <v>MIX LEGUMES</v>
      </c>
      <c r="E702" s="4">
        <v>44746</v>
      </c>
      <c r="F702" s="6">
        <v>4455</v>
      </c>
      <c r="G702" t="str">
        <f t="shared" si="21"/>
        <v>202207</v>
      </c>
    </row>
    <row r="703" spans="1:7" ht="12" customHeight="1" x14ac:dyDescent="0.15">
      <c r="A703" s="7">
        <v>44742</v>
      </c>
      <c r="B703" s="8">
        <v>142766705</v>
      </c>
      <c r="C703" s="1">
        <v>5540246183542</v>
      </c>
      <c r="D703" s="1" t="str">
        <f t="shared" si="20"/>
        <v>MIX LEGUMES</v>
      </c>
      <c r="E703" s="7">
        <v>44746</v>
      </c>
      <c r="F703" s="9">
        <v>1253</v>
      </c>
      <c r="G703" t="str">
        <f t="shared" si="21"/>
        <v>202207</v>
      </c>
    </row>
    <row r="704" spans="1:7" ht="12" customHeight="1" x14ac:dyDescent="0.15">
      <c r="A704" s="4">
        <v>44742</v>
      </c>
      <c r="B704" s="5">
        <v>142766705</v>
      </c>
      <c r="C704" s="1">
        <v>5540246192148</v>
      </c>
      <c r="D704" s="1" t="str">
        <f t="shared" si="20"/>
        <v>MIX LEGUMES</v>
      </c>
      <c r="E704" s="4">
        <v>44746</v>
      </c>
      <c r="F704" s="6">
        <v>5220</v>
      </c>
      <c r="G704" t="str">
        <f t="shared" si="21"/>
        <v>202207</v>
      </c>
    </row>
    <row r="705" spans="1:7" ht="12" customHeight="1" x14ac:dyDescent="0.15">
      <c r="A705" s="7">
        <v>44742</v>
      </c>
      <c r="B705" s="8">
        <v>142766705</v>
      </c>
      <c r="C705" s="1">
        <v>5540246192518</v>
      </c>
      <c r="D705" s="1" t="str">
        <f t="shared" si="20"/>
        <v>MIX LEGUMES</v>
      </c>
      <c r="E705" s="7">
        <v>44746</v>
      </c>
      <c r="F705" s="9">
        <v>5847</v>
      </c>
      <c r="G705" t="str">
        <f t="shared" si="21"/>
        <v>202207</v>
      </c>
    </row>
    <row r="706" spans="1:7" ht="12" customHeight="1" x14ac:dyDescent="0.15">
      <c r="A706" s="4">
        <v>44742</v>
      </c>
      <c r="B706" s="5">
        <v>142766712</v>
      </c>
      <c r="C706" s="1">
        <v>5540246173686</v>
      </c>
      <c r="D706" s="1" t="str">
        <f t="shared" ref="D706:D769" si="22">VLOOKUP(C706,Categorie,4,FALSE)</f>
        <v>EMBALLAGES</v>
      </c>
      <c r="E706" s="4">
        <v>44754</v>
      </c>
      <c r="F706" s="6">
        <v>223</v>
      </c>
      <c r="G706" t="str">
        <f t="shared" si="21"/>
        <v>202207</v>
      </c>
    </row>
    <row r="707" spans="1:7" ht="12" customHeight="1" x14ac:dyDescent="0.15">
      <c r="A707" s="7">
        <v>44745</v>
      </c>
      <c r="B707" s="8">
        <v>143246714</v>
      </c>
      <c r="C707" s="1">
        <v>5540246171933</v>
      </c>
      <c r="D707" s="1" t="str">
        <f t="shared" si="22"/>
        <v>CREMERIE</v>
      </c>
      <c r="E707" s="7">
        <v>44747</v>
      </c>
      <c r="F707" s="9">
        <v>836</v>
      </c>
      <c r="G707" t="str">
        <f t="shared" ref="G707:G770" si="23">TEXT(E707,"aaaamm")</f>
        <v>202207</v>
      </c>
    </row>
    <row r="708" spans="1:7" ht="12" customHeight="1" x14ac:dyDescent="0.15">
      <c r="A708" s="4">
        <v>44745</v>
      </c>
      <c r="B708" s="5">
        <v>143246714</v>
      </c>
      <c r="C708" s="1">
        <v>5540246176294</v>
      </c>
      <c r="D708" s="1" t="str">
        <f t="shared" si="22"/>
        <v>CREMERIE</v>
      </c>
      <c r="E708" s="4">
        <v>44747</v>
      </c>
      <c r="F708" s="6">
        <v>1485</v>
      </c>
      <c r="G708" t="str">
        <f t="shared" si="23"/>
        <v>202207</v>
      </c>
    </row>
    <row r="709" spans="1:7" ht="12" customHeight="1" x14ac:dyDescent="0.15">
      <c r="A709" s="7">
        <v>44745</v>
      </c>
      <c r="B709" s="8">
        <v>143246714</v>
      </c>
      <c r="C709" s="1">
        <v>5540246176295</v>
      </c>
      <c r="D709" s="1" t="str">
        <f t="shared" si="22"/>
        <v>CREMERIE</v>
      </c>
      <c r="E709" s="7">
        <v>44747</v>
      </c>
      <c r="F709" s="9">
        <v>4455</v>
      </c>
      <c r="G709" t="str">
        <f t="shared" si="23"/>
        <v>202207</v>
      </c>
    </row>
    <row r="710" spans="1:7" ht="12" customHeight="1" x14ac:dyDescent="0.15">
      <c r="A710" s="4">
        <v>44745</v>
      </c>
      <c r="B710" s="5">
        <v>143246714</v>
      </c>
      <c r="C710" s="1">
        <v>5540246188200</v>
      </c>
      <c r="D710" s="1" t="str">
        <f t="shared" si="22"/>
        <v>CREMERIE</v>
      </c>
      <c r="E710" s="4">
        <v>44747</v>
      </c>
      <c r="F710" s="6">
        <v>743</v>
      </c>
      <c r="G710" t="str">
        <f t="shared" si="23"/>
        <v>202207</v>
      </c>
    </row>
    <row r="711" spans="1:7" ht="12" customHeight="1" x14ac:dyDescent="0.15">
      <c r="A711" s="4">
        <v>44745</v>
      </c>
      <c r="B711" s="5">
        <v>143246715</v>
      </c>
      <c r="C711" s="1">
        <v>5540246172978</v>
      </c>
      <c r="D711" s="1" t="str">
        <f t="shared" si="22"/>
        <v>CREMERIE</v>
      </c>
      <c r="E711" s="4">
        <v>44747</v>
      </c>
      <c r="F711" s="6">
        <v>836</v>
      </c>
      <c r="G711" t="str">
        <f t="shared" si="23"/>
        <v>202207</v>
      </c>
    </row>
    <row r="712" spans="1:7" ht="12" customHeight="1" x14ac:dyDescent="0.15">
      <c r="A712" s="4">
        <v>44745</v>
      </c>
      <c r="B712" s="5">
        <v>143246715</v>
      </c>
      <c r="C712" s="1">
        <v>5540246176699</v>
      </c>
      <c r="D712" s="1" t="str">
        <f t="shared" si="22"/>
        <v>CREMERIE</v>
      </c>
      <c r="E712" s="4">
        <v>44747</v>
      </c>
      <c r="F712" s="6">
        <v>2088</v>
      </c>
      <c r="G712" t="str">
        <f t="shared" si="23"/>
        <v>202207</v>
      </c>
    </row>
    <row r="713" spans="1:7" ht="12" customHeight="1" x14ac:dyDescent="0.15">
      <c r="A713" s="7">
        <v>44746</v>
      </c>
      <c r="B713" s="8">
        <v>143246731</v>
      </c>
      <c r="C713" s="1">
        <v>5540246172669</v>
      </c>
      <c r="D713" s="1" t="str">
        <f t="shared" si="22"/>
        <v>CREMERIE</v>
      </c>
      <c r="E713" s="7">
        <v>44748</v>
      </c>
      <c r="F713" s="9">
        <v>140</v>
      </c>
      <c r="G713" t="str">
        <f t="shared" si="23"/>
        <v>202207</v>
      </c>
    </row>
    <row r="714" spans="1:7" ht="12" customHeight="1" x14ac:dyDescent="0.15">
      <c r="A714" s="4">
        <v>44746</v>
      </c>
      <c r="B714" s="5">
        <v>143246731</v>
      </c>
      <c r="C714" s="1">
        <v>5540246188175</v>
      </c>
      <c r="D714" s="1" t="str">
        <f t="shared" si="22"/>
        <v>CREMERIE</v>
      </c>
      <c r="E714" s="4">
        <v>44748</v>
      </c>
      <c r="F714" s="6">
        <v>116</v>
      </c>
      <c r="G714" t="str">
        <f t="shared" si="23"/>
        <v>202207</v>
      </c>
    </row>
    <row r="715" spans="1:7" ht="12" customHeight="1" x14ac:dyDescent="0.15">
      <c r="A715" s="4">
        <v>44746</v>
      </c>
      <c r="B715" s="5">
        <v>143246732</v>
      </c>
      <c r="C715" s="1">
        <v>5540246171933</v>
      </c>
      <c r="D715" s="1" t="str">
        <f t="shared" si="22"/>
        <v>CREMERIE</v>
      </c>
      <c r="E715" s="4">
        <v>44748</v>
      </c>
      <c r="F715" s="6">
        <v>279</v>
      </c>
      <c r="G715" t="str">
        <f t="shared" si="23"/>
        <v>202207</v>
      </c>
    </row>
    <row r="716" spans="1:7" ht="12" customHeight="1" x14ac:dyDescent="0.15">
      <c r="A716" s="4">
        <v>44746</v>
      </c>
      <c r="B716" s="5">
        <v>143246732</v>
      </c>
      <c r="C716" s="1">
        <v>5540246187987</v>
      </c>
      <c r="D716" s="1" t="str">
        <f t="shared" si="22"/>
        <v>CREMERIE</v>
      </c>
      <c r="E716" s="4">
        <v>44748</v>
      </c>
      <c r="F716" s="6">
        <v>2228</v>
      </c>
      <c r="G716" t="str">
        <f t="shared" si="23"/>
        <v>202207</v>
      </c>
    </row>
    <row r="717" spans="1:7" ht="12" customHeight="1" x14ac:dyDescent="0.15">
      <c r="A717" s="7">
        <v>44746</v>
      </c>
      <c r="B717" s="8">
        <v>143246732</v>
      </c>
      <c r="C717" s="1">
        <v>5540246188200</v>
      </c>
      <c r="D717" s="1" t="str">
        <f t="shared" si="22"/>
        <v>CREMERIE</v>
      </c>
      <c r="E717" s="7">
        <v>44748</v>
      </c>
      <c r="F717" s="9">
        <v>743</v>
      </c>
      <c r="G717" t="str">
        <f t="shared" si="23"/>
        <v>202207</v>
      </c>
    </row>
    <row r="718" spans="1:7" ht="12" customHeight="1" x14ac:dyDescent="0.15">
      <c r="A718" s="4">
        <v>44746</v>
      </c>
      <c r="B718" s="5">
        <v>143246741</v>
      </c>
      <c r="C718" s="1">
        <v>5540246183130</v>
      </c>
      <c r="D718" s="1" t="str">
        <f t="shared" si="22"/>
        <v>MIX LEGUMES</v>
      </c>
      <c r="E718" s="4">
        <v>44753</v>
      </c>
      <c r="F718" s="6">
        <v>1128</v>
      </c>
      <c r="G718" t="str">
        <f t="shared" si="23"/>
        <v>202207</v>
      </c>
    </row>
    <row r="719" spans="1:7" ht="12" customHeight="1" x14ac:dyDescent="0.15">
      <c r="A719" s="7">
        <v>44746</v>
      </c>
      <c r="B719" s="8">
        <v>143246741</v>
      </c>
      <c r="C719" s="1">
        <v>5540246183537</v>
      </c>
      <c r="D719" s="1" t="str">
        <f t="shared" si="22"/>
        <v>MIX LEGUMES</v>
      </c>
      <c r="E719" s="7">
        <v>44753</v>
      </c>
      <c r="F719" s="9">
        <v>961</v>
      </c>
      <c r="G719" t="str">
        <f t="shared" si="23"/>
        <v>202207</v>
      </c>
    </row>
    <row r="720" spans="1:7" ht="12" customHeight="1" x14ac:dyDescent="0.15">
      <c r="A720" s="4">
        <v>44746</v>
      </c>
      <c r="B720" s="5">
        <v>143246742</v>
      </c>
      <c r="C720" s="1">
        <v>5540246170256</v>
      </c>
      <c r="D720" s="1" t="str">
        <f t="shared" si="22"/>
        <v>BOULANGERIE</v>
      </c>
      <c r="E720" s="4">
        <v>44754</v>
      </c>
      <c r="F720" s="6">
        <v>3174</v>
      </c>
      <c r="G720" t="str">
        <f t="shared" si="23"/>
        <v>202207</v>
      </c>
    </row>
    <row r="721" spans="1:7" ht="12" customHeight="1" x14ac:dyDescent="0.15">
      <c r="A721" s="7">
        <v>44746</v>
      </c>
      <c r="B721" s="8">
        <v>143246742</v>
      </c>
      <c r="C721" s="1">
        <v>5540246171888</v>
      </c>
      <c r="D721" s="1" t="str">
        <f t="shared" si="22"/>
        <v>BOULANGERIE</v>
      </c>
      <c r="E721" s="7">
        <v>44754</v>
      </c>
      <c r="F721" s="9">
        <v>520</v>
      </c>
      <c r="G721" t="str">
        <f t="shared" si="23"/>
        <v>202207</v>
      </c>
    </row>
    <row r="722" spans="1:7" ht="12" customHeight="1" x14ac:dyDescent="0.15">
      <c r="A722" s="7">
        <v>44747</v>
      </c>
      <c r="B722" s="8">
        <v>143246755</v>
      </c>
      <c r="C722" s="1">
        <v>5540246172978</v>
      </c>
      <c r="D722" s="1" t="str">
        <f t="shared" si="22"/>
        <v>CREMERIE</v>
      </c>
      <c r="E722" s="7">
        <v>44749</v>
      </c>
      <c r="F722" s="9">
        <v>836</v>
      </c>
      <c r="G722" t="str">
        <f t="shared" si="23"/>
        <v>202207</v>
      </c>
    </row>
    <row r="723" spans="1:7" ht="12" customHeight="1" x14ac:dyDescent="0.15">
      <c r="A723" s="7">
        <v>44747</v>
      </c>
      <c r="B723" s="8">
        <v>143246755</v>
      </c>
      <c r="C723" s="1">
        <v>5540246174174</v>
      </c>
      <c r="D723" s="1" t="str">
        <f t="shared" si="22"/>
        <v>CREMERIE</v>
      </c>
      <c r="E723" s="7">
        <v>44749</v>
      </c>
      <c r="F723" s="9">
        <v>348</v>
      </c>
      <c r="G723" t="str">
        <f t="shared" si="23"/>
        <v>202207</v>
      </c>
    </row>
    <row r="724" spans="1:7" ht="12" customHeight="1" x14ac:dyDescent="0.15">
      <c r="A724" s="7">
        <v>44747</v>
      </c>
      <c r="B724" s="8">
        <v>143246756</v>
      </c>
      <c r="C724" s="1">
        <v>5540246171933</v>
      </c>
      <c r="D724" s="1" t="str">
        <f t="shared" si="22"/>
        <v>CREMERIE</v>
      </c>
      <c r="E724" s="7">
        <v>44749</v>
      </c>
      <c r="F724" s="9">
        <v>836</v>
      </c>
      <c r="G724" t="str">
        <f t="shared" si="23"/>
        <v>202207</v>
      </c>
    </row>
    <row r="725" spans="1:7" ht="12" customHeight="1" x14ac:dyDescent="0.15">
      <c r="A725" s="4">
        <v>44747</v>
      </c>
      <c r="B725" s="5">
        <v>143246756</v>
      </c>
      <c r="C725" s="1">
        <v>5540246176294</v>
      </c>
      <c r="D725" s="1" t="str">
        <f t="shared" si="22"/>
        <v>CREMERIE</v>
      </c>
      <c r="E725" s="4">
        <v>44749</v>
      </c>
      <c r="F725" s="6">
        <v>1485</v>
      </c>
      <c r="G725" t="str">
        <f t="shared" si="23"/>
        <v>202207</v>
      </c>
    </row>
    <row r="726" spans="1:7" ht="12" customHeight="1" x14ac:dyDescent="0.15">
      <c r="A726" s="7">
        <v>44747</v>
      </c>
      <c r="B726" s="8">
        <v>143246756</v>
      </c>
      <c r="C726" s="1">
        <v>5540246176295</v>
      </c>
      <c r="D726" s="1" t="str">
        <f t="shared" si="22"/>
        <v>CREMERIE</v>
      </c>
      <c r="E726" s="7">
        <v>44749</v>
      </c>
      <c r="F726" s="9">
        <v>3712</v>
      </c>
      <c r="G726" t="str">
        <f t="shared" si="23"/>
        <v>202207</v>
      </c>
    </row>
    <row r="727" spans="1:7" ht="12" customHeight="1" x14ac:dyDescent="0.15">
      <c r="A727" s="4">
        <v>44747</v>
      </c>
      <c r="B727" s="5">
        <v>143246756</v>
      </c>
      <c r="C727" s="1">
        <v>5540246187987</v>
      </c>
      <c r="D727" s="1" t="str">
        <f t="shared" si="22"/>
        <v>CREMERIE</v>
      </c>
      <c r="E727" s="4">
        <v>44749</v>
      </c>
      <c r="F727" s="6">
        <v>3341</v>
      </c>
      <c r="G727" t="str">
        <f t="shared" si="23"/>
        <v>202207</v>
      </c>
    </row>
    <row r="728" spans="1:7" ht="12" customHeight="1" x14ac:dyDescent="0.15">
      <c r="A728" s="7">
        <v>44747</v>
      </c>
      <c r="B728" s="8">
        <v>143246756</v>
      </c>
      <c r="C728" s="1">
        <v>5540246188200</v>
      </c>
      <c r="D728" s="1" t="str">
        <f t="shared" si="22"/>
        <v>CREMERIE</v>
      </c>
      <c r="E728" s="7">
        <v>44749</v>
      </c>
      <c r="F728" s="9">
        <v>743</v>
      </c>
      <c r="G728" t="str">
        <f t="shared" si="23"/>
        <v>202207</v>
      </c>
    </row>
    <row r="729" spans="1:7" ht="12" customHeight="1" x14ac:dyDescent="0.15">
      <c r="A729" s="4">
        <v>44747</v>
      </c>
      <c r="B729" s="5">
        <v>143246759</v>
      </c>
      <c r="C729" s="1">
        <v>5540246175047</v>
      </c>
      <c r="D729" s="1" t="str">
        <f t="shared" si="22"/>
        <v>CREMERIE</v>
      </c>
      <c r="E729" s="4">
        <v>44754</v>
      </c>
      <c r="F729" s="6">
        <v>418</v>
      </c>
      <c r="G729" t="str">
        <f t="shared" si="23"/>
        <v>202207</v>
      </c>
    </row>
    <row r="730" spans="1:7" ht="12" customHeight="1" x14ac:dyDescent="0.15">
      <c r="A730" s="7">
        <v>44747</v>
      </c>
      <c r="B730" s="8">
        <v>143246759</v>
      </c>
      <c r="C730" s="1">
        <v>5540246175049</v>
      </c>
      <c r="D730" s="1" t="str">
        <f t="shared" si="22"/>
        <v>CREMERIE</v>
      </c>
      <c r="E730" s="7">
        <v>44754</v>
      </c>
      <c r="F730" s="9">
        <v>557</v>
      </c>
      <c r="G730" t="str">
        <f t="shared" si="23"/>
        <v>202207</v>
      </c>
    </row>
    <row r="731" spans="1:7" ht="12" customHeight="1" x14ac:dyDescent="0.15">
      <c r="A731" s="4">
        <v>44747</v>
      </c>
      <c r="B731" s="5">
        <v>143246759</v>
      </c>
      <c r="C731" s="1">
        <v>5540246175050</v>
      </c>
      <c r="D731" s="1" t="str">
        <f t="shared" si="22"/>
        <v>CREMERIE</v>
      </c>
      <c r="E731" s="4">
        <v>44754</v>
      </c>
      <c r="F731" s="6">
        <v>557</v>
      </c>
      <c r="G731" t="str">
        <f t="shared" si="23"/>
        <v>202207</v>
      </c>
    </row>
    <row r="732" spans="1:7" ht="12" customHeight="1" x14ac:dyDescent="0.15">
      <c r="A732" s="7">
        <v>44747</v>
      </c>
      <c r="B732" s="8">
        <v>143246763</v>
      </c>
      <c r="C732" s="1">
        <v>5540246188583</v>
      </c>
      <c r="D732" s="1" t="str">
        <f t="shared" si="22"/>
        <v>BOULANGERIE</v>
      </c>
      <c r="E732" s="7">
        <v>44752</v>
      </c>
      <c r="F732" s="9">
        <v>2228</v>
      </c>
      <c r="G732" t="str">
        <f t="shared" si="23"/>
        <v>202207</v>
      </c>
    </row>
    <row r="733" spans="1:7" ht="12" customHeight="1" x14ac:dyDescent="0.15">
      <c r="A733" s="4">
        <v>44747</v>
      </c>
      <c r="B733" s="5">
        <v>143246764</v>
      </c>
      <c r="C733" s="1">
        <v>5540246192264</v>
      </c>
      <c r="D733" s="1" t="str">
        <f t="shared" si="22"/>
        <v>CREMERIE</v>
      </c>
      <c r="E733" s="4">
        <v>44775</v>
      </c>
      <c r="F733" s="6">
        <v>1485</v>
      </c>
      <c r="G733" t="str">
        <f t="shared" si="23"/>
        <v>202208</v>
      </c>
    </row>
    <row r="734" spans="1:7" ht="12" customHeight="1" x14ac:dyDescent="0.15">
      <c r="A734" s="7">
        <v>44747</v>
      </c>
      <c r="B734" s="8">
        <v>143246764</v>
      </c>
      <c r="C734" s="1">
        <v>5540246192265</v>
      </c>
      <c r="D734" s="1" t="str">
        <f t="shared" si="22"/>
        <v>CREMERIE</v>
      </c>
      <c r="E734" s="7">
        <v>44775</v>
      </c>
      <c r="F734" s="9">
        <v>297</v>
      </c>
      <c r="G734" t="str">
        <f t="shared" si="23"/>
        <v>202208</v>
      </c>
    </row>
    <row r="735" spans="1:7" ht="12" customHeight="1" x14ac:dyDescent="0.15">
      <c r="A735" s="4">
        <v>44747</v>
      </c>
      <c r="B735" s="5">
        <v>143246771</v>
      </c>
      <c r="C735" s="1">
        <v>5540246181061</v>
      </c>
      <c r="D735" s="1" t="str">
        <f t="shared" si="22"/>
        <v>VOLAILLE</v>
      </c>
      <c r="E735" s="4">
        <v>44755</v>
      </c>
      <c r="F735" s="6">
        <v>2998</v>
      </c>
      <c r="G735" t="str">
        <f t="shared" si="23"/>
        <v>202207</v>
      </c>
    </row>
    <row r="736" spans="1:7" ht="12" customHeight="1" x14ac:dyDescent="0.15">
      <c r="A736" s="7">
        <v>44747</v>
      </c>
      <c r="B736" s="8">
        <v>143246771</v>
      </c>
      <c r="C736" s="1">
        <v>5540246183547</v>
      </c>
      <c r="D736" s="1" t="str">
        <f t="shared" si="22"/>
        <v>VOLAILLE</v>
      </c>
      <c r="E736" s="7">
        <v>44755</v>
      </c>
      <c r="F736" s="9">
        <v>3341</v>
      </c>
      <c r="G736" t="str">
        <f t="shared" si="23"/>
        <v>202207</v>
      </c>
    </row>
    <row r="737" spans="1:7" ht="12" customHeight="1" x14ac:dyDescent="0.15">
      <c r="A737" s="4">
        <v>44747</v>
      </c>
      <c r="B737" s="5">
        <v>143246771</v>
      </c>
      <c r="C737" s="1">
        <v>5540246185278</v>
      </c>
      <c r="D737" s="1" t="str">
        <f t="shared" si="22"/>
        <v>VOLAILLE</v>
      </c>
      <c r="E737" s="4">
        <v>44755</v>
      </c>
      <c r="F737" s="6">
        <v>1120</v>
      </c>
      <c r="G737" t="str">
        <f t="shared" si="23"/>
        <v>202207</v>
      </c>
    </row>
    <row r="738" spans="1:7" ht="12" customHeight="1" x14ac:dyDescent="0.15">
      <c r="A738" s="7">
        <v>44747</v>
      </c>
      <c r="B738" s="8">
        <v>143246772</v>
      </c>
      <c r="C738" s="1">
        <v>5540246192907</v>
      </c>
      <c r="D738" s="1" t="str">
        <f t="shared" si="22"/>
        <v>VOLAILLE</v>
      </c>
      <c r="E738" s="7">
        <v>44761</v>
      </c>
      <c r="F738" s="9">
        <v>6682</v>
      </c>
      <c r="G738" t="str">
        <f t="shared" si="23"/>
        <v>202207</v>
      </c>
    </row>
    <row r="739" spans="1:7" ht="12" customHeight="1" x14ac:dyDescent="0.15">
      <c r="A739" s="4">
        <v>44747</v>
      </c>
      <c r="B739" s="5">
        <v>143246775</v>
      </c>
      <c r="C739" s="1">
        <v>5540246177132</v>
      </c>
      <c r="D739" s="1" t="str">
        <f t="shared" si="22"/>
        <v>MIX LEGUMES</v>
      </c>
      <c r="E739" s="4">
        <v>44752</v>
      </c>
      <c r="F739" s="6">
        <v>3248</v>
      </c>
      <c r="G739" t="str">
        <f t="shared" si="23"/>
        <v>202207</v>
      </c>
    </row>
    <row r="740" spans="1:7" ht="12" customHeight="1" x14ac:dyDescent="0.15">
      <c r="A740" s="7">
        <v>44747</v>
      </c>
      <c r="B740" s="8">
        <v>143246775</v>
      </c>
      <c r="C740" s="1">
        <v>5540246177133</v>
      </c>
      <c r="D740" s="1" t="str">
        <f t="shared" si="22"/>
        <v>MIX LEGUMES</v>
      </c>
      <c r="E740" s="7">
        <v>44752</v>
      </c>
      <c r="F740" s="9">
        <v>5568</v>
      </c>
      <c r="G740" t="str">
        <f t="shared" si="23"/>
        <v>202207</v>
      </c>
    </row>
    <row r="741" spans="1:7" ht="12" customHeight="1" x14ac:dyDescent="0.15">
      <c r="A741" s="4">
        <v>44747</v>
      </c>
      <c r="B741" s="5">
        <v>143246775</v>
      </c>
      <c r="C741" s="1">
        <v>5540246192148</v>
      </c>
      <c r="D741" s="1" t="str">
        <f t="shared" si="22"/>
        <v>MIX LEGUMES</v>
      </c>
      <c r="E741" s="4">
        <v>44752</v>
      </c>
      <c r="F741" s="6">
        <v>11136</v>
      </c>
      <c r="G741" t="str">
        <f t="shared" si="23"/>
        <v>202207</v>
      </c>
    </row>
    <row r="742" spans="1:7" ht="12" customHeight="1" x14ac:dyDescent="0.15">
      <c r="A742" s="7">
        <v>44747</v>
      </c>
      <c r="B742" s="8">
        <v>143246775</v>
      </c>
      <c r="C742" s="1">
        <v>5540246192518</v>
      </c>
      <c r="D742" s="1" t="str">
        <f t="shared" si="22"/>
        <v>MIX LEGUMES</v>
      </c>
      <c r="E742" s="7">
        <v>44752</v>
      </c>
      <c r="F742" s="9">
        <v>2924</v>
      </c>
      <c r="G742" t="str">
        <f t="shared" si="23"/>
        <v>202207</v>
      </c>
    </row>
    <row r="743" spans="1:7" ht="12" customHeight="1" x14ac:dyDescent="0.15">
      <c r="A743" s="7">
        <v>44747</v>
      </c>
      <c r="B743" s="8">
        <v>143246782</v>
      </c>
      <c r="C743" s="1">
        <v>5540246193316</v>
      </c>
      <c r="D743" s="1" t="str">
        <f t="shared" si="22"/>
        <v>BOULANGERIE</v>
      </c>
      <c r="E743" s="7">
        <v>44756</v>
      </c>
      <c r="F743" s="9">
        <v>335</v>
      </c>
      <c r="G743" t="str">
        <f t="shared" si="23"/>
        <v>202207</v>
      </c>
    </row>
    <row r="744" spans="1:7" ht="12" customHeight="1" x14ac:dyDescent="0.15">
      <c r="A744" s="7">
        <v>44748</v>
      </c>
      <c r="B744" s="8">
        <v>143246791</v>
      </c>
      <c r="C744" s="1">
        <v>5540246171933</v>
      </c>
      <c r="D744" s="1" t="str">
        <f t="shared" si="22"/>
        <v>CREMERIE</v>
      </c>
      <c r="E744" s="7">
        <v>44752</v>
      </c>
      <c r="F744" s="9">
        <v>1114</v>
      </c>
      <c r="G744" t="str">
        <f t="shared" si="23"/>
        <v>202207</v>
      </c>
    </row>
    <row r="745" spans="1:7" ht="12" customHeight="1" x14ac:dyDescent="0.15">
      <c r="A745" s="7">
        <v>44748</v>
      </c>
      <c r="B745" s="8">
        <v>143246791</v>
      </c>
      <c r="C745" s="1">
        <v>5540246176294</v>
      </c>
      <c r="D745" s="1" t="str">
        <f t="shared" si="22"/>
        <v>CREMERIE</v>
      </c>
      <c r="E745" s="7">
        <v>44752</v>
      </c>
      <c r="F745" s="9">
        <v>1485</v>
      </c>
      <c r="G745" t="str">
        <f t="shared" si="23"/>
        <v>202207</v>
      </c>
    </row>
    <row r="746" spans="1:7" ht="12" customHeight="1" x14ac:dyDescent="0.15">
      <c r="A746" s="4">
        <v>44748</v>
      </c>
      <c r="B746" s="5">
        <v>143246791</v>
      </c>
      <c r="C746" s="1">
        <v>5540246176295</v>
      </c>
      <c r="D746" s="1" t="str">
        <f t="shared" si="22"/>
        <v>CREMERIE</v>
      </c>
      <c r="E746" s="4">
        <v>44752</v>
      </c>
      <c r="F746" s="6">
        <v>4455</v>
      </c>
      <c r="G746" t="str">
        <f t="shared" si="23"/>
        <v>202207</v>
      </c>
    </row>
    <row r="747" spans="1:7" ht="12" customHeight="1" x14ac:dyDescent="0.15">
      <c r="A747" s="7">
        <v>44748</v>
      </c>
      <c r="B747" s="8">
        <v>143246791</v>
      </c>
      <c r="C747" s="1">
        <v>5540246188200</v>
      </c>
      <c r="D747" s="1" t="str">
        <f t="shared" si="22"/>
        <v>CREMERIE</v>
      </c>
      <c r="E747" s="7">
        <v>44752</v>
      </c>
      <c r="F747" s="9">
        <v>1485</v>
      </c>
      <c r="G747" t="str">
        <f t="shared" si="23"/>
        <v>202207</v>
      </c>
    </row>
    <row r="748" spans="1:7" ht="12" customHeight="1" x14ac:dyDescent="0.15">
      <c r="A748" s="7">
        <v>44748</v>
      </c>
      <c r="B748" s="8">
        <v>143246793</v>
      </c>
      <c r="C748" s="1">
        <v>5540246172669</v>
      </c>
      <c r="D748" s="1" t="str">
        <f t="shared" si="22"/>
        <v>CREMERIE</v>
      </c>
      <c r="E748" s="7">
        <v>44752</v>
      </c>
      <c r="F748" s="9">
        <v>279</v>
      </c>
      <c r="G748" t="str">
        <f t="shared" si="23"/>
        <v>202207</v>
      </c>
    </row>
    <row r="749" spans="1:7" ht="12" customHeight="1" x14ac:dyDescent="0.15">
      <c r="A749" s="4">
        <v>44748</v>
      </c>
      <c r="B749" s="5">
        <v>143246793</v>
      </c>
      <c r="C749" s="1">
        <v>5540246174174</v>
      </c>
      <c r="D749" s="1" t="str">
        <f t="shared" si="22"/>
        <v>CREMERIE</v>
      </c>
      <c r="E749" s="4">
        <v>44752</v>
      </c>
      <c r="F749" s="6">
        <v>464</v>
      </c>
      <c r="G749" t="str">
        <f t="shared" si="23"/>
        <v>202207</v>
      </c>
    </row>
    <row r="750" spans="1:7" ht="12" customHeight="1" x14ac:dyDescent="0.15">
      <c r="A750" s="7">
        <v>44748</v>
      </c>
      <c r="B750" s="8">
        <v>143246793</v>
      </c>
      <c r="C750" s="1">
        <v>5540246188175</v>
      </c>
      <c r="D750" s="1" t="str">
        <f t="shared" si="22"/>
        <v>CREMERIE</v>
      </c>
      <c r="E750" s="7">
        <v>44752</v>
      </c>
      <c r="F750" s="9">
        <v>116</v>
      </c>
      <c r="G750" t="str">
        <f t="shared" si="23"/>
        <v>202207</v>
      </c>
    </row>
    <row r="751" spans="1:7" ht="12" customHeight="1" x14ac:dyDescent="0.15">
      <c r="A751" s="7">
        <v>44748</v>
      </c>
      <c r="B751" s="8">
        <v>143246802</v>
      </c>
      <c r="C751" s="1">
        <v>5540246180522</v>
      </c>
      <c r="D751" s="1" t="str">
        <f t="shared" si="22"/>
        <v>BOULANGERIE</v>
      </c>
      <c r="E751" s="7">
        <v>44752</v>
      </c>
      <c r="F751" s="9">
        <v>557</v>
      </c>
      <c r="G751" t="str">
        <f t="shared" si="23"/>
        <v>202207</v>
      </c>
    </row>
    <row r="752" spans="1:7" ht="12" customHeight="1" x14ac:dyDescent="0.15">
      <c r="A752" s="4">
        <v>44748</v>
      </c>
      <c r="B752" s="5">
        <v>143246803</v>
      </c>
      <c r="C752" s="1">
        <v>5540246180522</v>
      </c>
      <c r="D752" s="1" t="str">
        <f t="shared" si="22"/>
        <v>BOULANGERIE</v>
      </c>
      <c r="E752" s="4">
        <v>44762</v>
      </c>
      <c r="F752" s="6">
        <v>891</v>
      </c>
      <c r="G752" t="str">
        <f t="shared" si="23"/>
        <v>202207</v>
      </c>
    </row>
    <row r="753" spans="1:7" ht="12" customHeight="1" x14ac:dyDescent="0.15">
      <c r="A753" s="4">
        <v>44749</v>
      </c>
      <c r="B753" s="5">
        <v>143246815</v>
      </c>
      <c r="C753" s="1">
        <v>5540246171933</v>
      </c>
      <c r="D753" s="1" t="str">
        <f t="shared" si="22"/>
        <v>CREMERIE</v>
      </c>
      <c r="E753" s="4">
        <v>44753</v>
      </c>
      <c r="F753" s="6">
        <v>557</v>
      </c>
      <c r="G753" t="str">
        <f t="shared" si="23"/>
        <v>202207</v>
      </c>
    </row>
    <row r="754" spans="1:7" ht="12" customHeight="1" x14ac:dyDescent="0.15">
      <c r="A754" s="7">
        <v>44749</v>
      </c>
      <c r="B754" s="8">
        <v>143246815</v>
      </c>
      <c r="C754" s="1">
        <v>5540246187987</v>
      </c>
      <c r="D754" s="1" t="str">
        <f t="shared" si="22"/>
        <v>CREMERIE</v>
      </c>
      <c r="E754" s="7">
        <v>44753</v>
      </c>
      <c r="F754" s="9">
        <v>2228</v>
      </c>
      <c r="G754" t="str">
        <f t="shared" si="23"/>
        <v>202207</v>
      </c>
    </row>
    <row r="755" spans="1:7" ht="12" customHeight="1" x14ac:dyDescent="0.15">
      <c r="A755" s="4">
        <v>44749</v>
      </c>
      <c r="B755" s="5">
        <v>143246815</v>
      </c>
      <c r="C755" s="1">
        <v>5540246188200</v>
      </c>
      <c r="D755" s="1" t="str">
        <f t="shared" si="22"/>
        <v>CREMERIE</v>
      </c>
      <c r="E755" s="4">
        <v>44753</v>
      </c>
      <c r="F755" s="6">
        <v>1485</v>
      </c>
      <c r="G755" t="str">
        <f t="shared" si="23"/>
        <v>202207</v>
      </c>
    </row>
    <row r="756" spans="1:7" ht="12" customHeight="1" x14ac:dyDescent="0.15">
      <c r="A756" s="4">
        <v>44749</v>
      </c>
      <c r="B756" s="5">
        <v>143246816</v>
      </c>
      <c r="C756" s="1">
        <v>5540246172539</v>
      </c>
      <c r="D756" s="1" t="str">
        <f t="shared" si="22"/>
        <v>CREMERIE</v>
      </c>
      <c r="E756" s="4">
        <v>44753</v>
      </c>
      <c r="F756" s="6">
        <v>47</v>
      </c>
      <c r="G756" t="str">
        <f t="shared" si="23"/>
        <v>202207</v>
      </c>
    </row>
    <row r="757" spans="1:7" ht="12" customHeight="1" x14ac:dyDescent="0.15">
      <c r="A757" s="7">
        <v>44749</v>
      </c>
      <c r="B757" s="8">
        <v>143246816</v>
      </c>
      <c r="C757" s="1">
        <v>5540246172669</v>
      </c>
      <c r="D757" s="1" t="str">
        <f t="shared" si="22"/>
        <v>CREMERIE</v>
      </c>
      <c r="E757" s="7">
        <v>44753</v>
      </c>
      <c r="F757" s="9">
        <v>279</v>
      </c>
      <c r="G757" t="str">
        <f t="shared" si="23"/>
        <v>202207</v>
      </c>
    </row>
    <row r="758" spans="1:7" ht="12" customHeight="1" x14ac:dyDescent="0.15">
      <c r="A758" s="4">
        <v>44749</v>
      </c>
      <c r="B758" s="5">
        <v>143246816</v>
      </c>
      <c r="C758" s="1">
        <v>5540246172978</v>
      </c>
      <c r="D758" s="1" t="str">
        <f t="shared" si="22"/>
        <v>CREMERIE</v>
      </c>
      <c r="E758" s="4">
        <v>44753</v>
      </c>
      <c r="F758" s="6">
        <v>1671</v>
      </c>
      <c r="G758" t="str">
        <f t="shared" si="23"/>
        <v>202207</v>
      </c>
    </row>
    <row r="759" spans="1:7" ht="12" customHeight="1" x14ac:dyDescent="0.15">
      <c r="A759" s="4">
        <v>44749</v>
      </c>
      <c r="B759" s="5">
        <v>143246816</v>
      </c>
      <c r="C759" s="1">
        <v>5540246174174</v>
      </c>
      <c r="D759" s="1" t="str">
        <f t="shared" si="22"/>
        <v>CREMERIE</v>
      </c>
      <c r="E759" s="4">
        <v>44753</v>
      </c>
      <c r="F759" s="6">
        <v>464</v>
      </c>
      <c r="G759" t="str">
        <f t="shared" si="23"/>
        <v>202207</v>
      </c>
    </row>
    <row r="760" spans="1:7" ht="12" customHeight="1" x14ac:dyDescent="0.15">
      <c r="A760" s="4">
        <v>44749</v>
      </c>
      <c r="B760" s="5">
        <v>143246816</v>
      </c>
      <c r="C760" s="1">
        <v>5540246176699</v>
      </c>
      <c r="D760" s="1" t="str">
        <f t="shared" si="22"/>
        <v>CREMERIE</v>
      </c>
      <c r="E760" s="4">
        <v>44753</v>
      </c>
      <c r="F760" s="6">
        <v>6264</v>
      </c>
      <c r="G760" t="str">
        <f t="shared" si="23"/>
        <v>202207</v>
      </c>
    </row>
    <row r="761" spans="1:7" ht="12" customHeight="1" x14ac:dyDescent="0.15">
      <c r="A761" s="7">
        <v>44749</v>
      </c>
      <c r="B761" s="8">
        <v>143246816</v>
      </c>
      <c r="C761" s="1">
        <v>5540246192102</v>
      </c>
      <c r="D761" s="1" t="str">
        <f t="shared" si="22"/>
        <v>CREMERIE</v>
      </c>
      <c r="E761" s="7">
        <v>44753</v>
      </c>
      <c r="F761" s="9">
        <v>4009</v>
      </c>
      <c r="G761" t="str">
        <f t="shared" si="23"/>
        <v>202207</v>
      </c>
    </row>
    <row r="762" spans="1:7" ht="12" customHeight="1" x14ac:dyDescent="0.15">
      <c r="A762" s="7">
        <v>44749</v>
      </c>
      <c r="B762" s="8">
        <v>143246818</v>
      </c>
      <c r="C762" s="1">
        <v>5540246173906</v>
      </c>
      <c r="D762" s="1" t="str">
        <f t="shared" si="22"/>
        <v>VOLAILLE</v>
      </c>
      <c r="E762" s="7">
        <v>44760</v>
      </c>
      <c r="F762" s="9">
        <v>2450</v>
      </c>
      <c r="G762" t="str">
        <f t="shared" si="23"/>
        <v>202207</v>
      </c>
    </row>
    <row r="763" spans="1:7" ht="12" customHeight="1" x14ac:dyDescent="0.15">
      <c r="A763" s="4">
        <v>44749</v>
      </c>
      <c r="B763" s="5">
        <v>143246818</v>
      </c>
      <c r="C763" s="1">
        <v>5540246181016</v>
      </c>
      <c r="D763" s="1" t="str">
        <f t="shared" si="22"/>
        <v>VOLAILLE</v>
      </c>
      <c r="E763" s="4">
        <v>44760</v>
      </c>
      <c r="F763" s="6">
        <v>10691</v>
      </c>
      <c r="G763" t="str">
        <f t="shared" si="23"/>
        <v>202207</v>
      </c>
    </row>
    <row r="764" spans="1:7" ht="12" customHeight="1" x14ac:dyDescent="0.15">
      <c r="A764" s="4">
        <v>44749</v>
      </c>
      <c r="B764" s="5">
        <v>143246822</v>
      </c>
      <c r="C764" s="1">
        <v>5540246174095</v>
      </c>
      <c r="D764" s="1" t="str">
        <f t="shared" si="22"/>
        <v>CREMERIE</v>
      </c>
      <c r="E764" s="4">
        <v>44756</v>
      </c>
      <c r="F764" s="6">
        <v>70</v>
      </c>
      <c r="G764" t="str">
        <f t="shared" si="23"/>
        <v>202207</v>
      </c>
    </row>
    <row r="765" spans="1:7" ht="12" customHeight="1" x14ac:dyDescent="0.15">
      <c r="A765" s="7">
        <v>44749</v>
      </c>
      <c r="B765" s="8">
        <v>143246822</v>
      </c>
      <c r="C765" s="1">
        <v>5540246175049</v>
      </c>
      <c r="D765" s="1" t="str">
        <f t="shared" si="22"/>
        <v>CREMERIE</v>
      </c>
      <c r="E765" s="7">
        <v>44756</v>
      </c>
      <c r="F765" s="9">
        <v>836</v>
      </c>
      <c r="G765" t="str">
        <f t="shared" si="23"/>
        <v>202207</v>
      </c>
    </row>
    <row r="766" spans="1:7" ht="12" customHeight="1" x14ac:dyDescent="0.15">
      <c r="A766" s="4">
        <v>44749</v>
      </c>
      <c r="B766" s="5">
        <v>143246822</v>
      </c>
      <c r="C766" s="1">
        <v>5540246175050</v>
      </c>
      <c r="D766" s="1" t="str">
        <f t="shared" si="22"/>
        <v>CREMERIE</v>
      </c>
      <c r="E766" s="4">
        <v>44756</v>
      </c>
      <c r="F766" s="6">
        <v>557</v>
      </c>
      <c r="G766" t="str">
        <f t="shared" si="23"/>
        <v>202207</v>
      </c>
    </row>
    <row r="767" spans="1:7" ht="12" customHeight="1" x14ac:dyDescent="0.15">
      <c r="A767" s="7">
        <v>44749</v>
      </c>
      <c r="B767" s="8">
        <v>143246822</v>
      </c>
      <c r="C767" s="1">
        <v>5540246190743</v>
      </c>
      <c r="D767" s="1" t="str">
        <f t="shared" si="22"/>
        <v>CREMERIE</v>
      </c>
      <c r="E767" s="7">
        <v>44756</v>
      </c>
      <c r="F767" s="9">
        <v>279</v>
      </c>
      <c r="G767" t="str">
        <f t="shared" si="23"/>
        <v>202207</v>
      </c>
    </row>
    <row r="768" spans="1:7" ht="12" customHeight="1" x14ac:dyDescent="0.15">
      <c r="A768" s="7">
        <v>44749</v>
      </c>
      <c r="B768" s="8">
        <v>143246823</v>
      </c>
      <c r="C768" s="1">
        <v>5540246176699</v>
      </c>
      <c r="D768" s="1" t="str">
        <f t="shared" si="22"/>
        <v>CREMERIE</v>
      </c>
      <c r="E768" s="7">
        <v>44749</v>
      </c>
      <c r="F768" s="9">
        <v>5012</v>
      </c>
      <c r="G768" t="str">
        <f t="shared" si="23"/>
        <v>202207</v>
      </c>
    </row>
    <row r="769" spans="1:7" ht="12" customHeight="1" x14ac:dyDescent="0.15">
      <c r="A769" s="7">
        <v>44749</v>
      </c>
      <c r="B769" s="8">
        <v>143246827</v>
      </c>
      <c r="C769" s="1">
        <v>5540246171759</v>
      </c>
      <c r="D769" s="1" t="str">
        <f t="shared" si="22"/>
        <v>MIX LEGUMES</v>
      </c>
      <c r="E769" s="7">
        <v>44754</v>
      </c>
      <c r="F769" s="9">
        <v>1253</v>
      </c>
      <c r="G769" t="str">
        <f t="shared" si="23"/>
        <v>202207</v>
      </c>
    </row>
    <row r="770" spans="1:7" ht="12" customHeight="1" x14ac:dyDescent="0.15">
      <c r="A770" s="4">
        <v>44749</v>
      </c>
      <c r="B770" s="5">
        <v>143246827</v>
      </c>
      <c r="C770" s="1">
        <v>5540246192148</v>
      </c>
      <c r="D770" s="1" t="str">
        <f t="shared" ref="D770:D833" si="24">VLOOKUP(C770,Categorie,4,FALSE)</f>
        <v>MIX LEGUMES</v>
      </c>
      <c r="E770" s="4">
        <v>44754</v>
      </c>
      <c r="F770" s="6">
        <v>30624</v>
      </c>
      <c r="G770" t="str">
        <f t="shared" si="23"/>
        <v>202207</v>
      </c>
    </row>
    <row r="771" spans="1:7" ht="12" customHeight="1" x14ac:dyDescent="0.15">
      <c r="A771" s="7">
        <v>44749</v>
      </c>
      <c r="B771" s="8">
        <v>143246827</v>
      </c>
      <c r="C771" s="1">
        <v>5540246192518</v>
      </c>
      <c r="D771" s="1" t="str">
        <f t="shared" si="24"/>
        <v>MIX LEGUMES</v>
      </c>
      <c r="E771" s="7">
        <v>44754</v>
      </c>
      <c r="F771" s="9">
        <v>8770</v>
      </c>
      <c r="G771" t="str">
        <f t="shared" ref="G771:G834" si="25">TEXT(E771,"aaaamm")</f>
        <v>202207</v>
      </c>
    </row>
    <row r="772" spans="1:7" ht="12" customHeight="1" x14ac:dyDescent="0.15">
      <c r="A772" s="4">
        <v>44752</v>
      </c>
      <c r="B772" s="5">
        <v>143256847</v>
      </c>
      <c r="C772" s="1">
        <v>5540246172978</v>
      </c>
      <c r="D772" s="1" t="str">
        <f t="shared" si="24"/>
        <v>CREMERIE</v>
      </c>
      <c r="E772" s="4">
        <v>44754</v>
      </c>
      <c r="F772" s="6">
        <v>418</v>
      </c>
      <c r="G772" t="str">
        <f t="shared" si="25"/>
        <v>202207</v>
      </c>
    </row>
    <row r="773" spans="1:7" ht="12" customHeight="1" x14ac:dyDescent="0.15">
      <c r="A773" s="4">
        <v>44752</v>
      </c>
      <c r="B773" s="5">
        <v>143256847</v>
      </c>
      <c r="C773" s="1">
        <v>5540246188175</v>
      </c>
      <c r="D773" s="1" t="str">
        <f t="shared" si="24"/>
        <v>CREMERIE</v>
      </c>
      <c r="E773" s="4">
        <v>44754</v>
      </c>
      <c r="F773" s="6">
        <v>116</v>
      </c>
      <c r="G773" t="str">
        <f t="shared" si="25"/>
        <v>202207</v>
      </c>
    </row>
    <row r="774" spans="1:7" ht="12" customHeight="1" x14ac:dyDescent="0.15">
      <c r="A774" s="7">
        <v>44753</v>
      </c>
      <c r="B774" s="8">
        <v>143256866</v>
      </c>
      <c r="C774" s="1">
        <v>5540246183130</v>
      </c>
      <c r="D774" s="1" t="str">
        <f t="shared" si="24"/>
        <v>MIX LEGUMES</v>
      </c>
      <c r="E774" s="7">
        <v>44760</v>
      </c>
      <c r="F774" s="9">
        <v>1692</v>
      </c>
      <c r="G774" t="str">
        <f t="shared" si="25"/>
        <v>202207</v>
      </c>
    </row>
    <row r="775" spans="1:7" ht="12" customHeight="1" x14ac:dyDescent="0.15">
      <c r="A775" s="4">
        <v>44753</v>
      </c>
      <c r="B775" s="5">
        <v>143256870</v>
      </c>
      <c r="C775" s="1">
        <v>5540246185429</v>
      </c>
      <c r="D775" s="1" t="str">
        <f t="shared" si="24"/>
        <v>CREMERIE</v>
      </c>
      <c r="E775" s="4">
        <v>44756</v>
      </c>
      <c r="F775" s="6">
        <v>84</v>
      </c>
      <c r="G775" t="str">
        <f t="shared" si="25"/>
        <v>202207</v>
      </c>
    </row>
    <row r="776" spans="1:7" ht="12" customHeight="1" x14ac:dyDescent="0.15">
      <c r="A776" s="7">
        <v>44754</v>
      </c>
      <c r="B776" s="8">
        <v>143256876</v>
      </c>
      <c r="C776" s="1">
        <v>5540246176295</v>
      </c>
      <c r="D776" s="1" t="str">
        <f t="shared" si="24"/>
        <v>CREMERIE</v>
      </c>
      <c r="E776" s="7">
        <v>44756</v>
      </c>
      <c r="F776" s="9">
        <v>4455</v>
      </c>
      <c r="G776" t="str">
        <f t="shared" si="25"/>
        <v>202207</v>
      </c>
    </row>
    <row r="777" spans="1:7" ht="12" customHeight="1" x14ac:dyDescent="0.15">
      <c r="A777" s="4">
        <v>44754</v>
      </c>
      <c r="B777" s="5">
        <v>143256876</v>
      </c>
      <c r="C777" s="1">
        <v>5540246187987</v>
      </c>
      <c r="D777" s="1" t="str">
        <f t="shared" si="24"/>
        <v>CREMERIE</v>
      </c>
      <c r="E777" s="4">
        <v>44756</v>
      </c>
      <c r="F777" s="6">
        <v>1671</v>
      </c>
      <c r="G777" t="str">
        <f t="shared" si="25"/>
        <v>202207</v>
      </c>
    </row>
    <row r="778" spans="1:7" ht="12" customHeight="1" x14ac:dyDescent="0.15">
      <c r="A778" s="7">
        <v>44754</v>
      </c>
      <c r="B778" s="8">
        <v>143256876</v>
      </c>
      <c r="C778" s="1">
        <v>5540246188200</v>
      </c>
      <c r="D778" s="1" t="str">
        <f t="shared" si="24"/>
        <v>CREMERIE</v>
      </c>
      <c r="E778" s="7">
        <v>44756</v>
      </c>
      <c r="F778" s="9">
        <v>446</v>
      </c>
      <c r="G778" t="str">
        <f t="shared" si="25"/>
        <v>202207</v>
      </c>
    </row>
    <row r="779" spans="1:7" ht="12" customHeight="1" x14ac:dyDescent="0.15">
      <c r="A779" s="4">
        <v>44754</v>
      </c>
      <c r="B779" s="5">
        <v>143256877</v>
      </c>
      <c r="C779" s="1">
        <v>5540246172978</v>
      </c>
      <c r="D779" s="1" t="str">
        <f t="shared" si="24"/>
        <v>CREMERIE</v>
      </c>
      <c r="E779" s="4">
        <v>44756</v>
      </c>
      <c r="F779" s="6">
        <v>1671</v>
      </c>
      <c r="G779" t="str">
        <f t="shared" si="25"/>
        <v>202207</v>
      </c>
    </row>
    <row r="780" spans="1:7" ht="12" customHeight="1" x14ac:dyDescent="0.15">
      <c r="A780" s="7">
        <v>44754</v>
      </c>
      <c r="B780" s="8">
        <v>143256877</v>
      </c>
      <c r="C780" s="1">
        <v>5540246176699</v>
      </c>
      <c r="D780" s="1" t="str">
        <f t="shared" si="24"/>
        <v>CREMERIE</v>
      </c>
      <c r="E780" s="7">
        <v>44756</v>
      </c>
      <c r="F780" s="9">
        <v>3132</v>
      </c>
      <c r="G780" t="str">
        <f t="shared" si="25"/>
        <v>202207</v>
      </c>
    </row>
    <row r="781" spans="1:7" ht="12" customHeight="1" x14ac:dyDescent="0.15">
      <c r="A781" s="4">
        <v>44754</v>
      </c>
      <c r="B781" s="5">
        <v>143256891</v>
      </c>
      <c r="C781" s="1">
        <v>5540246194478</v>
      </c>
      <c r="D781" s="1" t="str">
        <f t="shared" si="24"/>
        <v>EMBALLAGES</v>
      </c>
      <c r="E781" s="4">
        <v>44817</v>
      </c>
      <c r="F781" s="6">
        <v>1225</v>
      </c>
      <c r="G781" t="str">
        <f t="shared" si="25"/>
        <v>202209</v>
      </c>
    </row>
    <row r="782" spans="1:7" ht="12" customHeight="1" x14ac:dyDescent="0.15">
      <c r="A782" s="7">
        <v>44755</v>
      </c>
      <c r="B782" s="8">
        <v>143256898</v>
      </c>
      <c r="C782" s="1">
        <v>5540246187987</v>
      </c>
      <c r="D782" s="1" t="str">
        <f t="shared" si="24"/>
        <v>CREMERIE</v>
      </c>
      <c r="E782" s="7">
        <v>44759</v>
      </c>
      <c r="F782" s="9">
        <v>1671</v>
      </c>
      <c r="G782" t="str">
        <f t="shared" si="25"/>
        <v>202207</v>
      </c>
    </row>
    <row r="783" spans="1:7" ht="12" customHeight="1" x14ac:dyDescent="0.15">
      <c r="A783" s="4">
        <v>44755</v>
      </c>
      <c r="B783" s="5">
        <v>143256898</v>
      </c>
      <c r="C783" s="1">
        <v>5540246188200</v>
      </c>
      <c r="D783" s="1" t="str">
        <f t="shared" si="24"/>
        <v>CREMERIE</v>
      </c>
      <c r="E783" s="4">
        <v>44759</v>
      </c>
      <c r="F783" s="6">
        <v>743</v>
      </c>
      <c r="G783" t="str">
        <f t="shared" si="25"/>
        <v>202207</v>
      </c>
    </row>
    <row r="784" spans="1:7" ht="12" customHeight="1" x14ac:dyDescent="0.15">
      <c r="A784" s="7">
        <v>44755</v>
      </c>
      <c r="B784" s="8">
        <v>143256899</v>
      </c>
      <c r="C784" s="1">
        <v>5540246188175</v>
      </c>
      <c r="D784" s="1" t="str">
        <f t="shared" si="24"/>
        <v>CREMERIE</v>
      </c>
      <c r="E784" s="7">
        <v>44759</v>
      </c>
      <c r="F784" s="9">
        <v>116</v>
      </c>
      <c r="G784" t="str">
        <f t="shared" si="25"/>
        <v>202207</v>
      </c>
    </row>
    <row r="785" spans="1:7" ht="12" customHeight="1" x14ac:dyDescent="0.15">
      <c r="A785" s="7">
        <v>44755</v>
      </c>
      <c r="B785" s="8">
        <v>143256901</v>
      </c>
      <c r="C785" s="1">
        <v>5540246175049</v>
      </c>
      <c r="D785" s="1" t="str">
        <f t="shared" si="24"/>
        <v>CREMERIE</v>
      </c>
      <c r="E785" s="7">
        <v>44762</v>
      </c>
      <c r="F785" s="9">
        <v>279</v>
      </c>
      <c r="G785" t="str">
        <f t="shared" si="25"/>
        <v>202207</v>
      </c>
    </row>
    <row r="786" spans="1:7" ht="12" customHeight="1" x14ac:dyDescent="0.15">
      <c r="A786" s="4">
        <v>44755</v>
      </c>
      <c r="B786" s="5">
        <v>143256901</v>
      </c>
      <c r="C786" s="1">
        <v>5540246190743</v>
      </c>
      <c r="D786" s="1" t="str">
        <f t="shared" si="24"/>
        <v>CREMERIE</v>
      </c>
      <c r="E786" s="4">
        <v>44762</v>
      </c>
      <c r="F786" s="6">
        <v>140</v>
      </c>
      <c r="G786" t="str">
        <f t="shared" si="25"/>
        <v>202207</v>
      </c>
    </row>
    <row r="787" spans="1:7" ht="12" customHeight="1" x14ac:dyDescent="0.15">
      <c r="A787" s="4">
        <v>44755</v>
      </c>
      <c r="B787" s="5">
        <v>143256906</v>
      </c>
      <c r="C787" s="1">
        <v>5540246191736</v>
      </c>
      <c r="D787" s="1" t="str">
        <f t="shared" si="24"/>
        <v>CREMERIE</v>
      </c>
      <c r="E787" s="4">
        <v>44768</v>
      </c>
      <c r="F787" s="6">
        <v>325</v>
      </c>
      <c r="G787" t="str">
        <f t="shared" si="25"/>
        <v>202207</v>
      </c>
    </row>
    <row r="788" spans="1:7" ht="12" customHeight="1" x14ac:dyDescent="0.15">
      <c r="A788" s="7">
        <v>44755</v>
      </c>
      <c r="B788" s="8">
        <v>143256927</v>
      </c>
      <c r="C788" s="1">
        <v>5540246173685</v>
      </c>
      <c r="D788" s="1" t="str">
        <f t="shared" si="24"/>
        <v>EMBALLAGES</v>
      </c>
      <c r="E788" s="7">
        <v>44796</v>
      </c>
      <c r="F788" s="9">
        <v>576</v>
      </c>
      <c r="G788" t="str">
        <f t="shared" si="25"/>
        <v>202208</v>
      </c>
    </row>
    <row r="789" spans="1:7" ht="12" customHeight="1" x14ac:dyDescent="0.15">
      <c r="A789" s="4">
        <v>44755</v>
      </c>
      <c r="B789" s="5">
        <v>143256927</v>
      </c>
      <c r="C789" s="1">
        <v>5540246173686</v>
      </c>
      <c r="D789" s="1" t="str">
        <f t="shared" si="24"/>
        <v>EMBALLAGES</v>
      </c>
      <c r="E789" s="4">
        <v>44796</v>
      </c>
      <c r="F789" s="6">
        <v>274</v>
      </c>
      <c r="G789" t="str">
        <f t="shared" si="25"/>
        <v>202208</v>
      </c>
    </row>
    <row r="790" spans="1:7" ht="12" customHeight="1" x14ac:dyDescent="0.15">
      <c r="A790" s="4">
        <v>44756</v>
      </c>
      <c r="B790" s="5">
        <v>143256939</v>
      </c>
      <c r="C790" s="1">
        <v>5540246172978</v>
      </c>
      <c r="D790" s="1" t="str">
        <f t="shared" si="24"/>
        <v>CREMERIE</v>
      </c>
      <c r="E790" s="4">
        <v>44760</v>
      </c>
      <c r="F790" s="6">
        <v>1671</v>
      </c>
      <c r="G790" t="str">
        <f t="shared" si="25"/>
        <v>202207</v>
      </c>
    </row>
    <row r="791" spans="1:7" ht="12" customHeight="1" x14ac:dyDescent="0.15">
      <c r="A791" s="7">
        <v>44756</v>
      </c>
      <c r="B791" s="8">
        <v>143256939</v>
      </c>
      <c r="C791" s="1">
        <v>5540246176699</v>
      </c>
      <c r="D791" s="1" t="str">
        <f t="shared" si="24"/>
        <v>CREMERIE</v>
      </c>
      <c r="E791" s="7">
        <v>44760</v>
      </c>
      <c r="F791" s="9">
        <v>3132</v>
      </c>
      <c r="G791" t="str">
        <f t="shared" si="25"/>
        <v>202207</v>
      </c>
    </row>
    <row r="792" spans="1:7" ht="12" customHeight="1" x14ac:dyDescent="0.15">
      <c r="A792" s="4">
        <v>44756</v>
      </c>
      <c r="B792" s="5">
        <v>143256941</v>
      </c>
      <c r="C792" s="1">
        <v>5540246185429</v>
      </c>
      <c r="D792" s="1" t="str">
        <f t="shared" si="24"/>
        <v>CREMERIE</v>
      </c>
      <c r="E792" s="4">
        <v>44761</v>
      </c>
      <c r="F792" s="6">
        <v>209</v>
      </c>
      <c r="G792" t="str">
        <f t="shared" si="25"/>
        <v>202207</v>
      </c>
    </row>
    <row r="793" spans="1:7" ht="12" customHeight="1" x14ac:dyDescent="0.15">
      <c r="A793" s="7">
        <v>44759</v>
      </c>
      <c r="B793" s="8">
        <v>143266956</v>
      </c>
      <c r="C793" s="1">
        <v>5540246174174</v>
      </c>
      <c r="D793" s="1" t="str">
        <f t="shared" si="24"/>
        <v>CREMERIE</v>
      </c>
      <c r="E793" s="7">
        <v>44761</v>
      </c>
      <c r="F793" s="9">
        <v>232</v>
      </c>
      <c r="G793" t="str">
        <f t="shared" si="25"/>
        <v>202207</v>
      </c>
    </row>
    <row r="794" spans="1:7" ht="12" customHeight="1" x14ac:dyDescent="0.15">
      <c r="A794" s="7">
        <v>44759</v>
      </c>
      <c r="B794" s="8">
        <v>143266966</v>
      </c>
      <c r="C794" s="1">
        <v>5540246182684</v>
      </c>
      <c r="D794" s="1" t="str">
        <f t="shared" si="24"/>
        <v>BOULANGERIE</v>
      </c>
      <c r="E794" s="7">
        <v>44769</v>
      </c>
      <c r="F794" s="9">
        <v>140</v>
      </c>
      <c r="G794" t="str">
        <f t="shared" si="25"/>
        <v>202207</v>
      </c>
    </row>
    <row r="795" spans="1:7" ht="12" customHeight="1" x14ac:dyDescent="0.15">
      <c r="A795" s="4">
        <v>44759</v>
      </c>
      <c r="B795" s="5">
        <v>143266966</v>
      </c>
      <c r="C795" s="1">
        <v>5540246183844</v>
      </c>
      <c r="D795" s="1" t="str">
        <f t="shared" si="24"/>
        <v>BOULANGERIE</v>
      </c>
      <c r="E795" s="4">
        <v>44769</v>
      </c>
      <c r="F795" s="6">
        <v>140</v>
      </c>
      <c r="G795" t="str">
        <f t="shared" si="25"/>
        <v>202207</v>
      </c>
    </row>
    <row r="796" spans="1:7" ht="12" customHeight="1" x14ac:dyDescent="0.15">
      <c r="A796" s="4">
        <v>44759</v>
      </c>
      <c r="B796" s="5">
        <v>143266966</v>
      </c>
      <c r="C796" s="1">
        <v>5540246194467</v>
      </c>
      <c r="D796" s="1" t="str">
        <f t="shared" si="24"/>
        <v>BOULANGERIE</v>
      </c>
      <c r="E796" s="4">
        <v>44769</v>
      </c>
      <c r="F796" s="6">
        <v>17818</v>
      </c>
      <c r="G796" t="str">
        <f t="shared" si="25"/>
        <v>202207</v>
      </c>
    </row>
    <row r="797" spans="1:7" ht="12" customHeight="1" x14ac:dyDescent="0.15">
      <c r="A797" s="4">
        <v>44759</v>
      </c>
      <c r="B797" s="5">
        <v>143266968</v>
      </c>
      <c r="C797" s="1">
        <v>5540246194632</v>
      </c>
      <c r="D797" s="1" t="str">
        <f t="shared" si="24"/>
        <v>BOULANGERIE</v>
      </c>
      <c r="E797" s="4">
        <v>44773</v>
      </c>
      <c r="F797" s="6">
        <v>1838</v>
      </c>
      <c r="G797" t="str">
        <f t="shared" si="25"/>
        <v>202207</v>
      </c>
    </row>
    <row r="798" spans="1:7" ht="12" customHeight="1" x14ac:dyDescent="0.15">
      <c r="A798" s="4">
        <v>44760</v>
      </c>
      <c r="B798" s="5">
        <v>143266973</v>
      </c>
      <c r="C798" s="1">
        <v>5540246176294</v>
      </c>
      <c r="D798" s="1" t="str">
        <f t="shared" si="24"/>
        <v>CREMERIE</v>
      </c>
      <c r="E798" s="4">
        <v>44762</v>
      </c>
      <c r="F798" s="6">
        <v>743</v>
      </c>
      <c r="G798" t="str">
        <f t="shared" si="25"/>
        <v>202207</v>
      </c>
    </row>
    <row r="799" spans="1:7" ht="12" customHeight="1" x14ac:dyDescent="0.15">
      <c r="A799" s="7">
        <v>44760</v>
      </c>
      <c r="B799" s="8">
        <v>143266973</v>
      </c>
      <c r="C799" s="1">
        <v>5540246176295</v>
      </c>
      <c r="D799" s="1" t="str">
        <f t="shared" si="24"/>
        <v>CREMERIE</v>
      </c>
      <c r="E799" s="7">
        <v>44762</v>
      </c>
      <c r="F799" s="9">
        <v>2970</v>
      </c>
      <c r="G799" t="str">
        <f t="shared" si="25"/>
        <v>202207</v>
      </c>
    </row>
    <row r="800" spans="1:7" ht="12" customHeight="1" x14ac:dyDescent="0.15">
      <c r="A800" s="4">
        <v>44760</v>
      </c>
      <c r="B800" s="5">
        <v>143266980</v>
      </c>
      <c r="C800" s="1">
        <v>5540246183558</v>
      </c>
      <c r="D800" s="1" t="str">
        <f t="shared" si="24"/>
        <v>MIX LEGUMES</v>
      </c>
      <c r="E800" s="4">
        <v>44766</v>
      </c>
      <c r="F800" s="6">
        <v>1300</v>
      </c>
      <c r="G800" t="str">
        <f t="shared" si="25"/>
        <v>202207</v>
      </c>
    </row>
    <row r="801" spans="1:7" ht="12" customHeight="1" x14ac:dyDescent="0.15">
      <c r="A801" s="4">
        <v>44761</v>
      </c>
      <c r="B801" s="5">
        <v>143266988</v>
      </c>
      <c r="C801" s="1">
        <v>5540246172978</v>
      </c>
      <c r="D801" s="1" t="str">
        <f t="shared" si="24"/>
        <v>CREMERIE</v>
      </c>
      <c r="E801" s="4">
        <v>44763</v>
      </c>
      <c r="F801" s="6">
        <v>1671</v>
      </c>
      <c r="G801" t="str">
        <f t="shared" si="25"/>
        <v>202207</v>
      </c>
    </row>
    <row r="802" spans="1:7" ht="12" customHeight="1" x14ac:dyDescent="0.15">
      <c r="A802" s="4">
        <v>44761</v>
      </c>
      <c r="B802" s="5">
        <v>143266988</v>
      </c>
      <c r="C802" s="1">
        <v>5540246176699</v>
      </c>
      <c r="D802" s="1" t="str">
        <f t="shared" si="24"/>
        <v>CREMERIE</v>
      </c>
      <c r="E802" s="4">
        <v>44763</v>
      </c>
      <c r="F802" s="6">
        <v>1044</v>
      </c>
      <c r="G802" t="str">
        <f t="shared" si="25"/>
        <v>202207</v>
      </c>
    </row>
    <row r="803" spans="1:7" ht="12" customHeight="1" x14ac:dyDescent="0.15">
      <c r="A803" s="4">
        <v>44761</v>
      </c>
      <c r="B803" s="5">
        <v>143266989</v>
      </c>
      <c r="C803" s="1">
        <v>5540246176294</v>
      </c>
      <c r="D803" s="1" t="str">
        <f t="shared" si="24"/>
        <v>CREMERIE</v>
      </c>
      <c r="E803" s="4">
        <v>44763</v>
      </c>
      <c r="F803" s="6">
        <v>743</v>
      </c>
      <c r="G803" t="str">
        <f t="shared" si="25"/>
        <v>202207</v>
      </c>
    </row>
    <row r="804" spans="1:7" ht="12" customHeight="1" x14ac:dyDescent="0.15">
      <c r="A804" s="7">
        <v>44761</v>
      </c>
      <c r="B804" s="8">
        <v>143266989</v>
      </c>
      <c r="C804" s="1">
        <v>5540246176295</v>
      </c>
      <c r="D804" s="1" t="str">
        <f t="shared" si="24"/>
        <v>CREMERIE</v>
      </c>
      <c r="E804" s="7">
        <v>44763</v>
      </c>
      <c r="F804" s="9">
        <v>3712</v>
      </c>
      <c r="G804" t="str">
        <f t="shared" si="25"/>
        <v>202207</v>
      </c>
    </row>
    <row r="805" spans="1:7" ht="12" customHeight="1" x14ac:dyDescent="0.15">
      <c r="A805" s="4">
        <v>44762</v>
      </c>
      <c r="B805" s="5">
        <v>143267002</v>
      </c>
      <c r="C805" s="1">
        <v>5540246172978</v>
      </c>
      <c r="D805" s="1" t="str">
        <f t="shared" si="24"/>
        <v>CREMERIE</v>
      </c>
      <c r="E805" s="4">
        <v>44766</v>
      </c>
      <c r="F805" s="6">
        <v>836</v>
      </c>
      <c r="G805" t="str">
        <f t="shared" si="25"/>
        <v>202207</v>
      </c>
    </row>
    <row r="806" spans="1:7" ht="12" customHeight="1" x14ac:dyDescent="0.15">
      <c r="A806" s="7">
        <v>44762</v>
      </c>
      <c r="B806" s="8">
        <v>143267002</v>
      </c>
      <c r="C806" s="1">
        <v>5540246174174</v>
      </c>
      <c r="D806" s="1" t="str">
        <f t="shared" si="24"/>
        <v>CREMERIE</v>
      </c>
      <c r="E806" s="7">
        <v>44766</v>
      </c>
      <c r="F806" s="9">
        <v>232</v>
      </c>
      <c r="G806" t="str">
        <f t="shared" si="25"/>
        <v>202207</v>
      </c>
    </row>
    <row r="807" spans="1:7" ht="12" customHeight="1" x14ac:dyDescent="0.15">
      <c r="A807" s="7">
        <v>44762</v>
      </c>
      <c r="B807" s="8">
        <v>143267002</v>
      </c>
      <c r="C807" s="1">
        <v>5540246188175</v>
      </c>
      <c r="D807" s="1" t="str">
        <f t="shared" si="24"/>
        <v>CREMERIE</v>
      </c>
      <c r="E807" s="7">
        <v>44766</v>
      </c>
      <c r="F807" s="9">
        <v>116</v>
      </c>
      <c r="G807" t="str">
        <f t="shared" si="25"/>
        <v>202207</v>
      </c>
    </row>
    <row r="808" spans="1:7" ht="12" customHeight="1" x14ac:dyDescent="0.15">
      <c r="A808" s="4">
        <v>44762</v>
      </c>
      <c r="B808" s="5">
        <v>143267004</v>
      </c>
      <c r="C808" s="1">
        <v>5540246171933</v>
      </c>
      <c r="D808" s="1" t="str">
        <f t="shared" si="24"/>
        <v>CREMERIE</v>
      </c>
      <c r="E808" s="4">
        <v>44766</v>
      </c>
      <c r="F808" s="6">
        <v>557</v>
      </c>
      <c r="G808" t="str">
        <f t="shared" si="25"/>
        <v>202207</v>
      </c>
    </row>
    <row r="809" spans="1:7" ht="12" customHeight="1" x14ac:dyDescent="0.15">
      <c r="A809" s="4">
        <v>44762</v>
      </c>
      <c r="B809" s="5">
        <v>143267004</v>
      </c>
      <c r="C809" s="1">
        <v>5540246188200</v>
      </c>
      <c r="D809" s="1" t="str">
        <f t="shared" si="24"/>
        <v>CREMERIE</v>
      </c>
      <c r="E809" s="4">
        <v>44766</v>
      </c>
      <c r="F809" s="6">
        <v>372</v>
      </c>
      <c r="G809" t="str">
        <f t="shared" si="25"/>
        <v>202207</v>
      </c>
    </row>
    <row r="810" spans="1:7" ht="12" customHeight="1" x14ac:dyDescent="0.15">
      <c r="A810" s="4">
        <v>44762</v>
      </c>
      <c r="B810" s="5">
        <v>143267009</v>
      </c>
      <c r="C810" s="1">
        <v>5540246188583</v>
      </c>
      <c r="D810" s="1" t="str">
        <f t="shared" si="24"/>
        <v>BOULANGERIE</v>
      </c>
      <c r="E810" s="4">
        <v>44766</v>
      </c>
      <c r="F810" s="6">
        <v>2228</v>
      </c>
      <c r="G810" t="str">
        <f t="shared" si="25"/>
        <v>202207</v>
      </c>
    </row>
    <row r="811" spans="1:7" ht="12" customHeight="1" x14ac:dyDescent="0.15">
      <c r="A811" s="7">
        <v>44762</v>
      </c>
      <c r="B811" s="8">
        <v>143267010</v>
      </c>
      <c r="C811" s="1">
        <v>5540246170256</v>
      </c>
      <c r="D811" s="1" t="str">
        <f t="shared" si="24"/>
        <v>BOULANGERIE</v>
      </c>
      <c r="E811" s="7">
        <v>44775</v>
      </c>
      <c r="F811" s="9">
        <v>1940</v>
      </c>
      <c r="G811" t="str">
        <f t="shared" si="25"/>
        <v>202208</v>
      </c>
    </row>
    <row r="812" spans="1:7" ht="12" customHeight="1" x14ac:dyDescent="0.15">
      <c r="A812" s="4">
        <v>44762</v>
      </c>
      <c r="B812" s="5">
        <v>143267010</v>
      </c>
      <c r="C812" s="1">
        <v>5540246171888</v>
      </c>
      <c r="D812" s="1" t="str">
        <f t="shared" si="24"/>
        <v>BOULANGERIE</v>
      </c>
      <c r="E812" s="4">
        <v>44775</v>
      </c>
      <c r="F812" s="6">
        <v>1040</v>
      </c>
      <c r="G812" t="str">
        <f t="shared" si="25"/>
        <v>202208</v>
      </c>
    </row>
    <row r="813" spans="1:7" ht="12" customHeight="1" x14ac:dyDescent="0.15">
      <c r="A813" s="7">
        <v>44763</v>
      </c>
      <c r="B813" s="8">
        <v>143267030</v>
      </c>
      <c r="C813" s="1">
        <v>5540246171933</v>
      </c>
      <c r="D813" s="1" t="str">
        <f t="shared" si="24"/>
        <v>CREMERIE</v>
      </c>
      <c r="E813" s="7">
        <v>44767</v>
      </c>
      <c r="F813" s="9">
        <v>279</v>
      </c>
      <c r="G813" t="str">
        <f t="shared" si="25"/>
        <v>202207</v>
      </c>
    </row>
    <row r="814" spans="1:7" ht="12" customHeight="1" x14ac:dyDescent="0.15">
      <c r="A814" s="4">
        <v>44763</v>
      </c>
      <c r="B814" s="5">
        <v>143267030</v>
      </c>
      <c r="C814" s="1">
        <v>5540246188200</v>
      </c>
      <c r="D814" s="1" t="str">
        <f t="shared" si="24"/>
        <v>CREMERIE</v>
      </c>
      <c r="E814" s="4">
        <v>44767</v>
      </c>
      <c r="F814" s="6">
        <v>372</v>
      </c>
      <c r="G814" t="str">
        <f t="shared" si="25"/>
        <v>202207</v>
      </c>
    </row>
    <row r="815" spans="1:7" ht="12" customHeight="1" x14ac:dyDescent="0.15">
      <c r="A815" s="7">
        <v>44763</v>
      </c>
      <c r="B815" s="8">
        <v>143267031</v>
      </c>
      <c r="C815" s="1">
        <v>5540246174174</v>
      </c>
      <c r="D815" s="1" t="str">
        <f t="shared" si="24"/>
        <v>CREMERIE</v>
      </c>
      <c r="E815" s="7">
        <v>44767</v>
      </c>
      <c r="F815" s="9">
        <v>232</v>
      </c>
      <c r="G815" t="str">
        <f t="shared" si="25"/>
        <v>202207</v>
      </c>
    </row>
    <row r="816" spans="1:7" ht="12" customHeight="1" x14ac:dyDescent="0.15">
      <c r="A816" s="7">
        <v>44763</v>
      </c>
      <c r="B816" s="8">
        <v>143267031</v>
      </c>
      <c r="C816" s="1">
        <v>5540246176699</v>
      </c>
      <c r="D816" s="1" t="str">
        <f t="shared" si="24"/>
        <v>CREMERIE</v>
      </c>
      <c r="E816" s="7">
        <v>44767</v>
      </c>
      <c r="F816" s="9">
        <v>2088</v>
      </c>
      <c r="G816" t="str">
        <f t="shared" si="25"/>
        <v>202207</v>
      </c>
    </row>
    <row r="817" spans="1:7" ht="12" customHeight="1" x14ac:dyDescent="0.15">
      <c r="A817" s="4">
        <v>44763</v>
      </c>
      <c r="B817" s="5">
        <v>143267033</v>
      </c>
      <c r="C817" s="1">
        <v>5540246175047</v>
      </c>
      <c r="D817" s="1" t="str">
        <f t="shared" si="24"/>
        <v>CREMERIE</v>
      </c>
      <c r="E817" s="4">
        <v>44776</v>
      </c>
      <c r="F817" s="6">
        <v>209</v>
      </c>
      <c r="G817" t="str">
        <f t="shared" si="25"/>
        <v>202208</v>
      </c>
    </row>
    <row r="818" spans="1:7" ht="12" customHeight="1" x14ac:dyDescent="0.15">
      <c r="A818" s="7">
        <v>44763</v>
      </c>
      <c r="B818" s="8">
        <v>143267033</v>
      </c>
      <c r="C818" s="1">
        <v>5540246175049</v>
      </c>
      <c r="D818" s="1" t="str">
        <f t="shared" si="24"/>
        <v>CREMERIE</v>
      </c>
      <c r="E818" s="7">
        <v>44776</v>
      </c>
      <c r="F818" s="9">
        <v>279</v>
      </c>
      <c r="G818" t="str">
        <f t="shared" si="25"/>
        <v>202208</v>
      </c>
    </row>
    <row r="819" spans="1:7" ht="12" customHeight="1" x14ac:dyDescent="0.15">
      <c r="A819" s="4">
        <v>44763</v>
      </c>
      <c r="B819" s="5">
        <v>143267039</v>
      </c>
      <c r="C819" s="1">
        <v>5540246194330</v>
      </c>
      <c r="D819" s="1" t="str">
        <f t="shared" si="24"/>
        <v>MIX LEGUMES</v>
      </c>
      <c r="E819" s="4">
        <v>44775</v>
      </c>
      <c r="F819" s="6">
        <v>13753</v>
      </c>
      <c r="G819" t="str">
        <f t="shared" si="25"/>
        <v>202208</v>
      </c>
    </row>
    <row r="820" spans="1:7" ht="12" customHeight="1" x14ac:dyDescent="0.15">
      <c r="A820" s="4">
        <v>44766</v>
      </c>
      <c r="B820" s="5">
        <v>143277052</v>
      </c>
      <c r="C820" s="1">
        <v>5540246172978</v>
      </c>
      <c r="D820" s="1" t="str">
        <f t="shared" si="24"/>
        <v>CREMERIE</v>
      </c>
      <c r="E820" s="4">
        <v>44768</v>
      </c>
      <c r="F820" s="6">
        <v>836</v>
      </c>
      <c r="G820" t="str">
        <f t="shared" si="25"/>
        <v>202207</v>
      </c>
    </row>
    <row r="821" spans="1:7" ht="12" customHeight="1" x14ac:dyDescent="0.15">
      <c r="A821" s="4">
        <v>44766</v>
      </c>
      <c r="B821" s="5">
        <v>143277052</v>
      </c>
      <c r="C821" s="1">
        <v>5540246174174</v>
      </c>
      <c r="D821" s="1" t="str">
        <f t="shared" si="24"/>
        <v>CREMERIE</v>
      </c>
      <c r="E821" s="4">
        <v>44768</v>
      </c>
      <c r="F821" s="6">
        <v>464</v>
      </c>
      <c r="G821" t="str">
        <f t="shared" si="25"/>
        <v>202207</v>
      </c>
    </row>
    <row r="822" spans="1:7" ht="12" customHeight="1" x14ac:dyDescent="0.15">
      <c r="A822" s="4">
        <v>44766</v>
      </c>
      <c r="B822" s="5">
        <v>143277052</v>
      </c>
      <c r="C822" s="1">
        <v>5540246176699</v>
      </c>
      <c r="D822" s="1" t="str">
        <f t="shared" si="24"/>
        <v>CREMERIE</v>
      </c>
      <c r="E822" s="4">
        <v>44768</v>
      </c>
      <c r="F822" s="6">
        <v>2088</v>
      </c>
      <c r="G822" t="str">
        <f t="shared" si="25"/>
        <v>202207</v>
      </c>
    </row>
    <row r="823" spans="1:7" ht="12" customHeight="1" x14ac:dyDescent="0.15">
      <c r="A823" s="4">
        <v>44766</v>
      </c>
      <c r="B823" s="5">
        <v>143277053</v>
      </c>
      <c r="C823" s="1">
        <v>5540246171933</v>
      </c>
      <c r="D823" s="1" t="str">
        <f t="shared" si="24"/>
        <v>CREMERIE</v>
      </c>
      <c r="E823" s="4">
        <v>44768</v>
      </c>
      <c r="F823" s="6">
        <v>1114</v>
      </c>
      <c r="G823" t="str">
        <f t="shared" si="25"/>
        <v>202207</v>
      </c>
    </row>
    <row r="824" spans="1:7" ht="12" customHeight="1" x14ac:dyDescent="0.15">
      <c r="A824" s="4">
        <v>44766</v>
      </c>
      <c r="B824" s="5">
        <v>143277053</v>
      </c>
      <c r="C824" s="1">
        <v>5540246188200</v>
      </c>
      <c r="D824" s="1" t="str">
        <f t="shared" si="24"/>
        <v>CREMERIE</v>
      </c>
      <c r="E824" s="4">
        <v>44768</v>
      </c>
      <c r="F824" s="6">
        <v>743</v>
      </c>
      <c r="G824" t="str">
        <f t="shared" si="25"/>
        <v>202207</v>
      </c>
    </row>
    <row r="825" spans="1:7" ht="12" customHeight="1" x14ac:dyDescent="0.15">
      <c r="A825" s="4">
        <v>44766</v>
      </c>
      <c r="B825" s="5">
        <v>143277067</v>
      </c>
      <c r="C825" s="1">
        <v>5540246192209</v>
      </c>
      <c r="D825" s="1" t="str">
        <f t="shared" si="24"/>
        <v>MIX LEGUMES</v>
      </c>
      <c r="E825" s="4">
        <v>44777</v>
      </c>
      <c r="F825" s="6">
        <v>1114</v>
      </c>
      <c r="G825" t="str">
        <f t="shared" si="25"/>
        <v>202208</v>
      </c>
    </row>
    <row r="826" spans="1:7" ht="12" customHeight="1" x14ac:dyDescent="0.15">
      <c r="A826" s="4">
        <v>44767</v>
      </c>
      <c r="B826" s="5">
        <v>143277074</v>
      </c>
      <c r="C826" s="1">
        <v>5540246188200</v>
      </c>
      <c r="D826" s="1" t="str">
        <f t="shared" si="24"/>
        <v>CREMERIE</v>
      </c>
      <c r="E826" s="4">
        <v>44769</v>
      </c>
      <c r="F826" s="6">
        <v>372</v>
      </c>
      <c r="G826" t="str">
        <f t="shared" si="25"/>
        <v>202207</v>
      </c>
    </row>
    <row r="827" spans="1:7" ht="12" customHeight="1" x14ac:dyDescent="0.15">
      <c r="A827" s="7">
        <v>44767</v>
      </c>
      <c r="B827" s="8">
        <v>143277075</v>
      </c>
      <c r="C827" s="1">
        <v>5540246186325</v>
      </c>
      <c r="D827" s="1" t="str">
        <f t="shared" si="24"/>
        <v>CREMERIE</v>
      </c>
      <c r="E827" s="7">
        <v>44771</v>
      </c>
      <c r="F827" s="9">
        <v>418</v>
      </c>
      <c r="G827" t="str">
        <f t="shared" si="25"/>
        <v>202207</v>
      </c>
    </row>
    <row r="828" spans="1:7" ht="12" customHeight="1" x14ac:dyDescent="0.15">
      <c r="A828" s="4">
        <v>44768</v>
      </c>
      <c r="B828" s="5">
        <v>143277088</v>
      </c>
      <c r="C828" s="1">
        <v>5540246176294</v>
      </c>
      <c r="D828" s="1" t="str">
        <f t="shared" si="24"/>
        <v>CREMERIE</v>
      </c>
      <c r="E828" s="4">
        <v>44770</v>
      </c>
      <c r="F828" s="6">
        <v>1114</v>
      </c>
      <c r="G828" t="str">
        <f t="shared" si="25"/>
        <v>202207</v>
      </c>
    </row>
    <row r="829" spans="1:7" ht="12" customHeight="1" x14ac:dyDescent="0.15">
      <c r="A829" s="7">
        <v>44768</v>
      </c>
      <c r="B829" s="8">
        <v>143277088</v>
      </c>
      <c r="C829" s="1">
        <v>5540246176295</v>
      </c>
      <c r="D829" s="1" t="str">
        <f t="shared" si="24"/>
        <v>CREMERIE</v>
      </c>
      <c r="E829" s="7">
        <v>44770</v>
      </c>
      <c r="F829" s="9">
        <v>4455</v>
      </c>
      <c r="G829" t="str">
        <f t="shared" si="25"/>
        <v>202207</v>
      </c>
    </row>
    <row r="830" spans="1:7" ht="12" customHeight="1" x14ac:dyDescent="0.15">
      <c r="A830" s="4">
        <v>44768</v>
      </c>
      <c r="B830" s="5">
        <v>143277088</v>
      </c>
      <c r="C830" s="1">
        <v>5540246188200</v>
      </c>
      <c r="D830" s="1" t="str">
        <f t="shared" si="24"/>
        <v>CREMERIE</v>
      </c>
      <c r="E830" s="4">
        <v>44770</v>
      </c>
      <c r="F830" s="6">
        <v>372</v>
      </c>
      <c r="G830" t="str">
        <f t="shared" si="25"/>
        <v>202207</v>
      </c>
    </row>
    <row r="831" spans="1:7" ht="12" customHeight="1" x14ac:dyDescent="0.15">
      <c r="A831" s="4">
        <v>44768</v>
      </c>
      <c r="B831" s="5">
        <v>143277089</v>
      </c>
      <c r="C831" s="1">
        <v>5540246172978</v>
      </c>
      <c r="D831" s="1" t="str">
        <f t="shared" si="24"/>
        <v>CREMERIE</v>
      </c>
      <c r="E831" s="4">
        <v>44770</v>
      </c>
      <c r="F831" s="6">
        <v>836</v>
      </c>
      <c r="G831" t="str">
        <f t="shared" si="25"/>
        <v>202207</v>
      </c>
    </row>
    <row r="832" spans="1:7" ht="12" customHeight="1" x14ac:dyDescent="0.15">
      <c r="A832" s="4">
        <v>44768</v>
      </c>
      <c r="B832" s="5">
        <v>143277089</v>
      </c>
      <c r="C832" s="1">
        <v>5540246174174</v>
      </c>
      <c r="D832" s="1" t="str">
        <f t="shared" si="24"/>
        <v>CREMERIE</v>
      </c>
      <c r="E832" s="4">
        <v>44770</v>
      </c>
      <c r="F832" s="6">
        <v>232</v>
      </c>
      <c r="G832" t="str">
        <f t="shared" si="25"/>
        <v>202207</v>
      </c>
    </row>
    <row r="833" spans="1:7" ht="12" customHeight="1" x14ac:dyDescent="0.15">
      <c r="A833" s="7">
        <v>44768</v>
      </c>
      <c r="B833" s="8">
        <v>143277089</v>
      </c>
      <c r="C833" s="1">
        <v>5540246176699</v>
      </c>
      <c r="D833" s="1" t="str">
        <f t="shared" si="24"/>
        <v>CREMERIE</v>
      </c>
      <c r="E833" s="7">
        <v>44770</v>
      </c>
      <c r="F833" s="9">
        <v>2088</v>
      </c>
      <c r="G833" t="str">
        <f t="shared" si="25"/>
        <v>202207</v>
      </c>
    </row>
    <row r="834" spans="1:7" ht="12" customHeight="1" x14ac:dyDescent="0.15">
      <c r="A834" s="7">
        <v>44768</v>
      </c>
      <c r="B834" s="8">
        <v>143277090</v>
      </c>
      <c r="C834" s="1">
        <v>5540246171759</v>
      </c>
      <c r="D834" s="1" t="str">
        <f t="shared" ref="D834:D897" si="26">VLOOKUP(C834,Categorie,4,FALSE)</f>
        <v>MIX LEGUMES</v>
      </c>
      <c r="E834" s="7">
        <v>44774</v>
      </c>
      <c r="F834" s="9">
        <v>1253</v>
      </c>
      <c r="G834" t="str">
        <f t="shared" si="25"/>
        <v>202208</v>
      </c>
    </row>
    <row r="835" spans="1:7" ht="12" customHeight="1" x14ac:dyDescent="0.15">
      <c r="A835" s="4">
        <v>44768</v>
      </c>
      <c r="B835" s="5">
        <v>143277090</v>
      </c>
      <c r="C835" s="1">
        <v>5540246177133</v>
      </c>
      <c r="D835" s="1" t="str">
        <f t="shared" si="26"/>
        <v>MIX LEGUMES</v>
      </c>
      <c r="E835" s="4">
        <v>44774</v>
      </c>
      <c r="F835" s="6">
        <v>2228</v>
      </c>
      <c r="G835" t="str">
        <f t="shared" ref="G835:G898" si="27">TEXT(E835,"aaaamm")</f>
        <v>202208</v>
      </c>
    </row>
    <row r="836" spans="1:7" ht="12" customHeight="1" x14ac:dyDescent="0.15">
      <c r="A836" s="7">
        <v>44768</v>
      </c>
      <c r="B836" s="8">
        <v>143277090</v>
      </c>
      <c r="C836" s="1">
        <v>5540246192148</v>
      </c>
      <c r="D836" s="1" t="str">
        <f t="shared" si="26"/>
        <v>MIX LEGUMES</v>
      </c>
      <c r="E836" s="7">
        <v>44774</v>
      </c>
      <c r="F836" s="9">
        <v>25056</v>
      </c>
      <c r="G836" t="str">
        <f t="shared" si="27"/>
        <v>202208</v>
      </c>
    </row>
    <row r="837" spans="1:7" ht="12" customHeight="1" x14ac:dyDescent="0.15">
      <c r="A837" s="4">
        <v>44768</v>
      </c>
      <c r="B837" s="5">
        <v>143277090</v>
      </c>
      <c r="C837" s="1">
        <v>5540246192518</v>
      </c>
      <c r="D837" s="1" t="str">
        <f t="shared" si="26"/>
        <v>MIX LEGUMES</v>
      </c>
      <c r="E837" s="4">
        <v>44774</v>
      </c>
      <c r="F837" s="6">
        <v>4385</v>
      </c>
      <c r="G837" t="str">
        <f t="shared" si="27"/>
        <v>202208</v>
      </c>
    </row>
    <row r="838" spans="1:7" ht="12" customHeight="1" x14ac:dyDescent="0.15">
      <c r="A838" s="7">
        <v>44768</v>
      </c>
      <c r="B838" s="8">
        <v>143277091</v>
      </c>
      <c r="C838" s="1">
        <v>5540246183130</v>
      </c>
      <c r="D838" s="1" t="str">
        <f t="shared" si="26"/>
        <v>MIX LEGUMES</v>
      </c>
      <c r="E838" s="7">
        <v>44780</v>
      </c>
      <c r="F838" s="9">
        <v>1128</v>
      </c>
      <c r="G838" t="str">
        <f t="shared" si="27"/>
        <v>202208</v>
      </c>
    </row>
    <row r="839" spans="1:7" ht="12" customHeight="1" x14ac:dyDescent="0.15">
      <c r="A839" s="4">
        <v>44768</v>
      </c>
      <c r="B839" s="5">
        <v>143277091</v>
      </c>
      <c r="C839" s="1">
        <v>5540246183537</v>
      </c>
      <c r="D839" s="1" t="str">
        <f t="shared" si="26"/>
        <v>MIX LEGUMES</v>
      </c>
      <c r="E839" s="4">
        <v>44780</v>
      </c>
      <c r="F839" s="6">
        <v>961</v>
      </c>
      <c r="G839" t="str">
        <f t="shared" si="27"/>
        <v>202208</v>
      </c>
    </row>
    <row r="840" spans="1:7" ht="12" customHeight="1" x14ac:dyDescent="0.15">
      <c r="A840" s="7">
        <v>44768</v>
      </c>
      <c r="B840" s="8">
        <v>143277091</v>
      </c>
      <c r="C840" s="1">
        <v>5540246183538</v>
      </c>
      <c r="D840" s="1" t="str">
        <f t="shared" si="26"/>
        <v>MIX LEGUMES</v>
      </c>
      <c r="E840" s="7">
        <v>44780</v>
      </c>
      <c r="F840" s="9">
        <v>919</v>
      </c>
      <c r="G840" t="str">
        <f t="shared" si="27"/>
        <v>202208</v>
      </c>
    </row>
    <row r="841" spans="1:7" ht="12" customHeight="1" x14ac:dyDescent="0.15">
      <c r="A841" s="4">
        <v>44768</v>
      </c>
      <c r="B841" s="5">
        <v>143277097</v>
      </c>
      <c r="C841" s="1">
        <v>5540246184036</v>
      </c>
      <c r="D841" s="1" t="str">
        <f t="shared" si="26"/>
        <v>BOULANGERIE</v>
      </c>
      <c r="E841" s="4">
        <v>44781</v>
      </c>
      <c r="F841" s="6">
        <v>130</v>
      </c>
      <c r="G841" t="str">
        <f t="shared" si="27"/>
        <v>202208</v>
      </c>
    </row>
    <row r="842" spans="1:7" ht="12" customHeight="1" x14ac:dyDescent="0.15">
      <c r="A842" s="4">
        <v>44769</v>
      </c>
      <c r="B842" s="5">
        <v>143277109</v>
      </c>
      <c r="C842" s="1">
        <v>5540246174174</v>
      </c>
      <c r="D842" s="1" t="str">
        <f t="shared" si="26"/>
        <v>CREMERIE</v>
      </c>
      <c r="E842" s="4">
        <v>44773</v>
      </c>
      <c r="F842" s="6">
        <v>464</v>
      </c>
      <c r="G842" t="str">
        <f t="shared" si="27"/>
        <v>202207</v>
      </c>
    </row>
    <row r="843" spans="1:7" ht="12" customHeight="1" x14ac:dyDescent="0.15">
      <c r="A843" s="7">
        <v>44769</v>
      </c>
      <c r="B843" s="8">
        <v>143277109</v>
      </c>
      <c r="C843" s="1">
        <v>5540246176699</v>
      </c>
      <c r="D843" s="1" t="str">
        <f t="shared" si="26"/>
        <v>CREMERIE</v>
      </c>
      <c r="E843" s="7">
        <v>44773</v>
      </c>
      <c r="F843" s="9">
        <v>836</v>
      </c>
      <c r="G843" t="str">
        <f t="shared" si="27"/>
        <v>202207</v>
      </c>
    </row>
    <row r="844" spans="1:7" ht="12" customHeight="1" x14ac:dyDescent="0.15">
      <c r="A844" s="4">
        <v>44769</v>
      </c>
      <c r="B844" s="5">
        <v>143277109</v>
      </c>
      <c r="C844" s="1">
        <v>5540246188175</v>
      </c>
      <c r="D844" s="1" t="str">
        <f t="shared" si="26"/>
        <v>CREMERIE</v>
      </c>
      <c r="E844" s="4">
        <v>44773</v>
      </c>
      <c r="F844" s="6">
        <v>232</v>
      </c>
      <c r="G844" t="str">
        <f t="shared" si="27"/>
        <v>202207</v>
      </c>
    </row>
    <row r="845" spans="1:7" ht="12" customHeight="1" x14ac:dyDescent="0.15">
      <c r="A845" s="4">
        <v>44769</v>
      </c>
      <c r="B845" s="5">
        <v>143277109</v>
      </c>
      <c r="C845" s="1">
        <v>5540246192102</v>
      </c>
      <c r="D845" s="1" t="str">
        <f t="shared" si="26"/>
        <v>CREMERIE</v>
      </c>
      <c r="E845" s="4">
        <v>44773</v>
      </c>
      <c r="F845" s="6">
        <v>2005</v>
      </c>
      <c r="G845" t="str">
        <f t="shared" si="27"/>
        <v>202207</v>
      </c>
    </row>
    <row r="846" spans="1:7" ht="12" customHeight="1" x14ac:dyDescent="0.15">
      <c r="A846" s="4">
        <v>44769</v>
      </c>
      <c r="B846" s="5">
        <v>143277110</v>
      </c>
      <c r="C846" s="1">
        <v>5540246176294</v>
      </c>
      <c r="D846" s="1" t="str">
        <f t="shared" si="26"/>
        <v>CREMERIE</v>
      </c>
      <c r="E846" s="4">
        <v>44773</v>
      </c>
      <c r="F846" s="6">
        <v>1485</v>
      </c>
      <c r="G846" t="str">
        <f t="shared" si="27"/>
        <v>202207</v>
      </c>
    </row>
    <row r="847" spans="1:7" ht="12" customHeight="1" x14ac:dyDescent="0.15">
      <c r="A847" s="7">
        <v>44769</v>
      </c>
      <c r="B847" s="8">
        <v>143277110</v>
      </c>
      <c r="C847" s="1">
        <v>5540246176295</v>
      </c>
      <c r="D847" s="1" t="str">
        <f t="shared" si="26"/>
        <v>CREMERIE</v>
      </c>
      <c r="E847" s="7">
        <v>44773</v>
      </c>
      <c r="F847" s="9">
        <v>7424</v>
      </c>
      <c r="G847" t="str">
        <f t="shared" si="27"/>
        <v>202207</v>
      </c>
    </row>
    <row r="848" spans="1:7" ht="12" customHeight="1" x14ac:dyDescent="0.15">
      <c r="A848" s="7">
        <v>44769</v>
      </c>
      <c r="B848" s="8">
        <v>143277110</v>
      </c>
      <c r="C848" s="1">
        <v>5540246187987</v>
      </c>
      <c r="D848" s="1" t="str">
        <f t="shared" si="26"/>
        <v>CREMERIE</v>
      </c>
      <c r="E848" s="7">
        <v>44773</v>
      </c>
      <c r="F848" s="9">
        <v>2228</v>
      </c>
      <c r="G848" t="str">
        <f t="shared" si="27"/>
        <v>202207</v>
      </c>
    </row>
    <row r="849" spans="1:7" ht="12" customHeight="1" x14ac:dyDescent="0.15">
      <c r="A849" s="4">
        <v>44769</v>
      </c>
      <c r="B849" s="5">
        <v>143277110</v>
      </c>
      <c r="C849" s="1">
        <v>5540246188200</v>
      </c>
      <c r="D849" s="1" t="str">
        <f t="shared" si="26"/>
        <v>CREMERIE</v>
      </c>
      <c r="E849" s="4">
        <v>44773</v>
      </c>
      <c r="F849" s="6">
        <v>743</v>
      </c>
      <c r="G849" t="str">
        <f t="shared" si="27"/>
        <v>202207</v>
      </c>
    </row>
    <row r="850" spans="1:7" ht="12" customHeight="1" x14ac:dyDescent="0.15">
      <c r="A850" s="4">
        <v>44770</v>
      </c>
      <c r="B850" s="5">
        <v>143277123</v>
      </c>
      <c r="C850" s="1">
        <v>5540246176294</v>
      </c>
      <c r="D850" s="1" t="str">
        <f t="shared" si="26"/>
        <v>CREMERIE</v>
      </c>
      <c r="E850" s="4">
        <v>44774</v>
      </c>
      <c r="F850" s="6">
        <v>743</v>
      </c>
      <c r="G850" t="str">
        <f t="shared" si="27"/>
        <v>202208</v>
      </c>
    </row>
    <row r="851" spans="1:7" ht="12" customHeight="1" x14ac:dyDescent="0.15">
      <c r="A851" s="7">
        <v>44770</v>
      </c>
      <c r="B851" s="8">
        <v>143277123</v>
      </c>
      <c r="C851" s="1">
        <v>5540246176295</v>
      </c>
      <c r="D851" s="1" t="str">
        <f t="shared" si="26"/>
        <v>CREMERIE</v>
      </c>
      <c r="E851" s="7">
        <v>44774</v>
      </c>
      <c r="F851" s="9">
        <v>1485</v>
      </c>
      <c r="G851" t="str">
        <f t="shared" si="27"/>
        <v>202208</v>
      </c>
    </row>
    <row r="852" spans="1:7" ht="12" customHeight="1" x14ac:dyDescent="0.15">
      <c r="A852" s="7">
        <v>44770</v>
      </c>
      <c r="B852" s="8">
        <v>143277123</v>
      </c>
      <c r="C852" s="1">
        <v>5540246188200</v>
      </c>
      <c r="D852" s="1" t="str">
        <f t="shared" si="26"/>
        <v>CREMERIE</v>
      </c>
      <c r="E852" s="7">
        <v>44774</v>
      </c>
      <c r="F852" s="9">
        <v>557</v>
      </c>
      <c r="G852" t="str">
        <f t="shared" si="27"/>
        <v>202208</v>
      </c>
    </row>
    <row r="853" spans="1:7" ht="12" customHeight="1" x14ac:dyDescent="0.15">
      <c r="A853" s="4">
        <v>44770</v>
      </c>
      <c r="B853" s="5">
        <v>143277124</v>
      </c>
      <c r="C853" s="1">
        <v>5540246172978</v>
      </c>
      <c r="D853" s="1" t="str">
        <f t="shared" si="26"/>
        <v>CREMERIE</v>
      </c>
      <c r="E853" s="4">
        <v>44774</v>
      </c>
      <c r="F853" s="6">
        <v>836</v>
      </c>
      <c r="G853" t="str">
        <f t="shared" si="27"/>
        <v>202208</v>
      </c>
    </row>
    <row r="854" spans="1:7" ht="12" customHeight="1" x14ac:dyDescent="0.15">
      <c r="A854" s="4">
        <v>44770</v>
      </c>
      <c r="B854" s="5">
        <v>143277124</v>
      </c>
      <c r="C854" s="1">
        <v>5540246176699</v>
      </c>
      <c r="D854" s="1" t="str">
        <f t="shared" si="26"/>
        <v>CREMERIE</v>
      </c>
      <c r="E854" s="4">
        <v>44774</v>
      </c>
      <c r="F854" s="6">
        <v>2088</v>
      </c>
      <c r="G854" t="str">
        <f t="shared" si="27"/>
        <v>202208</v>
      </c>
    </row>
    <row r="855" spans="1:7" ht="12" customHeight="1" x14ac:dyDescent="0.15">
      <c r="A855" s="7">
        <v>44770</v>
      </c>
      <c r="B855" s="8">
        <v>143277124</v>
      </c>
      <c r="C855" s="1">
        <v>5540246188175</v>
      </c>
      <c r="D855" s="1" t="str">
        <f t="shared" si="26"/>
        <v>CREMERIE</v>
      </c>
      <c r="E855" s="7">
        <v>44774</v>
      </c>
      <c r="F855" s="9">
        <v>116</v>
      </c>
      <c r="G855" t="str">
        <f t="shared" si="27"/>
        <v>202208</v>
      </c>
    </row>
    <row r="856" spans="1:7" ht="12" customHeight="1" x14ac:dyDescent="0.15">
      <c r="A856" s="7">
        <v>44773</v>
      </c>
      <c r="B856" s="8">
        <v>143287132</v>
      </c>
      <c r="C856" s="1">
        <v>5540246172978</v>
      </c>
      <c r="D856" s="1" t="str">
        <f t="shared" si="26"/>
        <v>CREMERIE</v>
      </c>
      <c r="E856" s="7">
        <v>44775</v>
      </c>
      <c r="F856" s="9">
        <v>836</v>
      </c>
      <c r="G856" t="str">
        <f t="shared" si="27"/>
        <v>202208</v>
      </c>
    </row>
    <row r="857" spans="1:7" ht="12" customHeight="1" x14ac:dyDescent="0.15">
      <c r="A857" s="4">
        <v>44773</v>
      </c>
      <c r="B857" s="5">
        <v>143287132</v>
      </c>
      <c r="C857" s="1">
        <v>5540246176699</v>
      </c>
      <c r="D857" s="1" t="str">
        <f t="shared" si="26"/>
        <v>CREMERIE</v>
      </c>
      <c r="E857" s="4">
        <v>44775</v>
      </c>
      <c r="F857" s="6">
        <v>1044</v>
      </c>
      <c r="G857" t="str">
        <f t="shared" si="27"/>
        <v>202208</v>
      </c>
    </row>
    <row r="858" spans="1:7" ht="12" customHeight="1" x14ac:dyDescent="0.15">
      <c r="A858" s="7">
        <v>44773</v>
      </c>
      <c r="B858" s="8">
        <v>143287132</v>
      </c>
      <c r="C858" s="1">
        <v>5540246188175</v>
      </c>
      <c r="D858" s="1" t="str">
        <f t="shared" si="26"/>
        <v>CREMERIE</v>
      </c>
      <c r="E858" s="7">
        <v>44775</v>
      </c>
      <c r="F858" s="9">
        <v>116</v>
      </c>
      <c r="G858" t="str">
        <f t="shared" si="27"/>
        <v>202208</v>
      </c>
    </row>
    <row r="859" spans="1:7" ht="12" customHeight="1" x14ac:dyDescent="0.15">
      <c r="A859" s="4">
        <v>44773</v>
      </c>
      <c r="B859" s="5">
        <v>143287133</v>
      </c>
      <c r="C859" s="1">
        <v>5540246187987</v>
      </c>
      <c r="D859" s="1" t="str">
        <f t="shared" si="26"/>
        <v>CREMERIE</v>
      </c>
      <c r="E859" s="4">
        <v>44775</v>
      </c>
      <c r="F859" s="6">
        <v>1114</v>
      </c>
      <c r="G859" t="str">
        <f t="shared" si="27"/>
        <v>202208</v>
      </c>
    </row>
    <row r="860" spans="1:7" ht="12" customHeight="1" x14ac:dyDescent="0.15">
      <c r="A860" s="7">
        <v>44773</v>
      </c>
      <c r="B860" s="8">
        <v>143287136</v>
      </c>
      <c r="C860" s="1">
        <v>5540246185562</v>
      </c>
      <c r="D860" s="1" t="str">
        <f t="shared" si="26"/>
        <v>CREMERIE</v>
      </c>
      <c r="E860" s="7">
        <v>44777</v>
      </c>
      <c r="F860" s="9">
        <v>70</v>
      </c>
      <c r="G860" t="str">
        <f t="shared" si="27"/>
        <v>202208</v>
      </c>
    </row>
    <row r="861" spans="1:7" ht="12" customHeight="1" x14ac:dyDescent="0.15">
      <c r="A861" s="4">
        <v>44773</v>
      </c>
      <c r="B861" s="5">
        <v>143287152</v>
      </c>
      <c r="C861" s="1">
        <v>5540246173472</v>
      </c>
      <c r="D861" s="1" t="str">
        <f t="shared" si="26"/>
        <v>CREMERIE</v>
      </c>
      <c r="E861" s="4">
        <v>44784</v>
      </c>
      <c r="F861" s="6">
        <v>418</v>
      </c>
      <c r="G861" t="str">
        <f t="shared" si="27"/>
        <v>202208</v>
      </c>
    </row>
    <row r="862" spans="1:7" ht="12" customHeight="1" x14ac:dyDescent="0.15">
      <c r="A862" s="7">
        <v>44773</v>
      </c>
      <c r="B862" s="8">
        <v>143287152</v>
      </c>
      <c r="C862" s="1">
        <v>5540246175047</v>
      </c>
      <c r="D862" s="1" t="str">
        <f t="shared" si="26"/>
        <v>CREMERIE</v>
      </c>
      <c r="E862" s="7">
        <v>44784</v>
      </c>
      <c r="F862" s="9">
        <v>279</v>
      </c>
      <c r="G862" t="str">
        <f t="shared" si="27"/>
        <v>202208</v>
      </c>
    </row>
    <row r="863" spans="1:7" ht="12" customHeight="1" x14ac:dyDescent="0.15">
      <c r="A863" s="4">
        <v>44773</v>
      </c>
      <c r="B863" s="5">
        <v>143287152</v>
      </c>
      <c r="C863" s="1">
        <v>5540246175049</v>
      </c>
      <c r="D863" s="1" t="str">
        <f t="shared" si="26"/>
        <v>CREMERIE</v>
      </c>
      <c r="E863" s="4">
        <v>44784</v>
      </c>
      <c r="F863" s="6">
        <v>418</v>
      </c>
      <c r="G863" t="str">
        <f t="shared" si="27"/>
        <v>202208</v>
      </c>
    </row>
    <row r="864" spans="1:7" ht="12" customHeight="1" x14ac:dyDescent="0.15">
      <c r="A864" s="7">
        <v>44773</v>
      </c>
      <c r="B864" s="8">
        <v>143287152</v>
      </c>
      <c r="C864" s="1">
        <v>5540246175050</v>
      </c>
      <c r="D864" s="1" t="str">
        <f t="shared" si="26"/>
        <v>CREMERIE</v>
      </c>
      <c r="E864" s="7">
        <v>44784</v>
      </c>
      <c r="F864" s="9">
        <v>418</v>
      </c>
      <c r="G864" t="str">
        <f t="shared" si="27"/>
        <v>202208</v>
      </c>
    </row>
    <row r="865" spans="1:7" ht="12" customHeight="1" x14ac:dyDescent="0.15">
      <c r="A865" s="4">
        <v>44773</v>
      </c>
      <c r="B865" s="5">
        <v>143287152</v>
      </c>
      <c r="C865" s="1">
        <v>5540246190743</v>
      </c>
      <c r="D865" s="1" t="str">
        <f t="shared" si="26"/>
        <v>CREMERIE</v>
      </c>
      <c r="E865" s="4">
        <v>44784</v>
      </c>
      <c r="F865" s="6">
        <v>140</v>
      </c>
      <c r="G865" t="str">
        <f t="shared" si="27"/>
        <v>202208</v>
      </c>
    </row>
    <row r="866" spans="1:7" ht="12" customHeight="1" x14ac:dyDescent="0.15">
      <c r="A866" s="4">
        <v>44774</v>
      </c>
      <c r="B866" s="5">
        <v>143287159</v>
      </c>
      <c r="C866" s="1">
        <v>5540246171933</v>
      </c>
      <c r="D866" s="1" t="str">
        <f t="shared" si="26"/>
        <v>CREMERIE</v>
      </c>
      <c r="E866" s="4">
        <v>44776</v>
      </c>
      <c r="F866" s="6">
        <v>335</v>
      </c>
      <c r="G866" t="str">
        <f t="shared" si="27"/>
        <v>202208</v>
      </c>
    </row>
    <row r="867" spans="1:7" ht="12" customHeight="1" x14ac:dyDescent="0.15">
      <c r="A867" s="7">
        <v>44774</v>
      </c>
      <c r="B867" s="8">
        <v>143287159</v>
      </c>
      <c r="C867" s="1">
        <v>5540246176294</v>
      </c>
      <c r="D867" s="1" t="str">
        <f t="shared" si="26"/>
        <v>CREMERIE</v>
      </c>
      <c r="E867" s="7">
        <v>44776</v>
      </c>
      <c r="F867" s="9">
        <v>743</v>
      </c>
      <c r="G867" t="str">
        <f t="shared" si="27"/>
        <v>202208</v>
      </c>
    </row>
    <row r="868" spans="1:7" ht="12" customHeight="1" x14ac:dyDescent="0.15">
      <c r="A868" s="4">
        <v>44774</v>
      </c>
      <c r="B868" s="5">
        <v>143287159</v>
      </c>
      <c r="C868" s="1">
        <v>5540246187987</v>
      </c>
      <c r="D868" s="1" t="str">
        <f t="shared" si="26"/>
        <v>CREMERIE</v>
      </c>
      <c r="E868" s="4">
        <v>44776</v>
      </c>
      <c r="F868" s="6">
        <v>1671</v>
      </c>
      <c r="G868" t="str">
        <f t="shared" si="27"/>
        <v>202208</v>
      </c>
    </row>
    <row r="869" spans="1:7" ht="12" customHeight="1" x14ac:dyDescent="0.15">
      <c r="A869" s="4">
        <v>44774</v>
      </c>
      <c r="B869" s="5">
        <v>143287163</v>
      </c>
      <c r="C869" s="1">
        <v>5540246172978</v>
      </c>
      <c r="D869" s="1" t="str">
        <f t="shared" si="26"/>
        <v>CREMERIE</v>
      </c>
      <c r="E869" s="4">
        <v>44776</v>
      </c>
      <c r="F869" s="6">
        <v>836</v>
      </c>
      <c r="G869" t="str">
        <f t="shared" si="27"/>
        <v>202208</v>
      </c>
    </row>
    <row r="870" spans="1:7" ht="12" customHeight="1" x14ac:dyDescent="0.15">
      <c r="A870" s="7">
        <v>44774</v>
      </c>
      <c r="B870" s="8">
        <v>143287163</v>
      </c>
      <c r="C870" s="1">
        <v>5540246176699</v>
      </c>
      <c r="D870" s="1" t="str">
        <f t="shared" si="26"/>
        <v>CREMERIE</v>
      </c>
      <c r="E870" s="7">
        <v>44776</v>
      </c>
      <c r="F870" s="9">
        <v>836</v>
      </c>
      <c r="G870" t="str">
        <f t="shared" si="27"/>
        <v>202208</v>
      </c>
    </row>
    <row r="871" spans="1:7" ht="12" customHeight="1" x14ac:dyDescent="0.15">
      <c r="A871" s="7">
        <v>44774</v>
      </c>
      <c r="B871" s="8">
        <v>143287169</v>
      </c>
      <c r="C871" s="1">
        <v>5540246183587</v>
      </c>
      <c r="D871" s="1" t="str">
        <f t="shared" si="26"/>
        <v>MIX LEGUMES</v>
      </c>
      <c r="E871" s="7">
        <v>44794</v>
      </c>
      <c r="F871" s="9">
        <v>502</v>
      </c>
      <c r="G871" t="str">
        <f t="shared" si="27"/>
        <v>202208</v>
      </c>
    </row>
    <row r="872" spans="1:7" ht="12" customHeight="1" x14ac:dyDescent="0.15">
      <c r="A872" s="4">
        <v>44774</v>
      </c>
      <c r="B872" s="5">
        <v>143287169</v>
      </c>
      <c r="C872" s="1">
        <v>5540246183589</v>
      </c>
      <c r="D872" s="1" t="str">
        <f t="shared" si="26"/>
        <v>MIX LEGUMES</v>
      </c>
      <c r="E872" s="4">
        <v>44794</v>
      </c>
      <c r="F872" s="6">
        <v>650</v>
      </c>
      <c r="G872" t="str">
        <f t="shared" si="27"/>
        <v>202208</v>
      </c>
    </row>
    <row r="873" spans="1:7" ht="12" customHeight="1" x14ac:dyDescent="0.15">
      <c r="A873" s="7">
        <v>44774</v>
      </c>
      <c r="B873" s="8">
        <v>143287172</v>
      </c>
      <c r="C873" s="1">
        <v>5540246180522</v>
      </c>
      <c r="D873" s="1" t="str">
        <f t="shared" si="26"/>
        <v>BOULANGERIE</v>
      </c>
      <c r="E873" s="7">
        <v>44784</v>
      </c>
      <c r="F873" s="9">
        <v>891</v>
      </c>
      <c r="G873" t="str">
        <f t="shared" si="27"/>
        <v>202208</v>
      </c>
    </row>
    <row r="874" spans="1:7" ht="12" customHeight="1" x14ac:dyDescent="0.15">
      <c r="A874" s="7">
        <v>44774</v>
      </c>
      <c r="B874" s="8">
        <v>143287173</v>
      </c>
      <c r="C874" s="1">
        <v>5540246194632</v>
      </c>
      <c r="D874" s="1" t="str">
        <f t="shared" si="26"/>
        <v>BOULANGERIE</v>
      </c>
      <c r="E874" s="7">
        <v>44787</v>
      </c>
      <c r="F874" s="9">
        <v>669</v>
      </c>
      <c r="G874" t="str">
        <f t="shared" si="27"/>
        <v>202208</v>
      </c>
    </row>
    <row r="875" spans="1:7" ht="12" customHeight="1" x14ac:dyDescent="0.15">
      <c r="A875" s="7">
        <v>44775</v>
      </c>
      <c r="B875" s="8">
        <v>143287181</v>
      </c>
      <c r="C875" s="1">
        <v>5540246176294</v>
      </c>
      <c r="D875" s="1" t="str">
        <f t="shared" si="26"/>
        <v>CREMERIE</v>
      </c>
      <c r="E875" s="7">
        <v>44777</v>
      </c>
      <c r="F875" s="9">
        <v>743</v>
      </c>
      <c r="G875" t="str">
        <f t="shared" si="27"/>
        <v>202208</v>
      </c>
    </row>
    <row r="876" spans="1:7" ht="12" customHeight="1" x14ac:dyDescent="0.15">
      <c r="A876" s="4">
        <v>44775</v>
      </c>
      <c r="B876" s="5">
        <v>143287181</v>
      </c>
      <c r="C876" s="1">
        <v>5540246176295</v>
      </c>
      <c r="D876" s="1" t="str">
        <f t="shared" si="26"/>
        <v>CREMERIE</v>
      </c>
      <c r="E876" s="4">
        <v>44777</v>
      </c>
      <c r="F876" s="6">
        <v>2970</v>
      </c>
      <c r="G876" t="str">
        <f t="shared" si="27"/>
        <v>202208</v>
      </c>
    </row>
    <row r="877" spans="1:7" ht="12" customHeight="1" x14ac:dyDescent="0.15">
      <c r="A877" s="7">
        <v>44775</v>
      </c>
      <c r="B877" s="8">
        <v>143287181</v>
      </c>
      <c r="C877" s="1">
        <v>5540246187987</v>
      </c>
      <c r="D877" s="1" t="str">
        <f t="shared" si="26"/>
        <v>CREMERIE</v>
      </c>
      <c r="E877" s="7">
        <v>44777</v>
      </c>
      <c r="F877" s="9">
        <v>1671</v>
      </c>
      <c r="G877" t="str">
        <f t="shared" si="27"/>
        <v>202208</v>
      </c>
    </row>
    <row r="878" spans="1:7" ht="12" customHeight="1" x14ac:dyDescent="0.15">
      <c r="A878" s="4">
        <v>44775</v>
      </c>
      <c r="B878" s="5">
        <v>143287181</v>
      </c>
      <c r="C878" s="1">
        <v>5540246188200</v>
      </c>
      <c r="D878" s="1" t="str">
        <f t="shared" si="26"/>
        <v>CREMERIE</v>
      </c>
      <c r="E878" s="4">
        <v>44777</v>
      </c>
      <c r="F878" s="6">
        <v>372</v>
      </c>
      <c r="G878" t="str">
        <f t="shared" si="27"/>
        <v>202208</v>
      </c>
    </row>
    <row r="879" spans="1:7" ht="12" customHeight="1" x14ac:dyDescent="0.15">
      <c r="A879" s="4">
        <v>44775</v>
      </c>
      <c r="B879" s="5">
        <v>143287185</v>
      </c>
      <c r="C879" s="1">
        <v>5540246172669</v>
      </c>
      <c r="D879" s="1" t="str">
        <f t="shared" si="26"/>
        <v>CREMERIE</v>
      </c>
      <c r="E879" s="4">
        <v>44777</v>
      </c>
      <c r="F879" s="6">
        <v>279</v>
      </c>
      <c r="G879" t="str">
        <f t="shared" si="27"/>
        <v>202208</v>
      </c>
    </row>
    <row r="880" spans="1:7" ht="12" customHeight="1" x14ac:dyDescent="0.15">
      <c r="A880" s="7">
        <v>44775</v>
      </c>
      <c r="B880" s="8">
        <v>143287185</v>
      </c>
      <c r="C880" s="1">
        <v>5540246172978</v>
      </c>
      <c r="D880" s="1" t="str">
        <f t="shared" si="26"/>
        <v>CREMERIE</v>
      </c>
      <c r="E880" s="7">
        <v>44777</v>
      </c>
      <c r="F880" s="9">
        <v>836</v>
      </c>
      <c r="G880" t="str">
        <f t="shared" si="27"/>
        <v>202208</v>
      </c>
    </row>
    <row r="881" spans="1:7" ht="12" customHeight="1" x14ac:dyDescent="0.15">
      <c r="A881" s="4">
        <v>44775</v>
      </c>
      <c r="B881" s="5">
        <v>143287185</v>
      </c>
      <c r="C881" s="1">
        <v>5540246174174</v>
      </c>
      <c r="D881" s="1" t="str">
        <f t="shared" si="26"/>
        <v>CREMERIE</v>
      </c>
      <c r="E881" s="4">
        <v>44777</v>
      </c>
      <c r="F881" s="6">
        <v>232</v>
      </c>
      <c r="G881" t="str">
        <f t="shared" si="27"/>
        <v>202208</v>
      </c>
    </row>
    <row r="882" spans="1:7" ht="12" customHeight="1" x14ac:dyDescent="0.15">
      <c r="A882" s="4">
        <v>44776</v>
      </c>
      <c r="B882" s="5">
        <v>143287208</v>
      </c>
      <c r="C882" s="1">
        <v>5540246171933</v>
      </c>
      <c r="D882" s="1" t="str">
        <f t="shared" si="26"/>
        <v>CREMERIE</v>
      </c>
      <c r="E882" s="4">
        <v>44780</v>
      </c>
      <c r="F882" s="6">
        <v>1114</v>
      </c>
      <c r="G882" t="str">
        <f t="shared" si="27"/>
        <v>202208</v>
      </c>
    </row>
    <row r="883" spans="1:7" ht="12" customHeight="1" x14ac:dyDescent="0.15">
      <c r="A883" s="7">
        <v>44776</v>
      </c>
      <c r="B883" s="8">
        <v>143287208</v>
      </c>
      <c r="C883" s="1">
        <v>5540246176294</v>
      </c>
      <c r="D883" s="1" t="str">
        <f t="shared" si="26"/>
        <v>CREMERIE</v>
      </c>
      <c r="E883" s="7">
        <v>44780</v>
      </c>
      <c r="F883" s="9">
        <v>1485</v>
      </c>
      <c r="G883" t="str">
        <f t="shared" si="27"/>
        <v>202208</v>
      </c>
    </row>
    <row r="884" spans="1:7" ht="12" customHeight="1" x14ac:dyDescent="0.15">
      <c r="A884" s="4">
        <v>44776</v>
      </c>
      <c r="B884" s="5">
        <v>143287208</v>
      </c>
      <c r="C884" s="1">
        <v>5540246176295</v>
      </c>
      <c r="D884" s="1" t="str">
        <f t="shared" si="26"/>
        <v>CREMERIE</v>
      </c>
      <c r="E884" s="4">
        <v>44780</v>
      </c>
      <c r="F884" s="6">
        <v>5940</v>
      </c>
      <c r="G884" t="str">
        <f t="shared" si="27"/>
        <v>202208</v>
      </c>
    </row>
    <row r="885" spans="1:7" ht="12" customHeight="1" x14ac:dyDescent="0.15">
      <c r="A885" s="4">
        <v>44776</v>
      </c>
      <c r="B885" s="5">
        <v>143287208</v>
      </c>
      <c r="C885" s="1">
        <v>5540246187987</v>
      </c>
      <c r="D885" s="1" t="str">
        <f t="shared" si="26"/>
        <v>CREMERIE</v>
      </c>
      <c r="E885" s="4">
        <v>44780</v>
      </c>
      <c r="F885" s="6">
        <v>3898</v>
      </c>
      <c r="G885" t="str">
        <f t="shared" si="27"/>
        <v>202208</v>
      </c>
    </row>
    <row r="886" spans="1:7" ht="12" customHeight="1" x14ac:dyDescent="0.15">
      <c r="A886" s="7">
        <v>44776</v>
      </c>
      <c r="B886" s="8">
        <v>143287208</v>
      </c>
      <c r="C886" s="1">
        <v>5540246188200</v>
      </c>
      <c r="D886" s="1" t="str">
        <f t="shared" si="26"/>
        <v>CREMERIE</v>
      </c>
      <c r="E886" s="7">
        <v>44780</v>
      </c>
      <c r="F886" s="9">
        <v>743</v>
      </c>
      <c r="G886" t="str">
        <f t="shared" si="27"/>
        <v>202208</v>
      </c>
    </row>
    <row r="887" spans="1:7" ht="12" customHeight="1" x14ac:dyDescent="0.15">
      <c r="A887" s="7">
        <v>44776</v>
      </c>
      <c r="B887" s="8">
        <v>143287212</v>
      </c>
      <c r="C887" s="1">
        <v>5540246171933</v>
      </c>
      <c r="D887" s="1" t="str">
        <f t="shared" si="26"/>
        <v>CREMERIE</v>
      </c>
      <c r="E887" s="7">
        <v>44777</v>
      </c>
      <c r="F887" s="9">
        <v>557</v>
      </c>
      <c r="G887" t="str">
        <f t="shared" si="27"/>
        <v>202208</v>
      </c>
    </row>
    <row r="888" spans="1:7" ht="12" customHeight="1" x14ac:dyDescent="0.15">
      <c r="A888" s="4">
        <v>44776</v>
      </c>
      <c r="B888" s="5">
        <v>143287212</v>
      </c>
      <c r="C888" s="1">
        <v>5540246176294</v>
      </c>
      <c r="D888" s="1" t="str">
        <f t="shared" si="26"/>
        <v>CREMERIE</v>
      </c>
      <c r="E888" s="4">
        <v>44777</v>
      </c>
      <c r="F888" s="6">
        <v>743</v>
      </c>
      <c r="G888" t="str">
        <f t="shared" si="27"/>
        <v>202208</v>
      </c>
    </row>
    <row r="889" spans="1:7" ht="12" customHeight="1" x14ac:dyDescent="0.15">
      <c r="A889" s="7">
        <v>44776</v>
      </c>
      <c r="B889" s="8">
        <v>143287212</v>
      </c>
      <c r="C889" s="1">
        <v>5540246176295</v>
      </c>
      <c r="D889" s="1" t="str">
        <f t="shared" si="26"/>
        <v>CREMERIE</v>
      </c>
      <c r="E889" s="7">
        <v>44777</v>
      </c>
      <c r="F889" s="9">
        <v>2228</v>
      </c>
      <c r="G889" t="str">
        <f t="shared" si="27"/>
        <v>202208</v>
      </c>
    </row>
    <row r="890" spans="1:7" ht="12" customHeight="1" x14ac:dyDescent="0.15">
      <c r="A890" s="4">
        <v>44776</v>
      </c>
      <c r="B890" s="5">
        <v>143287212</v>
      </c>
      <c r="C890" s="1">
        <v>5540246187987</v>
      </c>
      <c r="D890" s="1" t="str">
        <f t="shared" si="26"/>
        <v>CREMERIE</v>
      </c>
      <c r="E890" s="4">
        <v>44777</v>
      </c>
      <c r="F890" s="6">
        <v>2228</v>
      </c>
      <c r="G890" t="str">
        <f t="shared" si="27"/>
        <v>202208</v>
      </c>
    </row>
    <row r="891" spans="1:7" ht="12" customHeight="1" x14ac:dyDescent="0.15">
      <c r="A891" s="7">
        <v>44776</v>
      </c>
      <c r="B891" s="8">
        <v>143287212</v>
      </c>
      <c r="C891" s="1">
        <v>5540246188200</v>
      </c>
      <c r="D891" s="1" t="str">
        <f t="shared" si="26"/>
        <v>CREMERIE</v>
      </c>
      <c r="E891" s="7">
        <v>44777</v>
      </c>
      <c r="F891" s="9">
        <v>186</v>
      </c>
      <c r="G891" t="str">
        <f t="shared" si="27"/>
        <v>202208</v>
      </c>
    </row>
    <row r="892" spans="1:7" ht="12" customHeight="1" x14ac:dyDescent="0.15">
      <c r="A892" s="7">
        <v>44776</v>
      </c>
      <c r="B892" s="8">
        <v>143287213</v>
      </c>
      <c r="C892" s="1">
        <v>5540246176699</v>
      </c>
      <c r="D892" s="1" t="str">
        <f t="shared" si="26"/>
        <v>CREMERIE</v>
      </c>
      <c r="E892" s="7">
        <v>44777</v>
      </c>
      <c r="F892" s="9">
        <v>1253</v>
      </c>
      <c r="G892" t="str">
        <f t="shared" si="27"/>
        <v>202208</v>
      </c>
    </row>
    <row r="893" spans="1:7" ht="12" customHeight="1" x14ac:dyDescent="0.15">
      <c r="A893" s="4">
        <v>44776</v>
      </c>
      <c r="B893" s="5">
        <v>143287214</v>
      </c>
      <c r="C893" s="1">
        <v>5540246172978</v>
      </c>
      <c r="D893" s="1" t="str">
        <f t="shared" si="26"/>
        <v>CREMERIE</v>
      </c>
      <c r="E893" s="4">
        <v>44780</v>
      </c>
      <c r="F893" s="6">
        <v>836</v>
      </c>
      <c r="G893" t="str">
        <f t="shared" si="27"/>
        <v>202208</v>
      </c>
    </row>
    <row r="894" spans="1:7" ht="12" customHeight="1" x14ac:dyDescent="0.15">
      <c r="A894" s="7">
        <v>44776</v>
      </c>
      <c r="B894" s="8">
        <v>143287214</v>
      </c>
      <c r="C894" s="1">
        <v>5540246174174</v>
      </c>
      <c r="D894" s="1" t="str">
        <f t="shared" si="26"/>
        <v>CREMERIE</v>
      </c>
      <c r="E894" s="7">
        <v>44780</v>
      </c>
      <c r="F894" s="9">
        <v>232</v>
      </c>
      <c r="G894" t="str">
        <f t="shared" si="27"/>
        <v>202208</v>
      </c>
    </row>
    <row r="895" spans="1:7" ht="12" customHeight="1" x14ac:dyDescent="0.15">
      <c r="A895" s="7">
        <v>44776</v>
      </c>
      <c r="B895" s="8">
        <v>143287214</v>
      </c>
      <c r="C895" s="1">
        <v>5540246176699</v>
      </c>
      <c r="D895" s="1" t="str">
        <f t="shared" si="26"/>
        <v>CREMERIE</v>
      </c>
      <c r="E895" s="7">
        <v>44780</v>
      </c>
      <c r="F895" s="9">
        <v>2088</v>
      </c>
      <c r="G895" t="str">
        <f t="shared" si="27"/>
        <v>202208</v>
      </c>
    </row>
    <row r="896" spans="1:7" ht="12" customHeight="1" x14ac:dyDescent="0.15">
      <c r="A896" s="4">
        <v>44776</v>
      </c>
      <c r="B896" s="5">
        <v>143287219</v>
      </c>
      <c r="C896" s="1">
        <v>5540246174095</v>
      </c>
      <c r="D896" s="1" t="str">
        <f t="shared" si="26"/>
        <v>CREMERIE</v>
      </c>
      <c r="E896" s="4">
        <v>44781</v>
      </c>
      <c r="F896" s="6">
        <v>70</v>
      </c>
      <c r="G896" t="str">
        <f t="shared" si="27"/>
        <v>202208</v>
      </c>
    </row>
    <row r="897" spans="1:7" ht="12" customHeight="1" x14ac:dyDescent="0.15">
      <c r="A897" s="4">
        <v>44776</v>
      </c>
      <c r="B897" s="5">
        <v>143287220</v>
      </c>
      <c r="C897" s="1">
        <v>5540246181061</v>
      </c>
      <c r="D897" s="1" t="str">
        <f t="shared" si="26"/>
        <v>VOLAILLE</v>
      </c>
      <c r="E897" s="4">
        <v>44782</v>
      </c>
      <c r="F897" s="6">
        <v>3871</v>
      </c>
      <c r="G897" t="str">
        <f t="shared" si="27"/>
        <v>202208</v>
      </c>
    </row>
    <row r="898" spans="1:7" ht="12" customHeight="1" x14ac:dyDescent="0.15">
      <c r="A898" s="7">
        <v>44776</v>
      </c>
      <c r="B898" s="8">
        <v>143287220</v>
      </c>
      <c r="C898" s="1">
        <v>5540246183547</v>
      </c>
      <c r="D898" s="1" t="str">
        <f t="shared" ref="D898:D961" si="28">VLOOKUP(C898,Categorie,4,FALSE)</f>
        <v>VOLAILLE</v>
      </c>
      <c r="E898" s="7">
        <v>44782</v>
      </c>
      <c r="F898" s="9">
        <v>2228</v>
      </c>
      <c r="G898" t="str">
        <f t="shared" si="27"/>
        <v>202208</v>
      </c>
    </row>
    <row r="899" spans="1:7" ht="12" customHeight="1" x14ac:dyDescent="0.15">
      <c r="A899" s="4">
        <v>44776</v>
      </c>
      <c r="B899" s="5">
        <v>143287220</v>
      </c>
      <c r="C899" s="1">
        <v>5540246185278</v>
      </c>
      <c r="D899" s="1" t="str">
        <f t="shared" si="28"/>
        <v>VOLAILLE</v>
      </c>
      <c r="E899" s="4">
        <v>44782</v>
      </c>
      <c r="F899" s="6">
        <v>1120</v>
      </c>
      <c r="G899" t="str">
        <f t="shared" ref="G899:G962" si="29">TEXT(E899,"aaaamm")</f>
        <v>202208</v>
      </c>
    </row>
    <row r="900" spans="1:7" ht="12" customHeight="1" x14ac:dyDescent="0.15">
      <c r="A900" s="4">
        <v>44776</v>
      </c>
      <c r="B900" s="5">
        <v>143287222</v>
      </c>
      <c r="C900" s="1">
        <v>5540246183558</v>
      </c>
      <c r="D900" s="1" t="str">
        <f t="shared" si="28"/>
        <v>MIX LEGUMES</v>
      </c>
      <c r="E900" s="4">
        <v>44788</v>
      </c>
      <c r="F900" s="6">
        <v>2599</v>
      </c>
      <c r="G900" t="str">
        <f t="shared" si="29"/>
        <v>202208</v>
      </c>
    </row>
    <row r="901" spans="1:7" ht="12" customHeight="1" x14ac:dyDescent="0.15">
      <c r="A901" s="7">
        <v>44776</v>
      </c>
      <c r="B901" s="8">
        <v>143287222</v>
      </c>
      <c r="C901" s="1">
        <v>5540246183560</v>
      </c>
      <c r="D901" s="1" t="str">
        <f t="shared" si="28"/>
        <v>MIX LEGUMES</v>
      </c>
      <c r="E901" s="7">
        <v>44788</v>
      </c>
      <c r="F901" s="9">
        <v>223</v>
      </c>
      <c r="G901" t="str">
        <f t="shared" si="29"/>
        <v>202208</v>
      </c>
    </row>
    <row r="902" spans="1:7" ht="12" customHeight="1" x14ac:dyDescent="0.15">
      <c r="A902" s="4">
        <v>44776</v>
      </c>
      <c r="B902" s="5">
        <v>143287222</v>
      </c>
      <c r="C902" s="1">
        <v>5540246192209</v>
      </c>
      <c r="D902" s="1" t="str">
        <f t="shared" si="28"/>
        <v>MIX LEGUMES</v>
      </c>
      <c r="E902" s="4">
        <v>44788</v>
      </c>
      <c r="F902" s="6">
        <v>1114</v>
      </c>
      <c r="G902" t="str">
        <f t="shared" si="29"/>
        <v>202208</v>
      </c>
    </row>
    <row r="903" spans="1:7" ht="12" customHeight="1" x14ac:dyDescent="0.15">
      <c r="A903" s="7">
        <v>44776</v>
      </c>
      <c r="B903" s="8">
        <v>143287222</v>
      </c>
      <c r="C903" s="1">
        <v>5540246192462</v>
      </c>
      <c r="D903" s="1" t="str">
        <f t="shared" si="28"/>
        <v>MIX LEGUMES</v>
      </c>
      <c r="E903" s="7">
        <v>44788</v>
      </c>
      <c r="F903" s="9">
        <v>1114</v>
      </c>
      <c r="G903" t="str">
        <f t="shared" si="29"/>
        <v>202208</v>
      </c>
    </row>
    <row r="904" spans="1:7" ht="12" customHeight="1" x14ac:dyDescent="0.15">
      <c r="A904" s="4">
        <v>44776</v>
      </c>
      <c r="B904" s="5">
        <v>143287223</v>
      </c>
      <c r="C904" s="1">
        <v>5540246192264</v>
      </c>
      <c r="D904" s="1" t="str">
        <f t="shared" si="28"/>
        <v>CREMERIE</v>
      </c>
      <c r="E904" s="4">
        <v>44803</v>
      </c>
      <c r="F904" s="6">
        <v>1485</v>
      </c>
      <c r="G904" t="str">
        <f t="shared" si="29"/>
        <v>202208</v>
      </c>
    </row>
    <row r="905" spans="1:7" ht="12" customHeight="1" x14ac:dyDescent="0.15">
      <c r="A905" s="7">
        <v>44776</v>
      </c>
      <c r="B905" s="8">
        <v>143287223</v>
      </c>
      <c r="C905" s="1">
        <v>5540246192265</v>
      </c>
      <c r="D905" s="1" t="str">
        <f t="shared" si="28"/>
        <v>CREMERIE</v>
      </c>
      <c r="E905" s="7">
        <v>44803</v>
      </c>
      <c r="F905" s="9">
        <v>297</v>
      </c>
      <c r="G905" t="str">
        <f t="shared" si="29"/>
        <v>202208</v>
      </c>
    </row>
    <row r="906" spans="1:7" ht="12" customHeight="1" x14ac:dyDescent="0.15">
      <c r="A906" s="7">
        <v>44776</v>
      </c>
      <c r="B906" s="8">
        <v>143287228</v>
      </c>
      <c r="C906" s="1">
        <v>5540246188583</v>
      </c>
      <c r="D906" s="1" t="str">
        <f t="shared" si="28"/>
        <v>BOULANGERIE</v>
      </c>
      <c r="E906" s="7">
        <v>44780</v>
      </c>
      <c r="F906" s="9">
        <v>2228</v>
      </c>
      <c r="G906" t="str">
        <f t="shared" si="29"/>
        <v>202208</v>
      </c>
    </row>
    <row r="907" spans="1:7" ht="12" customHeight="1" x14ac:dyDescent="0.15">
      <c r="A907" s="4">
        <v>44776</v>
      </c>
      <c r="B907" s="5">
        <v>143287229</v>
      </c>
      <c r="C907" s="1">
        <v>5540246170256</v>
      </c>
      <c r="D907" s="1" t="str">
        <f t="shared" si="28"/>
        <v>BOULANGERIE</v>
      </c>
      <c r="E907" s="4">
        <v>44783</v>
      </c>
      <c r="F907" s="6">
        <v>3880</v>
      </c>
      <c r="G907" t="str">
        <f t="shared" si="29"/>
        <v>202208</v>
      </c>
    </row>
    <row r="908" spans="1:7" ht="12" customHeight="1" x14ac:dyDescent="0.15">
      <c r="A908" s="7">
        <v>44777</v>
      </c>
      <c r="B908" s="8">
        <v>143287248</v>
      </c>
      <c r="C908" s="1">
        <v>5540246172978</v>
      </c>
      <c r="D908" s="1" t="str">
        <f t="shared" si="28"/>
        <v>CREMERIE</v>
      </c>
      <c r="E908" s="7">
        <v>44781</v>
      </c>
      <c r="F908" s="9">
        <v>836</v>
      </c>
      <c r="G908" t="str">
        <f t="shared" si="29"/>
        <v>202208</v>
      </c>
    </row>
    <row r="909" spans="1:7" ht="12" customHeight="1" x14ac:dyDescent="0.15">
      <c r="A909" s="7">
        <v>44777</v>
      </c>
      <c r="B909" s="8">
        <v>143287248</v>
      </c>
      <c r="C909" s="1">
        <v>5540246176699</v>
      </c>
      <c r="D909" s="1" t="str">
        <f t="shared" si="28"/>
        <v>CREMERIE</v>
      </c>
      <c r="E909" s="7">
        <v>44781</v>
      </c>
      <c r="F909" s="9">
        <v>2088</v>
      </c>
      <c r="G909" t="str">
        <f t="shared" si="29"/>
        <v>202208</v>
      </c>
    </row>
    <row r="910" spans="1:7" ht="12" customHeight="1" x14ac:dyDescent="0.15">
      <c r="A910" s="4">
        <v>44777</v>
      </c>
      <c r="B910" s="5">
        <v>143287249</v>
      </c>
      <c r="C910" s="1">
        <v>5540246185429</v>
      </c>
      <c r="D910" s="1" t="str">
        <f t="shared" si="28"/>
        <v>CREMERIE</v>
      </c>
      <c r="E910" s="4">
        <v>44783</v>
      </c>
      <c r="F910" s="6">
        <v>195</v>
      </c>
      <c r="G910" t="str">
        <f t="shared" si="29"/>
        <v>202208</v>
      </c>
    </row>
    <row r="911" spans="1:7" ht="12" customHeight="1" x14ac:dyDescent="0.15">
      <c r="A911" s="7">
        <v>44777</v>
      </c>
      <c r="B911" s="8">
        <v>143287252</v>
      </c>
      <c r="C911" s="1">
        <v>5540246194330</v>
      </c>
      <c r="D911" s="1" t="str">
        <f t="shared" si="28"/>
        <v>MIX LEGUMES</v>
      </c>
      <c r="E911" s="7">
        <v>44784</v>
      </c>
      <c r="F911" s="9">
        <v>9169</v>
      </c>
      <c r="G911" t="str">
        <f t="shared" si="29"/>
        <v>202208</v>
      </c>
    </row>
    <row r="912" spans="1:7" ht="12" customHeight="1" x14ac:dyDescent="0.15">
      <c r="A912" s="7">
        <v>44777</v>
      </c>
      <c r="B912" s="8">
        <v>143287255</v>
      </c>
      <c r="C912" s="1">
        <v>5540246171759</v>
      </c>
      <c r="D912" s="1" t="str">
        <f t="shared" si="28"/>
        <v>MIX LEGUMES</v>
      </c>
      <c r="E912" s="7">
        <v>44781</v>
      </c>
      <c r="F912" s="9">
        <v>5012</v>
      </c>
      <c r="G912" t="str">
        <f t="shared" si="29"/>
        <v>202208</v>
      </c>
    </row>
    <row r="913" spans="1:7" ht="12" customHeight="1" x14ac:dyDescent="0.15">
      <c r="A913" s="4">
        <v>44777</v>
      </c>
      <c r="B913" s="5">
        <v>143287255</v>
      </c>
      <c r="C913" s="1">
        <v>5540246177133</v>
      </c>
      <c r="D913" s="1" t="str">
        <f t="shared" si="28"/>
        <v>MIX LEGUMES</v>
      </c>
      <c r="E913" s="4">
        <v>44781</v>
      </c>
      <c r="F913" s="6">
        <v>4455</v>
      </c>
      <c r="G913" t="str">
        <f t="shared" si="29"/>
        <v>202208</v>
      </c>
    </row>
    <row r="914" spans="1:7" ht="12" customHeight="1" x14ac:dyDescent="0.15">
      <c r="A914" s="7">
        <v>44777</v>
      </c>
      <c r="B914" s="8">
        <v>143287255</v>
      </c>
      <c r="C914" s="1">
        <v>5540246192148</v>
      </c>
      <c r="D914" s="1" t="str">
        <f t="shared" si="28"/>
        <v>MIX LEGUMES</v>
      </c>
      <c r="E914" s="7">
        <v>44781</v>
      </c>
      <c r="F914" s="9">
        <v>16704</v>
      </c>
      <c r="G914" t="str">
        <f t="shared" si="29"/>
        <v>202208</v>
      </c>
    </row>
    <row r="915" spans="1:7" ht="12" customHeight="1" x14ac:dyDescent="0.15">
      <c r="A915" s="4">
        <v>44777</v>
      </c>
      <c r="B915" s="5">
        <v>143287262</v>
      </c>
      <c r="C915" s="1">
        <v>5540246176294</v>
      </c>
      <c r="D915" s="1" t="str">
        <f t="shared" si="28"/>
        <v>CREMERIE</v>
      </c>
      <c r="E915" s="4">
        <v>44782</v>
      </c>
      <c r="F915" s="6">
        <v>743</v>
      </c>
      <c r="G915" t="str">
        <f t="shared" si="29"/>
        <v>202208</v>
      </c>
    </row>
    <row r="916" spans="1:7" ht="12" customHeight="1" x14ac:dyDescent="0.15">
      <c r="A916" s="4">
        <v>44780</v>
      </c>
      <c r="B916" s="5">
        <v>143297271</v>
      </c>
      <c r="C916" s="1">
        <v>5540246176295</v>
      </c>
      <c r="D916" s="1" t="str">
        <f t="shared" si="28"/>
        <v>CREMERIE</v>
      </c>
      <c r="E916" s="4">
        <v>44782</v>
      </c>
      <c r="F916" s="6">
        <v>4455</v>
      </c>
      <c r="G916" t="str">
        <f t="shared" si="29"/>
        <v>202208</v>
      </c>
    </row>
    <row r="917" spans="1:7" ht="12" customHeight="1" x14ac:dyDescent="0.15">
      <c r="A917" s="4">
        <v>44780</v>
      </c>
      <c r="B917" s="5">
        <v>143297271</v>
      </c>
      <c r="C917" s="1">
        <v>5540246188200</v>
      </c>
      <c r="D917" s="1" t="str">
        <f t="shared" si="28"/>
        <v>CREMERIE</v>
      </c>
      <c r="E917" s="4">
        <v>44782</v>
      </c>
      <c r="F917" s="6">
        <v>743</v>
      </c>
      <c r="G917" t="str">
        <f t="shared" si="29"/>
        <v>202208</v>
      </c>
    </row>
    <row r="918" spans="1:7" ht="12" customHeight="1" x14ac:dyDescent="0.15">
      <c r="A918" s="4">
        <v>44780</v>
      </c>
      <c r="B918" s="5">
        <v>143297272</v>
      </c>
      <c r="C918" s="1">
        <v>5540246174174</v>
      </c>
      <c r="D918" s="1" t="str">
        <f t="shared" si="28"/>
        <v>CREMERIE</v>
      </c>
      <c r="E918" s="4">
        <v>44782</v>
      </c>
      <c r="F918" s="6">
        <v>232</v>
      </c>
      <c r="G918" t="str">
        <f t="shared" si="29"/>
        <v>202208</v>
      </c>
    </row>
    <row r="919" spans="1:7" ht="12" customHeight="1" x14ac:dyDescent="0.15">
      <c r="A919" s="4">
        <v>44780</v>
      </c>
      <c r="B919" s="5">
        <v>143297272</v>
      </c>
      <c r="C919" s="1">
        <v>5540246176699</v>
      </c>
      <c r="D919" s="1" t="str">
        <f t="shared" si="28"/>
        <v>CREMERIE</v>
      </c>
      <c r="E919" s="4">
        <v>44782</v>
      </c>
      <c r="F919" s="6">
        <v>2088</v>
      </c>
      <c r="G919" t="str">
        <f t="shared" si="29"/>
        <v>202208</v>
      </c>
    </row>
    <row r="920" spans="1:7" ht="12" customHeight="1" x14ac:dyDescent="0.15">
      <c r="A920" s="7">
        <v>44780</v>
      </c>
      <c r="B920" s="8">
        <v>143297272</v>
      </c>
      <c r="C920" s="1">
        <v>5540246192102</v>
      </c>
      <c r="D920" s="1" t="str">
        <f t="shared" si="28"/>
        <v>CREMERIE</v>
      </c>
      <c r="E920" s="7">
        <v>44782</v>
      </c>
      <c r="F920" s="9">
        <v>2005</v>
      </c>
      <c r="G920" t="str">
        <f t="shared" si="29"/>
        <v>202208</v>
      </c>
    </row>
    <row r="921" spans="1:7" ht="12" customHeight="1" x14ac:dyDescent="0.15">
      <c r="A921" s="4">
        <v>44780</v>
      </c>
      <c r="B921" s="5">
        <v>143297273</v>
      </c>
      <c r="C921" s="1">
        <v>5540246174095</v>
      </c>
      <c r="D921" s="1" t="str">
        <f t="shared" si="28"/>
        <v>CREMERIE</v>
      </c>
      <c r="E921" s="4">
        <v>44787</v>
      </c>
      <c r="F921" s="6">
        <v>70</v>
      </c>
      <c r="G921" t="str">
        <f t="shared" si="29"/>
        <v>202208</v>
      </c>
    </row>
    <row r="922" spans="1:7" ht="12" customHeight="1" x14ac:dyDescent="0.15">
      <c r="A922" s="7">
        <v>44780</v>
      </c>
      <c r="B922" s="8">
        <v>143297273</v>
      </c>
      <c r="C922" s="1">
        <v>5540246175047</v>
      </c>
      <c r="D922" s="1" t="str">
        <f t="shared" si="28"/>
        <v>CREMERIE</v>
      </c>
      <c r="E922" s="7">
        <v>44787</v>
      </c>
      <c r="F922" s="9">
        <v>279</v>
      </c>
      <c r="G922" t="str">
        <f t="shared" si="29"/>
        <v>202208</v>
      </c>
    </row>
    <row r="923" spans="1:7" ht="12" customHeight="1" x14ac:dyDescent="0.15">
      <c r="A923" s="4">
        <v>44780</v>
      </c>
      <c r="B923" s="5">
        <v>143297273</v>
      </c>
      <c r="C923" s="1">
        <v>5540246175049</v>
      </c>
      <c r="D923" s="1" t="str">
        <f t="shared" si="28"/>
        <v>CREMERIE</v>
      </c>
      <c r="E923" s="4">
        <v>44787</v>
      </c>
      <c r="F923" s="6">
        <v>557</v>
      </c>
      <c r="G923" t="str">
        <f t="shared" si="29"/>
        <v>202208</v>
      </c>
    </row>
    <row r="924" spans="1:7" ht="12" customHeight="1" x14ac:dyDescent="0.15">
      <c r="A924" s="7">
        <v>44780</v>
      </c>
      <c r="B924" s="8">
        <v>143297273</v>
      </c>
      <c r="C924" s="1">
        <v>5540246175050</v>
      </c>
      <c r="D924" s="1" t="str">
        <f t="shared" si="28"/>
        <v>CREMERIE</v>
      </c>
      <c r="E924" s="7">
        <v>44787</v>
      </c>
      <c r="F924" s="9">
        <v>557</v>
      </c>
      <c r="G924" t="str">
        <f t="shared" si="29"/>
        <v>202208</v>
      </c>
    </row>
    <row r="925" spans="1:7" ht="12" customHeight="1" x14ac:dyDescent="0.15">
      <c r="A925" s="4">
        <v>44780</v>
      </c>
      <c r="B925" s="5">
        <v>143297273</v>
      </c>
      <c r="C925" s="1">
        <v>5540246190743</v>
      </c>
      <c r="D925" s="1" t="str">
        <f t="shared" si="28"/>
        <v>CREMERIE</v>
      </c>
      <c r="E925" s="4">
        <v>44787</v>
      </c>
      <c r="F925" s="6">
        <v>279</v>
      </c>
      <c r="G925" t="str">
        <f t="shared" si="29"/>
        <v>202208</v>
      </c>
    </row>
    <row r="926" spans="1:7" ht="12" customHeight="1" x14ac:dyDescent="0.15">
      <c r="A926" s="4">
        <v>44781</v>
      </c>
      <c r="B926" s="5">
        <v>143297289</v>
      </c>
      <c r="C926" s="1">
        <v>5540246176294</v>
      </c>
      <c r="D926" s="1" t="str">
        <f t="shared" si="28"/>
        <v>CREMERIE</v>
      </c>
      <c r="E926" s="4">
        <v>44783</v>
      </c>
      <c r="F926" s="6">
        <v>1485</v>
      </c>
      <c r="G926" t="str">
        <f t="shared" si="29"/>
        <v>202208</v>
      </c>
    </row>
    <row r="927" spans="1:7" ht="12" customHeight="1" x14ac:dyDescent="0.15">
      <c r="A927" s="7">
        <v>44781</v>
      </c>
      <c r="B927" s="8">
        <v>143297289</v>
      </c>
      <c r="C927" s="1">
        <v>5540246176295</v>
      </c>
      <c r="D927" s="1" t="str">
        <f t="shared" si="28"/>
        <v>CREMERIE</v>
      </c>
      <c r="E927" s="7">
        <v>44783</v>
      </c>
      <c r="F927" s="9">
        <v>7424</v>
      </c>
      <c r="G927" t="str">
        <f t="shared" si="29"/>
        <v>202208</v>
      </c>
    </row>
    <row r="928" spans="1:7" ht="12" customHeight="1" x14ac:dyDescent="0.15">
      <c r="A928" s="7">
        <v>44781</v>
      </c>
      <c r="B928" s="8">
        <v>143297289</v>
      </c>
      <c r="C928" s="1">
        <v>5540246187987</v>
      </c>
      <c r="D928" s="1" t="str">
        <f t="shared" si="28"/>
        <v>CREMERIE</v>
      </c>
      <c r="E928" s="7">
        <v>44783</v>
      </c>
      <c r="F928" s="9">
        <v>2228</v>
      </c>
      <c r="G928" t="str">
        <f t="shared" si="29"/>
        <v>202208</v>
      </c>
    </row>
    <row r="929" spans="1:7" ht="12" customHeight="1" x14ac:dyDescent="0.15">
      <c r="A929" s="4">
        <v>44781</v>
      </c>
      <c r="B929" s="5">
        <v>143297289</v>
      </c>
      <c r="C929" s="1">
        <v>5540246188200</v>
      </c>
      <c r="D929" s="1" t="str">
        <f t="shared" si="28"/>
        <v>CREMERIE</v>
      </c>
      <c r="E929" s="4">
        <v>44783</v>
      </c>
      <c r="F929" s="6">
        <v>1485</v>
      </c>
      <c r="G929" t="str">
        <f t="shared" si="29"/>
        <v>202208</v>
      </c>
    </row>
    <row r="930" spans="1:7" ht="12" customHeight="1" x14ac:dyDescent="0.15">
      <c r="A930" s="4">
        <v>44781</v>
      </c>
      <c r="B930" s="5">
        <v>143297291</v>
      </c>
      <c r="C930" s="1">
        <v>5540246172539</v>
      </c>
      <c r="D930" s="1" t="str">
        <f t="shared" si="28"/>
        <v>CREMERIE</v>
      </c>
      <c r="E930" s="4">
        <v>44783</v>
      </c>
      <c r="F930" s="6">
        <v>35</v>
      </c>
      <c r="G930" t="str">
        <f t="shared" si="29"/>
        <v>202208</v>
      </c>
    </row>
    <row r="931" spans="1:7" ht="12" customHeight="1" x14ac:dyDescent="0.15">
      <c r="A931" s="7">
        <v>44781</v>
      </c>
      <c r="B931" s="8">
        <v>143297291</v>
      </c>
      <c r="C931" s="1">
        <v>5540246174174</v>
      </c>
      <c r="D931" s="1" t="str">
        <f t="shared" si="28"/>
        <v>CREMERIE</v>
      </c>
      <c r="E931" s="7">
        <v>44783</v>
      </c>
      <c r="F931" s="9">
        <v>464</v>
      </c>
      <c r="G931" t="str">
        <f t="shared" si="29"/>
        <v>202208</v>
      </c>
    </row>
    <row r="932" spans="1:7" ht="12" customHeight="1" x14ac:dyDescent="0.15">
      <c r="A932" s="7">
        <v>44781</v>
      </c>
      <c r="B932" s="8">
        <v>143297291</v>
      </c>
      <c r="C932" s="1">
        <v>5540246176699</v>
      </c>
      <c r="D932" s="1" t="str">
        <f t="shared" si="28"/>
        <v>CREMERIE</v>
      </c>
      <c r="E932" s="7">
        <v>44783</v>
      </c>
      <c r="F932" s="9">
        <v>3132</v>
      </c>
      <c r="G932" t="str">
        <f t="shared" si="29"/>
        <v>202208</v>
      </c>
    </row>
    <row r="933" spans="1:7" ht="12" customHeight="1" x14ac:dyDescent="0.15">
      <c r="A933" s="4">
        <v>44781</v>
      </c>
      <c r="B933" s="5">
        <v>143297303</v>
      </c>
      <c r="C933" s="1">
        <v>5540246183130</v>
      </c>
      <c r="D933" s="1" t="str">
        <f t="shared" si="28"/>
        <v>MIX LEGUMES</v>
      </c>
      <c r="E933" s="4">
        <v>44788</v>
      </c>
      <c r="F933" s="6">
        <v>1128</v>
      </c>
      <c r="G933" t="str">
        <f t="shared" si="29"/>
        <v>202208</v>
      </c>
    </row>
    <row r="934" spans="1:7" ht="12" customHeight="1" x14ac:dyDescent="0.15">
      <c r="A934" s="7">
        <v>44781</v>
      </c>
      <c r="B934" s="8">
        <v>143297303</v>
      </c>
      <c r="C934" s="1">
        <v>5540246183552</v>
      </c>
      <c r="D934" s="1" t="str">
        <f t="shared" si="28"/>
        <v>MIX LEGUMES</v>
      </c>
      <c r="E934" s="7">
        <v>44788</v>
      </c>
      <c r="F934" s="9">
        <v>2172</v>
      </c>
      <c r="G934" t="str">
        <f t="shared" si="29"/>
        <v>202208</v>
      </c>
    </row>
    <row r="935" spans="1:7" ht="12" customHeight="1" x14ac:dyDescent="0.15">
      <c r="A935" s="4">
        <v>44781</v>
      </c>
      <c r="B935" s="5">
        <v>143297306</v>
      </c>
      <c r="C935" s="1">
        <v>5540246193316</v>
      </c>
      <c r="D935" s="1" t="str">
        <f t="shared" si="28"/>
        <v>BOULANGERIE</v>
      </c>
      <c r="E935" s="4">
        <v>44787</v>
      </c>
      <c r="F935" s="6">
        <v>335</v>
      </c>
      <c r="G935" t="str">
        <f t="shared" si="29"/>
        <v>202208</v>
      </c>
    </row>
    <row r="936" spans="1:7" ht="12" customHeight="1" x14ac:dyDescent="0.15">
      <c r="A936" s="4">
        <v>44782</v>
      </c>
      <c r="B936" s="5">
        <v>143297322</v>
      </c>
      <c r="C936" s="1">
        <v>5540246172669</v>
      </c>
      <c r="D936" s="1" t="str">
        <f t="shared" si="28"/>
        <v>CREMERIE</v>
      </c>
      <c r="E936" s="4">
        <v>44784</v>
      </c>
      <c r="F936" s="6">
        <v>279</v>
      </c>
      <c r="G936" t="str">
        <f t="shared" si="29"/>
        <v>202208</v>
      </c>
    </row>
    <row r="937" spans="1:7" ht="12" customHeight="1" x14ac:dyDescent="0.15">
      <c r="A937" s="7">
        <v>44782</v>
      </c>
      <c r="B937" s="8">
        <v>143297322</v>
      </c>
      <c r="C937" s="1">
        <v>5540246172978</v>
      </c>
      <c r="D937" s="1" t="str">
        <f t="shared" si="28"/>
        <v>CREMERIE</v>
      </c>
      <c r="E937" s="7">
        <v>44784</v>
      </c>
      <c r="F937" s="9">
        <v>2506</v>
      </c>
      <c r="G937" t="str">
        <f t="shared" si="29"/>
        <v>202208</v>
      </c>
    </row>
    <row r="938" spans="1:7" ht="12" customHeight="1" x14ac:dyDescent="0.15">
      <c r="A938" s="7">
        <v>44782</v>
      </c>
      <c r="B938" s="8">
        <v>143297322</v>
      </c>
      <c r="C938" s="1">
        <v>5540246176699</v>
      </c>
      <c r="D938" s="1" t="str">
        <f t="shared" si="28"/>
        <v>CREMERIE</v>
      </c>
      <c r="E938" s="7">
        <v>44784</v>
      </c>
      <c r="F938" s="9">
        <v>3132</v>
      </c>
      <c r="G938" t="str">
        <f t="shared" si="29"/>
        <v>202208</v>
      </c>
    </row>
    <row r="939" spans="1:7" ht="12" customHeight="1" x14ac:dyDescent="0.15">
      <c r="A939" s="4">
        <v>44782</v>
      </c>
      <c r="B939" s="5">
        <v>143297322</v>
      </c>
      <c r="C939" s="1">
        <v>5540246188175</v>
      </c>
      <c r="D939" s="1" t="str">
        <f t="shared" si="28"/>
        <v>CREMERIE</v>
      </c>
      <c r="E939" s="4">
        <v>44784</v>
      </c>
      <c r="F939" s="6">
        <v>232</v>
      </c>
      <c r="G939" t="str">
        <f t="shared" si="29"/>
        <v>202208</v>
      </c>
    </row>
    <row r="940" spans="1:7" ht="12" customHeight="1" x14ac:dyDescent="0.15">
      <c r="A940" s="4">
        <v>44782</v>
      </c>
      <c r="B940" s="5">
        <v>143297322</v>
      </c>
      <c r="C940" s="1">
        <v>5540246192102</v>
      </c>
      <c r="D940" s="1" t="str">
        <f t="shared" si="28"/>
        <v>CREMERIE</v>
      </c>
      <c r="E940" s="4">
        <v>44784</v>
      </c>
      <c r="F940" s="6">
        <v>2005</v>
      </c>
      <c r="G940" t="str">
        <f t="shared" si="29"/>
        <v>202208</v>
      </c>
    </row>
    <row r="941" spans="1:7" ht="12" customHeight="1" x14ac:dyDescent="0.15">
      <c r="A941" s="4">
        <v>44782</v>
      </c>
      <c r="B941" s="5">
        <v>143297326</v>
      </c>
      <c r="C941" s="1">
        <v>5540246171933</v>
      </c>
      <c r="D941" s="1" t="str">
        <f t="shared" si="28"/>
        <v>CREMERIE</v>
      </c>
      <c r="E941" s="4">
        <v>44784</v>
      </c>
      <c r="F941" s="6">
        <v>1114</v>
      </c>
      <c r="G941" t="str">
        <f t="shared" si="29"/>
        <v>202208</v>
      </c>
    </row>
    <row r="942" spans="1:7" ht="12" customHeight="1" x14ac:dyDescent="0.15">
      <c r="A942" s="7">
        <v>44782</v>
      </c>
      <c r="B942" s="8">
        <v>143297326</v>
      </c>
      <c r="C942" s="1">
        <v>5540246176295</v>
      </c>
      <c r="D942" s="1" t="str">
        <f t="shared" si="28"/>
        <v>CREMERIE</v>
      </c>
      <c r="E942" s="7">
        <v>44784</v>
      </c>
      <c r="F942" s="9">
        <v>11136</v>
      </c>
      <c r="G942" t="str">
        <f t="shared" si="29"/>
        <v>202208</v>
      </c>
    </row>
    <row r="943" spans="1:7" ht="12" customHeight="1" x14ac:dyDescent="0.15">
      <c r="A943" s="7">
        <v>44782</v>
      </c>
      <c r="B943" s="8">
        <v>143297326</v>
      </c>
      <c r="C943" s="1">
        <v>5540246187987</v>
      </c>
      <c r="D943" s="1" t="str">
        <f t="shared" si="28"/>
        <v>CREMERIE</v>
      </c>
      <c r="E943" s="7">
        <v>44784</v>
      </c>
      <c r="F943" s="9">
        <v>3341</v>
      </c>
      <c r="G943" t="str">
        <f t="shared" si="29"/>
        <v>202208</v>
      </c>
    </row>
    <row r="944" spans="1:7" ht="12" customHeight="1" x14ac:dyDescent="0.15">
      <c r="A944" s="4">
        <v>44782</v>
      </c>
      <c r="B944" s="5">
        <v>143297326</v>
      </c>
      <c r="C944" s="1">
        <v>5540246188200</v>
      </c>
      <c r="D944" s="1" t="str">
        <f t="shared" si="28"/>
        <v>CREMERIE</v>
      </c>
      <c r="E944" s="4">
        <v>44784</v>
      </c>
      <c r="F944" s="6">
        <v>1485</v>
      </c>
      <c r="G944" t="str">
        <f t="shared" si="29"/>
        <v>202208</v>
      </c>
    </row>
    <row r="945" spans="1:7" ht="12" customHeight="1" x14ac:dyDescent="0.15">
      <c r="A945" s="7">
        <v>44783</v>
      </c>
      <c r="B945" s="8">
        <v>143297348</v>
      </c>
      <c r="C945" s="1">
        <v>5540246176294</v>
      </c>
      <c r="D945" s="1" t="str">
        <f t="shared" si="28"/>
        <v>CREMERIE</v>
      </c>
      <c r="E945" s="7">
        <v>44787</v>
      </c>
      <c r="F945" s="9">
        <v>1485</v>
      </c>
      <c r="G945" t="str">
        <f t="shared" si="29"/>
        <v>202208</v>
      </c>
    </row>
    <row r="946" spans="1:7" ht="12" customHeight="1" x14ac:dyDescent="0.15">
      <c r="A946" s="4">
        <v>44783</v>
      </c>
      <c r="B946" s="5">
        <v>143297348</v>
      </c>
      <c r="C946" s="1">
        <v>5540246176295</v>
      </c>
      <c r="D946" s="1" t="str">
        <f t="shared" si="28"/>
        <v>CREMERIE</v>
      </c>
      <c r="E946" s="4">
        <v>44787</v>
      </c>
      <c r="F946" s="6">
        <v>7424</v>
      </c>
      <c r="G946" t="str">
        <f t="shared" si="29"/>
        <v>202208</v>
      </c>
    </row>
    <row r="947" spans="1:7" ht="12" customHeight="1" x14ac:dyDescent="0.15">
      <c r="A947" s="7">
        <v>44783</v>
      </c>
      <c r="B947" s="8">
        <v>143297348</v>
      </c>
      <c r="C947" s="1">
        <v>5540246187987</v>
      </c>
      <c r="D947" s="1" t="str">
        <f t="shared" si="28"/>
        <v>CREMERIE</v>
      </c>
      <c r="E947" s="7">
        <v>44787</v>
      </c>
      <c r="F947" s="9">
        <v>4455</v>
      </c>
      <c r="G947" t="str">
        <f t="shared" si="29"/>
        <v>202208</v>
      </c>
    </row>
    <row r="948" spans="1:7" ht="12" customHeight="1" x14ac:dyDescent="0.15">
      <c r="A948" s="4">
        <v>44783</v>
      </c>
      <c r="B948" s="5">
        <v>143297348</v>
      </c>
      <c r="C948" s="1">
        <v>5540246188200</v>
      </c>
      <c r="D948" s="1" t="str">
        <f t="shared" si="28"/>
        <v>CREMERIE</v>
      </c>
      <c r="E948" s="4">
        <v>44787</v>
      </c>
      <c r="F948" s="6">
        <v>743</v>
      </c>
      <c r="G948" t="str">
        <f t="shared" si="29"/>
        <v>202208</v>
      </c>
    </row>
    <row r="949" spans="1:7" ht="12" customHeight="1" x14ac:dyDescent="0.15">
      <c r="A949" s="7">
        <v>44783</v>
      </c>
      <c r="B949" s="8">
        <v>143297349</v>
      </c>
      <c r="C949" s="1">
        <v>5540246172978</v>
      </c>
      <c r="D949" s="1" t="str">
        <f t="shared" si="28"/>
        <v>CREMERIE</v>
      </c>
      <c r="E949" s="7">
        <v>44787</v>
      </c>
      <c r="F949" s="9">
        <v>836</v>
      </c>
      <c r="G949" t="str">
        <f t="shared" si="29"/>
        <v>202208</v>
      </c>
    </row>
    <row r="950" spans="1:7" ht="12" customHeight="1" x14ac:dyDescent="0.15">
      <c r="A950" s="7">
        <v>44783</v>
      </c>
      <c r="B950" s="8">
        <v>143297349</v>
      </c>
      <c r="C950" s="1">
        <v>5540246174174</v>
      </c>
      <c r="D950" s="1" t="str">
        <f t="shared" si="28"/>
        <v>CREMERIE</v>
      </c>
      <c r="E950" s="7">
        <v>44787</v>
      </c>
      <c r="F950" s="9">
        <v>696</v>
      </c>
      <c r="G950" t="str">
        <f t="shared" si="29"/>
        <v>202208</v>
      </c>
    </row>
    <row r="951" spans="1:7" ht="12" customHeight="1" x14ac:dyDescent="0.15">
      <c r="A951" s="7">
        <v>44783</v>
      </c>
      <c r="B951" s="8">
        <v>143297349</v>
      </c>
      <c r="C951" s="1">
        <v>5540246176699</v>
      </c>
      <c r="D951" s="1" t="str">
        <f t="shared" si="28"/>
        <v>CREMERIE</v>
      </c>
      <c r="E951" s="7">
        <v>44787</v>
      </c>
      <c r="F951" s="9">
        <v>3132</v>
      </c>
      <c r="G951" t="str">
        <f t="shared" si="29"/>
        <v>202208</v>
      </c>
    </row>
    <row r="952" spans="1:7" ht="12" customHeight="1" x14ac:dyDescent="0.15">
      <c r="A952" s="7">
        <v>44783</v>
      </c>
      <c r="B952" s="8">
        <v>143297349</v>
      </c>
      <c r="C952" s="1">
        <v>5540246188175</v>
      </c>
      <c r="D952" s="1" t="str">
        <f t="shared" si="28"/>
        <v>CREMERIE</v>
      </c>
      <c r="E952" s="7">
        <v>44787</v>
      </c>
      <c r="F952" s="9">
        <v>232</v>
      </c>
      <c r="G952" t="str">
        <f t="shared" si="29"/>
        <v>202208</v>
      </c>
    </row>
    <row r="953" spans="1:7" ht="12" customHeight="1" x14ac:dyDescent="0.15">
      <c r="A953" s="7">
        <v>44783</v>
      </c>
      <c r="B953" s="8">
        <v>143297351</v>
      </c>
      <c r="C953" s="1">
        <v>5540246173472</v>
      </c>
      <c r="D953" s="1" t="str">
        <f t="shared" si="28"/>
        <v>CREMERIE</v>
      </c>
      <c r="E953" s="7">
        <v>44790</v>
      </c>
      <c r="F953" s="9">
        <v>418</v>
      </c>
      <c r="G953" t="str">
        <f t="shared" si="29"/>
        <v>202208</v>
      </c>
    </row>
    <row r="954" spans="1:7" ht="12" customHeight="1" x14ac:dyDescent="0.15">
      <c r="A954" s="4">
        <v>44783</v>
      </c>
      <c r="B954" s="5">
        <v>143297351</v>
      </c>
      <c r="C954" s="1">
        <v>5540246175049</v>
      </c>
      <c r="D954" s="1" t="str">
        <f t="shared" si="28"/>
        <v>CREMERIE</v>
      </c>
      <c r="E954" s="4">
        <v>44790</v>
      </c>
      <c r="F954" s="6">
        <v>279</v>
      </c>
      <c r="G954" t="str">
        <f t="shared" si="29"/>
        <v>202208</v>
      </c>
    </row>
    <row r="955" spans="1:7" ht="12" customHeight="1" x14ac:dyDescent="0.15">
      <c r="A955" s="7">
        <v>44783</v>
      </c>
      <c r="B955" s="8">
        <v>143297351</v>
      </c>
      <c r="C955" s="1">
        <v>5540246175050</v>
      </c>
      <c r="D955" s="1" t="str">
        <f t="shared" si="28"/>
        <v>CREMERIE</v>
      </c>
      <c r="E955" s="7">
        <v>44790</v>
      </c>
      <c r="F955" s="9">
        <v>279</v>
      </c>
      <c r="G955" t="str">
        <f t="shared" si="29"/>
        <v>202208</v>
      </c>
    </row>
    <row r="956" spans="1:7" ht="12" customHeight="1" x14ac:dyDescent="0.15">
      <c r="A956" s="4">
        <v>44783</v>
      </c>
      <c r="B956" s="5">
        <v>143297351</v>
      </c>
      <c r="C956" s="1">
        <v>5540246190743</v>
      </c>
      <c r="D956" s="1" t="str">
        <f t="shared" si="28"/>
        <v>CREMERIE</v>
      </c>
      <c r="E956" s="4">
        <v>44790</v>
      </c>
      <c r="F956" s="6">
        <v>418</v>
      </c>
      <c r="G956" t="str">
        <f t="shared" si="29"/>
        <v>202208</v>
      </c>
    </row>
    <row r="957" spans="1:7" ht="12" customHeight="1" x14ac:dyDescent="0.15">
      <c r="A957" s="7">
        <v>44783</v>
      </c>
      <c r="B957" s="8">
        <v>143297353</v>
      </c>
      <c r="C957" s="1">
        <v>5540246185429</v>
      </c>
      <c r="D957" s="1" t="str">
        <f t="shared" si="28"/>
        <v>CREMERIE</v>
      </c>
      <c r="E957" s="7">
        <v>44789</v>
      </c>
      <c r="F957" s="9">
        <v>140</v>
      </c>
      <c r="G957" t="str">
        <f t="shared" si="29"/>
        <v>202208</v>
      </c>
    </row>
    <row r="958" spans="1:7" ht="12" customHeight="1" x14ac:dyDescent="0.15">
      <c r="A958" s="4">
        <v>44783</v>
      </c>
      <c r="B958" s="5">
        <v>143297353</v>
      </c>
      <c r="C958" s="1">
        <v>5540246185562</v>
      </c>
      <c r="D958" s="1" t="str">
        <f t="shared" si="28"/>
        <v>CREMERIE</v>
      </c>
      <c r="E958" s="4">
        <v>44789</v>
      </c>
      <c r="F958" s="6">
        <v>140</v>
      </c>
      <c r="G958" t="str">
        <f t="shared" si="29"/>
        <v>202208</v>
      </c>
    </row>
    <row r="959" spans="1:7" ht="12" customHeight="1" x14ac:dyDescent="0.15">
      <c r="A959" s="4">
        <v>44783</v>
      </c>
      <c r="B959" s="5">
        <v>143297362</v>
      </c>
      <c r="C959" s="1">
        <v>5540246194330</v>
      </c>
      <c r="D959" s="1" t="str">
        <f t="shared" si="28"/>
        <v>MIX LEGUMES</v>
      </c>
      <c r="E959" s="4">
        <v>44791</v>
      </c>
      <c r="F959" s="6">
        <v>4585</v>
      </c>
      <c r="G959" t="str">
        <f t="shared" si="29"/>
        <v>202208</v>
      </c>
    </row>
    <row r="960" spans="1:7" ht="12" customHeight="1" x14ac:dyDescent="0.15">
      <c r="A960" s="4">
        <v>44784</v>
      </c>
      <c r="B960" s="5">
        <v>143297375</v>
      </c>
      <c r="C960" s="1">
        <v>5540246172539</v>
      </c>
      <c r="D960" s="1" t="str">
        <f t="shared" si="28"/>
        <v>CREMERIE</v>
      </c>
      <c r="E960" s="4">
        <v>44788</v>
      </c>
      <c r="F960" s="6">
        <v>24</v>
      </c>
      <c r="G960" t="str">
        <f t="shared" si="29"/>
        <v>202208</v>
      </c>
    </row>
    <row r="961" spans="1:7" ht="12" customHeight="1" x14ac:dyDescent="0.15">
      <c r="A961" s="7">
        <v>44784</v>
      </c>
      <c r="B961" s="8">
        <v>143297375</v>
      </c>
      <c r="C961" s="1">
        <v>5540246172978</v>
      </c>
      <c r="D961" s="1" t="str">
        <f t="shared" si="28"/>
        <v>CREMERIE</v>
      </c>
      <c r="E961" s="7">
        <v>44788</v>
      </c>
      <c r="F961" s="9">
        <v>836</v>
      </c>
      <c r="G961" t="str">
        <f t="shared" si="29"/>
        <v>202208</v>
      </c>
    </row>
    <row r="962" spans="1:7" ht="12" customHeight="1" x14ac:dyDescent="0.15">
      <c r="A962" s="4">
        <v>44784</v>
      </c>
      <c r="B962" s="5">
        <v>143297375</v>
      </c>
      <c r="C962" s="1">
        <v>5540246174174</v>
      </c>
      <c r="D962" s="1" t="str">
        <f t="shared" ref="D962:D1025" si="30">VLOOKUP(C962,Categorie,4,FALSE)</f>
        <v>CREMERIE</v>
      </c>
      <c r="E962" s="4">
        <v>44788</v>
      </c>
      <c r="F962" s="6">
        <v>232</v>
      </c>
      <c r="G962" t="str">
        <f t="shared" si="29"/>
        <v>202208</v>
      </c>
    </row>
    <row r="963" spans="1:7" ht="12" customHeight="1" x14ac:dyDescent="0.15">
      <c r="A963" s="4">
        <v>44784</v>
      </c>
      <c r="B963" s="5">
        <v>143297375</v>
      </c>
      <c r="C963" s="1">
        <v>5540246176699</v>
      </c>
      <c r="D963" s="1" t="str">
        <f t="shared" si="30"/>
        <v>CREMERIE</v>
      </c>
      <c r="E963" s="4">
        <v>44788</v>
      </c>
      <c r="F963" s="6">
        <v>2088</v>
      </c>
      <c r="G963" t="str">
        <f t="shared" ref="G963:G1026" si="31">TEXT(E963,"aaaamm")</f>
        <v>202208</v>
      </c>
    </row>
    <row r="964" spans="1:7" ht="12" customHeight="1" x14ac:dyDescent="0.15">
      <c r="A964" s="7">
        <v>44784</v>
      </c>
      <c r="B964" s="8">
        <v>143297376</v>
      </c>
      <c r="C964" s="1">
        <v>5540246171933</v>
      </c>
      <c r="D964" s="1" t="str">
        <f t="shared" si="30"/>
        <v>CREMERIE</v>
      </c>
      <c r="E964" s="7">
        <v>44788</v>
      </c>
      <c r="F964" s="9">
        <v>1114</v>
      </c>
      <c r="G964" t="str">
        <f t="shared" si="31"/>
        <v>202208</v>
      </c>
    </row>
    <row r="965" spans="1:7" ht="12" customHeight="1" x14ac:dyDescent="0.15">
      <c r="A965" s="4">
        <v>44784</v>
      </c>
      <c r="B965" s="5">
        <v>143297376</v>
      </c>
      <c r="C965" s="1">
        <v>5540246176295</v>
      </c>
      <c r="D965" s="1" t="str">
        <f t="shared" si="30"/>
        <v>CREMERIE</v>
      </c>
      <c r="E965" s="4">
        <v>44788</v>
      </c>
      <c r="F965" s="6">
        <v>4455</v>
      </c>
      <c r="G965" t="str">
        <f t="shared" si="31"/>
        <v>202208</v>
      </c>
    </row>
    <row r="966" spans="1:7" ht="12" customHeight="1" x14ac:dyDescent="0.15">
      <c r="A966" s="7">
        <v>44784</v>
      </c>
      <c r="B966" s="8">
        <v>143297376</v>
      </c>
      <c r="C966" s="1">
        <v>5540246188200</v>
      </c>
      <c r="D966" s="1" t="str">
        <f t="shared" si="30"/>
        <v>CREMERIE</v>
      </c>
      <c r="E966" s="7">
        <v>44788</v>
      </c>
      <c r="F966" s="9">
        <v>743</v>
      </c>
      <c r="G966" t="str">
        <f t="shared" si="31"/>
        <v>202208</v>
      </c>
    </row>
    <row r="967" spans="1:7" ht="12" customHeight="1" x14ac:dyDescent="0.15">
      <c r="A967" s="7">
        <v>44784</v>
      </c>
      <c r="B967" s="8">
        <v>143297384</v>
      </c>
      <c r="C967" s="1">
        <v>5540246183547</v>
      </c>
      <c r="D967" s="1" t="str">
        <f t="shared" si="30"/>
        <v>VOLAILLE</v>
      </c>
      <c r="E967" s="7">
        <v>44797</v>
      </c>
      <c r="F967" s="9">
        <v>5568</v>
      </c>
      <c r="G967" t="str">
        <f t="shared" si="31"/>
        <v>202208</v>
      </c>
    </row>
    <row r="968" spans="1:7" ht="12" customHeight="1" x14ac:dyDescent="0.15">
      <c r="A968" s="4">
        <v>44784</v>
      </c>
      <c r="B968" s="5">
        <v>143297384</v>
      </c>
      <c r="C968" s="1">
        <v>5540246185278</v>
      </c>
      <c r="D968" s="1" t="str">
        <f t="shared" si="30"/>
        <v>VOLAILLE</v>
      </c>
      <c r="E968" s="4">
        <v>44797</v>
      </c>
      <c r="F968" s="6">
        <v>2239</v>
      </c>
      <c r="G968" t="str">
        <f t="shared" si="31"/>
        <v>202208</v>
      </c>
    </row>
    <row r="969" spans="1:7" ht="12" customHeight="1" x14ac:dyDescent="0.15">
      <c r="A969" s="4">
        <v>44784</v>
      </c>
      <c r="B969" s="5">
        <v>143297385</v>
      </c>
      <c r="C969" s="1">
        <v>5540246171759</v>
      </c>
      <c r="D969" s="1" t="str">
        <f t="shared" si="30"/>
        <v>MIX LEGUMES</v>
      </c>
      <c r="E969" s="4">
        <v>44790</v>
      </c>
      <c r="F969" s="6">
        <v>1253</v>
      </c>
      <c r="G969" t="str">
        <f t="shared" si="31"/>
        <v>202208</v>
      </c>
    </row>
    <row r="970" spans="1:7" ht="12" customHeight="1" x14ac:dyDescent="0.15">
      <c r="A970" s="7">
        <v>44784</v>
      </c>
      <c r="B970" s="8">
        <v>143297385</v>
      </c>
      <c r="C970" s="1">
        <v>5540246177133</v>
      </c>
      <c r="D970" s="1" t="str">
        <f t="shared" si="30"/>
        <v>MIX LEGUMES</v>
      </c>
      <c r="E970" s="7">
        <v>44790</v>
      </c>
      <c r="F970" s="9">
        <v>3341</v>
      </c>
      <c r="G970" t="str">
        <f t="shared" si="31"/>
        <v>202208</v>
      </c>
    </row>
    <row r="971" spans="1:7" ht="12" customHeight="1" x14ac:dyDescent="0.15">
      <c r="A971" s="4">
        <v>44784</v>
      </c>
      <c r="B971" s="5">
        <v>143297385</v>
      </c>
      <c r="C971" s="1">
        <v>5540246192148</v>
      </c>
      <c r="D971" s="1" t="str">
        <f t="shared" si="30"/>
        <v>MIX LEGUMES</v>
      </c>
      <c r="E971" s="4">
        <v>44790</v>
      </c>
      <c r="F971" s="6">
        <v>27840</v>
      </c>
      <c r="G971" t="str">
        <f t="shared" si="31"/>
        <v>202208</v>
      </c>
    </row>
    <row r="972" spans="1:7" ht="12" customHeight="1" x14ac:dyDescent="0.15">
      <c r="A972" s="4">
        <v>44784</v>
      </c>
      <c r="B972" s="5">
        <v>143297387</v>
      </c>
      <c r="C972" s="1">
        <v>5540246194790</v>
      </c>
      <c r="D972" s="1" t="str">
        <f t="shared" si="30"/>
        <v>MIX LEGUMES</v>
      </c>
      <c r="E972" s="4">
        <v>44812</v>
      </c>
      <c r="F972" s="6">
        <v>2631</v>
      </c>
      <c r="G972" t="str">
        <f t="shared" si="31"/>
        <v>202209</v>
      </c>
    </row>
    <row r="973" spans="1:7" ht="12" customHeight="1" x14ac:dyDescent="0.15">
      <c r="A973" s="4">
        <v>44784</v>
      </c>
      <c r="B973" s="5">
        <v>143297394</v>
      </c>
      <c r="C973" s="1">
        <v>5540246194632</v>
      </c>
      <c r="D973" s="1" t="str">
        <f t="shared" si="30"/>
        <v>BOULANGERIE</v>
      </c>
      <c r="E973" s="4">
        <v>44794</v>
      </c>
      <c r="F973" s="6">
        <v>836</v>
      </c>
      <c r="G973" t="str">
        <f t="shared" si="31"/>
        <v>202208</v>
      </c>
    </row>
    <row r="974" spans="1:7" ht="12" customHeight="1" x14ac:dyDescent="0.15">
      <c r="A974" s="7">
        <v>44784</v>
      </c>
      <c r="B974" s="8">
        <v>143297395</v>
      </c>
      <c r="C974" s="1">
        <v>5540246177376</v>
      </c>
      <c r="D974" s="1" t="str">
        <f t="shared" si="30"/>
        <v>BOULANGERIE</v>
      </c>
      <c r="E974" s="7">
        <v>44803</v>
      </c>
      <c r="F974" s="9">
        <v>1420</v>
      </c>
      <c r="G974" t="str">
        <f t="shared" si="31"/>
        <v>202208</v>
      </c>
    </row>
    <row r="975" spans="1:7" ht="12" customHeight="1" x14ac:dyDescent="0.15">
      <c r="A975" s="7">
        <v>44784</v>
      </c>
      <c r="B975" s="8">
        <v>143297398</v>
      </c>
      <c r="C975" s="1">
        <v>5540246194467</v>
      </c>
      <c r="D975" s="1" t="str">
        <f t="shared" si="30"/>
        <v>BOULANGERIE</v>
      </c>
      <c r="E975" s="7">
        <v>44801</v>
      </c>
      <c r="F975" s="9">
        <v>17818</v>
      </c>
      <c r="G975" t="str">
        <f t="shared" si="31"/>
        <v>202208</v>
      </c>
    </row>
    <row r="976" spans="1:7" ht="12" customHeight="1" x14ac:dyDescent="0.15">
      <c r="A976" s="4">
        <v>44784</v>
      </c>
      <c r="B976" s="5">
        <v>143297399</v>
      </c>
      <c r="C976" s="1">
        <v>5540246191596</v>
      </c>
      <c r="D976" s="1" t="str">
        <f t="shared" si="30"/>
        <v>BOULANGERIE</v>
      </c>
      <c r="E976" s="4">
        <v>44803</v>
      </c>
      <c r="F976" s="6">
        <v>149</v>
      </c>
      <c r="G976" t="str">
        <f t="shared" si="31"/>
        <v>202208</v>
      </c>
    </row>
    <row r="977" spans="1:7" ht="12" customHeight="1" x14ac:dyDescent="0.15">
      <c r="A977" s="4">
        <v>44787</v>
      </c>
      <c r="B977" s="5">
        <v>143307413</v>
      </c>
      <c r="C977" s="1">
        <v>5540246174174</v>
      </c>
      <c r="D977" s="1" t="str">
        <f t="shared" si="30"/>
        <v>CREMERIE</v>
      </c>
      <c r="E977" s="4">
        <v>44789</v>
      </c>
      <c r="F977" s="6">
        <v>232</v>
      </c>
      <c r="G977" t="str">
        <f t="shared" si="31"/>
        <v>202208</v>
      </c>
    </row>
    <row r="978" spans="1:7" ht="12" customHeight="1" x14ac:dyDescent="0.15">
      <c r="A978" s="7">
        <v>44787</v>
      </c>
      <c r="B978" s="8">
        <v>143307413</v>
      </c>
      <c r="C978" s="1">
        <v>5540246176699</v>
      </c>
      <c r="D978" s="1" t="str">
        <f t="shared" si="30"/>
        <v>CREMERIE</v>
      </c>
      <c r="E978" s="7">
        <v>44789</v>
      </c>
      <c r="F978" s="9">
        <v>3132</v>
      </c>
      <c r="G978" t="str">
        <f t="shared" si="31"/>
        <v>202208</v>
      </c>
    </row>
    <row r="979" spans="1:7" ht="12" customHeight="1" x14ac:dyDescent="0.15">
      <c r="A979" s="4">
        <v>44787</v>
      </c>
      <c r="B979" s="5">
        <v>143307414</v>
      </c>
      <c r="C979" s="1">
        <v>5540246171933</v>
      </c>
      <c r="D979" s="1" t="str">
        <f t="shared" si="30"/>
        <v>CREMERIE</v>
      </c>
      <c r="E979" s="4">
        <v>44789</v>
      </c>
      <c r="F979" s="6">
        <v>557</v>
      </c>
      <c r="G979" t="str">
        <f t="shared" si="31"/>
        <v>202208</v>
      </c>
    </row>
    <row r="980" spans="1:7" ht="12" customHeight="1" x14ac:dyDescent="0.15">
      <c r="A980" s="7">
        <v>44787</v>
      </c>
      <c r="B980" s="8">
        <v>143307424</v>
      </c>
      <c r="C980" s="1">
        <v>5540246187995</v>
      </c>
      <c r="D980" s="1" t="str">
        <f t="shared" si="30"/>
        <v>EMBALLAGES</v>
      </c>
      <c r="E980" s="7">
        <v>44843</v>
      </c>
      <c r="F980" s="9">
        <v>1170</v>
      </c>
      <c r="G980" t="str">
        <f t="shared" si="31"/>
        <v>202210</v>
      </c>
    </row>
    <row r="981" spans="1:7" ht="12" customHeight="1" x14ac:dyDescent="0.15">
      <c r="A981" s="4">
        <v>44787</v>
      </c>
      <c r="B981" s="5">
        <v>143307424</v>
      </c>
      <c r="C981" s="1">
        <v>5540246187997</v>
      </c>
      <c r="D981" s="1" t="str">
        <f t="shared" si="30"/>
        <v>EMBALLAGES</v>
      </c>
      <c r="E981" s="4">
        <v>44843</v>
      </c>
      <c r="F981" s="6">
        <v>376</v>
      </c>
      <c r="G981" t="str">
        <f t="shared" si="31"/>
        <v>202210</v>
      </c>
    </row>
    <row r="982" spans="1:7" ht="12" customHeight="1" x14ac:dyDescent="0.15">
      <c r="A982" s="7">
        <v>44787</v>
      </c>
      <c r="B982" s="8">
        <v>143307424</v>
      </c>
      <c r="C982" s="1">
        <v>5540246187998</v>
      </c>
      <c r="D982" s="1" t="str">
        <f t="shared" si="30"/>
        <v>EMBALLAGES</v>
      </c>
      <c r="E982" s="7">
        <v>44843</v>
      </c>
      <c r="F982" s="9">
        <v>627</v>
      </c>
      <c r="G982" t="str">
        <f t="shared" si="31"/>
        <v>202210</v>
      </c>
    </row>
    <row r="983" spans="1:7" ht="12" customHeight="1" x14ac:dyDescent="0.15">
      <c r="A983" s="4">
        <v>44788</v>
      </c>
      <c r="B983" s="5">
        <v>143307434</v>
      </c>
      <c r="C983" s="1">
        <v>5540246176295</v>
      </c>
      <c r="D983" s="1" t="str">
        <f t="shared" si="30"/>
        <v>CREMERIE</v>
      </c>
      <c r="E983" s="4">
        <v>44790</v>
      </c>
      <c r="F983" s="6">
        <v>4455</v>
      </c>
      <c r="G983" t="str">
        <f t="shared" si="31"/>
        <v>202208</v>
      </c>
    </row>
    <row r="984" spans="1:7" ht="12" customHeight="1" x14ac:dyDescent="0.15">
      <c r="A984" s="7">
        <v>44788</v>
      </c>
      <c r="B984" s="8">
        <v>143307435</v>
      </c>
      <c r="C984" s="1">
        <v>5540246172978</v>
      </c>
      <c r="D984" s="1" t="str">
        <f t="shared" si="30"/>
        <v>CREMERIE</v>
      </c>
      <c r="E984" s="7">
        <v>44790</v>
      </c>
      <c r="F984" s="9">
        <v>836</v>
      </c>
      <c r="G984" t="str">
        <f t="shared" si="31"/>
        <v>202208</v>
      </c>
    </row>
    <row r="985" spans="1:7" ht="12" customHeight="1" x14ac:dyDescent="0.15">
      <c r="A985" s="7">
        <v>44788</v>
      </c>
      <c r="B985" s="8">
        <v>143307435</v>
      </c>
      <c r="C985" s="1">
        <v>5540246176699</v>
      </c>
      <c r="D985" s="1" t="str">
        <f t="shared" si="30"/>
        <v>CREMERIE</v>
      </c>
      <c r="E985" s="7">
        <v>44790</v>
      </c>
      <c r="F985" s="9">
        <v>2088</v>
      </c>
      <c r="G985" t="str">
        <f t="shared" si="31"/>
        <v>202208</v>
      </c>
    </row>
    <row r="986" spans="1:7" ht="12" customHeight="1" x14ac:dyDescent="0.15">
      <c r="A986" s="4">
        <v>44788</v>
      </c>
      <c r="B986" s="5">
        <v>143307435</v>
      </c>
      <c r="C986" s="1">
        <v>5540246192102</v>
      </c>
      <c r="D986" s="1" t="str">
        <f t="shared" si="30"/>
        <v>CREMERIE</v>
      </c>
      <c r="E986" s="4">
        <v>44790</v>
      </c>
      <c r="F986" s="6">
        <v>2005</v>
      </c>
      <c r="G986" t="str">
        <f t="shared" si="31"/>
        <v>202208</v>
      </c>
    </row>
    <row r="987" spans="1:7" ht="12" customHeight="1" x14ac:dyDescent="0.15">
      <c r="A987" s="7">
        <v>44788</v>
      </c>
      <c r="B987" s="8">
        <v>143307439</v>
      </c>
      <c r="C987" s="1">
        <v>5540246188224</v>
      </c>
      <c r="D987" s="1" t="str">
        <f t="shared" si="30"/>
        <v>VOLAILLE</v>
      </c>
      <c r="E987" s="7">
        <v>44796</v>
      </c>
      <c r="F987" s="9">
        <v>1207</v>
      </c>
      <c r="G987" t="str">
        <f t="shared" si="31"/>
        <v>202208</v>
      </c>
    </row>
    <row r="988" spans="1:7" ht="12" customHeight="1" x14ac:dyDescent="0.15">
      <c r="A988" s="4">
        <v>44788</v>
      </c>
      <c r="B988" s="5">
        <v>143307440</v>
      </c>
      <c r="C988" s="1">
        <v>5540246193878</v>
      </c>
      <c r="D988" s="1" t="str">
        <f t="shared" si="30"/>
        <v>VOLAILLE</v>
      </c>
      <c r="E988" s="4">
        <v>44804</v>
      </c>
      <c r="F988" s="6">
        <v>6682</v>
      </c>
      <c r="G988" t="str">
        <f t="shared" si="31"/>
        <v>202208</v>
      </c>
    </row>
    <row r="989" spans="1:7" ht="12" customHeight="1" x14ac:dyDescent="0.15">
      <c r="A989" s="4">
        <v>44788</v>
      </c>
      <c r="B989" s="5">
        <v>143307441</v>
      </c>
      <c r="C989" s="1">
        <v>5540246171759</v>
      </c>
      <c r="D989" s="1" t="str">
        <f t="shared" si="30"/>
        <v>MIX LEGUMES</v>
      </c>
      <c r="E989" s="4">
        <v>44796</v>
      </c>
      <c r="F989" s="6">
        <v>2506</v>
      </c>
      <c r="G989" t="str">
        <f t="shared" si="31"/>
        <v>202208</v>
      </c>
    </row>
    <row r="990" spans="1:7" ht="12" customHeight="1" x14ac:dyDescent="0.15">
      <c r="A990" s="7">
        <v>44788</v>
      </c>
      <c r="B990" s="8">
        <v>143307441</v>
      </c>
      <c r="C990" s="1">
        <v>5540246177133</v>
      </c>
      <c r="D990" s="1" t="str">
        <f t="shared" si="30"/>
        <v>MIX LEGUMES</v>
      </c>
      <c r="E990" s="7">
        <v>44796</v>
      </c>
      <c r="F990" s="9">
        <v>4455</v>
      </c>
      <c r="G990" t="str">
        <f t="shared" si="31"/>
        <v>202208</v>
      </c>
    </row>
    <row r="991" spans="1:7" ht="12" customHeight="1" x14ac:dyDescent="0.15">
      <c r="A991" s="4">
        <v>44788</v>
      </c>
      <c r="B991" s="5">
        <v>143307441</v>
      </c>
      <c r="C991" s="1">
        <v>5540246192148</v>
      </c>
      <c r="D991" s="1" t="str">
        <f t="shared" si="30"/>
        <v>MIX LEGUMES</v>
      </c>
      <c r="E991" s="4">
        <v>44796</v>
      </c>
      <c r="F991" s="6">
        <v>23664</v>
      </c>
      <c r="G991" t="str">
        <f t="shared" si="31"/>
        <v>202208</v>
      </c>
    </row>
    <row r="992" spans="1:7" ht="12" customHeight="1" x14ac:dyDescent="0.15">
      <c r="A992" s="7">
        <v>44788</v>
      </c>
      <c r="B992" s="8">
        <v>143307442</v>
      </c>
      <c r="C992" s="1">
        <v>5540246194632</v>
      </c>
      <c r="D992" s="1" t="str">
        <f t="shared" si="30"/>
        <v>BOULANGERIE</v>
      </c>
      <c r="E992" s="7">
        <v>44802</v>
      </c>
      <c r="F992" s="9">
        <v>836</v>
      </c>
      <c r="G992" t="str">
        <f t="shared" si="31"/>
        <v>202208</v>
      </c>
    </row>
    <row r="993" spans="1:7" ht="12" customHeight="1" x14ac:dyDescent="0.15">
      <c r="A993" s="4">
        <v>44789</v>
      </c>
      <c r="B993" s="5">
        <v>143307449</v>
      </c>
      <c r="C993" s="1">
        <v>5540246171933</v>
      </c>
      <c r="D993" s="1" t="str">
        <f t="shared" si="30"/>
        <v>CREMERIE</v>
      </c>
      <c r="E993" s="4">
        <v>44791</v>
      </c>
      <c r="F993" s="6">
        <v>836</v>
      </c>
      <c r="G993" t="str">
        <f t="shared" si="31"/>
        <v>202208</v>
      </c>
    </row>
    <row r="994" spans="1:7" ht="12" customHeight="1" x14ac:dyDescent="0.15">
      <c r="A994" s="4">
        <v>44789</v>
      </c>
      <c r="B994" s="5">
        <v>143307449</v>
      </c>
      <c r="C994" s="1">
        <v>5540246176295</v>
      </c>
      <c r="D994" s="1" t="str">
        <f t="shared" si="30"/>
        <v>CREMERIE</v>
      </c>
      <c r="E994" s="4">
        <v>44791</v>
      </c>
      <c r="F994" s="6">
        <v>4455</v>
      </c>
      <c r="G994" t="str">
        <f t="shared" si="31"/>
        <v>202208</v>
      </c>
    </row>
    <row r="995" spans="1:7" ht="12" customHeight="1" x14ac:dyDescent="0.15">
      <c r="A995" s="4">
        <v>44789</v>
      </c>
      <c r="B995" s="5">
        <v>143307449</v>
      </c>
      <c r="C995" s="1">
        <v>5540246188200</v>
      </c>
      <c r="D995" s="1" t="str">
        <f t="shared" si="30"/>
        <v>CREMERIE</v>
      </c>
      <c r="E995" s="4">
        <v>44791</v>
      </c>
      <c r="F995" s="6">
        <v>1485</v>
      </c>
      <c r="G995" t="str">
        <f t="shared" si="31"/>
        <v>202208</v>
      </c>
    </row>
    <row r="996" spans="1:7" ht="12" customHeight="1" x14ac:dyDescent="0.15">
      <c r="A996" s="4">
        <v>44789</v>
      </c>
      <c r="B996" s="5">
        <v>143307451</v>
      </c>
      <c r="C996" s="1">
        <v>5540246172669</v>
      </c>
      <c r="D996" s="1" t="str">
        <f t="shared" si="30"/>
        <v>CREMERIE</v>
      </c>
      <c r="E996" s="4">
        <v>44791</v>
      </c>
      <c r="F996" s="6">
        <v>140</v>
      </c>
      <c r="G996" t="str">
        <f t="shared" si="31"/>
        <v>202208</v>
      </c>
    </row>
    <row r="997" spans="1:7" ht="12" customHeight="1" x14ac:dyDescent="0.15">
      <c r="A997" s="7">
        <v>44789</v>
      </c>
      <c r="B997" s="8">
        <v>143307451</v>
      </c>
      <c r="C997" s="1">
        <v>5540246172978</v>
      </c>
      <c r="D997" s="1" t="str">
        <f t="shared" si="30"/>
        <v>CREMERIE</v>
      </c>
      <c r="E997" s="7">
        <v>44791</v>
      </c>
      <c r="F997" s="9">
        <v>1671</v>
      </c>
      <c r="G997" t="str">
        <f t="shared" si="31"/>
        <v>202208</v>
      </c>
    </row>
    <row r="998" spans="1:7" ht="12" customHeight="1" x14ac:dyDescent="0.15">
      <c r="A998" s="4">
        <v>44789</v>
      </c>
      <c r="B998" s="5">
        <v>143307451</v>
      </c>
      <c r="C998" s="1">
        <v>5540246174174</v>
      </c>
      <c r="D998" s="1" t="str">
        <f t="shared" si="30"/>
        <v>CREMERIE</v>
      </c>
      <c r="E998" s="4">
        <v>44791</v>
      </c>
      <c r="F998" s="6">
        <v>232</v>
      </c>
      <c r="G998" t="str">
        <f t="shared" si="31"/>
        <v>202208</v>
      </c>
    </row>
    <row r="999" spans="1:7" ht="12" customHeight="1" x14ac:dyDescent="0.15">
      <c r="A999" s="4">
        <v>44789</v>
      </c>
      <c r="B999" s="5">
        <v>143307451</v>
      </c>
      <c r="C999" s="1">
        <v>5540246176699</v>
      </c>
      <c r="D999" s="1" t="str">
        <f t="shared" si="30"/>
        <v>CREMERIE</v>
      </c>
      <c r="E999" s="4">
        <v>44791</v>
      </c>
      <c r="F999" s="6">
        <v>2088</v>
      </c>
      <c r="G999" t="str">
        <f t="shared" si="31"/>
        <v>202208</v>
      </c>
    </row>
    <row r="1000" spans="1:7" ht="12" customHeight="1" x14ac:dyDescent="0.15">
      <c r="A1000" s="4">
        <v>44789</v>
      </c>
      <c r="B1000" s="5">
        <v>143307461</v>
      </c>
      <c r="C1000" s="1">
        <v>5540246180522</v>
      </c>
      <c r="D1000" s="1" t="str">
        <f t="shared" si="30"/>
        <v>BOULANGERIE</v>
      </c>
      <c r="E1000" s="4">
        <v>44804</v>
      </c>
      <c r="F1000" s="6">
        <v>891</v>
      </c>
      <c r="G1000" t="str">
        <f t="shared" si="31"/>
        <v>202208</v>
      </c>
    </row>
    <row r="1001" spans="1:7" ht="12" customHeight="1" x14ac:dyDescent="0.15">
      <c r="A1001" s="7">
        <v>44789</v>
      </c>
      <c r="B1001" s="8">
        <v>143307474</v>
      </c>
      <c r="C1001" s="1">
        <v>5540246190727</v>
      </c>
      <c r="D1001" s="1" t="str">
        <f t="shared" si="30"/>
        <v>BOULANGERIE</v>
      </c>
      <c r="E1001" s="7">
        <v>44811</v>
      </c>
      <c r="F1001" s="9">
        <v>439</v>
      </c>
      <c r="G1001" t="str">
        <f t="shared" si="31"/>
        <v>202209</v>
      </c>
    </row>
    <row r="1002" spans="1:7" ht="12" customHeight="1" x14ac:dyDescent="0.15">
      <c r="A1002" s="4">
        <v>44789</v>
      </c>
      <c r="B1002" s="5">
        <v>143307475</v>
      </c>
      <c r="C1002" s="1">
        <v>5540246183558</v>
      </c>
      <c r="D1002" s="1" t="str">
        <f t="shared" si="30"/>
        <v>MIX LEGUMES</v>
      </c>
      <c r="E1002" s="4">
        <v>44805</v>
      </c>
      <c r="F1002" s="6">
        <v>2599</v>
      </c>
      <c r="G1002" t="str">
        <f t="shared" si="31"/>
        <v>202209</v>
      </c>
    </row>
    <row r="1003" spans="1:7" ht="12" customHeight="1" x14ac:dyDescent="0.15">
      <c r="A1003" s="7">
        <v>44789</v>
      </c>
      <c r="B1003" s="8">
        <v>143307475</v>
      </c>
      <c r="C1003" s="1">
        <v>5540246192209</v>
      </c>
      <c r="D1003" s="1" t="str">
        <f t="shared" si="30"/>
        <v>MIX LEGUMES</v>
      </c>
      <c r="E1003" s="7">
        <v>44805</v>
      </c>
      <c r="F1003" s="9">
        <v>1114</v>
      </c>
      <c r="G1003" t="str">
        <f t="shared" si="31"/>
        <v>202209</v>
      </c>
    </row>
    <row r="1004" spans="1:7" ht="12" customHeight="1" x14ac:dyDescent="0.15">
      <c r="A1004" s="4">
        <v>44789</v>
      </c>
      <c r="B1004" s="5">
        <v>143307475</v>
      </c>
      <c r="C1004" s="1">
        <v>5540246192831</v>
      </c>
      <c r="D1004" s="1" t="str">
        <f t="shared" si="30"/>
        <v>MIX LEGUMES</v>
      </c>
      <c r="E1004" s="4">
        <v>44805</v>
      </c>
      <c r="F1004" s="6">
        <v>1300</v>
      </c>
      <c r="G1004" t="str">
        <f t="shared" si="31"/>
        <v>202209</v>
      </c>
    </row>
    <row r="1005" spans="1:7" ht="12" customHeight="1" x14ac:dyDescent="0.15">
      <c r="A1005" s="7">
        <v>44789</v>
      </c>
      <c r="B1005" s="8">
        <v>143307480</v>
      </c>
      <c r="C1005" s="1">
        <v>5540246181061</v>
      </c>
      <c r="D1005" s="1" t="str">
        <f t="shared" si="30"/>
        <v>VOLAILLE</v>
      </c>
      <c r="E1005" s="7">
        <v>44804</v>
      </c>
      <c r="F1005" s="9">
        <v>5513</v>
      </c>
      <c r="G1005" t="str">
        <f t="shared" si="31"/>
        <v>202208</v>
      </c>
    </row>
    <row r="1006" spans="1:7" ht="12" customHeight="1" x14ac:dyDescent="0.15">
      <c r="A1006" s="4">
        <v>44789</v>
      </c>
      <c r="B1006" s="5">
        <v>143307480</v>
      </c>
      <c r="C1006" s="1">
        <v>5540246183547</v>
      </c>
      <c r="D1006" s="1" t="str">
        <f t="shared" si="30"/>
        <v>VOLAILLE</v>
      </c>
      <c r="E1006" s="4">
        <v>44804</v>
      </c>
      <c r="F1006" s="6">
        <v>5568</v>
      </c>
      <c r="G1006" t="str">
        <f t="shared" si="31"/>
        <v>202208</v>
      </c>
    </row>
    <row r="1007" spans="1:7" ht="12" customHeight="1" x14ac:dyDescent="0.15">
      <c r="A1007" s="7">
        <v>44789</v>
      </c>
      <c r="B1007" s="8">
        <v>143307480</v>
      </c>
      <c r="C1007" s="1">
        <v>5540246185278</v>
      </c>
      <c r="D1007" s="1" t="str">
        <f t="shared" si="30"/>
        <v>VOLAILLE</v>
      </c>
      <c r="E1007" s="7">
        <v>44804</v>
      </c>
      <c r="F1007" s="9">
        <v>1120</v>
      </c>
      <c r="G1007" t="str">
        <f t="shared" si="31"/>
        <v>202208</v>
      </c>
    </row>
    <row r="1008" spans="1:7" ht="12" customHeight="1" x14ac:dyDescent="0.15">
      <c r="A1008" s="4">
        <v>44789</v>
      </c>
      <c r="B1008" s="5">
        <v>143307481</v>
      </c>
      <c r="C1008" s="1">
        <v>5540246170256</v>
      </c>
      <c r="D1008" s="1" t="str">
        <f t="shared" si="30"/>
        <v>BOULANGERIE</v>
      </c>
      <c r="E1008" s="4">
        <v>44805</v>
      </c>
      <c r="F1008" s="6">
        <v>3351</v>
      </c>
      <c r="G1008" t="str">
        <f t="shared" si="31"/>
        <v>202209</v>
      </c>
    </row>
    <row r="1009" spans="1:7" ht="12" customHeight="1" x14ac:dyDescent="0.15">
      <c r="A1009" s="7">
        <v>44790</v>
      </c>
      <c r="B1009" s="8">
        <v>143307486</v>
      </c>
      <c r="C1009" s="1">
        <v>5540246171933</v>
      </c>
      <c r="D1009" s="1" t="str">
        <f t="shared" si="30"/>
        <v>CREMERIE</v>
      </c>
      <c r="E1009" s="7">
        <v>44794</v>
      </c>
      <c r="F1009" s="9">
        <v>836</v>
      </c>
      <c r="G1009" t="str">
        <f t="shared" si="31"/>
        <v>202208</v>
      </c>
    </row>
    <row r="1010" spans="1:7" ht="12" customHeight="1" x14ac:dyDescent="0.15">
      <c r="A1010" s="4">
        <v>44790</v>
      </c>
      <c r="B1010" s="5">
        <v>143307487</v>
      </c>
      <c r="C1010" s="1">
        <v>5540246172669</v>
      </c>
      <c r="D1010" s="1" t="str">
        <f t="shared" si="30"/>
        <v>CREMERIE</v>
      </c>
      <c r="E1010" s="4">
        <v>44794</v>
      </c>
      <c r="F1010" s="6">
        <v>140</v>
      </c>
      <c r="G1010" t="str">
        <f t="shared" si="31"/>
        <v>202208</v>
      </c>
    </row>
    <row r="1011" spans="1:7" ht="12" customHeight="1" x14ac:dyDescent="0.15">
      <c r="A1011" s="7">
        <v>44790</v>
      </c>
      <c r="B1011" s="8">
        <v>143307487</v>
      </c>
      <c r="C1011" s="1">
        <v>5540246172978</v>
      </c>
      <c r="D1011" s="1" t="str">
        <f t="shared" si="30"/>
        <v>CREMERIE</v>
      </c>
      <c r="E1011" s="7">
        <v>44794</v>
      </c>
      <c r="F1011" s="9">
        <v>836</v>
      </c>
      <c r="G1011" t="str">
        <f t="shared" si="31"/>
        <v>202208</v>
      </c>
    </row>
    <row r="1012" spans="1:7" ht="12" customHeight="1" x14ac:dyDescent="0.15">
      <c r="A1012" s="7">
        <v>44790</v>
      </c>
      <c r="B1012" s="8">
        <v>143307487</v>
      </c>
      <c r="C1012" s="1">
        <v>5540246174174</v>
      </c>
      <c r="D1012" s="1" t="str">
        <f t="shared" si="30"/>
        <v>CREMERIE</v>
      </c>
      <c r="E1012" s="7">
        <v>44794</v>
      </c>
      <c r="F1012" s="9">
        <v>232</v>
      </c>
      <c r="G1012" t="str">
        <f t="shared" si="31"/>
        <v>202208</v>
      </c>
    </row>
    <row r="1013" spans="1:7" ht="12" customHeight="1" x14ac:dyDescent="0.15">
      <c r="A1013" s="7">
        <v>44790</v>
      </c>
      <c r="B1013" s="8">
        <v>143307487</v>
      </c>
      <c r="C1013" s="1">
        <v>5540246176699</v>
      </c>
      <c r="D1013" s="1" t="str">
        <f t="shared" si="30"/>
        <v>CREMERIE</v>
      </c>
      <c r="E1013" s="7">
        <v>44794</v>
      </c>
      <c r="F1013" s="9">
        <v>2088</v>
      </c>
      <c r="G1013" t="str">
        <f t="shared" si="31"/>
        <v>202208</v>
      </c>
    </row>
    <row r="1014" spans="1:7" ht="12" customHeight="1" x14ac:dyDescent="0.15">
      <c r="A1014" s="7">
        <v>44790</v>
      </c>
      <c r="B1014" s="8">
        <v>143307487</v>
      </c>
      <c r="C1014" s="1">
        <v>5540246188175</v>
      </c>
      <c r="D1014" s="1" t="str">
        <f t="shared" si="30"/>
        <v>CREMERIE</v>
      </c>
      <c r="E1014" s="7">
        <v>44794</v>
      </c>
      <c r="F1014" s="9">
        <v>116</v>
      </c>
      <c r="G1014" t="str">
        <f t="shared" si="31"/>
        <v>202208</v>
      </c>
    </row>
    <row r="1015" spans="1:7" ht="12" customHeight="1" x14ac:dyDescent="0.15">
      <c r="A1015" s="4">
        <v>44790</v>
      </c>
      <c r="B1015" s="5">
        <v>143307489</v>
      </c>
      <c r="C1015" s="1">
        <v>5540246174095</v>
      </c>
      <c r="D1015" s="1" t="str">
        <f t="shared" si="30"/>
        <v>CREMERIE</v>
      </c>
      <c r="E1015" s="4">
        <v>44797</v>
      </c>
      <c r="F1015" s="6">
        <v>140</v>
      </c>
      <c r="G1015" t="str">
        <f t="shared" si="31"/>
        <v>202208</v>
      </c>
    </row>
    <row r="1016" spans="1:7" ht="12" customHeight="1" x14ac:dyDescent="0.15">
      <c r="A1016" s="7">
        <v>44790</v>
      </c>
      <c r="B1016" s="8">
        <v>143307490</v>
      </c>
      <c r="C1016" s="1">
        <v>5540246185429</v>
      </c>
      <c r="D1016" s="1" t="str">
        <f t="shared" si="30"/>
        <v>CREMERIE</v>
      </c>
      <c r="E1016" s="7">
        <v>44796</v>
      </c>
      <c r="F1016" s="9">
        <v>140</v>
      </c>
      <c r="G1016" t="str">
        <f t="shared" si="31"/>
        <v>202208</v>
      </c>
    </row>
    <row r="1017" spans="1:7" ht="12" customHeight="1" x14ac:dyDescent="0.15">
      <c r="A1017" s="4">
        <v>44790</v>
      </c>
      <c r="B1017" s="5">
        <v>143307490</v>
      </c>
      <c r="C1017" s="1">
        <v>5540246186325</v>
      </c>
      <c r="D1017" s="1" t="str">
        <f t="shared" si="30"/>
        <v>CREMERIE</v>
      </c>
      <c r="E1017" s="4">
        <v>44796</v>
      </c>
      <c r="F1017" s="6">
        <v>140</v>
      </c>
      <c r="G1017" t="str">
        <f t="shared" si="31"/>
        <v>202208</v>
      </c>
    </row>
    <row r="1018" spans="1:7" ht="12" customHeight="1" x14ac:dyDescent="0.15">
      <c r="A1018" s="7">
        <v>44790</v>
      </c>
      <c r="B1018" s="8">
        <v>143307494</v>
      </c>
      <c r="C1018" s="1">
        <v>5540246194330</v>
      </c>
      <c r="D1018" s="1" t="str">
        <f t="shared" si="30"/>
        <v>MIX LEGUMES</v>
      </c>
      <c r="E1018" s="7">
        <v>44797</v>
      </c>
      <c r="F1018" s="9">
        <v>4585</v>
      </c>
      <c r="G1018" t="str">
        <f t="shared" si="31"/>
        <v>202208</v>
      </c>
    </row>
    <row r="1019" spans="1:7" ht="12" customHeight="1" x14ac:dyDescent="0.15">
      <c r="A1019" s="7">
        <v>44791</v>
      </c>
      <c r="B1019" s="8">
        <v>143307502</v>
      </c>
      <c r="C1019" s="1">
        <v>5540246187987</v>
      </c>
      <c r="D1019" s="1" t="str">
        <f t="shared" si="30"/>
        <v>CREMERIE</v>
      </c>
      <c r="E1019" s="7">
        <v>44794</v>
      </c>
      <c r="F1019" s="9">
        <v>3341</v>
      </c>
      <c r="G1019" t="str">
        <f t="shared" si="31"/>
        <v>202208</v>
      </c>
    </row>
    <row r="1020" spans="1:7" ht="12" customHeight="1" x14ac:dyDescent="0.15">
      <c r="A1020" s="7">
        <v>44791</v>
      </c>
      <c r="B1020" s="8">
        <v>143307513</v>
      </c>
      <c r="C1020" s="1">
        <v>5540246187987</v>
      </c>
      <c r="D1020" s="1" t="str">
        <f t="shared" si="30"/>
        <v>CREMERIE</v>
      </c>
      <c r="E1020" s="7">
        <v>44795</v>
      </c>
      <c r="F1020" s="9">
        <v>1114</v>
      </c>
      <c r="G1020" t="str">
        <f t="shared" si="31"/>
        <v>202208</v>
      </c>
    </row>
    <row r="1021" spans="1:7" ht="12" customHeight="1" x14ac:dyDescent="0.15">
      <c r="A1021" s="4">
        <v>44791</v>
      </c>
      <c r="B1021" s="5">
        <v>143307514</v>
      </c>
      <c r="C1021" s="1">
        <v>5540246172978</v>
      </c>
      <c r="D1021" s="1" t="str">
        <f t="shared" si="30"/>
        <v>CREMERIE</v>
      </c>
      <c r="E1021" s="4">
        <v>44795</v>
      </c>
      <c r="F1021" s="6">
        <v>836</v>
      </c>
      <c r="G1021" t="str">
        <f t="shared" si="31"/>
        <v>202208</v>
      </c>
    </row>
    <row r="1022" spans="1:7" ht="12" customHeight="1" x14ac:dyDescent="0.15">
      <c r="A1022" s="7">
        <v>44791</v>
      </c>
      <c r="B1022" s="8">
        <v>143307514</v>
      </c>
      <c r="C1022" s="1">
        <v>5540246176699</v>
      </c>
      <c r="D1022" s="1" t="str">
        <f t="shared" si="30"/>
        <v>CREMERIE</v>
      </c>
      <c r="E1022" s="7">
        <v>44795</v>
      </c>
      <c r="F1022" s="9">
        <v>1044</v>
      </c>
      <c r="G1022" t="str">
        <f t="shared" si="31"/>
        <v>202208</v>
      </c>
    </row>
    <row r="1023" spans="1:7" ht="12" customHeight="1" x14ac:dyDescent="0.15">
      <c r="A1023" s="7">
        <v>44791</v>
      </c>
      <c r="B1023" s="8">
        <v>143307514</v>
      </c>
      <c r="C1023" s="1">
        <v>5540246188175</v>
      </c>
      <c r="D1023" s="1" t="str">
        <f t="shared" si="30"/>
        <v>CREMERIE</v>
      </c>
      <c r="E1023" s="7">
        <v>44795</v>
      </c>
      <c r="F1023" s="9">
        <v>70</v>
      </c>
      <c r="G1023" t="str">
        <f t="shared" si="31"/>
        <v>202208</v>
      </c>
    </row>
    <row r="1024" spans="1:7" ht="12" customHeight="1" x14ac:dyDescent="0.15">
      <c r="A1024" s="7">
        <v>44791</v>
      </c>
      <c r="B1024" s="8">
        <v>143307519</v>
      </c>
      <c r="C1024" s="1">
        <v>5540246195096</v>
      </c>
      <c r="D1024" s="1" t="str">
        <f t="shared" si="30"/>
        <v>MIX LEGUMES</v>
      </c>
      <c r="E1024" s="7">
        <v>44798</v>
      </c>
      <c r="F1024" s="9">
        <v>1253</v>
      </c>
      <c r="G1024" t="str">
        <f t="shared" si="31"/>
        <v>202208</v>
      </c>
    </row>
    <row r="1025" spans="1:7" ht="12" customHeight="1" x14ac:dyDescent="0.15">
      <c r="A1025" s="7">
        <v>44791</v>
      </c>
      <c r="B1025" s="8">
        <v>143307521</v>
      </c>
      <c r="C1025" s="1">
        <v>5540246183130</v>
      </c>
      <c r="D1025" s="1" t="str">
        <f t="shared" si="30"/>
        <v>MIX LEGUMES</v>
      </c>
      <c r="E1025" s="7">
        <v>44802</v>
      </c>
      <c r="F1025" s="9">
        <v>2256</v>
      </c>
      <c r="G1025" t="str">
        <f t="shared" si="31"/>
        <v>202208</v>
      </c>
    </row>
    <row r="1026" spans="1:7" ht="12" customHeight="1" x14ac:dyDescent="0.15">
      <c r="A1026" s="4">
        <v>44791</v>
      </c>
      <c r="B1026" s="5">
        <v>143307521</v>
      </c>
      <c r="C1026" s="1">
        <v>5540246183538</v>
      </c>
      <c r="D1026" s="1" t="str">
        <f t="shared" ref="D1026:D1089" si="32">VLOOKUP(C1026,Categorie,4,FALSE)</f>
        <v>MIX LEGUMES</v>
      </c>
      <c r="E1026" s="4">
        <v>44802</v>
      </c>
      <c r="F1026" s="6">
        <v>919</v>
      </c>
      <c r="G1026" t="str">
        <f t="shared" si="31"/>
        <v>202208</v>
      </c>
    </row>
    <row r="1027" spans="1:7" ht="12" customHeight="1" x14ac:dyDescent="0.15">
      <c r="A1027" s="7">
        <v>44791</v>
      </c>
      <c r="B1027" s="8">
        <v>143307521</v>
      </c>
      <c r="C1027" s="1">
        <v>5540246183555</v>
      </c>
      <c r="D1027" s="1" t="str">
        <f t="shared" si="32"/>
        <v>MIX LEGUMES</v>
      </c>
      <c r="E1027" s="7">
        <v>44802</v>
      </c>
      <c r="F1027" s="9">
        <v>543</v>
      </c>
      <c r="G1027" t="str">
        <f t="shared" ref="G1027:G1090" si="33">TEXT(E1027,"aaaamm")</f>
        <v>202208</v>
      </c>
    </row>
    <row r="1028" spans="1:7" ht="12" customHeight="1" x14ac:dyDescent="0.15">
      <c r="A1028" s="7">
        <v>44791</v>
      </c>
      <c r="B1028" s="8">
        <v>143307522</v>
      </c>
      <c r="C1028" s="1">
        <v>5540246171759</v>
      </c>
      <c r="D1028" s="1" t="str">
        <f t="shared" si="32"/>
        <v>MIX LEGUMES</v>
      </c>
      <c r="E1028" s="7">
        <v>44801</v>
      </c>
      <c r="F1028" s="9">
        <v>2506</v>
      </c>
      <c r="G1028" t="str">
        <f t="shared" si="33"/>
        <v>202208</v>
      </c>
    </row>
    <row r="1029" spans="1:7" ht="12" customHeight="1" x14ac:dyDescent="0.15">
      <c r="A1029" s="4">
        <v>44791</v>
      </c>
      <c r="B1029" s="5">
        <v>143307522</v>
      </c>
      <c r="C1029" s="1">
        <v>5540246177133</v>
      </c>
      <c r="D1029" s="1" t="str">
        <f t="shared" si="32"/>
        <v>MIX LEGUMES</v>
      </c>
      <c r="E1029" s="4">
        <v>44801</v>
      </c>
      <c r="F1029" s="6">
        <v>2228</v>
      </c>
      <c r="G1029" t="str">
        <f t="shared" si="33"/>
        <v>202208</v>
      </c>
    </row>
    <row r="1030" spans="1:7" ht="12" customHeight="1" x14ac:dyDescent="0.15">
      <c r="A1030" s="7">
        <v>44791</v>
      </c>
      <c r="B1030" s="8">
        <v>143307522</v>
      </c>
      <c r="C1030" s="1">
        <v>5540246192148</v>
      </c>
      <c r="D1030" s="1" t="str">
        <f t="shared" si="32"/>
        <v>MIX LEGUMES</v>
      </c>
      <c r="E1030" s="7">
        <v>44801</v>
      </c>
      <c r="F1030" s="9">
        <v>27840</v>
      </c>
      <c r="G1030" t="str">
        <f t="shared" si="33"/>
        <v>202208</v>
      </c>
    </row>
    <row r="1031" spans="1:7" ht="12" customHeight="1" x14ac:dyDescent="0.15">
      <c r="A1031" s="7">
        <v>44791</v>
      </c>
      <c r="B1031" s="8">
        <v>143307525</v>
      </c>
      <c r="C1031" s="1">
        <v>5540246194632</v>
      </c>
      <c r="D1031" s="1" t="str">
        <f t="shared" si="32"/>
        <v>BOULANGERIE</v>
      </c>
      <c r="E1031" s="7">
        <v>44805</v>
      </c>
      <c r="F1031" s="9">
        <v>1003</v>
      </c>
      <c r="G1031" t="str">
        <f t="shared" si="33"/>
        <v>202209</v>
      </c>
    </row>
    <row r="1032" spans="1:7" ht="12" customHeight="1" x14ac:dyDescent="0.15">
      <c r="A1032" s="7">
        <v>44791</v>
      </c>
      <c r="B1032" s="8">
        <v>143307527</v>
      </c>
      <c r="C1032" s="1">
        <v>5540246173906</v>
      </c>
      <c r="D1032" s="1" t="str">
        <f t="shared" si="32"/>
        <v>VOLAILLE</v>
      </c>
      <c r="E1032" s="7">
        <v>44804</v>
      </c>
      <c r="F1032" s="9">
        <v>1634</v>
      </c>
      <c r="G1032" t="str">
        <f t="shared" si="33"/>
        <v>202208</v>
      </c>
    </row>
    <row r="1033" spans="1:7" ht="12" customHeight="1" x14ac:dyDescent="0.15">
      <c r="A1033" s="4">
        <v>44791</v>
      </c>
      <c r="B1033" s="5">
        <v>143307527</v>
      </c>
      <c r="C1033" s="1">
        <v>5540246181016</v>
      </c>
      <c r="D1033" s="1" t="str">
        <f t="shared" si="32"/>
        <v>VOLAILLE</v>
      </c>
      <c r="E1033" s="4">
        <v>44804</v>
      </c>
      <c r="F1033" s="6">
        <v>3564</v>
      </c>
      <c r="G1033" t="str">
        <f t="shared" si="33"/>
        <v>202208</v>
      </c>
    </row>
    <row r="1034" spans="1:7" ht="12" customHeight="1" x14ac:dyDescent="0.15">
      <c r="A1034" s="7">
        <v>44791</v>
      </c>
      <c r="B1034" s="8">
        <v>143307530</v>
      </c>
      <c r="C1034" s="1">
        <v>5540246183844</v>
      </c>
      <c r="D1034" s="1" t="str">
        <f t="shared" si="32"/>
        <v>BOULANGERIE</v>
      </c>
      <c r="E1034" s="7">
        <v>44801</v>
      </c>
      <c r="F1034" s="9">
        <v>140</v>
      </c>
      <c r="G1034" t="str">
        <f t="shared" si="33"/>
        <v>202208</v>
      </c>
    </row>
    <row r="1035" spans="1:7" ht="12" customHeight="1" x14ac:dyDescent="0.15">
      <c r="A1035" s="4">
        <v>44794</v>
      </c>
      <c r="B1035" s="5">
        <v>143317554</v>
      </c>
      <c r="C1035" s="1">
        <v>5540246176294</v>
      </c>
      <c r="D1035" s="1" t="str">
        <f t="shared" si="32"/>
        <v>CREMERIE</v>
      </c>
      <c r="E1035" s="4">
        <v>44796</v>
      </c>
      <c r="F1035" s="6">
        <v>2970</v>
      </c>
      <c r="G1035" t="str">
        <f t="shared" si="33"/>
        <v>202208</v>
      </c>
    </row>
    <row r="1036" spans="1:7" ht="12" customHeight="1" x14ac:dyDescent="0.15">
      <c r="A1036" s="7">
        <v>44794</v>
      </c>
      <c r="B1036" s="8">
        <v>143317554</v>
      </c>
      <c r="C1036" s="1">
        <v>5540246176295</v>
      </c>
      <c r="D1036" s="1" t="str">
        <f t="shared" si="32"/>
        <v>CREMERIE</v>
      </c>
      <c r="E1036" s="7">
        <v>44796</v>
      </c>
      <c r="F1036" s="9">
        <v>7424</v>
      </c>
      <c r="G1036" t="str">
        <f t="shared" si="33"/>
        <v>202208</v>
      </c>
    </row>
    <row r="1037" spans="1:7" ht="12" customHeight="1" x14ac:dyDescent="0.15">
      <c r="A1037" s="7">
        <v>44794</v>
      </c>
      <c r="B1037" s="8">
        <v>143317554</v>
      </c>
      <c r="C1037" s="1">
        <v>5540246187987</v>
      </c>
      <c r="D1037" s="1" t="str">
        <f t="shared" si="32"/>
        <v>CREMERIE</v>
      </c>
      <c r="E1037" s="7">
        <v>44796</v>
      </c>
      <c r="F1037" s="9">
        <v>4455</v>
      </c>
      <c r="G1037" t="str">
        <f t="shared" si="33"/>
        <v>202208</v>
      </c>
    </row>
    <row r="1038" spans="1:7" ht="12" customHeight="1" x14ac:dyDescent="0.15">
      <c r="A1038" s="4">
        <v>44794</v>
      </c>
      <c r="B1038" s="5">
        <v>143317554</v>
      </c>
      <c r="C1038" s="1">
        <v>5540246188200</v>
      </c>
      <c r="D1038" s="1" t="str">
        <f t="shared" si="32"/>
        <v>CREMERIE</v>
      </c>
      <c r="E1038" s="4">
        <v>44796</v>
      </c>
      <c r="F1038" s="6">
        <v>1485</v>
      </c>
      <c r="G1038" t="str">
        <f t="shared" si="33"/>
        <v>202208</v>
      </c>
    </row>
    <row r="1039" spans="1:7" ht="12" customHeight="1" x14ac:dyDescent="0.15">
      <c r="A1039" s="4">
        <v>44794</v>
      </c>
      <c r="B1039" s="5">
        <v>143317555</v>
      </c>
      <c r="C1039" s="1">
        <v>5540246172978</v>
      </c>
      <c r="D1039" s="1" t="str">
        <f t="shared" si="32"/>
        <v>CREMERIE</v>
      </c>
      <c r="E1039" s="4">
        <v>44796</v>
      </c>
      <c r="F1039" s="6">
        <v>836</v>
      </c>
      <c r="G1039" t="str">
        <f t="shared" si="33"/>
        <v>202208</v>
      </c>
    </row>
    <row r="1040" spans="1:7" ht="12" customHeight="1" x14ac:dyDescent="0.15">
      <c r="A1040" s="7">
        <v>44794</v>
      </c>
      <c r="B1040" s="8">
        <v>143317555</v>
      </c>
      <c r="C1040" s="1">
        <v>5540246174174</v>
      </c>
      <c r="D1040" s="1" t="str">
        <f t="shared" si="32"/>
        <v>CREMERIE</v>
      </c>
      <c r="E1040" s="7">
        <v>44796</v>
      </c>
      <c r="F1040" s="9">
        <v>232</v>
      </c>
      <c r="G1040" t="str">
        <f t="shared" si="33"/>
        <v>202208</v>
      </c>
    </row>
    <row r="1041" spans="1:7" ht="12" customHeight="1" x14ac:dyDescent="0.15">
      <c r="A1041" s="7">
        <v>44794</v>
      </c>
      <c r="B1041" s="8">
        <v>143317555</v>
      </c>
      <c r="C1041" s="1">
        <v>5540246176699</v>
      </c>
      <c r="D1041" s="1" t="str">
        <f t="shared" si="32"/>
        <v>CREMERIE</v>
      </c>
      <c r="E1041" s="7">
        <v>44796</v>
      </c>
      <c r="F1041" s="9">
        <v>2088</v>
      </c>
      <c r="G1041" t="str">
        <f t="shared" si="33"/>
        <v>202208</v>
      </c>
    </row>
    <row r="1042" spans="1:7" ht="12" customHeight="1" x14ac:dyDescent="0.15">
      <c r="A1042" s="4">
        <v>44794</v>
      </c>
      <c r="B1042" s="5">
        <v>143317561</v>
      </c>
      <c r="C1042" s="1">
        <v>5540246173472</v>
      </c>
      <c r="D1042" s="1" t="str">
        <f t="shared" si="32"/>
        <v>CREMERIE</v>
      </c>
      <c r="E1042" s="4">
        <v>44802</v>
      </c>
      <c r="F1042" s="6">
        <v>279</v>
      </c>
      <c r="G1042" t="str">
        <f t="shared" si="33"/>
        <v>202208</v>
      </c>
    </row>
    <row r="1043" spans="1:7" ht="12" customHeight="1" x14ac:dyDescent="0.15">
      <c r="A1043" s="7">
        <v>44794</v>
      </c>
      <c r="B1043" s="8">
        <v>143317561</v>
      </c>
      <c r="C1043" s="1">
        <v>5540246175049</v>
      </c>
      <c r="D1043" s="1" t="str">
        <f t="shared" si="32"/>
        <v>CREMERIE</v>
      </c>
      <c r="E1043" s="7">
        <v>44802</v>
      </c>
      <c r="F1043" s="9">
        <v>696</v>
      </c>
      <c r="G1043" t="str">
        <f t="shared" si="33"/>
        <v>202208</v>
      </c>
    </row>
    <row r="1044" spans="1:7" ht="12" customHeight="1" x14ac:dyDescent="0.15">
      <c r="A1044" s="4">
        <v>44794</v>
      </c>
      <c r="B1044" s="5">
        <v>143317561</v>
      </c>
      <c r="C1044" s="1">
        <v>5540246175050</v>
      </c>
      <c r="D1044" s="1" t="str">
        <f t="shared" si="32"/>
        <v>CREMERIE</v>
      </c>
      <c r="E1044" s="4">
        <v>44802</v>
      </c>
      <c r="F1044" s="6">
        <v>557</v>
      </c>
      <c r="G1044" t="str">
        <f t="shared" si="33"/>
        <v>202208</v>
      </c>
    </row>
    <row r="1045" spans="1:7" ht="12" customHeight="1" x14ac:dyDescent="0.15">
      <c r="A1045" s="7">
        <v>44795</v>
      </c>
      <c r="B1045" s="8">
        <v>143317576</v>
      </c>
      <c r="C1045" s="1">
        <v>5540246171933</v>
      </c>
      <c r="D1045" s="1" t="str">
        <f t="shared" si="32"/>
        <v>CREMERIE</v>
      </c>
      <c r="E1045" s="7">
        <v>44797</v>
      </c>
      <c r="F1045" s="9">
        <v>557</v>
      </c>
      <c r="G1045" t="str">
        <f t="shared" si="33"/>
        <v>202208</v>
      </c>
    </row>
    <row r="1046" spans="1:7" ht="12" customHeight="1" x14ac:dyDescent="0.15">
      <c r="A1046" s="4">
        <v>44795</v>
      </c>
      <c r="B1046" s="5">
        <v>143317576</v>
      </c>
      <c r="C1046" s="1">
        <v>5540246176294</v>
      </c>
      <c r="D1046" s="1" t="str">
        <f t="shared" si="32"/>
        <v>CREMERIE</v>
      </c>
      <c r="E1046" s="4">
        <v>44797</v>
      </c>
      <c r="F1046" s="6">
        <v>1485</v>
      </c>
      <c r="G1046" t="str">
        <f t="shared" si="33"/>
        <v>202208</v>
      </c>
    </row>
    <row r="1047" spans="1:7" ht="12" customHeight="1" x14ac:dyDescent="0.15">
      <c r="A1047" s="7">
        <v>44795</v>
      </c>
      <c r="B1047" s="8">
        <v>143317576</v>
      </c>
      <c r="C1047" s="1">
        <v>5540246176295</v>
      </c>
      <c r="D1047" s="1" t="str">
        <f t="shared" si="32"/>
        <v>CREMERIE</v>
      </c>
      <c r="E1047" s="7">
        <v>44797</v>
      </c>
      <c r="F1047" s="9">
        <v>5568</v>
      </c>
      <c r="G1047" t="str">
        <f t="shared" si="33"/>
        <v>202208</v>
      </c>
    </row>
    <row r="1048" spans="1:7" ht="12" customHeight="1" x14ac:dyDescent="0.15">
      <c r="A1048" s="7">
        <v>44795</v>
      </c>
      <c r="B1048" s="8">
        <v>143317576</v>
      </c>
      <c r="C1048" s="1">
        <v>5540246188200</v>
      </c>
      <c r="D1048" s="1" t="str">
        <f t="shared" si="32"/>
        <v>CREMERIE</v>
      </c>
      <c r="E1048" s="7">
        <v>44797</v>
      </c>
      <c r="F1048" s="9">
        <v>743</v>
      </c>
      <c r="G1048" t="str">
        <f t="shared" si="33"/>
        <v>202208</v>
      </c>
    </row>
    <row r="1049" spans="1:7" ht="12" customHeight="1" x14ac:dyDescent="0.15">
      <c r="A1049" s="7">
        <v>44795</v>
      </c>
      <c r="B1049" s="8">
        <v>143317577</v>
      </c>
      <c r="C1049" s="1">
        <v>5540246172539</v>
      </c>
      <c r="D1049" s="1" t="str">
        <f t="shared" si="32"/>
        <v>CREMERIE</v>
      </c>
      <c r="E1049" s="7">
        <v>44797</v>
      </c>
      <c r="F1049" s="9">
        <v>24</v>
      </c>
      <c r="G1049" t="str">
        <f t="shared" si="33"/>
        <v>202208</v>
      </c>
    </row>
    <row r="1050" spans="1:7" ht="12" customHeight="1" x14ac:dyDescent="0.15">
      <c r="A1050" s="4">
        <v>44795</v>
      </c>
      <c r="B1050" s="5">
        <v>143317577</v>
      </c>
      <c r="C1050" s="1">
        <v>5540246172669</v>
      </c>
      <c r="D1050" s="1" t="str">
        <f t="shared" si="32"/>
        <v>CREMERIE</v>
      </c>
      <c r="E1050" s="4">
        <v>44797</v>
      </c>
      <c r="F1050" s="6">
        <v>279</v>
      </c>
      <c r="G1050" t="str">
        <f t="shared" si="33"/>
        <v>202208</v>
      </c>
    </row>
    <row r="1051" spans="1:7" ht="12" customHeight="1" x14ac:dyDescent="0.15">
      <c r="A1051" s="7">
        <v>44795</v>
      </c>
      <c r="B1051" s="8">
        <v>143317577</v>
      </c>
      <c r="C1051" s="1">
        <v>5540246172978</v>
      </c>
      <c r="D1051" s="1" t="str">
        <f t="shared" si="32"/>
        <v>CREMERIE</v>
      </c>
      <c r="E1051" s="7">
        <v>44797</v>
      </c>
      <c r="F1051" s="9">
        <v>836</v>
      </c>
      <c r="G1051" t="str">
        <f t="shared" si="33"/>
        <v>202208</v>
      </c>
    </row>
    <row r="1052" spans="1:7" ht="12" customHeight="1" x14ac:dyDescent="0.15">
      <c r="A1052" s="4">
        <v>44795</v>
      </c>
      <c r="B1052" s="5">
        <v>143317577</v>
      </c>
      <c r="C1052" s="1">
        <v>5540246174174</v>
      </c>
      <c r="D1052" s="1" t="str">
        <f t="shared" si="32"/>
        <v>CREMERIE</v>
      </c>
      <c r="E1052" s="4">
        <v>44797</v>
      </c>
      <c r="F1052" s="6">
        <v>232</v>
      </c>
      <c r="G1052" t="str">
        <f t="shared" si="33"/>
        <v>202208</v>
      </c>
    </row>
    <row r="1053" spans="1:7" ht="12" customHeight="1" x14ac:dyDescent="0.15">
      <c r="A1053" s="4">
        <v>44795</v>
      </c>
      <c r="B1053" s="5">
        <v>143317577</v>
      </c>
      <c r="C1053" s="1">
        <v>5540246176699</v>
      </c>
      <c r="D1053" s="1" t="str">
        <f t="shared" si="32"/>
        <v>CREMERIE</v>
      </c>
      <c r="E1053" s="4">
        <v>44797</v>
      </c>
      <c r="F1053" s="6">
        <v>2088</v>
      </c>
      <c r="G1053" t="str">
        <f t="shared" si="33"/>
        <v>202208</v>
      </c>
    </row>
    <row r="1054" spans="1:7" ht="12" customHeight="1" x14ac:dyDescent="0.15">
      <c r="A1054" s="4">
        <v>44796</v>
      </c>
      <c r="B1054" s="5">
        <v>143317587</v>
      </c>
      <c r="C1054" s="1">
        <v>5540246171933</v>
      </c>
      <c r="D1054" s="1" t="str">
        <f t="shared" si="32"/>
        <v>CREMERIE</v>
      </c>
      <c r="E1054" s="4">
        <v>44798</v>
      </c>
      <c r="F1054" s="6">
        <v>557</v>
      </c>
      <c r="G1054" t="str">
        <f t="shared" si="33"/>
        <v>202208</v>
      </c>
    </row>
    <row r="1055" spans="1:7" ht="12" customHeight="1" x14ac:dyDescent="0.15">
      <c r="A1055" s="4">
        <v>44796</v>
      </c>
      <c r="B1055" s="5">
        <v>143317587</v>
      </c>
      <c r="C1055" s="1">
        <v>5540246188200</v>
      </c>
      <c r="D1055" s="1" t="str">
        <f t="shared" si="32"/>
        <v>CREMERIE</v>
      </c>
      <c r="E1055" s="4">
        <v>44798</v>
      </c>
      <c r="F1055" s="6">
        <v>743</v>
      </c>
      <c r="G1055" t="str">
        <f t="shared" si="33"/>
        <v>202208</v>
      </c>
    </row>
    <row r="1056" spans="1:7" ht="12" customHeight="1" x14ac:dyDescent="0.15">
      <c r="A1056" s="4">
        <v>44796</v>
      </c>
      <c r="B1056" s="5">
        <v>143317588</v>
      </c>
      <c r="C1056" s="1">
        <v>5540246172978</v>
      </c>
      <c r="D1056" s="1" t="str">
        <f t="shared" si="32"/>
        <v>CREMERIE</v>
      </c>
      <c r="E1056" s="4">
        <v>44798</v>
      </c>
      <c r="F1056" s="6">
        <v>836</v>
      </c>
      <c r="G1056" t="str">
        <f t="shared" si="33"/>
        <v>202208</v>
      </c>
    </row>
    <row r="1057" spans="1:7" ht="12" customHeight="1" x14ac:dyDescent="0.15">
      <c r="A1057" s="7">
        <v>44796</v>
      </c>
      <c r="B1057" s="8">
        <v>143317588</v>
      </c>
      <c r="C1057" s="1">
        <v>5540246174174</v>
      </c>
      <c r="D1057" s="1" t="str">
        <f t="shared" si="32"/>
        <v>CREMERIE</v>
      </c>
      <c r="E1057" s="7">
        <v>44798</v>
      </c>
      <c r="F1057" s="9">
        <v>232</v>
      </c>
      <c r="G1057" t="str">
        <f t="shared" si="33"/>
        <v>202208</v>
      </c>
    </row>
    <row r="1058" spans="1:7" ht="12" customHeight="1" x14ac:dyDescent="0.15">
      <c r="A1058" s="4">
        <v>44796</v>
      </c>
      <c r="B1058" s="5">
        <v>143317588</v>
      </c>
      <c r="C1058" s="1">
        <v>5540246176699</v>
      </c>
      <c r="D1058" s="1" t="str">
        <f t="shared" si="32"/>
        <v>CREMERIE</v>
      </c>
      <c r="E1058" s="4">
        <v>44798</v>
      </c>
      <c r="F1058" s="6">
        <v>3132</v>
      </c>
      <c r="G1058" t="str">
        <f t="shared" si="33"/>
        <v>202208</v>
      </c>
    </row>
    <row r="1059" spans="1:7" ht="12" customHeight="1" x14ac:dyDescent="0.15">
      <c r="A1059" s="4">
        <v>44796</v>
      </c>
      <c r="B1059" s="5">
        <v>143317588</v>
      </c>
      <c r="C1059" s="1">
        <v>5540246188175</v>
      </c>
      <c r="D1059" s="1" t="str">
        <f t="shared" si="32"/>
        <v>CREMERIE</v>
      </c>
      <c r="E1059" s="4">
        <v>44798</v>
      </c>
      <c r="F1059" s="6">
        <v>163</v>
      </c>
      <c r="G1059" t="str">
        <f t="shared" si="33"/>
        <v>202208</v>
      </c>
    </row>
    <row r="1060" spans="1:7" ht="12" customHeight="1" x14ac:dyDescent="0.15">
      <c r="A1060" s="4">
        <v>44796</v>
      </c>
      <c r="B1060" s="5">
        <v>143317598</v>
      </c>
      <c r="C1060" s="1">
        <v>5540246173472</v>
      </c>
      <c r="D1060" s="1" t="str">
        <f t="shared" si="32"/>
        <v>CREMERIE</v>
      </c>
      <c r="E1060" s="4">
        <v>44798</v>
      </c>
      <c r="F1060" s="6">
        <v>140</v>
      </c>
      <c r="G1060" t="str">
        <f t="shared" si="33"/>
        <v>202208</v>
      </c>
    </row>
    <row r="1061" spans="1:7" ht="12" customHeight="1" x14ac:dyDescent="0.15">
      <c r="A1061" s="7">
        <v>44797</v>
      </c>
      <c r="B1061" s="8">
        <v>143317609</v>
      </c>
      <c r="C1061" s="1">
        <v>5540246187987</v>
      </c>
      <c r="D1061" s="1" t="str">
        <f t="shared" si="32"/>
        <v>CREMERIE</v>
      </c>
      <c r="E1061" s="7">
        <v>44801</v>
      </c>
      <c r="F1061" s="9">
        <v>2228</v>
      </c>
      <c r="G1061" t="str">
        <f t="shared" si="33"/>
        <v>202208</v>
      </c>
    </row>
    <row r="1062" spans="1:7" ht="12" customHeight="1" x14ac:dyDescent="0.15">
      <c r="A1062" s="4">
        <v>44797</v>
      </c>
      <c r="B1062" s="5">
        <v>143317609</v>
      </c>
      <c r="C1062" s="1">
        <v>5540246188200</v>
      </c>
      <c r="D1062" s="1" t="str">
        <f t="shared" si="32"/>
        <v>CREMERIE</v>
      </c>
      <c r="E1062" s="4">
        <v>44801</v>
      </c>
      <c r="F1062" s="6">
        <v>1485</v>
      </c>
      <c r="G1062" t="str">
        <f t="shared" si="33"/>
        <v>202208</v>
      </c>
    </row>
    <row r="1063" spans="1:7" ht="12" customHeight="1" x14ac:dyDescent="0.15">
      <c r="A1063" s="4">
        <v>44797</v>
      </c>
      <c r="B1063" s="5">
        <v>143317610</v>
      </c>
      <c r="C1063" s="1">
        <v>5540246174174</v>
      </c>
      <c r="D1063" s="1" t="str">
        <f t="shared" si="32"/>
        <v>CREMERIE</v>
      </c>
      <c r="E1063" s="4">
        <v>44801</v>
      </c>
      <c r="F1063" s="6">
        <v>232</v>
      </c>
      <c r="G1063" t="str">
        <f t="shared" si="33"/>
        <v>202208</v>
      </c>
    </row>
    <row r="1064" spans="1:7" ht="12" customHeight="1" x14ac:dyDescent="0.15">
      <c r="A1064" s="7">
        <v>44797</v>
      </c>
      <c r="B1064" s="8">
        <v>143317610</v>
      </c>
      <c r="C1064" s="1">
        <v>5540246188175</v>
      </c>
      <c r="D1064" s="1" t="str">
        <f t="shared" si="32"/>
        <v>CREMERIE</v>
      </c>
      <c r="E1064" s="7">
        <v>44801</v>
      </c>
      <c r="F1064" s="9">
        <v>93</v>
      </c>
      <c r="G1064" t="str">
        <f t="shared" si="33"/>
        <v>202208</v>
      </c>
    </row>
    <row r="1065" spans="1:7" ht="12" customHeight="1" x14ac:dyDescent="0.15">
      <c r="A1065" s="4">
        <v>44797</v>
      </c>
      <c r="B1065" s="5">
        <v>143317615</v>
      </c>
      <c r="C1065" s="1">
        <v>5540246185429</v>
      </c>
      <c r="D1065" s="1" t="str">
        <f t="shared" si="32"/>
        <v>CREMERIE</v>
      </c>
      <c r="E1065" s="4">
        <v>44802</v>
      </c>
      <c r="F1065" s="6">
        <v>70</v>
      </c>
      <c r="G1065" t="str">
        <f t="shared" si="33"/>
        <v>202208</v>
      </c>
    </row>
    <row r="1066" spans="1:7" ht="12" customHeight="1" x14ac:dyDescent="0.15">
      <c r="A1066" s="7">
        <v>44797</v>
      </c>
      <c r="B1066" s="8">
        <v>143317615</v>
      </c>
      <c r="C1066" s="1">
        <v>5540246186325</v>
      </c>
      <c r="D1066" s="1" t="str">
        <f t="shared" si="32"/>
        <v>CREMERIE</v>
      </c>
      <c r="E1066" s="7">
        <v>44802</v>
      </c>
      <c r="F1066" s="9">
        <v>140</v>
      </c>
      <c r="G1066" t="str">
        <f t="shared" si="33"/>
        <v>202208</v>
      </c>
    </row>
    <row r="1067" spans="1:7" ht="12" customHeight="1" x14ac:dyDescent="0.15">
      <c r="A1067" s="4">
        <v>44797</v>
      </c>
      <c r="B1067" s="5">
        <v>143317631</v>
      </c>
      <c r="C1067" s="1">
        <v>5540246187882</v>
      </c>
      <c r="D1067" s="1" t="str">
        <f t="shared" si="32"/>
        <v>EMBALLAGES</v>
      </c>
      <c r="E1067" s="4">
        <v>44878</v>
      </c>
      <c r="F1067" s="6">
        <v>163</v>
      </c>
      <c r="G1067" t="str">
        <f t="shared" si="33"/>
        <v>202211</v>
      </c>
    </row>
    <row r="1068" spans="1:7" ht="12" customHeight="1" x14ac:dyDescent="0.15">
      <c r="A1068" s="4">
        <v>44797</v>
      </c>
      <c r="B1068" s="5">
        <v>143317631</v>
      </c>
      <c r="C1068" s="1">
        <v>5540246187995</v>
      </c>
      <c r="D1068" s="1" t="str">
        <f t="shared" si="32"/>
        <v>EMBALLAGES</v>
      </c>
      <c r="E1068" s="4">
        <v>44878</v>
      </c>
      <c r="F1068" s="6">
        <v>464</v>
      </c>
      <c r="G1068" t="str">
        <f t="shared" si="33"/>
        <v>202211</v>
      </c>
    </row>
    <row r="1069" spans="1:7" ht="12" customHeight="1" x14ac:dyDescent="0.15">
      <c r="A1069" s="7">
        <v>44797</v>
      </c>
      <c r="B1069" s="8">
        <v>143317631</v>
      </c>
      <c r="C1069" s="1">
        <v>5540246187997</v>
      </c>
      <c r="D1069" s="1" t="str">
        <f t="shared" si="32"/>
        <v>EMBALLAGES</v>
      </c>
      <c r="E1069" s="7">
        <v>44878</v>
      </c>
      <c r="F1069" s="9">
        <v>205</v>
      </c>
      <c r="G1069" t="str">
        <f t="shared" si="33"/>
        <v>202211</v>
      </c>
    </row>
    <row r="1070" spans="1:7" ht="12" customHeight="1" x14ac:dyDescent="0.15">
      <c r="A1070" s="4">
        <v>44798</v>
      </c>
      <c r="B1070" s="5">
        <v>143317638</v>
      </c>
      <c r="C1070" s="1">
        <v>5540246172539</v>
      </c>
      <c r="D1070" s="1" t="str">
        <f t="shared" si="32"/>
        <v>CREMERIE</v>
      </c>
      <c r="E1070" s="4">
        <v>44802</v>
      </c>
      <c r="F1070" s="6">
        <v>47</v>
      </c>
      <c r="G1070" t="str">
        <f t="shared" si="33"/>
        <v>202208</v>
      </c>
    </row>
    <row r="1071" spans="1:7" ht="12" customHeight="1" x14ac:dyDescent="0.15">
      <c r="A1071" s="7">
        <v>44798</v>
      </c>
      <c r="B1071" s="8">
        <v>143317638</v>
      </c>
      <c r="C1071" s="1">
        <v>5540246172669</v>
      </c>
      <c r="D1071" s="1" t="str">
        <f t="shared" si="32"/>
        <v>CREMERIE</v>
      </c>
      <c r="E1071" s="7">
        <v>44802</v>
      </c>
      <c r="F1071" s="9">
        <v>279</v>
      </c>
      <c r="G1071" t="str">
        <f t="shared" si="33"/>
        <v>202208</v>
      </c>
    </row>
    <row r="1072" spans="1:7" ht="12" customHeight="1" x14ac:dyDescent="0.15">
      <c r="A1072" s="4">
        <v>44798</v>
      </c>
      <c r="B1072" s="5">
        <v>143317638</v>
      </c>
      <c r="C1072" s="1">
        <v>5540246176699</v>
      </c>
      <c r="D1072" s="1" t="str">
        <f t="shared" si="32"/>
        <v>CREMERIE</v>
      </c>
      <c r="E1072" s="4">
        <v>44802</v>
      </c>
      <c r="F1072" s="6">
        <v>4176</v>
      </c>
      <c r="G1072" t="str">
        <f t="shared" si="33"/>
        <v>202208</v>
      </c>
    </row>
    <row r="1073" spans="1:7" ht="12" customHeight="1" x14ac:dyDescent="0.15">
      <c r="A1073" s="7">
        <v>44798</v>
      </c>
      <c r="B1073" s="8">
        <v>143317638</v>
      </c>
      <c r="C1073" s="1">
        <v>5540246188175</v>
      </c>
      <c r="D1073" s="1" t="str">
        <f t="shared" si="32"/>
        <v>CREMERIE</v>
      </c>
      <c r="E1073" s="7">
        <v>44802</v>
      </c>
      <c r="F1073" s="9">
        <v>70</v>
      </c>
      <c r="G1073" t="str">
        <f t="shared" si="33"/>
        <v>202208</v>
      </c>
    </row>
    <row r="1074" spans="1:7" ht="12" customHeight="1" x14ac:dyDescent="0.15">
      <c r="A1074" s="4">
        <v>44798</v>
      </c>
      <c r="B1074" s="5">
        <v>143317638</v>
      </c>
      <c r="C1074" s="1">
        <v>5540246192102</v>
      </c>
      <c r="D1074" s="1" t="str">
        <f t="shared" si="32"/>
        <v>CREMERIE</v>
      </c>
      <c r="E1074" s="4">
        <v>44802</v>
      </c>
      <c r="F1074" s="6">
        <v>4009</v>
      </c>
      <c r="G1074" t="str">
        <f t="shared" si="33"/>
        <v>202208</v>
      </c>
    </row>
    <row r="1075" spans="1:7" ht="12" customHeight="1" x14ac:dyDescent="0.15">
      <c r="A1075" s="7">
        <v>44798</v>
      </c>
      <c r="B1075" s="8">
        <v>143317639</v>
      </c>
      <c r="C1075" s="1">
        <v>5540246187987</v>
      </c>
      <c r="D1075" s="1" t="str">
        <f t="shared" si="32"/>
        <v>CREMERIE</v>
      </c>
      <c r="E1075" s="7">
        <v>44802</v>
      </c>
      <c r="F1075" s="9">
        <v>1114</v>
      </c>
      <c r="G1075" t="str">
        <f t="shared" si="33"/>
        <v>202208</v>
      </c>
    </row>
    <row r="1076" spans="1:7" ht="12" customHeight="1" x14ac:dyDescent="0.15">
      <c r="A1076" s="4">
        <v>44798</v>
      </c>
      <c r="B1076" s="5">
        <v>143317642</v>
      </c>
      <c r="C1076" s="1">
        <v>5540246173472</v>
      </c>
      <c r="D1076" s="1" t="str">
        <f t="shared" si="32"/>
        <v>CREMERIE</v>
      </c>
      <c r="E1076" s="4">
        <v>44805</v>
      </c>
      <c r="F1076" s="6">
        <v>279</v>
      </c>
      <c r="G1076" t="str">
        <f t="shared" si="33"/>
        <v>202209</v>
      </c>
    </row>
    <row r="1077" spans="1:7" ht="12" customHeight="1" x14ac:dyDescent="0.15">
      <c r="A1077" s="7">
        <v>44798</v>
      </c>
      <c r="B1077" s="8">
        <v>143317642</v>
      </c>
      <c r="C1077" s="1">
        <v>5540246175047</v>
      </c>
      <c r="D1077" s="1" t="str">
        <f t="shared" si="32"/>
        <v>CREMERIE</v>
      </c>
      <c r="E1077" s="7">
        <v>44805</v>
      </c>
      <c r="F1077" s="9">
        <v>279</v>
      </c>
      <c r="G1077" t="str">
        <f t="shared" si="33"/>
        <v>202209</v>
      </c>
    </row>
    <row r="1078" spans="1:7" ht="12" customHeight="1" x14ac:dyDescent="0.15">
      <c r="A1078" s="4">
        <v>44798</v>
      </c>
      <c r="B1078" s="5">
        <v>143317642</v>
      </c>
      <c r="C1078" s="1">
        <v>5540246175049</v>
      </c>
      <c r="D1078" s="1" t="str">
        <f t="shared" si="32"/>
        <v>CREMERIE</v>
      </c>
      <c r="E1078" s="4">
        <v>44805</v>
      </c>
      <c r="F1078" s="6">
        <v>557</v>
      </c>
      <c r="G1078" t="str">
        <f t="shared" si="33"/>
        <v>202209</v>
      </c>
    </row>
    <row r="1079" spans="1:7" ht="12" customHeight="1" x14ac:dyDescent="0.15">
      <c r="A1079" s="7">
        <v>44798</v>
      </c>
      <c r="B1079" s="8">
        <v>143317642</v>
      </c>
      <c r="C1079" s="1">
        <v>5540246175050</v>
      </c>
      <c r="D1079" s="1" t="str">
        <f t="shared" si="32"/>
        <v>CREMERIE</v>
      </c>
      <c r="E1079" s="7">
        <v>44805</v>
      </c>
      <c r="F1079" s="9">
        <v>557</v>
      </c>
      <c r="G1079" t="str">
        <f t="shared" si="33"/>
        <v>202209</v>
      </c>
    </row>
    <row r="1080" spans="1:7" ht="12" customHeight="1" x14ac:dyDescent="0.15">
      <c r="A1080" s="4">
        <v>44798</v>
      </c>
      <c r="B1080" s="5">
        <v>143317642</v>
      </c>
      <c r="C1080" s="1">
        <v>5540246190743</v>
      </c>
      <c r="D1080" s="1" t="str">
        <f t="shared" si="32"/>
        <v>CREMERIE</v>
      </c>
      <c r="E1080" s="4">
        <v>44805</v>
      </c>
      <c r="F1080" s="6">
        <v>279</v>
      </c>
      <c r="G1080" t="str">
        <f t="shared" si="33"/>
        <v>202209</v>
      </c>
    </row>
    <row r="1081" spans="1:7" ht="12" customHeight="1" x14ac:dyDescent="0.15">
      <c r="A1081" s="7">
        <v>44801</v>
      </c>
      <c r="B1081" s="8">
        <v>143327658</v>
      </c>
      <c r="C1081" s="1">
        <v>5540246172978</v>
      </c>
      <c r="D1081" s="1" t="str">
        <f t="shared" si="32"/>
        <v>CREMERIE</v>
      </c>
      <c r="E1081" s="7">
        <v>44803</v>
      </c>
      <c r="F1081" s="9">
        <v>836</v>
      </c>
      <c r="G1081" t="str">
        <f t="shared" si="33"/>
        <v>202208</v>
      </c>
    </row>
    <row r="1082" spans="1:7" ht="12" customHeight="1" x14ac:dyDescent="0.15">
      <c r="A1082" s="4">
        <v>44801</v>
      </c>
      <c r="B1082" s="5">
        <v>143327658</v>
      </c>
      <c r="C1082" s="1">
        <v>5540246174174</v>
      </c>
      <c r="D1082" s="1" t="str">
        <f t="shared" si="32"/>
        <v>CREMERIE</v>
      </c>
      <c r="E1082" s="4">
        <v>44803</v>
      </c>
      <c r="F1082" s="6">
        <v>232</v>
      </c>
      <c r="G1082" t="str">
        <f t="shared" si="33"/>
        <v>202208</v>
      </c>
    </row>
    <row r="1083" spans="1:7" ht="12" customHeight="1" x14ac:dyDescent="0.15">
      <c r="A1083" s="4">
        <v>44801</v>
      </c>
      <c r="B1083" s="5">
        <v>143327658</v>
      </c>
      <c r="C1083" s="1">
        <v>5540246176699</v>
      </c>
      <c r="D1083" s="1" t="str">
        <f t="shared" si="32"/>
        <v>CREMERIE</v>
      </c>
      <c r="E1083" s="4">
        <v>44803</v>
      </c>
      <c r="F1083" s="6">
        <v>6264</v>
      </c>
      <c r="G1083" t="str">
        <f t="shared" si="33"/>
        <v>202208</v>
      </c>
    </row>
    <row r="1084" spans="1:7" ht="12" customHeight="1" x14ac:dyDescent="0.15">
      <c r="A1084" s="7">
        <v>44801</v>
      </c>
      <c r="B1084" s="8">
        <v>143327660</v>
      </c>
      <c r="C1084" s="1">
        <v>5540246176295</v>
      </c>
      <c r="D1084" s="1" t="str">
        <f t="shared" si="32"/>
        <v>CREMERIE</v>
      </c>
      <c r="E1084" s="7">
        <v>44803</v>
      </c>
      <c r="F1084" s="9">
        <v>4455</v>
      </c>
      <c r="G1084" t="str">
        <f t="shared" si="33"/>
        <v>202208</v>
      </c>
    </row>
    <row r="1085" spans="1:7" ht="12" customHeight="1" x14ac:dyDescent="0.15">
      <c r="A1085" s="4">
        <v>44801</v>
      </c>
      <c r="B1085" s="5">
        <v>143327660</v>
      </c>
      <c r="C1085" s="1">
        <v>5540246188200</v>
      </c>
      <c r="D1085" s="1" t="str">
        <f t="shared" si="32"/>
        <v>CREMERIE</v>
      </c>
      <c r="E1085" s="4">
        <v>44803</v>
      </c>
      <c r="F1085" s="6">
        <v>1485</v>
      </c>
      <c r="G1085" t="str">
        <f t="shared" si="33"/>
        <v>202208</v>
      </c>
    </row>
    <row r="1086" spans="1:7" ht="12" customHeight="1" x14ac:dyDescent="0.15">
      <c r="A1086" s="4">
        <v>44801</v>
      </c>
      <c r="B1086" s="5">
        <v>143327661</v>
      </c>
      <c r="C1086" s="1">
        <v>5540246194632</v>
      </c>
      <c r="D1086" s="1" t="str">
        <f t="shared" si="32"/>
        <v>BOULANGERIE</v>
      </c>
      <c r="E1086" s="4">
        <v>44801</v>
      </c>
      <c r="F1086" s="6">
        <v>335</v>
      </c>
      <c r="G1086" t="str">
        <f t="shared" si="33"/>
        <v>202208</v>
      </c>
    </row>
    <row r="1087" spans="1:7" ht="12" customHeight="1" x14ac:dyDescent="0.15">
      <c r="A1087" s="7">
        <v>44801</v>
      </c>
      <c r="B1087" s="8">
        <v>143327671</v>
      </c>
      <c r="C1087" s="1">
        <v>5540246194632</v>
      </c>
      <c r="D1087" s="1" t="str">
        <f t="shared" si="32"/>
        <v>BOULANGERIE</v>
      </c>
      <c r="E1087" s="7">
        <v>44810</v>
      </c>
      <c r="F1087" s="9">
        <v>1337</v>
      </c>
      <c r="G1087" t="str">
        <f t="shared" si="33"/>
        <v>202209</v>
      </c>
    </row>
    <row r="1088" spans="1:7" ht="12" customHeight="1" x14ac:dyDescent="0.15">
      <c r="A1088" s="4">
        <v>44801</v>
      </c>
      <c r="B1088" s="5">
        <v>143327673</v>
      </c>
      <c r="C1088" s="1">
        <v>5540246184036</v>
      </c>
      <c r="D1088" s="1" t="str">
        <f t="shared" si="32"/>
        <v>BOULANGERIE</v>
      </c>
      <c r="E1088" s="4">
        <v>44812</v>
      </c>
      <c r="F1088" s="6">
        <v>130</v>
      </c>
      <c r="G1088" t="str">
        <f t="shared" si="33"/>
        <v>202209</v>
      </c>
    </row>
    <row r="1089" spans="1:7" ht="12" customHeight="1" x14ac:dyDescent="0.15">
      <c r="A1089" s="7">
        <v>44801</v>
      </c>
      <c r="B1089" s="8">
        <v>143327673</v>
      </c>
      <c r="C1089" s="1">
        <v>5540246191596</v>
      </c>
      <c r="D1089" s="1" t="str">
        <f t="shared" si="32"/>
        <v>BOULANGERIE</v>
      </c>
      <c r="E1089" s="7">
        <v>44812</v>
      </c>
      <c r="F1089" s="9">
        <v>75</v>
      </c>
      <c r="G1089" t="str">
        <f t="shared" si="33"/>
        <v>202209</v>
      </c>
    </row>
    <row r="1090" spans="1:7" ht="12" customHeight="1" x14ac:dyDescent="0.15">
      <c r="A1090" s="4">
        <v>44801</v>
      </c>
      <c r="B1090" s="5">
        <v>143327674</v>
      </c>
      <c r="C1090" s="1">
        <v>5540246171759</v>
      </c>
      <c r="D1090" s="1" t="str">
        <f t="shared" ref="D1090:D1153" si="34">VLOOKUP(C1090,Categorie,4,FALSE)</f>
        <v>MIX LEGUMES</v>
      </c>
      <c r="E1090" s="4">
        <v>44809</v>
      </c>
      <c r="F1090" s="6">
        <v>3759</v>
      </c>
      <c r="G1090" t="str">
        <f t="shared" si="33"/>
        <v>202209</v>
      </c>
    </row>
    <row r="1091" spans="1:7" ht="12" customHeight="1" x14ac:dyDescent="0.15">
      <c r="A1091" s="7">
        <v>44801</v>
      </c>
      <c r="B1091" s="8">
        <v>143327674</v>
      </c>
      <c r="C1091" s="1">
        <v>5540246177133</v>
      </c>
      <c r="D1091" s="1" t="str">
        <f t="shared" si="34"/>
        <v>MIX LEGUMES</v>
      </c>
      <c r="E1091" s="7">
        <v>44809</v>
      </c>
      <c r="F1091" s="9">
        <v>6125</v>
      </c>
      <c r="G1091" t="str">
        <f t="shared" ref="G1091:G1154" si="35">TEXT(E1091,"aaaamm")</f>
        <v>202209</v>
      </c>
    </row>
    <row r="1092" spans="1:7" ht="12" customHeight="1" x14ac:dyDescent="0.15">
      <c r="A1092" s="4">
        <v>44801</v>
      </c>
      <c r="B1092" s="5">
        <v>143327674</v>
      </c>
      <c r="C1092" s="1">
        <v>5540246192148</v>
      </c>
      <c r="D1092" s="1" t="str">
        <f t="shared" si="34"/>
        <v>MIX LEGUMES</v>
      </c>
      <c r="E1092" s="4">
        <v>44809</v>
      </c>
      <c r="F1092" s="6">
        <v>26448</v>
      </c>
      <c r="G1092" t="str">
        <f t="shared" si="35"/>
        <v>202209</v>
      </c>
    </row>
    <row r="1093" spans="1:7" ht="12" customHeight="1" x14ac:dyDescent="0.15">
      <c r="A1093" s="4">
        <v>44801</v>
      </c>
      <c r="B1093" s="5">
        <v>143327687</v>
      </c>
      <c r="C1093" s="1">
        <v>5540246183587</v>
      </c>
      <c r="D1093" s="1" t="str">
        <f t="shared" si="34"/>
        <v>MIX LEGUMES</v>
      </c>
      <c r="E1093" s="4">
        <v>44808</v>
      </c>
      <c r="F1093" s="6">
        <v>502</v>
      </c>
      <c r="G1093" t="str">
        <f t="shared" si="35"/>
        <v>202209</v>
      </c>
    </row>
    <row r="1094" spans="1:7" ht="12" customHeight="1" x14ac:dyDescent="0.15">
      <c r="A1094" s="4">
        <v>44802</v>
      </c>
      <c r="B1094" s="5">
        <v>143327691</v>
      </c>
      <c r="C1094" s="1">
        <v>5540246176295</v>
      </c>
      <c r="D1094" s="1" t="str">
        <f t="shared" si="34"/>
        <v>CREMERIE</v>
      </c>
      <c r="E1094" s="4">
        <v>44804</v>
      </c>
      <c r="F1094" s="6">
        <v>7424</v>
      </c>
      <c r="G1094" t="str">
        <f t="shared" si="35"/>
        <v>202208</v>
      </c>
    </row>
    <row r="1095" spans="1:7" ht="12" customHeight="1" x14ac:dyDescent="0.15">
      <c r="A1095" s="4">
        <v>44802</v>
      </c>
      <c r="B1095" s="5">
        <v>143327691</v>
      </c>
      <c r="C1095" s="1">
        <v>5540246187987</v>
      </c>
      <c r="D1095" s="1" t="str">
        <f t="shared" si="34"/>
        <v>CREMERIE</v>
      </c>
      <c r="E1095" s="4">
        <v>44804</v>
      </c>
      <c r="F1095" s="6">
        <v>3341</v>
      </c>
      <c r="G1095" t="str">
        <f t="shared" si="35"/>
        <v>202208</v>
      </c>
    </row>
    <row r="1096" spans="1:7" ht="12" customHeight="1" x14ac:dyDescent="0.15">
      <c r="A1096" s="7">
        <v>44802</v>
      </c>
      <c r="B1096" s="8">
        <v>143327691</v>
      </c>
      <c r="C1096" s="1">
        <v>5540246188200</v>
      </c>
      <c r="D1096" s="1" t="str">
        <f t="shared" si="34"/>
        <v>CREMERIE</v>
      </c>
      <c r="E1096" s="7">
        <v>44804</v>
      </c>
      <c r="F1096" s="9">
        <v>1485</v>
      </c>
      <c r="G1096" t="str">
        <f t="shared" si="35"/>
        <v>202208</v>
      </c>
    </row>
    <row r="1097" spans="1:7" ht="12" customHeight="1" x14ac:dyDescent="0.15">
      <c r="A1097" s="7">
        <v>44802</v>
      </c>
      <c r="B1097" s="8">
        <v>143327693</v>
      </c>
      <c r="C1097" s="1">
        <v>5540246174174</v>
      </c>
      <c r="D1097" s="1" t="str">
        <f t="shared" si="34"/>
        <v>CREMERIE</v>
      </c>
      <c r="E1097" s="7">
        <v>44804</v>
      </c>
      <c r="F1097" s="9">
        <v>232</v>
      </c>
      <c r="G1097" t="str">
        <f t="shared" si="35"/>
        <v>202208</v>
      </c>
    </row>
    <row r="1098" spans="1:7" ht="12" customHeight="1" x14ac:dyDescent="0.15">
      <c r="A1098" s="7">
        <v>44802</v>
      </c>
      <c r="B1098" s="8">
        <v>143327698</v>
      </c>
      <c r="C1098" s="1">
        <v>5540246195241</v>
      </c>
      <c r="D1098" s="1" t="str">
        <f t="shared" si="34"/>
        <v>MIX LEGUMES</v>
      </c>
      <c r="E1098" s="7">
        <v>44803</v>
      </c>
      <c r="F1098" s="9">
        <v>743</v>
      </c>
      <c r="G1098" t="str">
        <f t="shared" si="35"/>
        <v>202208</v>
      </c>
    </row>
    <row r="1099" spans="1:7" ht="12" customHeight="1" x14ac:dyDescent="0.15">
      <c r="A1099" s="4">
        <v>44802</v>
      </c>
      <c r="B1099" s="5">
        <v>143327698</v>
      </c>
      <c r="C1099" s="1">
        <v>5540246195242</v>
      </c>
      <c r="D1099" s="1" t="str">
        <f t="shared" si="34"/>
        <v>MIX LEGUMES</v>
      </c>
      <c r="E1099" s="4">
        <v>44803</v>
      </c>
      <c r="F1099" s="6">
        <v>743</v>
      </c>
      <c r="G1099" t="str">
        <f t="shared" si="35"/>
        <v>202208</v>
      </c>
    </row>
    <row r="1100" spans="1:7" ht="12" customHeight="1" x14ac:dyDescent="0.15">
      <c r="A1100" s="7">
        <v>44802</v>
      </c>
      <c r="B1100" s="8">
        <v>143327702</v>
      </c>
      <c r="C1100" s="1">
        <v>5540246181061</v>
      </c>
      <c r="D1100" s="1" t="str">
        <f t="shared" si="34"/>
        <v>VOLAILLE</v>
      </c>
      <c r="E1100" s="7">
        <v>44816</v>
      </c>
      <c r="F1100" s="9">
        <v>2205</v>
      </c>
      <c r="G1100" t="str">
        <f t="shared" si="35"/>
        <v>202209</v>
      </c>
    </row>
    <row r="1101" spans="1:7" ht="12" customHeight="1" x14ac:dyDescent="0.15">
      <c r="A1101" s="4">
        <v>44802</v>
      </c>
      <c r="B1101" s="5">
        <v>143327702</v>
      </c>
      <c r="C1101" s="1">
        <v>5540246183547</v>
      </c>
      <c r="D1101" s="1" t="str">
        <f t="shared" si="34"/>
        <v>VOLAILLE</v>
      </c>
      <c r="E1101" s="4">
        <v>44816</v>
      </c>
      <c r="F1101" s="6">
        <v>5568</v>
      </c>
      <c r="G1101" t="str">
        <f t="shared" si="35"/>
        <v>202209</v>
      </c>
    </row>
    <row r="1102" spans="1:7" ht="12" customHeight="1" x14ac:dyDescent="0.15">
      <c r="A1102" s="7">
        <v>44802</v>
      </c>
      <c r="B1102" s="8">
        <v>143327702</v>
      </c>
      <c r="C1102" s="1">
        <v>5540246185278</v>
      </c>
      <c r="D1102" s="1" t="str">
        <f t="shared" si="34"/>
        <v>VOLAILLE</v>
      </c>
      <c r="E1102" s="7">
        <v>44816</v>
      </c>
      <c r="F1102" s="9">
        <v>1120</v>
      </c>
      <c r="G1102" t="str">
        <f t="shared" si="35"/>
        <v>202209</v>
      </c>
    </row>
    <row r="1103" spans="1:7" ht="12" customHeight="1" x14ac:dyDescent="0.15">
      <c r="A1103" s="4">
        <v>44802</v>
      </c>
      <c r="B1103" s="5">
        <v>143327703</v>
      </c>
      <c r="C1103" s="1">
        <v>5540246173906</v>
      </c>
      <c r="D1103" s="1" t="str">
        <f t="shared" si="34"/>
        <v>VOLAILLE</v>
      </c>
      <c r="E1103" s="4">
        <v>44815</v>
      </c>
      <c r="F1103" s="6">
        <v>1634</v>
      </c>
      <c r="G1103" t="str">
        <f t="shared" si="35"/>
        <v>202209</v>
      </c>
    </row>
    <row r="1104" spans="1:7" ht="12" customHeight="1" x14ac:dyDescent="0.15">
      <c r="A1104" s="7">
        <v>44802</v>
      </c>
      <c r="B1104" s="8">
        <v>143327703</v>
      </c>
      <c r="C1104" s="1">
        <v>5540246181016</v>
      </c>
      <c r="D1104" s="1" t="str">
        <f t="shared" si="34"/>
        <v>VOLAILLE</v>
      </c>
      <c r="E1104" s="7">
        <v>44815</v>
      </c>
      <c r="F1104" s="9">
        <v>5346</v>
      </c>
      <c r="G1104" t="str">
        <f t="shared" si="35"/>
        <v>202209</v>
      </c>
    </row>
    <row r="1105" spans="1:7" ht="12" customHeight="1" x14ac:dyDescent="0.15">
      <c r="A1105" s="7">
        <v>44802</v>
      </c>
      <c r="B1105" s="8">
        <v>143327712</v>
      </c>
      <c r="C1105" s="1">
        <v>5540246195250</v>
      </c>
      <c r="D1105" s="1" t="str">
        <f t="shared" si="34"/>
        <v>BOULANGERIE</v>
      </c>
      <c r="E1105" s="7">
        <v>44805</v>
      </c>
      <c r="F1105" s="9">
        <v>335</v>
      </c>
      <c r="G1105" t="str">
        <f t="shared" si="35"/>
        <v>202209</v>
      </c>
    </row>
    <row r="1106" spans="1:7" ht="12" customHeight="1" x14ac:dyDescent="0.15">
      <c r="A1106" s="4">
        <v>44803</v>
      </c>
      <c r="B1106" s="5">
        <v>143327718</v>
      </c>
      <c r="C1106" s="1">
        <v>5540246176294</v>
      </c>
      <c r="D1106" s="1" t="str">
        <f t="shared" si="34"/>
        <v>CREMERIE</v>
      </c>
      <c r="E1106" s="4">
        <v>44805</v>
      </c>
      <c r="F1106" s="6">
        <v>1485</v>
      </c>
      <c r="G1106" t="str">
        <f t="shared" si="35"/>
        <v>202209</v>
      </c>
    </row>
    <row r="1107" spans="1:7" ht="12" customHeight="1" x14ac:dyDescent="0.15">
      <c r="A1107" s="7">
        <v>44803</v>
      </c>
      <c r="B1107" s="8">
        <v>143327718</v>
      </c>
      <c r="C1107" s="1">
        <v>5540246176295</v>
      </c>
      <c r="D1107" s="1" t="str">
        <f t="shared" si="34"/>
        <v>CREMERIE</v>
      </c>
      <c r="E1107" s="7">
        <v>44805</v>
      </c>
      <c r="F1107" s="9">
        <v>7424</v>
      </c>
      <c r="G1107" t="str">
        <f t="shared" si="35"/>
        <v>202209</v>
      </c>
    </row>
    <row r="1108" spans="1:7" ht="12" customHeight="1" x14ac:dyDescent="0.15">
      <c r="A1108" s="7">
        <v>44803</v>
      </c>
      <c r="B1108" s="8">
        <v>143327718</v>
      </c>
      <c r="C1108" s="1">
        <v>5540246187987</v>
      </c>
      <c r="D1108" s="1" t="str">
        <f t="shared" si="34"/>
        <v>CREMERIE</v>
      </c>
      <c r="E1108" s="7">
        <v>44805</v>
      </c>
      <c r="F1108" s="9">
        <v>4455</v>
      </c>
      <c r="G1108" t="str">
        <f t="shared" si="35"/>
        <v>202209</v>
      </c>
    </row>
    <row r="1109" spans="1:7" ht="12" customHeight="1" x14ac:dyDescent="0.15">
      <c r="A1109" s="4">
        <v>44803</v>
      </c>
      <c r="B1109" s="5">
        <v>143327718</v>
      </c>
      <c r="C1109" s="1">
        <v>5540246188200</v>
      </c>
      <c r="D1109" s="1" t="str">
        <f t="shared" si="34"/>
        <v>CREMERIE</v>
      </c>
      <c r="E1109" s="4">
        <v>44805</v>
      </c>
      <c r="F1109" s="6">
        <v>1485</v>
      </c>
      <c r="G1109" t="str">
        <f t="shared" si="35"/>
        <v>202209</v>
      </c>
    </row>
    <row r="1110" spans="1:7" ht="12" customHeight="1" x14ac:dyDescent="0.15">
      <c r="A1110" s="4">
        <v>44803</v>
      </c>
      <c r="B1110" s="5">
        <v>143327720</v>
      </c>
      <c r="C1110" s="1">
        <v>5540246172669</v>
      </c>
      <c r="D1110" s="1" t="str">
        <f t="shared" si="34"/>
        <v>CREMERIE</v>
      </c>
      <c r="E1110" s="4">
        <v>44805</v>
      </c>
      <c r="F1110" s="6">
        <v>279</v>
      </c>
      <c r="G1110" t="str">
        <f t="shared" si="35"/>
        <v>202209</v>
      </c>
    </row>
    <row r="1111" spans="1:7" ht="12" customHeight="1" x14ac:dyDescent="0.15">
      <c r="A1111" s="7">
        <v>44803</v>
      </c>
      <c r="B1111" s="8">
        <v>143327720</v>
      </c>
      <c r="C1111" s="1">
        <v>5540246172978</v>
      </c>
      <c r="D1111" s="1" t="str">
        <f t="shared" si="34"/>
        <v>CREMERIE</v>
      </c>
      <c r="E1111" s="7">
        <v>44805</v>
      </c>
      <c r="F1111" s="9">
        <v>1671</v>
      </c>
      <c r="G1111" t="str">
        <f t="shared" si="35"/>
        <v>202209</v>
      </c>
    </row>
    <row r="1112" spans="1:7" ht="12" customHeight="1" x14ac:dyDescent="0.15">
      <c r="A1112" s="4">
        <v>44803</v>
      </c>
      <c r="B1112" s="5">
        <v>143327720</v>
      </c>
      <c r="C1112" s="1">
        <v>5540246174174</v>
      </c>
      <c r="D1112" s="1" t="str">
        <f t="shared" si="34"/>
        <v>CREMERIE</v>
      </c>
      <c r="E1112" s="4">
        <v>44805</v>
      </c>
      <c r="F1112" s="6">
        <v>464</v>
      </c>
      <c r="G1112" t="str">
        <f t="shared" si="35"/>
        <v>202209</v>
      </c>
    </row>
    <row r="1113" spans="1:7" ht="12" customHeight="1" x14ac:dyDescent="0.15">
      <c r="A1113" s="4">
        <v>44803</v>
      </c>
      <c r="B1113" s="5">
        <v>143327720</v>
      </c>
      <c r="C1113" s="1">
        <v>5540246176699</v>
      </c>
      <c r="D1113" s="1" t="str">
        <f t="shared" si="34"/>
        <v>CREMERIE</v>
      </c>
      <c r="E1113" s="4">
        <v>44805</v>
      </c>
      <c r="F1113" s="6">
        <v>8352</v>
      </c>
      <c r="G1113" t="str">
        <f t="shared" si="35"/>
        <v>202209</v>
      </c>
    </row>
    <row r="1114" spans="1:7" ht="12" customHeight="1" x14ac:dyDescent="0.15">
      <c r="A1114" s="4">
        <v>44803</v>
      </c>
      <c r="B1114" s="5">
        <v>143327720</v>
      </c>
      <c r="C1114" s="1">
        <v>5540246192102</v>
      </c>
      <c r="D1114" s="1" t="str">
        <f t="shared" si="34"/>
        <v>CREMERIE</v>
      </c>
      <c r="E1114" s="4">
        <v>44805</v>
      </c>
      <c r="F1114" s="6">
        <v>4009</v>
      </c>
      <c r="G1114" t="str">
        <f t="shared" si="35"/>
        <v>202209</v>
      </c>
    </row>
    <row r="1115" spans="1:7" ht="12" customHeight="1" x14ac:dyDescent="0.15">
      <c r="A1115" s="7">
        <v>44803</v>
      </c>
      <c r="B1115" s="8">
        <v>143327723</v>
      </c>
      <c r="C1115" s="1">
        <v>5540246174095</v>
      </c>
      <c r="D1115" s="1" t="str">
        <f t="shared" si="34"/>
        <v>CREMERIE</v>
      </c>
      <c r="E1115" s="7">
        <v>44809</v>
      </c>
      <c r="F1115" s="9">
        <v>70</v>
      </c>
      <c r="G1115" t="str">
        <f t="shared" si="35"/>
        <v>202209</v>
      </c>
    </row>
    <row r="1116" spans="1:7" ht="12" customHeight="1" x14ac:dyDescent="0.15">
      <c r="A1116" s="4">
        <v>44803</v>
      </c>
      <c r="B1116" s="5">
        <v>143327723</v>
      </c>
      <c r="C1116" s="1">
        <v>5540246175047</v>
      </c>
      <c r="D1116" s="1" t="str">
        <f t="shared" si="34"/>
        <v>CREMERIE</v>
      </c>
      <c r="E1116" s="4">
        <v>44809</v>
      </c>
      <c r="F1116" s="6">
        <v>418</v>
      </c>
      <c r="G1116" t="str">
        <f t="shared" si="35"/>
        <v>202209</v>
      </c>
    </row>
    <row r="1117" spans="1:7" ht="12" customHeight="1" x14ac:dyDescent="0.15">
      <c r="A1117" s="7">
        <v>44803</v>
      </c>
      <c r="B1117" s="8">
        <v>143327723</v>
      </c>
      <c r="C1117" s="1">
        <v>5540246175049</v>
      </c>
      <c r="D1117" s="1" t="str">
        <f t="shared" si="34"/>
        <v>CREMERIE</v>
      </c>
      <c r="E1117" s="7">
        <v>44809</v>
      </c>
      <c r="F1117" s="9">
        <v>836</v>
      </c>
      <c r="G1117" t="str">
        <f t="shared" si="35"/>
        <v>202209</v>
      </c>
    </row>
    <row r="1118" spans="1:7" ht="12" customHeight="1" x14ac:dyDescent="0.15">
      <c r="A1118" s="4">
        <v>44803</v>
      </c>
      <c r="B1118" s="5">
        <v>143327723</v>
      </c>
      <c r="C1118" s="1">
        <v>5540246175050</v>
      </c>
      <c r="D1118" s="1" t="str">
        <f t="shared" si="34"/>
        <v>CREMERIE</v>
      </c>
      <c r="E1118" s="4">
        <v>44809</v>
      </c>
      <c r="F1118" s="6">
        <v>836</v>
      </c>
      <c r="G1118" t="str">
        <f t="shared" si="35"/>
        <v>202209</v>
      </c>
    </row>
    <row r="1119" spans="1:7" ht="12" customHeight="1" x14ac:dyDescent="0.15">
      <c r="A1119" s="7">
        <v>44803</v>
      </c>
      <c r="B1119" s="8">
        <v>143327727</v>
      </c>
      <c r="C1119" s="1">
        <v>5540246194632</v>
      </c>
      <c r="D1119" s="1" t="str">
        <f t="shared" si="34"/>
        <v>BOULANGERIE</v>
      </c>
      <c r="E1119" s="7">
        <v>44804</v>
      </c>
      <c r="F1119" s="9">
        <v>335</v>
      </c>
      <c r="G1119" t="str">
        <f t="shared" si="35"/>
        <v>202208</v>
      </c>
    </row>
    <row r="1120" spans="1:7" ht="12" customHeight="1" x14ac:dyDescent="0.15">
      <c r="A1120" s="4">
        <v>44803</v>
      </c>
      <c r="B1120" s="5">
        <v>143327728</v>
      </c>
      <c r="C1120" s="1">
        <v>5540246170256</v>
      </c>
      <c r="D1120" s="1" t="str">
        <f t="shared" si="34"/>
        <v>BOULANGERIE</v>
      </c>
      <c r="E1120" s="4">
        <v>44810</v>
      </c>
      <c r="F1120" s="6">
        <v>706</v>
      </c>
      <c r="G1120" t="str">
        <f t="shared" si="35"/>
        <v>202209</v>
      </c>
    </row>
    <row r="1121" spans="1:7" ht="12" customHeight="1" x14ac:dyDescent="0.15">
      <c r="A1121" s="7">
        <v>44803</v>
      </c>
      <c r="B1121" s="8">
        <v>143327728</v>
      </c>
      <c r="C1121" s="1">
        <v>5540246171888</v>
      </c>
      <c r="D1121" s="1" t="str">
        <f t="shared" si="34"/>
        <v>BOULANGERIE</v>
      </c>
      <c r="E1121" s="7">
        <v>44810</v>
      </c>
      <c r="F1121" s="9">
        <v>1170</v>
      </c>
      <c r="G1121" t="str">
        <f t="shared" si="35"/>
        <v>202209</v>
      </c>
    </row>
    <row r="1122" spans="1:7" ht="12" customHeight="1" x14ac:dyDescent="0.15">
      <c r="A1122" s="7">
        <v>44803</v>
      </c>
      <c r="B1122" s="8">
        <v>143327736</v>
      </c>
      <c r="C1122" s="1">
        <v>5540246182684</v>
      </c>
      <c r="D1122" s="1" t="str">
        <f t="shared" si="34"/>
        <v>BOULANGERIE</v>
      </c>
      <c r="E1122" s="7">
        <v>44812</v>
      </c>
      <c r="F1122" s="9">
        <v>93</v>
      </c>
      <c r="G1122" t="str">
        <f t="shared" si="35"/>
        <v>202209</v>
      </c>
    </row>
    <row r="1123" spans="1:7" ht="12" customHeight="1" x14ac:dyDescent="0.15">
      <c r="A1123" s="4">
        <v>44803</v>
      </c>
      <c r="B1123" s="5">
        <v>143327736</v>
      </c>
      <c r="C1123" s="1">
        <v>5540246183844</v>
      </c>
      <c r="D1123" s="1" t="str">
        <f t="shared" si="34"/>
        <v>BOULANGERIE</v>
      </c>
      <c r="E1123" s="4">
        <v>44812</v>
      </c>
      <c r="F1123" s="6">
        <v>93</v>
      </c>
      <c r="G1123" t="str">
        <f t="shared" si="35"/>
        <v>202209</v>
      </c>
    </row>
    <row r="1124" spans="1:7" ht="12" customHeight="1" x14ac:dyDescent="0.15">
      <c r="A1124" s="4">
        <v>44804</v>
      </c>
      <c r="B1124" s="5">
        <v>143327747</v>
      </c>
      <c r="C1124" s="1">
        <v>5540246188200</v>
      </c>
      <c r="D1124" s="1" t="str">
        <f t="shared" si="34"/>
        <v>CREMERIE</v>
      </c>
      <c r="E1124" s="4">
        <v>44808</v>
      </c>
      <c r="F1124" s="6">
        <v>2228</v>
      </c>
      <c r="G1124" t="str">
        <f t="shared" si="35"/>
        <v>202209</v>
      </c>
    </row>
    <row r="1125" spans="1:7" ht="12" customHeight="1" x14ac:dyDescent="0.15">
      <c r="A1125" s="7">
        <v>44804</v>
      </c>
      <c r="B1125" s="8">
        <v>143327748</v>
      </c>
      <c r="C1125" s="1">
        <v>5540246174174</v>
      </c>
      <c r="D1125" s="1" t="str">
        <f t="shared" si="34"/>
        <v>CREMERIE</v>
      </c>
      <c r="E1125" s="7">
        <v>44808</v>
      </c>
      <c r="F1125" s="9">
        <v>348</v>
      </c>
      <c r="G1125" t="str">
        <f t="shared" si="35"/>
        <v>202209</v>
      </c>
    </row>
    <row r="1126" spans="1:7" ht="12" customHeight="1" x14ac:dyDescent="0.15">
      <c r="A1126" s="7">
        <v>44804</v>
      </c>
      <c r="B1126" s="8">
        <v>143327748</v>
      </c>
      <c r="C1126" s="1">
        <v>5540246176699</v>
      </c>
      <c r="D1126" s="1" t="str">
        <f t="shared" si="34"/>
        <v>CREMERIE</v>
      </c>
      <c r="E1126" s="7">
        <v>44808</v>
      </c>
      <c r="F1126" s="9">
        <v>6264</v>
      </c>
      <c r="G1126" t="str">
        <f t="shared" si="35"/>
        <v>202209</v>
      </c>
    </row>
    <row r="1127" spans="1:7" ht="12" customHeight="1" x14ac:dyDescent="0.15">
      <c r="A1127" s="7">
        <v>44804</v>
      </c>
      <c r="B1127" s="8">
        <v>143327748</v>
      </c>
      <c r="C1127" s="1">
        <v>5540246188175</v>
      </c>
      <c r="D1127" s="1" t="str">
        <f t="shared" si="34"/>
        <v>CREMERIE</v>
      </c>
      <c r="E1127" s="7">
        <v>44808</v>
      </c>
      <c r="F1127" s="9">
        <v>93</v>
      </c>
      <c r="G1127" t="str">
        <f t="shared" si="35"/>
        <v>202209</v>
      </c>
    </row>
    <row r="1128" spans="1:7" ht="12" customHeight="1" x14ac:dyDescent="0.15">
      <c r="A1128" s="4">
        <v>44804</v>
      </c>
      <c r="B1128" s="5">
        <v>143327751</v>
      </c>
      <c r="C1128" s="1">
        <v>5540246194632</v>
      </c>
      <c r="D1128" s="1" t="str">
        <f t="shared" si="34"/>
        <v>BOULANGERIE</v>
      </c>
      <c r="E1128" s="4">
        <v>44808</v>
      </c>
      <c r="F1128" s="6">
        <v>502</v>
      </c>
      <c r="G1128" t="str">
        <f t="shared" si="35"/>
        <v>202209</v>
      </c>
    </row>
    <row r="1129" spans="1:7" ht="12" customHeight="1" x14ac:dyDescent="0.15">
      <c r="A1129" s="7">
        <v>44804</v>
      </c>
      <c r="B1129" s="8">
        <v>143327755</v>
      </c>
      <c r="C1129" s="1">
        <v>5540246194632</v>
      </c>
      <c r="D1129" s="1" t="str">
        <f t="shared" si="34"/>
        <v>BOULANGERIE</v>
      </c>
      <c r="E1129" s="7">
        <v>44812</v>
      </c>
      <c r="F1129" s="9">
        <v>1420</v>
      </c>
      <c r="G1129" t="str">
        <f t="shared" si="35"/>
        <v>202209</v>
      </c>
    </row>
    <row r="1130" spans="1:7" ht="12" customHeight="1" x14ac:dyDescent="0.15">
      <c r="A1130" s="4">
        <v>44804</v>
      </c>
      <c r="B1130" s="5">
        <v>143327755</v>
      </c>
      <c r="C1130" s="1">
        <v>5540246195250</v>
      </c>
      <c r="D1130" s="1" t="str">
        <f t="shared" si="34"/>
        <v>BOULANGERIE</v>
      </c>
      <c r="E1130" s="4">
        <v>44812</v>
      </c>
      <c r="F1130" s="6">
        <v>335</v>
      </c>
      <c r="G1130" t="str">
        <f t="shared" si="35"/>
        <v>202209</v>
      </c>
    </row>
    <row r="1131" spans="1:7" ht="12" customHeight="1" x14ac:dyDescent="0.15">
      <c r="A1131" s="4">
        <v>44804</v>
      </c>
      <c r="B1131" s="5">
        <v>143327756</v>
      </c>
      <c r="C1131" s="1">
        <v>5540246171759</v>
      </c>
      <c r="D1131" s="1" t="str">
        <f t="shared" si="34"/>
        <v>MIX LEGUMES</v>
      </c>
      <c r="E1131" s="4">
        <v>44811</v>
      </c>
      <c r="F1131" s="6">
        <v>3759</v>
      </c>
      <c r="G1131" t="str">
        <f t="shared" si="35"/>
        <v>202209</v>
      </c>
    </row>
    <row r="1132" spans="1:7" ht="12" customHeight="1" x14ac:dyDescent="0.15">
      <c r="A1132" s="7">
        <v>44804</v>
      </c>
      <c r="B1132" s="8">
        <v>143327756</v>
      </c>
      <c r="C1132" s="1">
        <v>5540246177133</v>
      </c>
      <c r="D1132" s="1" t="str">
        <f t="shared" si="34"/>
        <v>MIX LEGUMES</v>
      </c>
      <c r="E1132" s="7">
        <v>44811</v>
      </c>
      <c r="F1132" s="9">
        <v>4455</v>
      </c>
      <c r="G1132" t="str">
        <f t="shared" si="35"/>
        <v>202209</v>
      </c>
    </row>
    <row r="1133" spans="1:7" ht="12" customHeight="1" x14ac:dyDescent="0.15">
      <c r="A1133" s="4">
        <v>44804</v>
      </c>
      <c r="B1133" s="5">
        <v>143327756</v>
      </c>
      <c r="C1133" s="1">
        <v>5540246192148</v>
      </c>
      <c r="D1133" s="1" t="str">
        <f t="shared" si="34"/>
        <v>MIX LEGUMES</v>
      </c>
      <c r="E1133" s="4">
        <v>44811</v>
      </c>
      <c r="F1133" s="6">
        <v>15312</v>
      </c>
      <c r="G1133" t="str">
        <f t="shared" si="35"/>
        <v>202209</v>
      </c>
    </row>
    <row r="1134" spans="1:7" ht="12" customHeight="1" x14ac:dyDescent="0.15">
      <c r="A1134" s="7">
        <v>44804</v>
      </c>
      <c r="B1134" s="8">
        <v>143327757</v>
      </c>
      <c r="C1134" s="1">
        <v>5540246183130</v>
      </c>
      <c r="D1134" s="1" t="str">
        <f t="shared" si="34"/>
        <v>MIX LEGUMES</v>
      </c>
      <c r="E1134" s="7">
        <v>44812</v>
      </c>
      <c r="F1134" s="9">
        <v>1692</v>
      </c>
      <c r="G1134" t="str">
        <f t="shared" si="35"/>
        <v>202209</v>
      </c>
    </row>
    <row r="1135" spans="1:7" ht="12" customHeight="1" x14ac:dyDescent="0.15">
      <c r="A1135" s="4">
        <v>44804</v>
      </c>
      <c r="B1135" s="5">
        <v>143327757</v>
      </c>
      <c r="C1135" s="1">
        <v>5540246183537</v>
      </c>
      <c r="D1135" s="1" t="str">
        <f t="shared" si="34"/>
        <v>MIX LEGUMES</v>
      </c>
      <c r="E1135" s="4">
        <v>44812</v>
      </c>
      <c r="F1135" s="6">
        <v>961</v>
      </c>
      <c r="G1135" t="str">
        <f t="shared" si="35"/>
        <v>202209</v>
      </c>
    </row>
    <row r="1136" spans="1:7" ht="12" customHeight="1" x14ac:dyDescent="0.15">
      <c r="A1136" s="7">
        <v>44804</v>
      </c>
      <c r="B1136" s="8">
        <v>143327757</v>
      </c>
      <c r="C1136" s="1">
        <v>5540246183541</v>
      </c>
      <c r="D1136" s="1" t="str">
        <f t="shared" si="34"/>
        <v>MIX LEGUMES</v>
      </c>
      <c r="E1136" s="7">
        <v>44812</v>
      </c>
      <c r="F1136" s="9">
        <v>1044</v>
      </c>
      <c r="G1136" t="str">
        <f t="shared" si="35"/>
        <v>202209</v>
      </c>
    </row>
    <row r="1137" spans="1:7" ht="12" customHeight="1" x14ac:dyDescent="0.15">
      <c r="A1137" s="4">
        <v>44804</v>
      </c>
      <c r="B1137" s="5">
        <v>143327757</v>
      </c>
      <c r="C1137" s="1">
        <v>5540246192571</v>
      </c>
      <c r="D1137" s="1" t="str">
        <f t="shared" si="34"/>
        <v>MIX LEGUMES</v>
      </c>
      <c r="E1137" s="4">
        <v>44812</v>
      </c>
      <c r="F1137" s="6">
        <v>669</v>
      </c>
      <c r="G1137" t="str">
        <f t="shared" si="35"/>
        <v>202209</v>
      </c>
    </row>
    <row r="1138" spans="1:7" ht="12" customHeight="1" x14ac:dyDescent="0.15">
      <c r="A1138" s="4">
        <v>44804</v>
      </c>
      <c r="B1138" s="5">
        <v>143327759</v>
      </c>
      <c r="C1138" s="1">
        <v>5540246183558</v>
      </c>
      <c r="D1138" s="1" t="str">
        <f t="shared" si="34"/>
        <v>MIX LEGUMES</v>
      </c>
      <c r="E1138" s="4">
        <v>44811</v>
      </c>
      <c r="F1138" s="6">
        <v>5197</v>
      </c>
      <c r="G1138" t="str">
        <f t="shared" si="35"/>
        <v>202209</v>
      </c>
    </row>
    <row r="1139" spans="1:7" ht="12" customHeight="1" x14ac:dyDescent="0.15">
      <c r="A1139" s="7">
        <v>44804</v>
      </c>
      <c r="B1139" s="8">
        <v>143327759</v>
      </c>
      <c r="C1139" s="1">
        <v>5540246183560</v>
      </c>
      <c r="D1139" s="1" t="str">
        <f t="shared" si="34"/>
        <v>MIX LEGUMES</v>
      </c>
      <c r="E1139" s="7">
        <v>44811</v>
      </c>
      <c r="F1139" s="9">
        <v>223</v>
      </c>
      <c r="G1139" t="str">
        <f t="shared" si="35"/>
        <v>202209</v>
      </c>
    </row>
    <row r="1140" spans="1:7" ht="12" customHeight="1" x14ac:dyDescent="0.15">
      <c r="A1140" s="4">
        <v>44804</v>
      </c>
      <c r="B1140" s="5">
        <v>143327759</v>
      </c>
      <c r="C1140" s="1">
        <v>5540246192209</v>
      </c>
      <c r="D1140" s="1" t="str">
        <f t="shared" si="34"/>
        <v>MIX LEGUMES</v>
      </c>
      <c r="E1140" s="4">
        <v>44811</v>
      </c>
      <c r="F1140" s="6">
        <v>1114</v>
      </c>
      <c r="G1140" t="str">
        <f t="shared" si="35"/>
        <v>202209</v>
      </c>
    </row>
    <row r="1141" spans="1:7" ht="12" customHeight="1" x14ac:dyDescent="0.15">
      <c r="A1141" s="7">
        <v>44804</v>
      </c>
      <c r="B1141" s="8">
        <v>143327759</v>
      </c>
      <c r="C1141" s="1">
        <v>5540246192462</v>
      </c>
      <c r="D1141" s="1" t="str">
        <f t="shared" si="34"/>
        <v>MIX LEGUMES</v>
      </c>
      <c r="E1141" s="7">
        <v>44811</v>
      </c>
      <c r="F1141" s="9">
        <v>1114</v>
      </c>
      <c r="G1141" t="str">
        <f t="shared" si="35"/>
        <v>202209</v>
      </c>
    </row>
    <row r="1142" spans="1:7" ht="12" customHeight="1" x14ac:dyDescent="0.15">
      <c r="A1142" s="7">
        <v>44804</v>
      </c>
      <c r="B1142" s="8">
        <v>143327763</v>
      </c>
      <c r="C1142" s="1">
        <v>5540246173906</v>
      </c>
      <c r="D1142" s="1" t="str">
        <f t="shared" si="34"/>
        <v>VOLAILLE</v>
      </c>
      <c r="E1142" s="7">
        <v>44805</v>
      </c>
      <c r="F1142" s="9">
        <v>817</v>
      </c>
      <c r="G1142" t="str">
        <f t="shared" si="35"/>
        <v>202209</v>
      </c>
    </row>
    <row r="1143" spans="1:7" ht="12" customHeight="1" x14ac:dyDescent="0.15">
      <c r="A1143" s="4">
        <v>44805</v>
      </c>
      <c r="B1143" s="5">
        <v>143327779</v>
      </c>
      <c r="C1143" s="1">
        <v>5540246171933</v>
      </c>
      <c r="D1143" s="1" t="str">
        <f t="shared" si="34"/>
        <v>CREMERIE</v>
      </c>
      <c r="E1143" s="4">
        <v>44809</v>
      </c>
      <c r="F1143" s="6">
        <v>557</v>
      </c>
      <c r="G1143" t="str">
        <f t="shared" si="35"/>
        <v>202209</v>
      </c>
    </row>
    <row r="1144" spans="1:7" ht="12" customHeight="1" x14ac:dyDescent="0.15">
      <c r="A1144" s="4">
        <v>44805</v>
      </c>
      <c r="B1144" s="5">
        <v>143327779</v>
      </c>
      <c r="C1144" s="1">
        <v>5540246187987</v>
      </c>
      <c r="D1144" s="1" t="str">
        <f t="shared" si="34"/>
        <v>CREMERIE</v>
      </c>
      <c r="E1144" s="4">
        <v>44809</v>
      </c>
      <c r="F1144" s="6">
        <v>1114</v>
      </c>
      <c r="G1144" t="str">
        <f t="shared" si="35"/>
        <v>202209</v>
      </c>
    </row>
    <row r="1145" spans="1:7" ht="12" customHeight="1" x14ac:dyDescent="0.15">
      <c r="A1145" s="7">
        <v>44805</v>
      </c>
      <c r="B1145" s="8">
        <v>143327780</v>
      </c>
      <c r="C1145" s="1">
        <v>5540246174174</v>
      </c>
      <c r="D1145" s="1" t="str">
        <f t="shared" si="34"/>
        <v>CREMERIE</v>
      </c>
      <c r="E1145" s="7">
        <v>44809</v>
      </c>
      <c r="F1145" s="9">
        <v>464</v>
      </c>
      <c r="G1145" t="str">
        <f t="shared" si="35"/>
        <v>202209</v>
      </c>
    </row>
    <row r="1146" spans="1:7" ht="12" customHeight="1" x14ac:dyDescent="0.15">
      <c r="A1146" s="7">
        <v>44805</v>
      </c>
      <c r="B1146" s="8">
        <v>143327780</v>
      </c>
      <c r="C1146" s="1">
        <v>5540246176699</v>
      </c>
      <c r="D1146" s="1" t="str">
        <f t="shared" si="34"/>
        <v>CREMERIE</v>
      </c>
      <c r="E1146" s="7">
        <v>44809</v>
      </c>
      <c r="F1146" s="9">
        <v>6264</v>
      </c>
      <c r="G1146" t="str">
        <f t="shared" si="35"/>
        <v>202209</v>
      </c>
    </row>
    <row r="1147" spans="1:7" ht="12" customHeight="1" x14ac:dyDescent="0.15">
      <c r="A1147" s="4">
        <v>44805</v>
      </c>
      <c r="B1147" s="5">
        <v>143327782</v>
      </c>
      <c r="C1147" s="1">
        <v>5540246175047</v>
      </c>
      <c r="D1147" s="1" t="str">
        <f t="shared" si="34"/>
        <v>CREMERIE</v>
      </c>
      <c r="E1147" s="4">
        <v>44812</v>
      </c>
      <c r="F1147" s="6">
        <v>557</v>
      </c>
      <c r="G1147" t="str">
        <f t="shared" si="35"/>
        <v>202209</v>
      </c>
    </row>
    <row r="1148" spans="1:7" ht="12" customHeight="1" x14ac:dyDescent="0.15">
      <c r="A1148" s="7">
        <v>44805</v>
      </c>
      <c r="B1148" s="8">
        <v>143327782</v>
      </c>
      <c r="C1148" s="1">
        <v>5540246175049</v>
      </c>
      <c r="D1148" s="1" t="str">
        <f t="shared" si="34"/>
        <v>CREMERIE</v>
      </c>
      <c r="E1148" s="7">
        <v>44812</v>
      </c>
      <c r="F1148" s="9">
        <v>836</v>
      </c>
      <c r="G1148" t="str">
        <f t="shared" si="35"/>
        <v>202209</v>
      </c>
    </row>
    <row r="1149" spans="1:7" ht="12" customHeight="1" x14ac:dyDescent="0.15">
      <c r="A1149" s="4">
        <v>44805</v>
      </c>
      <c r="B1149" s="5">
        <v>143327782</v>
      </c>
      <c r="C1149" s="1">
        <v>5540246175050</v>
      </c>
      <c r="D1149" s="1" t="str">
        <f t="shared" si="34"/>
        <v>CREMERIE</v>
      </c>
      <c r="E1149" s="4">
        <v>44812</v>
      </c>
      <c r="F1149" s="6">
        <v>836</v>
      </c>
      <c r="G1149" t="str">
        <f t="shared" si="35"/>
        <v>202209</v>
      </c>
    </row>
    <row r="1150" spans="1:7" ht="12" customHeight="1" x14ac:dyDescent="0.15">
      <c r="A1150" s="4">
        <v>44805</v>
      </c>
      <c r="B1150" s="5">
        <v>143327784</v>
      </c>
      <c r="C1150" s="1">
        <v>5540246185429</v>
      </c>
      <c r="D1150" s="1" t="str">
        <f t="shared" si="34"/>
        <v>CREMERIE</v>
      </c>
      <c r="E1150" s="4">
        <v>44810</v>
      </c>
      <c r="F1150" s="6">
        <v>140</v>
      </c>
      <c r="G1150" t="str">
        <f t="shared" si="35"/>
        <v>202209</v>
      </c>
    </row>
    <row r="1151" spans="1:7" ht="12" customHeight="1" x14ac:dyDescent="0.15">
      <c r="A1151" s="7">
        <v>44805</v>
      </c>
      <c r="B1151" s="8">
        <v>143327784</v>
      </c>
      <c r="C1151" s="1">
        <v>5540246185562</v>
      </c>
      <c r="D1151" s="1" t="str">
        <f t="shared" si="34"/>
        <v>CREMERIE</v>
      </c>
      <c r="E1151" s="7">
        <v>44810</v>
      </c>
      <c r="F1151" s="9">
        <v>140</v>
      </c>
      <c r="G1151" t="str">
        <f t="shared" si="35"/>
        <v>202209</v>
      </c>
    </row>
    <row r="1152" spans="1:7" ht="12" customHeight="1" x14ac:dyDescent="0.15">
      <c r="A1152" s="4">
        <v>44805</v>
      </c>
      <c r="B1152" s="5">
        <v>143327784</v>
      </c>
      <c r="C1152" s="1">
        <v>5540246186325</v>
      </c>
      <c r="D1152" s="1" t="str">
        <f t="shared" si="34"/>
        <v>CREMERIE</v>
      </c>
      <c r="E1152" s="4">
        <v>44810</v>
      </c>
      <c r="F1152" s="6">
        <v>140</v>
      </c>
      <c r="G1152" t="str">
        <f t="shared" si="35"/>
        <v>202209</v>
      </c>
    </row>
    <row r="1153" spans="1:7" ht="12" customHeight="1" x14ac:dyDescent="0.15">
      <c r="A1153" s="7">
        <v>44805</v>
      </c>
      <c r="B1153" s="8">
        <v>143327798</v>
      </c>
      <c r="C1153" s="1">
        <v>5540246195242</v>
      </c>
      <c r="D1153" s="1" t="str">
        <f t="shared" si="34"/>
        <v>MIX LEGUMES</v>
      </c>
      <c r="E1153" s="7">
        <v>44815</v>
      </c>
      <c r="F1153" s="9">
        <v>743</v>
      </c>
      <c r="G1153" t="str">
        <f t="shared" si="35"/>
        <v>202209</v>
      </c>
    </row>
    <row r="1154" spans="1:7" ht="12" customHeight="1" x14ac:dyDescent="0.15">
      <c r="A1154" s="7">
        <v>44805</v>
      </c>
      <c r="B1154" s="8">
        <v>143327801</v>
      </c>
      <c r="C1154" s="1">
        <v>5540246193316</v>
      </c>
      <c r="D1154" s="1" t="str">
        <f t="shared" ref="D1154:D1217" si="36">VLOOKUP(C1154,Categorie,4,FALSE)</f>
        <v>BOULANGERIE</v>
      </c>
      <c r="E1154" s="7">
        <v>44815</v>
      </c>
      <c r="F1154" s="9">
        <v>335</v>
      </c>
      <c r="G1154" t="str">
        <f t="shared" si="35"/>
        <v>202209</v>
      </c>
    </row>
    <row r="1155" spans="1:7" ht="12" customHeight="1" x14ac:dyDescent="0.15">
      <c r="A1155" s="4">
        <v>44805</v>
      </c>
      <c r="B1155" s="5">
        <v>143327802</v>
      </c>
      <c r="C1155" s="1">
        <v>5540246180522</v>
      </c>
      <c r="D1155" s="1" t="str">
        <f t="shared" si="36"/>
        <v>BOULANGERIE</v>
      </c>
      <c r="E1155" s="4">
        <v>44816</v>
      </c>
      <c r="F1155" s="6">
        <v>891</v>
      </c>
      <c r="G1155" t="str">
        <f t="shared" ref="G1155:G1218" si="37">TEXT(E1155,"aaaamm")</f>
        <v>202209</v>
      </c>
    </row>
    <row r="1156" spans="1:7" ht="12" customHeight="1" x14ac:dyDescent="0.15">
      <c r="A1156" s="4">
        <v>44805</v>
      </c>
      <c r="B1156" s="5">
        <v>143327823</v>
      </c>
      <c r="C1156" s="1">
        <v>5540246195241</v>
      </c>
      <c r="D1156" s="1" t="str">
        <f t="shared" si="36"/>
        <v>MIX LEGUMES</v>
      </c>
      <c r="E1156" s="4">
        <v>44818</v>
      </c>
      <c r="F1156" s="6">
        <v>464</v>
      </c>
      <c r="G1156" t="str">
        <f t="shared" si="37"/>
        <v>202209</v>
      </c>
    </row>
    <row r="1157" spans="1:7" ht="12" customHeight="1" x14ac:dyDescent="0.15">
      <c r="A1157" s="7">
        <v>44808</v>
      </c>
      <c r="B1157" s="8">
        <v>143337830</v>
      </c>
      <c r="C1157" s="1">
        <v>5540246172539</v>
      </c>
      <c r="D1157" s="1" t="str">
        <f t="shared" si="36"/>
        <v>CREMERIE</v>
      </c>
      <c r="E1157" s="7">
        <v>44810</v>
      </c>
      <c r="F1157" s="9">
        <v>24</v>
      </c>
      <c r="G1157" t="str">
        <f t="shared" si="37"/>
        <v>202209</v>
      </c>
    </row>
    <row r="1158" spans="1:7" ht="12" customHeight="1" x14ac:dyDescent="0.15">
      <c r="A1158" s="4">
        <v>44808</v>
      </c>
      <c r="B1158" s="5">
        <v>143337830</v>
      </c>
      <c r="C1158" s="1">
        <v>5540246172978</v>
      </c>
      <c r="D1158" s="1" t="str">
        <f t="shared" si="36"/>
        <v>CREMERIE</v>
      </c>
      <c r="E1158" s="4">
        <v>44810</v>
      </c>
      <c r="F1158" s="6">
        <v>2506</v>
      </c>
      <c r="G1158" t="str">
        <f t="shared" si="37"/>
        <v>202209</v>
      </c>
    </row>
    <row r="1159" spans="1:7" ht="12" customHeight="1" x14ac:dyDescent="0.15">
      <c r="A1159" s="7">
        <v>44808</v>
      </c>
      <c r="B1159" s="8">
        <v>143337830</v>
      </c>
      <c r="C1159" s="1">
        <v>5540246188175</v>
      </c>
      <c r="D1159" s="1" t="str">
        <f t="shared" si="36"/>
        <v>CREMERIE</v>
      </c>
      <c r="E1159" s="7">
        <v>44810</v>
      </c>
      <c r="F1159" s="9">
        <v>232</v>
      </c>
      <c r="G1159" t="str">
        <f t="shared" si="37"/>
        <v>202209</v>
      </c>
    </row>
    <row r="1160" spans="1:7" ht="12" customHeight="1" x14ac:dyDescent="0.15">
      <c r="A1160" s="7">
        <v>44808</v>
      </c>
      <c r="B1160" s="8">
        <v>143337831</v>
      </c>
      <c r="C1160" s="1">
        <v>5540246187987</v>
      </c>
      <c r="D1160" s="1" t="str">
        <f t="shared" si="36"/>
        <v>CREMERIE</v>
      </c>
      <c r="E1160" s="7">
        <v>44810</v>
      </c>
      <c r="F1160" s="9">
        <v>1671</v>
      </c>
      <c r="G1160" t="str">
        <f t="shared" si="37"/>
        <v>202209</v>
      </c>
    </row>
    <row r="1161" spans="1:7" ht="12" customHeight="1" x14ac:dyDescent="0.15">
      <c r="A1161" s="4">
        <v>44808</v>
      </c>
      <c r="B1161" s="5">
        <v>143337831</v>
      </c>
      <c r="C1161" s="1">
        <v>5540246188200</v>
      </c>
      <c r="D1161" s="1" t="str">
        <f t="shared" si="36"/>
        <v>CREMERIE</v>
      </c>
      <c r="E1161" s="4">
        <v>44810</v>
      </c>
      <c r="F1161" s="6">
        <v>743</v>
      </c>
      <c r="G1161" t="str">
        <f t="shared" si="37"/>
        <v>202209</v>
      </c>
    </row>
    <row r="1162" spans="1:7" ht="12" customHeight="1" x14ac:dyDescent="0.15">
      <c r="A1162" s="7">
        <v>44808</v>
      </c>
      <c r="B1162" s="8">
        <v>143337850</v>
      </c>
      <c r="C1162" s="1">
        <v>5540246194467</v>
      </c>
      <c r="D1162" s="1" t="str">
        <f t="shared" si="36"/>
        <v>BOULANGERIE</v>
      </c>
      <c r="E1162" s="7">
        <v>44812</v>
      </c>
      <c r="F1162" s="9">
        <v>17818</v>
      </c>
      <c r="G1162" t="str">
        <f t="shared" si="37"/>
        <v>202209</v>
      </c>
    </row>
    <row r="1163" spans="1:7" ht="12" customHeight="1" x14ac:dyDescent="0.15">
      <c r="A1163" s="4">
        <v>44808</v>
      </c>
      <c r="B1163" s="5">
        <v>143337851</v>
      </c>
      <c r="C1163" s="1">
        <v>5540246182684</v>
      </c>
      <c r="D1163" s="1" t="str">
        <f t="shared" si="36"/>
        <v>BOULANGERIE</v>
      </c>
      <c r="E1163" s="4">
        <v>44816</v>
      </c>
      <c r="F1163" s="6">
        <v>93</v>
      </c>
      <c r="G1163" t="str">
        <f t="shared" si="37"/>
        <v>202209</v>
      </c>
    </row>
    <row r="1164" spans="1:7" ht="12" customHeight="1" x14ac:dyDescent="0.15">
      <c r="A1164" s="7">
        <v>44808</v>
      </c>
      <c r="B1164" s="8">
        <v>143337851</v>
      </c>
      <c r="C1164" s="1">
        <v>5540246183844</v>
      </c>
      <c r="D1164" s="1" t="str">
        <f t="shared" si="36"/>
        <v>BOULANGERIE</v>
      </c>
      <c r="E1164" s="7">
        <v>44816</v>
      </c>
      <c r="F1164" s="9">
        <v>279</v>
      </c>
      <c r="G1164" t="str">
        <f t="shared" si="37"/>
        <v>202209</v>
      </c>
    </row>
    <row r="1165" spans="1:7" ht="12" customHeight="1" x14ac:dyDescent="0.15">
      <c r="A1165" s="4">
        <v>44808</v>
      </c>
      <c r="B1165" s="5">
        <v>143337851</v>
      </c>
      <c r="C1165" s="1">
        <v>5540246194467</v>
      </c>
      <c r="D1165" s="1" t="str">
        <f t="shared" si="36"/>
        <v>BOULANGERIE</v>
      </c>
      <c r="E1165" s="4">
        <v>44816</v>
      </c>
      <c r="F1165" s="6">
        <v>17818</v>
      </c>
      <c r="G1165" t="str">
        <f t="shared" si="37"/>
        <v>202209</v>
      </c>
    </row>
    <row r="1166" spans="1:7" ht="12" customHeight="1" x14ac:dyDescent="0.15">
      <c r="A1166" s="4">
        <v>44808</v>
      </c>
      <c r="B1166" s="5">
        <v>143337856</v>
      </c>
      <c r="C1166" s="1">
        <v>5540246170256</v>
      </c>
      <c r="D1166" s="1" t="str">
        <f t="shared" si="36"/>
        <v>BOULANGERIE</v>
      </c>
      <c r="E1166" s="4">
        <v>44817</v>
      </c>
      <c r="F1166" s="6">
        <v>3174</v>
      </c>
      <c r="G1166" t="str">
        <f t="shared" si="37"/>
        <v>202209</v>
      </c>
    </row>
    <row r="1167" spans="1:7" ht="12" customHeight="1" x14ac:dyDescent="0.15">
      <c r="A1167" s="7">
        <v>44808</v>
      </c>
      <c r="B1167" s="8">
        <v>143337856</v>
      </c>
      <c r="C1167" s="1">
        <v>5540246171888</v>
      </c>
      <c r="D1167" s="1" t="str">
        <f t="shared" si="36"/>
        <v>BOULANGERIE</v>
      </c>
      <c r="E1167" s="7">
        <v>44817</v>
      </c>
      <c r="F1167" s="9">
        <v>520</v>
      </c>
      <c r="G1167" t="str">
        <f t="shared" si="37"/>
        <v>202209</v>
      </c>
    </row>
    <row r="1168" spans="1:7" ht="12" customHeight="1" x14ac:dyDescent="0.15">
      <c r="A1168" s="4">
        <v>44808</v>
      </c>
      <c r="B1168" s="5">
        <v>143337872</v>
      </c>
      <c r="C1168" s="1">
        <v>5540246194632</v>
      </c>
      <c r="D1168" s="1" t="str">
        <f t="shared" si="36"/>
        <v>BOULANGERIE</v>
      </c>
      <c r="E1168" s="4">
        <v>44815</v>
      </c>
      <c r="F1168" s="6">
        <v>1420</v>
      </c>
      <c r="G1168" t="str">
        <f t="shared" si="37"/>
        <v>202209</v>
      </c>
    </row>
    <row r="1169" spans="1:7" ht="12" customHeight="1" x14ac:dyDescent="0.15">
      <c r="A1169" s="4">
        <v>44808</v>
      </c>
      <c r="B1169" s="5">
        <v>143337873</v>
      </c>
      <c r="C1169" s="1">
        <v>5540246171759</v>
      </c>
      <c r="D1169" s="1" t="str">
        <f t="shared" si="36"/>
        <v>MIX LEGUMES</v>
      </c>
      <c r="E1169" s="4">
        <v>44815</v>
      </c>
      <c r="F1169" s="6">
        <v>3759</v>
      </c>
      <c r="G1169" t="str">
        <f t="shared" si="37"/>
        <v>202209</v>
      </c>
    </row>
    <row r="1170" spans="1:7" ht="12" customHeight="1" x14ac:dyDescent="0.15">
      <c r="A1170" s="7">
        <v>44808</v>
      </c>
      <c r="B1170" s="8">
        <v>143337873</v>
      </c>
      <c r="C1170" s="1">
        <v>5540246177133</v>
      </c>
      <c r="D1170" s="1" t="str">
        <f t="shared" si="36"/>
        <v>MIX LEGUMES</v>
      </c>
      <c r="E1170" s="7">
        <v>44815</v>
      </c>
      <c r="F1170" s="9">
        <v>3898</v>
      </c>
      <c r="G1170" t="str">
        <f t="shared" si="37"/>
        <v>202209</v>
      </c>
    </row>
    <row r="1171" spans="1:7" ht="12" customHeight="1" x14ac:dyDescent="0.15">
      <c r="A1171" s="4">
        <v>44808</v>
      </c>
      <c r="B1171" s="5">
        <v>143337873</v>
      </c>
      <c r="C1171" s="1">
        <v>5540246192148</v>
      </c>
      <c r="D1171" s="1" t="str">
        <f t="shared" si="36"/>
        <v>MIX LEGUMES</v>
      </c>
      <c r="E1171" s="4">
        <v>44815</v>
      </c>
      <c r="F1171" s="6">
        <v>11136</v>
      </c>
      <c r="G1171" t="str">
        <f t="shared" si="37"/>
        <v>202209</v>
      </c>
    </row>
    <row r="1172" spans="1:7" ht="12" customHeight="1" x14ac:dyDescent="0.15">
      <c r="A1172" s="4">
        <v>44809</v>
      </c>
      <c r="B1172" s="5">
        <v>143337886</v>
      </c>
      <c r="C1172" s="1">
        <v>5540246171933</v>
      </c>
      <c r="D1172" s="1" t="str">
        <f t="shared" si="36"/>
        <v>CREMERIE</v>
      </c>
      <c r="E1172" s="4">
        <v>44811</v>
      </c>
      <c r="F1172" s="6">
        <v>836</v>
      </c>
      <c r="G1172" t="str">
        <f t="shared" si="37"/>
        <v>202209</v>
      </c>
    </row>
    <row r="1173" spans="1:7" ht="12" customHeight="1" x14ac:dyDescent="0.15">
      <c r="A1173" s="7">
        <v>44809</v>
      </c>
      <c r="B1173" s="8">
        <v>143337886</v>
      </c>
      <c r="C1173" s="1">
        <v>5540246187987</v>
      </c>
      <c r="D1173" s="1" t="str">
        <f t="shared" si="36"/>
        <v>CREMERIE</v>
      </c>
      <c r="E1173" s="7">
        <v>44811</v>
      </c>
      <c r="F1173" s="9">
        <v>1671</v>
      </c>
      <c r="G1173" t="str">
        <f t="shared" si="37"/>
        <v>202209</v>
      </c>
    </row>
    <row r="1174" spans="1:7" ht="12" customHeight="1" x14ac:dyDescent="0.15">
      <c r="A1174" s="4">
        <v>44809</v>
      </c>
      <c r="B1174" s="5">
        <v>143337886</v>
      </c>
      <c r="C1174" s="1">
        <v>5540246188200</v>
      </c>
      <c r="D1174" s="1" t="str">
        <f t="shared" si="36"/>
        <v>CREMERIE</v>
      </c>
      <c r="E1174" s="4">
        <v>44811</v>
      </c>
      <c r="F1174" s="6">
        <v>1485</v>
      </c>
      <c r="G1174" t="str">
        <f t="shared" si="37"/>
        <v>202209</v>
      </c>
    </row>
    <row r="1175" spans="1:7" ht="12" customHeight="1" x14ac:dyDescent="0.15">
      <c r="A1175" s="4">
        <v>44809</v>
      </c>
      <c r="B1175" s="5">
        <v>143337915</v>
      </c>
      <c r="C1175" s="1">
        <v>5540246190727</v>
      </c>
      <c r="D1175" s="1" t="str">
        <f t="shared" si="36"/>
        <v>BOULANGERIE</v>
      </c>
      <c r="E1175" s="4">
        <v>44830</v>
      </c>
      <c r="F1175" s="6">
        <v>877</v>
      </c>
      <c r="G1175" t="str">
        <f t="shared" si="37"/>
        <v>202209</v>
      </c>
    </row>
    <row r="1176" spans="1:7" ht="12" customHeight="1" x14ac:dyDescent="0.15">
      <c r="A1176" s="4">
        <v>44809</v>
      </c>
      <c r="B1176" s="5">
        <v>143337920</v>
      </c>
      <c r="C1176" s="1">
        <v>5540246194632</v>
      </c>
      <c r="D1176" s="1" t="str">
        <f t="shared" si="36"/>
        <v>BOULANGERIE</v>
      </c>
      <c r="E1176" s="4">
        <v>44819</v>
      </c>
      <c r="F1176" s="6">
        <v>1504</v>
      </c>
      <c r="G1176" t="str">
        <f t="shared" si="37"/>
        <v>202209</v>
      </c>
    </row>
    <row r="1177" spans="1:7" ht="12" customHeight="1" x14ac:dyDescent="0.15">
      <c r="A1177" s="7">
        <v>44809</v>
      </c>
      <c r="B1177" s="8">
        <v>143337920</v>
      </c>
      <c r="C1177" s="1">
        <v>5540246195250</v>
      </c>
      <c r="D1177" s="1" t="str">
        <f t="shared" si="36"/>
        <v>BOULANGERIE</v>
      </c>
      <c r="E1177" s="7">
        <v>44819</v>
      </c>
      <c r="F1177" s="9">
        <v>335</v>
      </c>
      <c r="G1177" t="str">
        <f t="shared" si="37"/>
        <v>202209</v>
      </c>
    </row>
    <row r="1178" spans="1:7" ht="12" customHeight="1" x14ac:dyDescent="0.15">
      <c r="A1178" s="7">
        <v>44809</v>
      </c>
      <c r="B1178" s="8">
        <v>143337926</v>
      </c>
      <c r="C1178" s="1">
        <v>5540246181061</v>
      </c>
      <c r="D1178" s="1" t="str">
        <f t="shared" si="36"/>
        <v>VOLAILLE</v>
      </c>
      <c r="E1178" s="7">
        <v>44823</v>
      </c>
      <c r="F1178" s="9">
        <v>804</v>
      </c>
      <c r="G1178" t="str">
        <f t="shared" si="37"/>
        <v>202209</v>
      </c>
    </row>
    <row r="1179" spans="1:7" ht="12" customHeight="1" x14ac:dyDescent="0.15">
      <c r="A1179" s="4">
        <v>44809</v>
      </c>
      <c r="B1179" s="5">
        <v>143337926</v>
      </c>
      <c r="C1179" s="1">
        <v>5540246183547</v>
      </c>
      <c r="D1179" s="1" t="str">
        <f t="shared" si="36"/>
        <v>VOLAILLE</v>
      </c>
      <c r="E1179" s="4">
        <v>44823</v>
      </c>
      <c r="F1179" s="6">
        <v>6844</v>
      </c>
      <c r="G1179" t="str">
        <f t="shared" si="37"/>
        <v>202209</v>
      </c>
    </row>
    <row r="1180" spans="1:7" ht="12" customHeight="1" x14ac:dyDescent="0.15">
      <c r="A1180" s="7">
        <v>44809</v>
      </c>
      <c r="B1180" s="8">
        <v>143337926</v>
      </c>
      <c r="C1180" s="1">
        <v>5540246185278</v>
      </c>
      <c r="D1180" s="1" t="str">
        <f t="shared" si="36"/>
        <v>VOLAILLE</v>
      </c>
      <c r="E1180" s="7">
        <v>44823</v>
      </c>
      <c r="F1180" s="9">
        <v>374</v>
      </c>
      <c r="G1180" t="str">
        <f t="shared" si="37"/>
        <v>202209</v>
      </c>
    </row>
    <row r="1181" spans="1:7" ht="12" customHeight="1" x14ac:dyDescent="0.15">
      <c r="A1181" s="7">
        <v>44810</v>
      </c>
      <c r="B1181" s="8">
        <v>143337929</v>
      </c>
      <c r="C1181" s="1">
        <v>5540246172978</v>
      </c>
      <c r="D1181" s="1" t="str">
        <f t="shared" si="36"/>
        <v>CREMERIE</v>
      </c>
      <c r="E1181" s="7">
        <v>44812</v>
      </c>
      <c r="F1181" s="9">
        <v>836</v>
      </c>
      <c r="G1181" t="str">
        <f t="shared" si="37"/>
        <v>202209</v>
      </c>
    </row>
    <row r="1182" spans="1:7" ht="12" customHeight="1" x14ac:dyDescent="0.15">
      <c r="A1182" s="7">
        <v>44810</v>
      </c>
      <c r="B1182" s="8">
        <v>143337929</v>
      </c>
      <c r="C1182" s="1">
        <v>5540246176699</v>
      </c>
      <c r="D1182" s="1" t="str">
        <f t="shared" si="36"/>
        <v>CREMERIE</v>
      </c>
      <c r="E1182" s="7">
        <v>44812</v>
      </c>
      <c r="F1182" s="9">
        <v>2088</v>
      </c>
      <c r="G1182" t="str">
        <f t="shared" si="37"/>
        <v>202209</v>
      </c>
    </row>
    <row r="1183" spans="1:7" ht="12" customHeight="1" x14ac:dyDescent="0.15">
      <c r="A1183" s="4">
        <v>44810</v>
      </c>
      <c r="B1183" s="5">
        <v>143337929</v>
      </c>
      <c r="C1183" s="1">
        <v>5540246188175</v>
      </c>
      <c r="D1183" s="1" t="str">
        <f t="shared" si="36"/>
        <v>CREMERIE</v>
      </c>
      <c r="E1183" s="4">
        <v>44812</v>
      </c>
      <c r="F1183" s="6">
        <v>279</v>
      </c>
      <c r="G1183" t="str">
        <f t="shared" si="37"/>
        <v>202209</v>
      </c>
    </row>
    <row r="1184" spans="1:7" ht="12" customHeight="1" x14ac:dyDescent="0.15">
      <c r="A1184" s="4">
        <v>44810</v>
      </c>
      <c r="B1184" s="5">
        <v>143337931</v>
      </c>
      <c r="C1184" s="1">
        <v>5540246176295</v>
      </c>
      <c r="D1184" s="1" t="str">
        <f t="shared" si="36"/>
        <v>CREMERIE</v>
      </c>
      <c r="E1184" s="4">
        <v>44812</v>
      </c>
      <c r="F1184" s="6">
        <v>5940</v>
      </c>
      <c r="G1184" t="str">
        <f t="shared" si="37"/>
        <v>202209</v>
      </c>
    </row>
    <row r="1185" spans="1:7" ht="12" customHeight="1" x14ac:dyDescent="0.15">
      <c r="A1185" s="4">
        <v>44811</v>
      </c>
      <c r="B1185" s="5">
        <v>143337954</v>
      </c>
      <c r="C1185" s="1">
        <v>5540246176699</v>
      </c>
      <c r="D1185" s="1" t="str">
        <f t="shared" si="36"/>
        <v>CREMERIE</v>
      </c>
      <c r="E1185" s="4">
        <v>44815</v>
      </c>
      <c r="F1185" s="6">
        <v>2088</v>
      </c>
      <c r="G1185" t="str">
        <f t="shared" si="37"/>
        <v>202209</v>
      </c>
    </row>
    <row r="1186" spans="1:7" ht="12" customHeight="1" x14ac:dyDescent="0.15">
      <c r="A1186" s="7">
        <v>44811</v>
      </c>
      <c r="B1186" s="8">
        <v>143337954</v>
      </c>
      <c r="C1186" s="1">
        <v>5540246188175</v>
      </c>
      <c r="D1186" s="1" t="str">
        <f t="shared" si="36"/>
        <v>CREMERIE</v>
      </c>
      <c r="E1186" s="7">
        <v>44815</v>
      </c>
      <c r="F1186" s="9">
        <v>232</v>
      </c>
      <c r="G1186" t="str">
        <f t="shared" si="37"/>
        <v>202209</v>
      </c>
    </row>
    <row r="1187" spans="1:7" ht="12" customHeight="1" x14ac:dyDescent="0.15">
      <c r="A1187" s="4">
        <v>44811</v>
      </c>
      <c r="B1187" s="5">
        <v>143337955</v>
      </c>
      <c r="C1187" s="1">
        <v>5540246171933</v>
      </c>
      <c r="D1187" s="1" t="str">
        <f t="shared" si="36"/>
        <v>CREMERIE</v>
      </c>
      <c r="E1187" s="4">
        <v>44815</v>
      </c>
      <c r="F1187" s="6">
        <v>557</v>
      </c>
      <c r="G1187" t="str">
        <f t="shared" si="37"/>
        <v>202209</v>
      </c>
    </row>
    <row r="1188" spans="1:7" ht="12" customHeight="1" x14ac:dyDescent="0.15">
      <c r="A1188" s="4">
        <v>44811</v>
      </c>
      <c r="B1188" s="5">
        <v>143337955</v>
      </c>
      <c r="C1188" s="1">
        <v>5540246176295</v>
      </c>
      <c r="D1188" s="1" t="str">
        <f t="shared" si="36"/>
        <v>CREMERIE</v>
      </c>
      <c r="E1188" s="4">
        <v>44815</v>
      </c>
      <c r="F1188" s="6">
        <v>4455</v>
      </c>
      <c r="G1188" t="str">
        <f t="shared" si="37"/>
        <v>202209</v>
      </c>
    </row>
    <row r="1189" spans="1:7" ht="12" customHeight="1" x14ac:dyDescent="0.15">
      <c r="A1189" s="4">
        <v>44811</v>
      </c>
      <c r="B1189" s="5">
        <v>143337955</v>
      </c>
      <c r="C1189" s="1">
        <v>5540246187987</v>
      </c>
      <c r="D1189" s="1" t="str">
        <f t="shared" si="36"/>
        <v>CREMERIE</v>
      </c>
      <c r="E1189" s="4">
        <v>44815</v>
      </c>
      <c r="F1189" s="6">
        <v>4455</v>
      </c>
      <c r="G1189" t="str">
        <f t="shared" si="37"/>
        <v>202209</v>
      </c>
    </row>
    <row r="1190" spans="1:7" ht="12" customHeight="1" x14ac:dyDescent="0.15">
      <c r="A1190" s="4">
        <v>44811</v>
      </c>
      <c r="B1190" s="5">
        <v>143337959</v>
      </c>
      <c r="C1190" s="1">
        <v>5540246188224</v>
      </c>
      <c r="D1190" s="1" t="str">
        <f t="shared" si="36"/>
        <v>VOLAILLE</v>
      </c>
      <c r="E1190" s="4">
        <v>44824</v>
      </c>
      <c r="F1190" s="6">
        <v>1207</v>
      </c>
      <c r="G1190" t="str">
        <f t="shared" si="37"/>
        <v>202209</v>
      </c>
    </row>
    <row r="1191" spans="1:7" ht="12" customHeight="1" x14ac:dyDescent="0.15">
      <c r="A1191" s="7">
        <v>44811</v>
      </c>
      <c r="B1191" s="8">
        <v>143337964</v>
      </c>
      <c r="C1191" s="1">
        <v>5540246183844</v>
      </c>
      <c r="D1191" s="1" t="str">
        <f t="shared" si="36"/>
        <v>BOULANGERIE</v>
      </c>
      <c r="E1191" s="7">
        <v>44824</v>
      </c>
      <c r="F1191" s="9">
        <v>47</v>
      </c>
      <c r="G1191" t="str">
        <f t="shared" si="37"/>
        <v>202209</v>
      </c>
    </row>
    <row r="1192" spans="1:7" ht="12" customHeight="1" x14ac:dyDescent="0.15">
      <c r="A1192" s="4">
        <v>44811</v>
      </c>
      <c r="B1192" s="5">
        <v>143337964</v>
      </c>
      <c r="C1192" s="1">
        <v>5540246194467</v>
      </c>
      <c r="D1192" s="1" t="str">
        <f t="shared" si="36"/>
        <v>BOULANGERIE</v>
      </c>
      <c r="E1192" s="4">
        <v>44824</v>
      </c>
      <c r="F1192" s="6">
        <v>28509</v>
      </c>
      <c r="G1192" t="str">
        <f t="shared" si="37"/>
        <v>202209</v>
      </c>
    </row>
    <row r="1193" spans="1:7" ht="12" customHeight="1" x14ac:dyDescent="0.15">
      <c r="A1193" s="4">
        <v>44812</v>
      </c>
      <c r="B1193" s="5">
        <v>143337991</v>
      </c>
      <c r="C1193" s="1">
        <v>5540246171933</v>
      </c>
      <c r="D1193" s="1" t="str">
        <f t="shared" si="36"/>
        <v>CREMERIE</v>
      </c>
      <c r="E1193" s="4">
        <v>44816</v>
      </c>
      <c r="F1193" s="6">
        <v>557</v>
      </c>
      <c r="G1193" t="str">
        <f t="shared" si="37"/>
        <v>202209</v>
      </c>
    </row>
    <row r="1194" spans="1:7" ht="12" customHeight="1" x14ac:dyDescent="0.15">
      <c r="A1194" s="4">
        <v>44812</v>
      </c>
      <c r="B1194" s="5">
        <v>143337995</v>
      </c>
      <c r="C1194" s="1">
        <v>5540246183130</v>
      </c>
      <c r="D1194" s="1" t="str">
        <f t="shared" si="36"/>
        <v>MIX LEGUMES</v>
      </c>
      <c r="E1194" s="4">
        <v>44816</v>
      </c>
      <c r="F1194" s="6">
        <v>1128</v>
      </c>
      <c r="G1194" t="str">
        <f t="shared" si="37"/>
        <v>202209</v>
      </c>
    </row>
    <row r="1195" spans="1:7" ht="12" customHeight="1" x14ac:dyDescent="0.15">
      <c r="A1195" s="7">
        <v>44812</v>
      </c>
      <c r="B1195" s="8">
        <v>143337996</v>
      </c>
      <c r="C1195" s="1">
        <v>5540246185429</v>
      </c>
      <c r="D1195" s="1" t="str">
        <f t="shared" si="36"/>
        <v>CREMERIE</v>
      </c>
      <c r="E1195" s="7">
        <v>44817</v>
      </c>
      <c r="F1195" s="9">
        <v>168</v>
      </c>
      <c r="G1195" t="str">
        <f t="shared" si="37"/>
        <v>202209</v>
      </c>
    </row>
    <row r="1196" spans="1:7" ht="12" customHeight="1" x14ac:dyDescent="0.15">
      <c r="A1196" s="4">
        <v>44812</v>
      </c>
      <c r="B1196" s="5">
        <v>143337996</v>
      </c>
      <c r="C1196" s="1">
        <v>5540246186325</v>
      </c>
      <c r="D1196" s="1" t="str">
        <f t="shared" si="36"/>
        <v>CREMERIE</v>
      </c>
      <c r="E1196" s="4">
        <v>44817</v>
      </c>
      <c r="F1196" s="6">
        <v>140</v>
      </c>
      <c r="G1196" t="str">
        <f t="shared" si="37"/>
        <v>202209</v>
      </c>
    </row>
    <row r="1197" spans="1:7" ht="12" customHeight="1" x14ac:dyDescent="0.15">
      <c r="A1197" s="7">
        <v>44812</v>
      </c>
      <c r="B1197" s="8">
        <v>143337997</v>
      </c>
      <c r="C1197" s="1">
        <v>5540246174095</v>
      </c>
      <c r="D1197" s="1" t="str">
        <f t="shared" si="36"/>
        <v>CREMERIE</v>
      </c>
      <c r="E1197" s="7">
        <v>44819</v>
      </c>
      <c r="F1197" s="9">
        <v>70</v>
      </c>
      <c r="G1197" t="str">
        <f t="shared" si="37"/>
        <v>202209</v>
      </c>
    </row>
    <row r="1198" spans="1:7" ht="12" customHeight="1" x14ac:dyDescent="0.15">
      <c r="A1198" s="4">
        <v>44812</v>
      </c>
      <c r="B1198" s="5">
        <v>143337997</v>
      </c>
      <c r="C1198" s="1">
        <v>5540246175049</v>
      </c>
      <c r="D1198" s="1" t="str">
        <f t="shared" si="36"/>
        <v>CREMERIE</v>
      </c>
      <c r="E1198" s="4">
        <v>44819</v>
      </c>
      <c r="F1198" s="6">
        <v>418</v>
      </c>
      <c r="G1198" t="str">
        <f t="shared" si="37"/>
        <v>202209</v>
      </c>
    </row>
    <row r="1199" spans="1:7" ht="12" customHeight="1" x14ac:dyDescent="0.15">
      <c r="A1199" s="4">
        <v>44812</v>
      </c>
      <c r="B1199" s="5">
        <v>143338003</v>
      </c>
      <c r="C1199" s="1">
        <v>5540246173906</v>
      </c>
      <c r="D1199" s="1" t="str">
        <f t="shared" si="36"/>
        <v>VOLAILLE</v>
      </c>
      <c r="E1199" s="4">
        <v>44823</v>
      </c>
      <c r="F1199" s="6">
        <v>817</v>
      </c>
      <c r="G1199" t="str">
        <f t="shared" si="37"/>
        <v>202209</v>
      </c>
    </row>
    <row r="1200" spans="1:7" ht="12" customHeight="1" x14ac:dyDescent="0.15">
      <c r="A1200" s="7">
        <v>44812</v>
      </c>
      <c r="B1200" s="8">
        <v>143338003</v>
      </c>
      <c r="C1200" s="1">
        <v>5540246181016</v>
      </c>
      <c r="D1200" s="1" t="str">
        <f t="shared" si="36"/>
        <v>VOLAILLE</v>
      </c>
      <c r="E1200" s="7">
        <v>44823</v>
      </c>
      <c r="F1200" s="9">
        <v>3564</v>
      </c>
      <c r="G1200" t="str">
        <f t="shared" si="37"/>
        <v>202209</v>
      </c>
    </row>
    <row r="1201" spans="1:7" ht="12" customHeight="1" x14ac:dyDescent="0.15">
      <c r="A1201" s="4">
        <v>44815</v>
      </c>
      <c r="B1201" s="5">
        <v>143348010</v>
      </c>
      <c r="C1201" s="1">
        <v>5540246171933</v>
      </c>
      <c r="D1201" s="1" t="str">
        <f t="shared" si="36"/>
        <v>CREMERIE</v>
      </c>
      <c r="E1201" s="4">
        <v>44817</v>
      </c>
      <c r="F1201" s="6">
        <v>1114</v>
      </c>
      <c r="G1201" t="str">
        <f t="shared" si="37"/>
        <v>202209</v>
      </c>
    </row>
    <row r="1202" spans="1:7" ht="12" customHeight="1" x14ac:dyDescent="0.15">
      <c r="A1202" s="7">
        <v>44815</v>
      </c>
      <c r="B1202" s="8">
        <v>143348010</v>
      </c>
      <c r="C1202" s="1">
        <v>5540246176294</v>
      </c>
      <c r="D1202" s="1" t="str">
        <f t="shared" si="36"/>
        <v>CREMERIE</v>
      </c>
      <c r="E1202" s="7">
        <v>44817</v>
      </c>
      <c r="F1202" s="9">
        <v>743</v>
      </c>
      <c r="G1202" t="str">
        <f t="shared" si="37"/>
        <v>202209</v>
      </c>
    </row>
    <row r="1203" spans="1:7" ht="12" customHeight="1" x14ac:dyDescent="0.15">
      <c r="A1203" s="4">
        <v>44815</v>
      </c>
      <c r="B1203" s="5">
        <v>143348010</v>
      </c>
      <c r="C1203" s="1">
        <v>5540246176295</v>
      </c>
      <c r="D1203" s="1" t="str">
        <f t="shared" si="36"/>
        <v>CREMERIE</v>
      </c>
      <c r="E1203" s="4">
        <v>44817</v>
      </c>
      <c r="F1203" s="6">
        <v>7424</v>
      </c>
      <c r="G1203" t="str">
        <f t="shared" si="37"/>
        <v>202209</v>
      </c>
    </row>
    <row r="1204" spans="1:7" ht="12" customHeight="1" x14ac:dyDescent="0.15">
      <c r="A1204" s="7">
        <v>44815</v>
      </c>
      <c r="B1204" s="8">
        <v>143348010</v>
      </c>
      <c r="C1204" s="1">
        <v>5540246187987</v>
      </c>
      <c r="D1204" s="1" t="str">
        <f t="shared" si="36"/>
        <v>CREMERIE</v>
      </c>
      <c r="E1204" s="7">
        <v>44817</v>
      </c>
      <c r="F1204" s="9">
        <v>2228</v>
      </c>
      <c r="G1204" t="str">
        <f t="shared" si="37"/>
        <v>202209</v>
      </c>
    </row>
    <row r="1205" spans="1:7" ht="12" customHeight="1" x14ac:dyDescent="0.15">
      <c r="A1205" s="4">
        <v>44815</v>
      </c>
      <c r="B1205" s="5">
        <v>143348010</v>
      </c>
      <c r="C1205" s="1">
        <v>5540246188200</v>
      </c>
      <c r="D1205" s="1" t="str">
        <f t="shared" si="36"/>
        <v>CREMERIE</v>
      </c>
      <c r="E1205" s="4">
        <v>44817</v>
      </c>
      <c r="F1205" s="6">
        <v>1485</v>
      </c>
      <c r="G1205" t="str">
        <f t="shared" si="37"/>
        <v>202209</v>
      </c>
    </row>
    <row r="1206" spans="1:7" ht="12" customHeight="1" x14ac:dyDescent="0.15">
      <c r="A1206" s="7">
        <v>44815</v>
      </c>
      <c r="B1206" s="8">
        <v>143348014</v>
      </c>
      <c r="C1206" s="1">
        <v>5540246177376</v>
      </c>
      <c r="D1206" s="1" t="str">
        <f t="shared" si="36"/>
        <v>BOULANGERIE</v>
      </c>
      <c r="E1206" s="7">
        <v>44832</v>
      </c>
      <c r="F1206" s="9">
        <v>1420</v>
      </c>
      <c r="G1206" t="str">
        <f t="shared" si="37"/>
        <v>202209</v>
      </c>
    </row>
    <row r="1207" spans="1:7" ht="12" customHeight="1" x14ac:dyDescent="0.15">
      <c r="A1207" s="4">
        <v>44815</v>
      </c>
      <c r="B1207" s="5">
        <v>143348022</v>
      </c>
      <c r="C1207" s="1">
        <v>5540246194632</v>
      </c>
      <c r="D1207" s="1" t="str">
        <f t="shared" si="36"/>
        <v>BOULANGERIE</v>
      </c>
      <c r="E1207" s="4">
        <v>44823</v>
      </c>
      <c r="F1207" s="6">
        <v>2172</v>
      </c>
      <c r="G1207" t="str">
        <f t="shared" si="37"/>
        <v>202209</v>
      </c>
    </row>
    <row r="1208" spans="1:7" ht="12" customHeight="1" x14ac:dyDescent="0.15">
      <c r="A1208" s="7">
        <v>44815</v>
      </c>
      <c r="B1208" s="8">
        <v>143348023</v>
      </c>
      <c r="C1208" s="1">
        <v>5540246184036</v>
      </c>
      <c r="D1208" s="1" t="str">
        <f t="shared" si="36"/>
        <v>BOULANGERIE</v>
      </c>
      <c r="E1208" s="7">
        <v>44824</v>
      </c>
      <c r="F1208" s="9">
        <v>130</v>
      </c>
      <c r="G1208" t="str">
        <f t="shared" si="37"/>
        <v>202209</v>
      </c>
    </row>
    <row r="1209" spans="1:7" ht="12" customHeight="1" x14ac:dyDescent="0.15">
      <c r="A1209" s="4">
        <v>44815</v>
      </c>
      <c r="B1209" s="5">
        <v>143348023</v>
      </c>
      <c r="C1209" s="1">
        <v>5540246191596</v>
      </c>
      <c r="D1209" s="1" t="str">
        <f t="shared" si="36"/>
        <v>BOULANGERIE</v>
      </c>
      <c r="E1209" s="4">
        <v>44824</v>
      </c>
      <c r="F1209" s="6">
        <v>149</v>
      </c>
      <c r="G1209" t="str">
        <f t="shared" si="37"/>
        <v>202209</v>
      </c>
    </row>
    <row r="1210" spans="1:7" ht="12" customHeight="1" x14ac:dyDescent="0.15">
      <c r="A1210" s="7">
        <v>44815</v>
      </c>
      <c r="B1210" s="8">
        <v>143348031</v>
      </c>
      <c r="C1210" s="1">
        <v>5540246171759</v>
      </c>
      <c r="D1210" s="1" t="str">
        <f t="shared" si="36"/>
        <v>MIX LEGUMES</v>
      </c>
      <c r="E1210" s="7">
        <v>44822</v>
      </c>
      <c r="F1210" s="9">
        <v>2506</v>
      </c>
      <c r="G1210" t="str">
        <f t="shared" si="37"/>
        <v>202209</v>
      </c>
    </row>
    <row r="1211" spans="1:7" ht="12" customHeight="1" x14ac:dyDescent="0.15">
      <c r="A1211" s="4">
        <v>44815</v>
      </c>
      <c r="B1211" s="5">
        <v>143348031</v>
      </c>
      <c r="C1211" s="1">
        <v>5540246177133</v>
      </c>
      <c r="D1211" s="1" t="str">
        <f t="shared" si="36"/>
        <v>MIX LEGUMES</v>
      </c>
      <c r="E1211" s="4">
        <v>44822</v>
      </c>
      <c r="F1211" s="6">
        <v>5568</v>
      </c>
      <c r="G1211" t="str">
        <f t="shared" si="37"/>
        <v>202209</v>
      </c>
    </row>
    <row r="1212" spans="1:7" ht="12" customHeight="1" x14ac:dyDescent="0.15">
      <c r="A1212" s="7">
        <v>44815</v>
      </c>
      <c r="B1212" s="8">
        <v>143348031</v>
      </c>
      <c r="C1212" s="1">
        <v>5540246192148</v>
      </c>
      <c r="D1212" s="1" t="str">
        <f t="shared" si="36"/>
        <v>MIX LEGUMES</v>
      </c>
      <c r="E1212" s="7">
        <v>44822</v>
      </c>
      <c r="F1212" s="9">
        <v>26448</v>
      </c>
      <c r="G1212" t="str">
        <f t="shared" si="37"/>
        <v>202209</v>
      </c>
    </row>
    <row r="1213" spans="1:7" ht="12" customHeight="1" x14ac:dyDescent="0.15">
      <c r="A1213" s="7">
        <v>44815</v>
      </c>
      <c r="B1213" s="8">
        <v>143348032</v>
      </c>
      <c r="C1213" s="1">
        <v>5540246183587</v>
      </c>
      <c r="D1213" s="1" t="str">
        <f t="shared" si="36"/>
        <v>MIX LEGUMES</v>
      </c>
      <c r="E1213" s="7">
        <v>44825</v>
      </c>
      <c r="F1213" s="9">
        <v>502</v>
      </c>
      <c r="G1213" t="str">
        <f t="shared" si="37"/>
        <v>202209</v>
      </c>
    </row>
    <row r="1214" spans="1:7" ht="12" customHeight="1" x14ac:dyDescent="0.15">
      <c r="A1214" s="4">
        <v>44815</v>
      </c>
      <c r="B1214" s="5">
        <v>143348037</v>
      </c>
      <c r="C1214" s="1">
        <v>5540246170256</v>
      </c>
      <c r="D1214" s="1" t="str">
        <f t="shared" si="36"/>
        <v>BOULANGERIE</v>
      </c>
      <c r="E1214" s="4">
        <v>44824</v>
      </c>
      <c r="F1214" s="6">
        <v>2822</v>
      </c>
      <c r="G1214" t="str">
        <f t="shared" si="37"/>
        <v>202209</v>
      </c>
    </row>
    <row r="1215" spans="1:7" ht="12" customHeight="1" x14ac:dyDescent="0.15">
      <c r="A1215" s="7">
        <v>44815</v>
      </c>
      <c r="B1215" s="8">
        <v>143348037</v>
      </c>
      <c r="C1215" s="1">
        <v>5540246171888</v>
      </c>
      <c r="D1215" s="1" t="str">
        <f t="shared" si="36"/>
        <v>BOULANGERIE</v>
      </c>
      <c r="E1215" s="7">
        <v>44824</v>
      </c>
      <c r="F1215" s="9">
        <v>780</v>
      </c>
      <c r="G1215" t="str">
        <f t="shared" si="37"/>
        <v>202209</v>
      </c>
    </row>
    <row r="1216" spans="1:7" ht="12" customHeight="1" x14ac:dyDescent="0.15">
      <c r="A1216" s="4">
        <v>44815</v>
      </c>
      <c r="B1216" s="5">
        <v>143348038</v>
      </c>
      <c r="C1216" s="1">
        <v>5540246193316</v>
      </c>
      <c r="D1216" s="1" t="str">
        <f t="shared" si="36"/>
        <v>BOULANGERIE</v>
      </c>
      <c r="E1216" s="4">
        <v>44824</v>
      </c>
      <c r="F1216" s="6">
        <v>335</v>
      </c>
      <c r="G1216" t="str">
        <f t="shared" si="37"/>
        <v>202209</v>
      </c>
    </row>
    <row r="1217" spans="1:7" ht="12" customHeight="1" x14ac:dyDescent="0.15">
      <c r="A1217" s="7">
        <v>44815</v>
      </c>
      <c r="B1217" s="8">
        <v>143348039</v>
      </c>
      <c r="C1217" s="1">
        <v>5540246180522</v>
      </c>
      <c r="D1217" s="1" t="str">
        <f t="shared" si="36"/>
        <v>BOULANGERIE</v>
      </c>
      <c r="E1217" s="7">
        <v>44830</v>
      </c>
      <c r="F1217" s="9">
        <v>891</v>
      </c>
      <c r="G1217" t="str">
        <f t="shared" si="37"/>
        <v>202209</v>
      </c>
    </row>
    <row r="1218" spans="1:7" ht="12" customHeight="1" x14ac:dyDescent="0.15">
      <c r="A1218" s="4">
        <v>44816</v>
      </c>
      <c r="B1218" s="5">
        <v>143348065</v>
      </c>
      <c r="C1218" s="1">
        <v>5540246172978</v>
      </c>
      <c r="D1218" s="1" t="str">
        <f t="shared" ref="D1218:D1281" si="38">VLOOKUP(C1218,Categorie,4,FALSE)</f>
        <v>CREMERIE</v>
      </c>
      <c r="E1218" s="4">
        <v>44818</v>
      </c>
      <c r="F1218" s="6">
        <v>1671</v>
      </c>
      <c r="G1218" t="str">
        <f t="shared" si="37"/>
        <v>202209</v>
      </c>
    </row>
    <row r="1219" spans="1:7" ht="12" customHeight="1" x14ac:dyDescent="0.15">
      <c r="A1219" s="4">
        <v>44816</v>
      </c>
      <c r="B1219" s="5">
        <v>143348065</v>
      </c>
      <c r="C1219" s="1">
        <v>5540246176699</v>
      </c>
      <c r="D1219" s="1" t="str">
        <f t="shared" si="38"/>
        <v>CREMERIE</v>
      </c>
      <c r="E1219" s="4">
        <v>44818</v>
      </c>
      <c r="F1219" s="6">
        <v>4176</v>
      </c>
      <c r="G1219" t="str">
        <f t="shared" ref="G1219:G1282" si="39">TEXT(E1219,"aaaamm")</f>
        <v>202209</v>
      </c>
    </row>
    <row r="1220" spans="1:7" ht="12" customHeight="1" x14ac:dyDescent="0.15">
      <c r="A1220" s="7">
        <v>44816</v>
      </c>
      <c r="B1220" s="8">
        <v>143348065</v>
      </c>
      <c r="C1220" s="1">
        <v>5540246188175</v>
      </c>
      <c r="D1220" s="1" t="str">
        <f t="shared" si="38"/>
        <v>CREMERIE</v>
      </c>
      <c r="E1220" s="7">
        <v>44818</v>
      </c>
      <c r="F1220" s="9">
        <v>232</v>
      </c>
      <c r="G1220" t="str">
        <f t="shared" si="39"/>
        <v>202209</v>
      </c>
    </row>
    <row r="1221" spans="1:7" ht="12" customHeight="1" x14ac:dyDescent="0.15">
      <c r="A1221" s="4">
        <v>44816</v>
      </c>
      <c r="B1221" s="5">
        <v>143348067</v>
      </c>
      <c r="C1221" s="1">
        <v>5540246171933</v>
      </c>
      <c r="D1221" s="1" t="str">
        <f t="shared" si="38"/>
        <v>CREMERIE</v>
      </c>
      <c r="E1221" s="4">
        <v>44818</v>
      </c>
      <c r="F1221" s="6">
        <v>1114</v>
      </c>
      <c r="G1221" t="str">
        <f t="shared" si="39"/>
        <v>202209</v>
      </c>
    </row>
    <row r="1222" spans="1:7" ht="12" customHeight="1" x14ac:dyDescent="0.15">
      <c r="A1222" s="4">
        <v>44816</v>
      </c>
      <c r="B1222" s="5">
        <v>143348067</v>
      </c>
      <c r="C1222" s="1">
        <v>5540246176295</v>
      </c>
      <c r="D1222" s="1" t="str">
        <f t="shared" si="38"/>
        <v>CREMERIE</v>
      </c>
      <c r="E1222" s="4">
        <v>44818</v>
      </c>
      <c r="F1222" s="6">
        <v>7424</v>
      </c>
      <c r="G1222" t="str">
        <f t="shared" si="39"/>
        <v>202209</v>
      </c>
    </row>
    <row r="1223" spans="1:7" ht="12" customHeight="1" x14ac:dyDescent="0.15">
      <c r="A1223" s="4">
        <v>44816</v>
      </c>
      <c r="B1223" s="5">
        <v>143348067</v>
      </c>
      <c r="C1223" s="1">
        <v>5540246187987</v>
      </c>
      <c r="D1223" s="1" t="str">
        <f t="shared" si="38"/>
        <v>CREMERIE</v>
      </c>
      <c r="E1223" s="4">
        <v>44818</v>
      </c>
      <c r="F1223" s="6">
        <v>2228</v>
      </c>
      <c r="G1223" t="str">
        <f t="shared" si="39"/>
        <v>202209</v>
      </c>
    </row>
    <row r="1224" spans="1:7" ht="12" customHeight="1" x14ac:dyDescent="0.15">
      <c r="A1224" s="4">
        <v>44816</v>
      </c>
      <c r="B1224" s="5">
        <v>143348080</v>
      </c>
      <c r="C1224" s="1">
        <v>5540246195539</v>
      </c>
      <c r="D1224" s="1" t="str">
        <f t="shared" si="38"/>
        <v>CREMERIE</v>
      </c>
      <c r="E1224" s="4">
        <v>44819</v>
      </c>
      <c r="F1224" s="6">
        <v>418</v>
      </c>
      <c r="G1224" t="str">
        <f t="shared" si="39"/>
        <v>202209</v>
      </c>
    </row>
    <row r="1225" spans="1:7" ht="12" customHeight="1" x14ac:dyDescent="0.15">
      <c r="A1225" s="7">
        <v>44817</v>
      </c>
      <c r="B1225" s="8">
        <v>143348104</v>
      </c>
      <c r="C1225" s="1">
        <v>5540246171933</v>
      </c>
      <c r="D1225" s="1" t="str">
        <f t="shared" si="38"/>
        <v>CREMERIE</v>
      </c>
      <c r="E1225" s="7">
        <v>44819</v>
      </c>
      <c r="F1225" s="9">
        <v>836</v>
      </c>
      <c r="G1225" t="str">
        <f t="shared" si="39"/>
        <v>202209</v>
      </c>
    </row>
    <row r="1226" spans="1:7" ht="12" customHeight="1" x14ac:dyDescent="0.15">
      <c r="A1226" s="4">
        <v>44817</v>
      </c>
      <c r="B1226" s="5">
        <v>143348104</v>
      </c>
      <c r="C1226" s="1">
        <v>5540246176295</v>
      </c>
      <c r="D1226" s="1" t="str">
        <f t="shared" si="38"/>
        <v>CREMERIE</v>
      </c>
      <c r="E1226" s="4">
        <v>44819</v>
      </c>
      <c r="F1226" s="6">
        <v>11136</v>
      </c>
      <c r="G1226" t="str">
        <f t="shared" si="39"/>
        <v>202209</v>
      </c>
    </row>
    <row r="1227" spans="1:7" ht="12" customHeight="1" x14ac:dyDescent="0.15">
      <c r="A1227" s="7">
        <v>44817</v>
      </c>
      <c r="B1227" s="8">
        <v>143348104</v>
      </c>
      <c r="C1227" s="1">
        <v>5540246187987</v>
      </c>
      <c r="D1227" s="1" t="str">
        <f t="shared" si="38"/>
        <v>CREMERIE</v>
      </c>
      <c r="E1227" s="7">
        <v>44819</v>
      </c>
      <c r="F1227" s="9">
        <v>4455</v>
      </c>
      <c r="G1227" t="str">
        <f t="shared" si="39"/>
        <v>202209</v>
      </c>
    </row>
    <row r="1228" spans="1:7" ht="12" customHeight="1" x14ac:dyDescent="0.15">
      <c r="A1228" s="4">
        <v>44817</v>
      </c>
      <c r="B1228" s="5">
        <v>143348104</v>
      </c>
      <c r="C1228" s="1">
        <v>5540246188200</v>
      </c>
      <c r="D1228" s="1" t="str">
        <f t="shared" si="38"/>
        <v>CREMERIE</v>
      </c>
      <c r="E1228" s="4">
        <v>44819</v>
      </c>
      <c r="F1228" s="6">
        <v>1485</v>
      </c>
      <c r="G1228" t="str">
        <f t="shared" si="39"/>
        <v>202209</v>
      </c>
    </row>
    <row r="1229" spans="1:7" ht="12" customHeight="1" x14ac:dyDescent="0.15">
      <c r="A1229" s="7">
        <v>44817</v>
      </c>
      <c r="B1229" s="8">
        <v>143348105</v>
      </c>
      <c r="C1229" s="1">
        <v>5540246172539</v>
      </c>
      <c r="D1229" s="1" t="str">
        <f t="shared" si="38"/>
        <v>CREMERIE</v>
      </c>
      <c r="E1229" s="7">
        <v>44819</v>
      </c>
      <c r="F1229" s="9">
        <v>47</v>
      </c>
      <c r="G1229" t="str">
        <f t="shared" si="39"/>
        <v>202209</v>
      </c>
    </row>
    <row r="1230" spans="1:7" ht="12" customHeight="1" x14ac:dyDescent="0.15">
      <c r="A1230" s="4">
        <v>44817</v>
      </c>
      <c r="B1230" s="5">
        <v>143348105</v>
      </c>
      <c r="C1230" s="1">
        <v>5540246172669</v>
      </c>
      <c r="D1230" s="1" t="str">
        <f t="shared" si="38"/>
        <v>CREMERIE</v>
      </c>
      <c r="E1230" s="4">
        <v>44819</v>
      </c>
      <c r="F1230" s="6">
        <v>279</v>
      </c>
      <c r="G1230" t="str">
        <f t="shared" si="39"/>
        <v>202209</v>
      </c>
    </row>
    <row r="1231" spans="1:7" ht="12" customHeight="1" x14ac:dyDescent="0.15">
      <c r="A1231" s="7">
        <v>44817</v>
      </c>
      <c r="B1231" s="8">
        <v>143348105</v>
      </c>
      <c r="C1231" s="1">
        <v>5540246172978</v>
      </c>
      <c r="D1231" s="1" t="str">
        <f t="shared" si="38"/>
        <v>CREMERIE</v>
      </c>
      <c r="E1231" s="7">
        <v>44819</v>
      </c>
      <c r="F1231" s="9">
        <v>1671</v>
      </c>
      <c r="G1231" t="str">
        <f t="shared" si="39"/>
        <v>202209</v>
      </c>
    </row>
    <row r="1232" spans="1:7" ht="12" customHeight="1" x14ac:dyDescent="0.15">
      <c r="A1232" s="7">
        <v>44817</v>
      </c>
      <c r="B1232" s="8">
        <v>143348105</v>
      </c>
      <c r="C1232" s="1">
        <v>5540246174174</v>
      </c>
      <c r="D1232" s="1" t="str">
        <f t="shared" si="38"/>
        <v>CREMERIE</v>
      </c>
      <c r="E1232" s="7">
        <v>44819</v>
      </c>
      <c r="F1232" s="9">
        <v>464</v>
      </c>
      <c r="G1232" t="str">
        <f t="shared" si="39"/>
        <v>202209</v>
      </c>
    </row>
    <row r="1233" spans="1:7" ht="12" customHeight="1" x14ac:dyDescent="0.15">
      <c r="A1233" s="4">
        <v>44817</v>
      </c>
      <c r="B1233" s="5">
        <v>143348107</v>
      </c>
      <c r="C1233" s="1">
        <v>5540246174095</v>
      </c>
      <c r="D1233" s="1" t="str">
        <f t="shared" si="38"/>
        <v>CREMERIE</v>
      </c>
      <c r="E1233" s="4">
        <v>44824</v>
      </c>
      <c r="F1233" s="6">
        <v>140</v>
      </c>
      <c r="G1233" t="str">
        <f t="shared" si="39"/>
        <v>202209</v>
      </c>
    </row>
    <row r="1234" spans="1:7" ht="12" customHeight="1" x14ac:dyDescent="0.15">
      <c r="A1234" s="7">
        <v>44817</v>
      </c>
      <c r="B1234" s="8">
        <v>143348107</v>
      </c>
      <c r="C1234" s="1">
        <v>5540246175049</v>
      </c>
      <c r="D1234" s="1" t="str">
        <f t="shared" si="38"/>
        <v>CREMERIE</v>
      </c>
      <c r="E1234" s="7">
        <v>44824</v>
      </c>
      <c r="F1234" s="9">
        <v>418</v>
      </c>
      <c r="G1234" t="str">
        <f t="shared" si="39"/>
        <v>202209</v>
      </c>
    </row>
    <row r="1235" spans="1:7" ht="12" customHeight="1" x14ac:dyDescent="0.15">
      <c r="A1235" s="4">
        <v>44817</v>
      </c>
      <c r="B1235" s="5">
        <v>143348107</v>
      </c>
      <c r="C1235" s="1">
        <v>5540246175050</v>
      </c>
      <c r="D1235" s="1" t="str">
        <f t="shared" si="38"/>
        <v>CREMERIE</v>
      </c>
      <c r="E1235" s="4">
        <v>44824</v>
      </c>
      <c r="F1235" s="6">
        <v>279</v>
      </c>
      <c r="G1235" t="str">
        <f t="shared" si="39"/>
        <v>202209</v>
      </c>
    </row>
    <row r="1236" spans="1:7" ht="12" customHeight="1" x14ac:dyDescent="0.15">
      <c r="A1236" s="7">
        <v>44817</v>
      </c>
      <c r="B1236" s="8">
        <v>143348107</v>
      </c>
      <c r="C1236" s="1">
        <v>5540246190743</v>
      </c>
      <c r="D1236" s="1" t="str">
        <f t="shared" si="38"/>
        <v>CREMERIE</v>
      </c>
      <c r="E1236" s="7">
        <v>44824</v>
      </c>
      <c r="F1236" s="9">
        <v>279</v>
      </c>
      <c r="G1236" t="str">
        <f t="shared" si="39"/>
        <v>202209</v>
      </c>
    </row>
    <row r="1237" spans="1:7" ht="12" customHeight="1" x14ac:dyDescent="0.15">
      <c r="A1237" s="4">
        <v>44817</v>
      </c>
      <c r="B1237" s="5">
        <v>143348110</v>
      </c>
      <c r="C1237" s="1">
        <v>5540246176294</v>
      </c>
      <c r="D1237" s="1" t="str">
        <f t="shared" si="38"/>
        <v>CREMERIE</v>
      </c>
      <c r="E1237" s="4">
        <v>44818</v>
      </c>
      <c r="F1237" s="6">
        <v>1485</v>
      </c>
      <c r="G1237" t="str">
        <f t="shared" si="39"/>
        <v>202209</v>
      </c>
    </row>
    <row r="1238" spans="1:7" ht="12" customHeight="1" x14ac:dyDescent="0.15">
      <c r="A1238" s="7">
        <v>44818</v>
      </c>
      <c r="B1238" s="8">
        <v>143348122</v>
      </c>
      <c r="C1238" s="1">
        <v>5540246171933</v>
      </c>
      <c r="D1238" s="1" t="str">
        <f t="shared" si="38"/>
        <v>CREMERIE</v>
      </c>
      <c r="E1238" s="7">
        <v>44822</v>
      </c>
      <c r="F1238" s="9">
        <v>557</v>
      </c>
      <c r="G1238" t="str">
        <f t="shared" si="39"/>
        <v>202209</v>
      </c>
    </row>
    <row r="1239" spans="1:7" ht="12" customHeight="1" x14ac:dyDescent="0.15">
      <c r="A1239" s="4">
        <v>44818</v>
      </c>
      <c r="B1239" s="5">
        <v>143348122</v>
      </c>
      <c r="C1239" s="1">
        <v>5540246187987</v>
      </c>
      <c r="D1239" s="1" t="str">
        <f t="shared" si="38"/>
        <v>CREMERIE</v>
      </c>
      <c r="E1239" s="4">
        <v>44822</v>
      </c>
      <c r="F1239" s="6">
        <v>1671</v>
      </c>
      <c r="G1239" t="str">
        <f t="shared" si="39"/>
        <v>202209</v>
      </c>
    </row>
    <row r="1240" spans="1:7" ht="12" customHeight="1" x14ac:dyDescent="0.15">
      <c r="A1240" s="7">
        <v>44818</v>
      </c>
      <c r="B1240" s="8">
        <v>143348122</v>
      </c>
      <c r="C1240" s="1">
        <v>5540246188200</v>
      </c>
      <c r="D1240" s="1" t="str">
        <f t="shared" si="38"/>
        <v>CREMERIE</v>
      </c>
      <c r="E1240" s="7">
        <v>44822</v>
      </c>
      <c r="F1240" s="9">
        <v>1485</v>
      </c>
      <c r="G1240" t="str">
        <f t="shared" si="39"/>
        <v>202209</v>
      </c>
    </row>
    <row r="1241" spans="1:7" ht="12" customHeight="1" x14ac:dyDescent="0.15">
      <c r="A1241" s="4">
        <v>44818</v>
      </c>
      <c r="B1241" s="5">
        <v>143348124</v>
      </c>
      <c r="C1241" s="1">
        <v>5540246176699</v>
      </c>
      <c r="D1241" s="1" t="str">
        <f t="shared" si="38"/>
        <v>CREMERIE</v>
      </c>
      <c r="E1241" s="4">
        <v>44822</v>
      </c>
      <c r="F1241" s="6">
        <v>2088</v>
      </c>
      <c r="G1241" t="str">
        <f t="shared" si="39"/>
        <v>202209</v>
      </c>
    </row>
    <row r="1242" spans="1:7" ht="12" customHeight="1" x14ac:dyDescent="0.15">
      <c r="A1242" s="7">
        <v>44818</v>
      </c>
      <c r="B1242" s="8">
        <v>143348124</v>
      </c>
      <c r="C1242" s="1">
        <v>5540246192102</v>
      </c>
      <c r="D1242" s="1" t="str">
        <f t="shared" si="38"/>
        <v>CREMERIE</v>
      </c>
      <c r="E1242" s="7">
        <v>44822</v>
      </c>
      <c r="F1242" s="9">
        <v>4009</v>
      </c>
      <c r="G1242" t="str">
        <f t="shared" si="39"/>
        <v>202209</v>
      </c>
    </row>
    <row r="1243" spans="1:7" ht="12" customHeight="1" x14ac:dyDescent="0.15">
      <c r="A1243" s="7">
        <v>44818</v>
      </c>
      <c r="B1243" s="8">
        <v>143348129</v>
      </c>
      <c r="C1243" s="1">
        <v>5540246185429</v>
      </c>
      <c r="D1243" s="1" t="str">
        <f t="shared" si="38"/>
        <v>CREMERIE</v>
      </c>
      <c r="E1243" s="7">
        <v>44824</v>
      </c>
      <c r="F1243" s="9">
        <v>140</v>
      </c>
      <c r="G1243" t="str">
        <f t="shared" si="39"/>
        <v>202209</v>
      </c>
    </row>
    <row r="1244" spans="1:7" ht="12" customHeight="1" x14ac:dyDescent="0.15">
      <c r="A1244" s="4">
        <v>44818</v>
      </c>
      <c r="B1244" s="5">
        <v>143348129</v>
      </c>
      <c r="C1244" s="1">
        <v>5540246186325</v>
      </c>
      <c r="D1244" s="1" t="str">
        <f t="shared" si="38"/>
        <v>CREMERIE</v>
      </c>
      <c r="E1244" s="4">
        <v>44824</v>
      </c>
      <c r="F1244" s="6">
        <v>140</v>
      </c>
      <c r="G1244" t="str">
        <f t="shared" si="39"/>
        <v>202209</v>
      </c>
    </row>
    <row r="1245" spans="1:7" ht="12" customHeight="1" x14ac:dyDescent="0.15">
      <c r="A1245" s="7">
        <v>44818</v>
      </c>
      <c r="B1245" s="8">
        <v>143348133</v>
      </c>
      <c r="C1245" s="1">
        <v>5540246173906</v>
      </c>
      <c r="D1245" s="1" t="str">
        <f t="shared" si="38"/>
        <v>VOLAILLE</v>
      </c>
      <c r="E1245" s="7">
        <v>44830</v>
      </c>
      <c r="F1245" s="9">
        <v>1634</v>
      </c>
      <c r="G1245" t="str">
        <f t="shared" si="39"/>
        <v>202209</v>
      </c>
    </row>
    <row r="1246" spans="1:7" ht="12" customHeight="1" x14ac:dyDescent="0.15">
      <c r="A1246" s="4">
        <v>44818</v>
      </c>
      <c r="B1246" s="5">
        <v>143348133</v>
      </c>
      <c r="C1246" s="1">
        <v>5540246181016</v>
      </c>
      <c r="D1246" s="1" t="str">
        <f t="shared" si="38"/>
        <v>VOLAILLE</v>
      </c>
      <c r="E1246" s="4">
        <v>44830</v>
      </c>
      <c r="F1246" s="6">
        <v>7128</v>
      </c>
      <c r="G1246" t="str">
        <f t="shared" si="39"/>
        <v>202209</v>
      </c>
    </row>
    <row r="1247" spans="1:7" ht="12" customHeight="1" x14ac:dyDescent="0.15">
      <c r="A1247" s="4">
        <v>44818</v>
      </c>
      <c r="B1247" s="5">
        <v>143348138</v>
      </c>
      <c r="C1247" s="1">
        <v>5540246194632</v>
      </c>
      <c r="D1247" s="1" t="str">
        <f t="shared" si="38"/>
        <v>BOULANGERIE</v>
      </c>
      <c r="E1247" s="4">
        <v>44829</v>
      </c>
      <c r="F1247" s="6">
        <v>1337</v>
      </c>
      <c r="G1247" t="str">
        <f t="shared" si="39"/>
        <v>202209</v>
      </c>
    </row>
    <row r="1248" spans="1:7" ht="12" customHeight="1" x14ac:dyDescent="0.15">
      <c r="A1248" s="7">
        <v>44818</v>
      </c>
      <c r="B1248" s="8">
        <v>143348138</v>
      </c>
      <c r="C1248" s="1">
        <v>5540246195250</v>
      </c>
      <c r="D1248" s="1" t="str">
        <f t="shared" si="38"/>
        <v>BOULANGERIE</v>
      </c>
      <c r="E1248" s="7">
        <v>44829</v>
      </c>
      <c r="F1248" s="9">
        <v>84</v>
      </c>
      <c r="G1248" t="str">
        <f t="shared" si="39"/>
        <v>202209</v>
      </c>
    </row>
    <row r="1249" spans="1:7" ht="12" customHeight="1" x14ac:dyDescent="0.15">
      <c r="A1249" s="7">
        <v>44818</v>
      </c>
      <c r="B1249" s="8">
        <v>143348139</v>
      </c>
      <c r="C1249" s="1">
        <v>5540246171759</v>
      </c>
      <c r="D1249" s="1" t="str">
        <f t="shared" si="38"/>
        <v>MIX LEGUMES</v>
      </c>
      <c r="E1249" s="7">
        <v>44826</v>
      </c>
      <c r="F1249" s="9">
        <v>5012</v>
      </c>
      <c r="G1249" t="str">
        <f t="shared" si="39"/>
        <v>202209</v>
      </c>
    </row>
    <row r="1250" spans="1:7" ht="12" customHeight="1" x14ac:dyDescent="0.15">
      <c r="A1250" s="4">
        <v>44818</v>
      </c>
      <c r="B1250" s="5">
        <v>143348139</v>
      </c>
      <c r="C1250" s="1">
        <v>5540246177133</v>
      </c>
      <c r="D1250" s="1" t="str">
        <f t="shared" si="38"/>
        <v>MIX LEGUMES</v>
      </c>
      <c r="E1250" s="4">
        <v>44826</v>
      </c>
      <c r="F1250" s="6">
        <v>4455</v>
      </c>
      <c r="G1250" t="str">
        <f t="shared" si="39"/>
        <v>202209</v>
      </c>
    </row>
    <row r="1251" spans="1:7" ht="12" customHeight="1" x14ac:dyDescent="0.15">
      <c r="A1251" s="7">
        <v>44818</v>
      </c>
      <c r="B1251" s="8">
        <v>143348139</v>
      </c>
      <c r="C1251" s="1">
        <v>5540246192148</v>
      </c>
      <c r="D1251" s="1" t="str">
        <f t="shared" si="38"/>
        <v>MIX LEGUMES</v>
      </c>
      <c r="E1251" s="7">
        <v>44826</v>
      </c>
      <c r="F1251" s="9">
        <v>19488</v>
      </c>
      <c r="G1251" t="str">
        <f t="shared" si="39"/>
        <v>202209</v>
      </c>
    </row>
    <row r="1252" spans="1:7" ht="12" customHeight="1" x14ac:dyDescent="0.15">
      <c r="A1252" s="4">
        <v>44819</v>
      </c>
      <c r="B1252" s="5">
        <v>143348147</v>
      </c>
      <c r="C1252" s="1">
        <v>5540246195241</v>
      </c>
      <c r="D1252" s="1" t="str">
        <f t="shared" si="38"/>
        <v>MIX LEGUMES</v>
      </c>
      <c r="E1252" s="4">
        <v>44822</v>
      </c>
      <c r="F1252" s="6">
        <v>325</v>
      </c>
      <c r="G1252" t="str">
        <f t="shared" si="39"/>
        <v>202209</v>
      </c>
    </row>
    <row r="1253" spans="1:7" ht="12" customHeight="1" x14ac:dyDescent="0.15">
      <c r="A1253" s="4">
        <v>44819</v>
      </c>
      <c r="B1253" s="5">
        <v>143348149</v>
      </c>
      <c r="C1253" s="1">
        <v>5540246176699</v>
      </c>
      <c r="D1253" s="1" t="str">
        <f t="shared" si="38"/>
        <v>CREMERIE</v>
      </c>
      <c r="E1253" s="4">
        <v>44823</v>
      </c>
      <c r="F1253" s="6">
        <v>2088</v>
      </c>
      <c r="G1253" t="str">
        <f t="shared" si="39"/>
        <v>202209</v>
      </c>
    </row>
    <row r="1254" spans="1:7" ht="12" customHeight="1" x14ac:dyDescent="0.15">
      <c r="A1254" s="7">
        <v>44819</v>
      </c>
      <c r="B1254" s="8">
        <v>143348170</v>
      </c>
      <c r="C1254" s="1">
        <v>5540246191594</v>
      </c>
      <c r="D1254" s="1" t="str">
        <f t="shared" si="38"/>
        <v>CREMERIE</v>
      </c>
      <c r="E1254" s="7">
        <v>44824</v>
      </c>
      <c r="F1254" s="9">
        <v>1504</v>
      </c>
      <c r="G1254" t="str">
        <f t="shared" si="39"/>
        <v>202209</v>
      </c>
    </row>
    <row r="1255" spans="1:7" ht="12" customHeight="1" x14ac:dyDescent="0.15">
      <c r="A1255" s="4">
        <v>44822</v>
      </c>
      <c r="B1255" s="5">
        <v>143358173</v>
      </c>
      <c r="C1255" s="1">
        <v>5540246176294</v>
      </c>
      <c r="D1255" s="1" t="str">
        <f t="shared" si="38"/>
        <v>CREMERIE</v>
      </c>
      <c r="E1255" s="4">
        <v>44824</v>
      </c>
      <c r="F1255" s="6">
        <v>372</v>
      </c>
      <c r="G1255" t="str">
        <f t="shared" si="39"/>
        <v>202209</v>
      </c>
    </row>
    <row r="1256" spans="1:7" ht="12" customHeight="1" x14ac:dyDescent="0.15">
      <c r="A1256" s="7">
        <v>44822</v>
      </c>
      <c r="B1256" s="8">
        <v>143358173</v>
      </c>
      <c r="C1256" s="1">
        <v>5540246176295</v>
      </c>
      <c r="D1256" s="1" t="str">
        <f t="shared" si="38"/>
        <v>CREMERIE</v>
      </c>
      <c r="E1256" s="7">
        <v>44824</v>
      </c>
      <c r="F1256" s="9">
        <v>4455</v>
      </c>
      <c r="G1256" t="str">
        <f t="shared" si="39"/>
        <v>202209</v>
      </c>
    </row>
    <row r="1257" spans="1:7" ht="12" customHeight="1" x14ac:dyDescent="0.15">
      <c r="A1257" s="7">
        <v>44822</v>
      </c>
      <c r="B1257" s="8">
        <v>143358173</v>
      </c>
      <c r="C1257" s="1">
        <v>5540246187987</v>
      </c>
      <c r="D1257" s="1" t="str">
        <f t="shared" si="38"/>
        <v>CREMERIE</v>
      </c>
      <c r="E1257" s="7">
        <v>44824</v>
      </c>
      <c r="F1257" s="9">
        <v>2228</v>
      </c>
      <c r="G1257" t="str">
        <f t="shared" si="39"/>
        <v>202209</v>
      </c>
    </row>
    <row r="1258" spans="1:7" ht="12" customHeight="1" x14ac:dyDescent="0.15">
      <c r="A1258" s="4">
        <v>44822</v>
      </c>
      <c r="B1258" s="5">
        <v>143358173</v>
      </c>
      <c r="C1258" s="1">
        <v>5540246188200</v>
      </c>
      <c r="D1258" s="1" t="str">
        <f t="shared" si="38"/>
        <v>CREMERIE</v>
      </c>
      <c r="E1258" s="4">
        <v>44824</v>
      </c>
      <c r="F1258" s="6">
        <v>743</v>
      </c>
      <c r="G1258" t="str">
        <f t="shared" si="39"/>
        <v>202209</v>
      </c>
    </row>
    <row r="1259" spans="1:7" ht="12" customHeight="1" x14ac:dyDescent="0.15">
      <c r="A1259" s="7">
        <v>44822</v>
      </c>
      <c r="B1259" s="8">
        <v>143358174</v>
      </c>
      <c r="C1259" s="1">
        <v>5540246172539</v>
      </c>
      <c r="D1259" s="1" t="str">
        <f t="shared" si="38"/>
        <v>CREMERIE</v>
      </c>
      <c r="E1259" s="7">
        <v>44824</v>
      </c>
      <c r="F1259" s="9">
        <v>47</v>
      </c>
      <c r="G1259" t="str">
        <f t="shared" si="39"/>
        <v>202209</v>
      </c>
    </row>
    <row r="1260" spans="1:7" ht="12" customHeight="1" x14ac:dyDescent="0.15">
      <c r="A1260" s="4">
        <v>44822</v>
      </c>
      <c r="B1260" s="5">
        <v>143358174</v>
      </c>
      <c r="C1260" s="1">
        <v>5540246172669</v>
      </c>
      <c r="D1260" s="1" t="str">
        <f t="shared" si="38"/>
        <v>CREMERIE</v>
      </c>
      <c r="E1260" s="4">
        <v>44824</v>
      </c>
      <c r="F1260" s="6">
        <v>279</v>
      </c>
      <c r="G1260" t="str">
        <f t="shared" si="39"/>
        <v>202209</v>
      </c>
    </row>
    <row r="1261" spans="1:7" ht="12" customHeight="1" x14ac:dyDescent="0.15">
      <c r="A1261" s="7">
        <v>44822</v>
      </c>
      <c r="B1261" s="8">
        <v>143358174</v>
      </c>
      <c r="C1261" s="1">
        <v>5540246172978</v>
      </c>
      <c r="D1261" s="1" t="str">
        <f t="shared" si="38"/>
        <v>CREMERIE</v>
      </c>
      <c r="E1261" s="7">
        <v>44824</v>
      </c>
      <c r="F1261" s="9">
        <v>836</v>
      </c>
      <c r="G1261" t="str">
        <f t="shared" si="39"/>
        <v>202209</v>
      </c>
    </row>
    <row r="1262" spans="1:7" ht="12" customHeight="1" x14ac:dyDescent="0.15">
      <c r="A1262" s="4">
        <v>44822</v>
      </c>
      <c r="B1262" s="5">
        <v>143358174</v>
      </c>
      <c r="C1262" s="1">
        <v>5540246176699</v>
      </c>
      <c r="D1262" s="1" t="str">
        <f t="shared" si="38"/>
        <v>CREMERIE</v>
      </c>
      <c r="E1262" s="4">
        <v>44824</v>
      </c>
      <c r="F1262" s="6">
        <v>4176</v>
      </c>
      <c r="G1262" t="str">
        <f t="shared" si="39"/>
        <v>202209</v>
      </c>
    </row>
    <row r="1263" spans="1:7" ht="12" customHeight="1" x14ac:dyDescent="0.15">
      <c r="A1263" s="4">
        <v>44822</v>
      </c>
      <c r="B1263" s="5">
        <v>143358180</v>
      </c>
      <c r="C1263" s="1">
        <v>5540246195596</v>
      </c>
      <c r="D1263" s="1" t="str">
        <f t="shared" si="38"/>
        <v>BOULANGERIE</v>
      </c>
      <c r="E1263" s="4">
        <v>44825</v>
      </c>
      <c r="F1263" s="6">
        <v>52</v>
      </c>
      <c r="G1263" t="str">
        <f t="shared" si="39"/>
        <v>202209</v>
      </c>
    </row>
    <row r="1264" spans="1:7" ht="12" customHeight="1" x14ac:dyDescent="0.15">
      <c r="A1264" s="7">
        <v>44822</v>
      </c>
      <c r="B1264" s="8">
        <v>143358185</v>
      </c>
      <c r="C1264" s="1">
        <v>5540246191598</v>
      </c>
      <c r="D1264" s="1" t="str">
        <f t="shared" si="38"/>
        <v>CREMERIE</v>
      </c>
      <c r="E1264" s="7">
        <v>44825</v>
      </c>
      <c r="F1264" s="9">
        <v>1601</v>
      </c>
      <c r="G1264" t="str">
        <f t="shared" si="39"/>
        <v>202209</v>
      </c>
    </row>
    <row r="1265" spans="1:7" ht="12" customHeight="1" x14ac:dyDescent="0.15">
      <c r="A1265" s="7">
        <v>44822</v>
      </c>
      <c r="B1265" s="8">
        <v>143358189</v>
      </c>
      <c r="C1265" s="1">
        <v>5540246183130</v>
      </c>
      <c r="D1265" s="1" t="str">
        <f t="shared" si="38"/>
        <v>MIX LEGUMES</v>
      </c>
      <c r="E1265" s="7">
        <v>44831</v>
      </c>
      <c r="F1265" s="9">
        <v>2256</v>
      </c>
      <c r="G1265" t="str">
        <f t="shared" si="39"/>
        <v>202209</v>
      </c>
    </row>
    <row r="1266" spans="1:7" ht="12" customHeight="1" x14ac:dyDescent="0.15">
      <c r="A1266" s="4">
        <v>44822</v>
      </c>
      <c r="B1266" s="5">
        <v>143358189</v>
      </c>
      <c r="C1266" s="1">
        <v>5540246183538</v>
      </c>
      <c r="D1266" s="1" t="str">
        <f t="shared" si="38"/>
        <v>MIX LEGUMES</v>
      </c>
      <c r="E1266" s="4">
        <v>44831</v>
      </c>
      <c r="F1266" s="6">
        <v>919</v>
      </c>
      <c r="G1266" t="str">
        <f t="shared" si="39"/>
        <v>202209</v>
      </c>
    </row>
    <row r="1267" spans="1:7" ht="12" customHeight="1" x14ac:dyDescent="0.15">
      <c r="A1267" s="7">
        <v>44822</v>
      </c>
      <c r="B1267" s="8">
        <v>143358189</v>
      </c>
      <c r="C1267" s="1">
        <v>5540246183541</v>
      </c>
      <c r="D1267" s="1" t="str">
        <f t="shared" si="38"/>
        <v>MIX LEGUMES</v>
      </c>
      <c r="E1267" s="7">
        <v>44831</v>
      </c>
      <c r="F1267" s="9">
        <v>1044</v>
      </c>
      <c r="G1267" t="str">
        <f t="shared" si="39"/>
        <v>202209</v>
      </c>
    </row>
    <row r="1268" spans="1:7" ht="12" customHeight="1" x14ac:dyDescent="0.15">
      <c r="A1268" s="7">
        <v>44822</v>
      </c>
      <c r="B1268" s="8">
        <v>143358193</v>
      </c>
      <c r="C1268" s="1">
        <v>5540246192462</v>
      </c>
      <c r="D1268" s="1" t="str">
        <f t="shared" si="38"/>
        <v>MIX LEGUMES</v>
      </c>
      <c r="E1268" s="7">
        <v>44838</v>
      </c>
      <c r="F1268" s="9">
        <v>2228</v>
      </c>
      <c r="G1268" t="str">
        <f t="shared" si="39"/>
        <v>202210</v>
      </c>
    </row>
    <row r="1269" spans="1:7" ht="12" customHeight="1" x14ac:dyDescent="0.15">
      <c r="A1269" s="4">
        <v>44822</v>
      </c>
      <c r="B1269" s="5">
        <v>143358193</v>
      </c>
      <c r="C1269" s="1">
        <v>5540246192594</v>
      </c>
      <c r="D1269" s="1" t="str">
        <f t="shared" si="38"/>
        <v>MIX LEGUMES</v>
      </c>
      <c r="E1269" s="4">
        <v>44838</v>
      </c>
      <c r="F1269" s="6">
        <v>743</v>
      </c>
      <c r="G1269" t="str">
        <f t="shared" si="39"/>
        <v>202210</v>
      </c>
    </row>
    <row r="1270" spans="1:7" ht="12" customHeight="1" x14ac:dyDescent="0.15">
      <c r="A1270" s="7">
        <v>44822</v>
      </c>
      <c r="B1270" s="8">
        <v>143358194</v>
      </c>
      <c r="C1270" s="1">
        <v>5540246182684</v>
      </c>
      <c r="D1270" s="1" t="str">
        <f t="shared" si="38"/>
        <v>BOULANGERIE</v>
      </c>
      <c r="E1270" s="7">
        <v>44836</v>
      </c>
      <c r="F1270" s="9">
        <v>279</v>
      </c>
      <c r="G1270" t="str">
        <f t="shared" si="39"/>
        <v>202210</v>
      </c>
    </row>
    <row r="1271" spans="1:7" ht="12" customHeight="1" x14ac:dyDescent="0.15">
      <c r="A1271" s="4">
        <v>44822</v>
      </c>
      <c r="B1271" s="5">
        <v>143358194</v>
      </c>
      <c r="C1271" s="1">
        <v>5540246183844</v>
      </c>
      <c r="D1271" s="1" t="str">
        <f t="shared" si="38"/>
        <v>BOULANGERIE</v>
      </c>
      <c r="E1271" s="4">
        <v>44836</v>
      </c>
      <c r="F1271" s="6">
        <v>47</v>
      </c>
      <c r="G1271" t="str">
        <f t="shared" si="39"/>
        <v>202210</v>
      </c>
    </row>
    <row r="1272" spans="1:7" ht="12" customHeight="1" x14ac:dyDescent="0.15">
      <c r="A1272" s="4">
        <v>44823</v>
      </c>
      <c r="B1272" s="5">
        <v>143358203</v>
      </c>
      <c r="C1272" s="1">
        <v>5540246174174</v>
      </c>
      <c r="D1272" s="1" t="str">
        <f t="shared" si="38"/>
        <v>CREMERIE</v>
      </c>
      <c r="E1272" s="4">
        <v>44825</v>
      </c>
      <c r="F1272" s="6">
        <v>348</v>
      </c>
      <c r="G1272" t="str">
        <f t="shared" si="39"/>
        <v>202209</v>
      </c>
    </row>
    <row r="1273" spans="1:7" ht="12" customHeight="1" x14ac:dyDescent="0.15">
      <c r="A1273" s="4">
        <v>44823</v>
      </c>
      <c r="B1273" s="5">
        <v>143358203</v>
      </c>
      <c r="C1273" s="1">
        <v>5540246176699</v>
      </c>
      <c r="D1273" s="1" t="str">
        <f t="shared" si="38"/>
        <v>CREMERIE</v>
      </c>
      <c r="E1273" s="4">
        <v>44825</v>
      </c>
      <c r="F1273" s="6">
        <v>4176</v>
      </c>
      <c r="G1273" t="str">
        <f t="shared" si="39"/>
        <v>202209</v>
      </c>
    </row>
    <row r="1274" spans="1:7" ht="12" customHeight="1" x14ac:dyDescent="0.15">
      <c r="A1274" s="4">
        <v>44823</v>
      </c>
      <c r="B1274" s="5">
        <v>143358204</v>
      </c>
      <c r="C1274" s="1">
        <v>5540246176294</v>
      </c>
      <c r="D1274" s="1" t="str">
        <f t="shared" si="38"/>
        <v>CREMERIE</v>
      </c>
      <c r="E1274" s="4">
        <v>44825</v>
      </c>
      <c r="F1274" s="6">
        <v>1485</v>
      </c>
      <c r="G1274" t="str">
        <f t="shared" si="39"/>
        <v>202209</v>
      </c>
    </row>
    <row r="1275" spans="1:7" ht="12" customHeight="1" x14ac:dyDescent="0.15">
      <c r="A1275" s="7">
        <v>44823</v>
      </c>
      <c r="B1275" s="8">
        <v>143358204</v>
      </c>
      <c r="C1275" s="1">
        <v>5540246176295</v>
      </c>
      <c r="D1275" s="1" t="str">
        <f t="shared" si="38"/>
        <v>CREMERIE</v>
      </c>
      <c r="E1275" s="7">
        <v>44825</v>
      </c>
      <c r="F1275" s="9">
        <v>9652</v>
      </c>
      <c r="G1275" t="str">
        <f t="shared" si="39"/>
        <v>202209</v>
      </c>
    </row>
    <row r="1276" spans="1:7" ht="12" customHeight="1" x14ac:dyDescent="0.15">
      <c r="A1276" s="4">
        <v>44823</v>
      </c>
      <c r="B1276" s="5">
        <v>143358204</v>
      </c>
      <c r="C1276" s="1">
        <v>5540246187987</v>
      </c>
      <c r="D1276" s="1" t="str">
        <f t="shared" si="38"/>
        <v>CREMERIE</v>
      </c>
      <c r="E1276" s="4">
        <v>44825</v>
      </c>
      <c r="F1276" s="6">
        <v>4455</v>
      </c>
      <c r="G1276" t="str">
        <f t="shared" si="39"/>
        <v>202209</v>
      </c>
    </row>
    <row r="1277" spans="1:7" ht="12" customHeight="1" x14ac:dyDescent="0.15">
      <c r="A1277" s="7">
        <v>44823</v>
      </c>
      <c r="B1277" s="8">
        <v>143358204</v>
      </c>
      <c r="C1277" s="1">
        <v>5540246188200</v>
      </c>
      <c r="D1277" s="1" t="str">
        <f t="shared" si="38"/>
        <v>CREMERIE</v>
      </c>
      <c r="E1277" s="7">
        <v>44825</v>
      </c>
      <c r="F1277" s="9">
        <v>743</v>
      </c>
      <c r="G1277" t="str">
        <f t="shared" si="39"/>
        <v>202209</v>
      </c>
    </row>
    <row r="1278" spans="1:7" ht="12" customHeight="1" x14ac:dyDescent="0.15">
      <c r="A1278" s="4">
        <v>44823</v>
      </c>
      <c r="B1278" s="5">
        <v>143358212</v>
      </c>
      <c r="C1278" s="1">
        <v>5540246180522</v>
      </c>
      <c r="D1278" s="1" t="str">
        <f t="shared" si="38"/>
        <v>BOULANGERIE</v>
      </c>
      <c r="E1278" s="4">
        <v>44837</v>
      </c>
      <c r="F1278" s="6">
        <v>891</v>
      </c>
      <c r="G1278" t="str">
        <f t="shared" si="39"/>
        <v>202210</v>
      </c>
    </row>
    <row r="1279" spans="1:7" ht="12" customHeight="1" x14ac:dyDescent="0.15">
      <c r="A1279" s="4">
        <v>44823</v>
      </c>
      <c r="B1279" s="5">
        <v>143358214</v>
      </c>
      <c r="C1279" s="1">
        <v>5540246194632</v>
      </c>
      <c r="D1279" s="1" t="str">
        <f t="shared" si="38"/>
        <v>BOULANGERIE</v>
      </c>
      <c r="E1279" s="4">
        <v>44837</v>
      </c>
      <c r="F1279" s="6">
        <v>1170</v>
      </c>
      <c r="G1279" t="str">
        <f t="shared" si="39"/>
        <v>202210</v>
      </c>
    </row>
    <row r="1280" spans="1:7" ht="12" customHeight="1" x14ac:dyDescent="0.15">
      <c r="A1280" s="7">
        <v>44823</v>
      </c>
      <c r="B1280" s="8">
        <v>143358214</v>
      </c>
      <c r="C1280" s="1">
        <v>5540246195250</v>
      </c>
      <c r="D1280" s="1" t="str">
        <f t="shared" si="38"/>
        <v>BOULANGERIE</v>
      </c>
      <c r="E1280" s="7">
        <v>44837</v>
      </c>
      <c r="F1280" s="9">
        <v>168</v>
      </c>
      <c r="G1280" t="str">
        <f t="shared" si="39"/>
        <v>202210</v>
      </c>
    </row>
    <row r="1281" spans="1:7" ht="12" customHeight="1" x14ac:dyDescent="0.15">
      <c r="A1281" s="7">
        <v>44823</v>
      </c>
      <c r="B1281" s="8">
        <v>143358220</v>
      </c>
      <c r="C1281" s="1">
        <v>5540246192907</v>
      </c>
      <c r="D1281" s="1" t="str">
        <f t="shared" si="38"/>
        <v>VOLAILLE</v>
      </c>
      <c r="E1281" s="7">
        <v>44839</v>
      </c>
      <c r="F1281" s="9">
        <v>6682</v>
      </c>
      <c r="G1281" t="str">
        <f t="shared" si="39"/>
        <v>202210</v>
      </c>
    </row>
    <row r="1282" spans="1:7" ht="12" customHeight="1" x14ac:dyDescent="0.15">
      <c r="A1282" s="7">
        <v>44823</v>
      </c>
      <c r="B1282" s="8">
        <v>143358223</v>
      </c>
      <c r="C1282" s="1">
        <v>5540246181061</v>
      </c>
      <c r="D1282" s="1" t="str">
        <f t="shared" ref="D1282:D1345" si="40">VLOOKUP(C1282,Categorie,4,FALSE)</f>
        <v>VOLAILLE</v>
      </c>
      <c r="E1282" s="7">
        <v>44830</v>
      </c>
      <c r="F1282" s="9">
        <v>5513</v>
      </c>
      <c r="G1282" t="str">
        <f t="shared" si="39"/>
        <v>202209</v>
      </c>
    </row>
    <row r="1283" spans="1:7" ht="12" customHeight="1" x14ac:dyDescent="0.15">
      <c r="A1283" s="4">
        <v>44823</v>
      </c>
      <c r="B1283" s="5">
        <v>143358224</v>
      </c>
      <c r="C1283" s="1">
        <v>5540246188224</v>
      </c>
      <c r="D1283" s="1" t="str">
        <f t="shared" si="40"/>
        <v>VOLAILLE</v>
      </c>
      <c r="E1283" s="4">
        <v>44836</v>
      </c>
      <c r="F1283" s="6">
        <v>4826</v>
      </c>
      <c r="G1283" t="str">
        <f t="shared" ref="G1283:G1346" si="41">TEXT(E1283,"aaaamm")</f>
        <v>202210</v>
      </c>
    </row>
    <row r="1284" spans="1:7" ht="12" customHeight="1" x14ac:dyDescent="0.15">
      <c r="A1284" s="7">
        <v>44823</v>
      </c>
      <c r="B1284" s="8">
        <v>143358235</v>
      </c>
      <c r="C1284" s="1">
        <v>5540246195195</v>
      </c>
      <c r="D1284" s="1" t="str">
        <f t="shared" si="40"/>
        <v>EMBALLAGES</v>
      </c>
      <c r="E1284" s="7">
        <v>44833</v>
      </c>
      <c r="F1284" s="9">
        <v>56</v>
      </c>
      <c r="G1284" t="str">
        <f t="shared" si="41"/>
        <v>202209</v>
      </c>
    </row>
    <row r="1285" spans="1:7" ht="12" customHeight="1" x14ac:dyDescent="0.15">
      <c r="A1285" s="7">
        <v>44824</v>
      </c>
      <c r="B1285" s="8">
        <v>143358240</v>
      </c>
      <c r="C1285" s="1">
        <v>5540246174174</v>
      </c>
      <c r="D1285" s="1" t="str">
        <f t="shared" si="40"/>
        <v>CREMERIE</v>
      </c>
      <c r="E1285" s="7">
        <v>44826</v>
      </c>
      <c r="F1285" s="9">
        <v>232</v>
      </c>
      <c r="G1285" t="str">
        <f t="shared" si="41"/>
        <v>202209</v>
      </c>
    </row>
    <row r="1286" spans="1:7" ht="12" customHeight="1" x14ac:dyDescent="0.15">
      <c r="A1286" s="7">
        <v>44824</v>
      </c>
      <c r="B1286" s="8">
        <v>143358240</v>
      </c>
      <c r="C1286" s="1">
        <v>5540246176699</v>
      </c>
      <c r="D1286" s="1" t="str">
        <f t="shared" si="40"/>
        <v>CREMERIE</v>
      </c>
      <c r="E1286" s="7">
        <v>44826</v>
      </c>
      <c r="F1286" s="9">
        <v>8352</v>
      </c>
      <c r="G1286" t="str">
        <f t="shared" si="41"/>
        <v>202209</v>
      </c>
    </row>
    <row r="1287" spans="1:7" ht="12" customHeight="1" x14ac:dyDescent="0.15">
      <c r="A1287" s="4">
        <v>44824</v>
      </c>
      <c r="B1287" s="5">
        <v>143358241</v>
      </c>
      <c r="C1287" s="1">
        <v>5540246171933</v>
      </c>
      <c r="D1287" s="1" t="str">
        <f t="shared" si="40"/>
        <v>CREMERIE</v>
      </c>
      <c r="E1287" s="4">
        <v>44826</v>
      </c>
      <c r="F1287" s="6">
        <v>1392</v>
      </c>
      <c r="G1287" t="str">
        <f t="shared" si="41"/>
        <v>202209</v>
      </c>
    </row>
    <row r="1288" spans="1:7" ht="12" customHeight="1" x14ac:dyDescent="0.15">
      <c r="A1288" s="7">
        <v>44824</v>
      </c>
      <c r="B1288" s="8">
        <v>143358241</v>
      </c>
      <c r="C1288" s="1">
        <v>5540246176294</v>
      </c>
      <c r="D1288" s="1" t="str">
        <f t="shared" si="40"/>
        <v>CREMERIE</v>
      </c>
      <c r="E1288" s="7">
        <v>44826</v>
      </c>
      <c r="F1288" s="9">
        <v>743</v>
      </c>
      <c r="G1288" t="str">
        <f t="shared" si="41"/>
        <v>202209</v>
      </c>
    </row>
    <row r="1289" spans="1:7" ht="12" customHeight="1" x14ac:dyDescent="0.15">
      <c r="A1289" s="4">
        <v>44824</v>
      </c>
      <c r="B1289" s="5">
        <v>143358241</v>
      </c>
      <c r="C1289" s="1">
        <v>5540246176295</v>
      </c>
      <c r="D1289" s="1" t="str">
        <f t="shared" si="40"/>
        <v>CREMERIE</v>
      </c>
      <c r="E1289" s="4">
        <v>44826</v>
      </c>
      <c r="F1289" s="6">
        <v>4455</v>
      </c>
      <c r="G1289" t="str">
        <f t="shared" si="41"/>
        <v>202209</v>
      </c>
    </row>
    <row r="1290" spans="1:7" ht="12" customHeight="1" x14ac:dyDescent="0.15">
      <c r="A1290" s="7">
        <v>44824</v>
      </c>
      <c r="B1290" s="8">
        <v>143358241</v>
      </c>
      <c r="C1290" s="1">
        <v>5540246187987</v>
      </c>
      <c r="D1290" s="1" t="str">
        <f t="shared" si="40"/>
        <v>CREMERIE</v>
      </c>
      <c r="E1290" s="7">
        <v>44826</v>
      </c>
      <c r="F1290" s="9">
        <v>2228</v>
      </c>
      <c r="G1290" t="str">
        <f t="shared" si="41"/>
        <v>202209</v>
      </c>
    </row>
    <row r="1291" spans="1:7" ht="12" customHeight="1" x14ac:dyDescent="0.15">
      <c r="A1291" s="4">
        <v>44824</v>
      </c>
      <c r="B1291" s="5">
        <v>143358241</v>
      </c>
      <c r="C1291" s="1">
        <v>5540246188200</v>
      </c>
      <c r="D1291" s="1" t="str">
        <f t="shared" si="40"/>
        <v>CREMERIE</v>
      </c>
      <c r="E1291" s="4">
        <v>44826</v>
      </c>
      <c r="F1291" s="6">
        <v>1485</v>
      </c>
      <c r="G1291" t="str">
        <f t="shared" si="41"/>
        <v>202209</v>
      </c>
    </row>
    <row r="1292" spans="1:7" ht="12" customHeight="1" x14ac:dyDescent="0.15">
      <c r="A1292" s="4">
        <v>44824</v>
      </c>
      <c r="B1292" s="5">
        <v>143358248</v>
      </c>
      <c r="C1292" s="1">
        <v>5540246194632</v>
      </c>
      <c r="D1292" s="1" t="str">
        <f t="shared" si="40"/>
        <v>BOULANGERIE</v>
      </c>
      <c r="E1292" s="4">
        <v>44836</v>
      </c>
      <c r="F1292" s="6">
        <v>1337</v>
      </c>
      <c r="G1292" t="str">
        <f t="shared" si="41"/>
        <v>202210</v>
      </c>
    </row>
    <row r="1293" spans="1:7" ht="12" customHeight="1" x14ac:dyDescent="0.15">
      <c r="A1293" s="7">
        <v>44824</v>
      </c>
      <c r="B1293" s="8">
        <v>143358248</v>
      </c>
      <c r="C1293" s="1">
        <v>5540246195250</v>
      </c>
      <c r="D1293" s="1" t="str">
        <f t="shared" si="40"/>
        <v>BOULANGERIE</v>
      </c>
      <c r="E1293" s="7">
        <v>44836</v>
      </c>
      <c r="F1293" s="9">
        <v>84</v>
      </c>
      <c r="G1293" t="str">
        <f t="shared" si="41"/>
        <v>202210</v>
      </c>
    </row>
    <row r="1294" spans="1:7" ht="12" customHeight="1" x14ac:dyDescent="0.15">
      <c r="A1294" s="4">
        <v>44824</v>
      </c>
      <c r="B1294" s="5">
        <v>143358249</v>
      </c>
      <c r="C1294" s="1">
        <v>5540246170256</v>
      </c>
      <c r="D1294" s="1" t="str">
        <f t="shared" si="40"/>
        <v>BOULANGERIE</v>
      </c>
      <c r="E1294" s="4">
        <v>44832</v>
      </c>
      <c r="F1294" s="6">
        <v>1764</v>
      </c>
      <c r="G1294" t="str">
        <f t="shared" si="41"/>
        <v>202209</v>
      </c>
    </row>
    <row r="1295" spans="1:7" ht="12" customHeight="1" x14ac:dyDescent="0.15">
      <c r="A1295" s="7">
        <v>44824</v>
      </c>
      <c r="B1295" s="8">
        <v>143358249</v>
      </c>
      <c r="C1295" s="1">
        <v>5540246171888</v>
      </c>
      <c r="D1295" s="1" t="str">
        <f t="shared" si="40"/>
        <v>BOULANGERIE</v>
      </c>
      <c r="E1295" s="7">
        <v>44832</v>
      </c>
      <c r="F1295" s="9">
        <v>520</v>
      </c>
      <c r="G1295" t="str">
        <f t="shared" si="41"/>
        <v>202209</v>
      </c>
    </row>
    <row r="1296" spans="1:7" ht="12" customHeight="1" x14ac:dyDescent="0.15">
      <c r="A1296" s="7">
        <v>44824</v>
      </c>
      <c r="B1296" s="8">
        <v>143358260</v>
      </c>
      <c r="C1296" s="1">
        <v>5540246174095</v>
      </c>
      <c r="D1296" s="1" t="str">
        <f t="shared" si="40"/>
        <v>CREMERIE</v>
      </c>
      <c r="E1296" s="7">
        <v>44832</v>
      </c>
      <c r="F1296" s="9">
        <v>70</v>
      </c>
      <c r="G1296" t="str">
        <f t="shared" si="41"/>
        <v>202209</v>
      </c>
    </row>
    <row r="1297" spans="1:7" ht="12" customHeight="1" x14ac:dyDescent="0.15">
      <c r="A1297" s="4">
        <v>44824</v>
      </c>
      <c r="B1297" s="5">
        <v>143358260</v>
      </c>
      <c r="C1297" s="1">
        <v>5540246175049</v>
      </c>
      <c r="D1297" s="1" t="str">
        <f t="shared" si="40"/>
        <v>CREMERIE</v>
      </c>
      <c r="E1297" s="4">
        <v>44832</v>
      </c>
      <c r="F1297" s="6">
        <v>418</v>
      </c>
      <c r="G1297" t="str">
        <f t="shared" si="41"/>
        <v>202209</v>
      </c>
    </row>
    <row r="1298" spans="1:7" ht="12" customHeight="1" x14ac:dyDescent="0.15">
      <c r="A1298" s="7">
        <v>44824</v>
      </c>
      <c r="B1298" s="8">
        <v>143358260</v>
      </c>
      <c r="C1298" s="1">
        <v>5540246175050</v>
      </c>
      <c r="D1298" s="1" t="str">
        <f t="shared" si="40"/>
        <v>CREMERIE</v>
      </c>
      <c r="E1298" s="7">
        <v>44832</v>
      </c>
      <c r="F1298" s="9">
        <v>557</v>
      </c>
      <c r="G1298" t="str">
        <f t="shared" si="41"/>
        <v>202209</v>
      </c>
    </row>
    <row r="1299" spans="1:7" ht="12" customHeight="1" x14ac:dyDescent="0.15">
      <c r="A1299" s="4">
        <v>44824</v>
      </c>
      <c r="B1299" s="5">
        <v>143358260</v>
      </c>
      <c r="C1299" s="1">
        <v>5540246190743</v>
      </c>
      <c r="D1299" s="1" t="str">
        <f t="shared" si="40"/>
        <v>CREMERIE</v>
      </c>
      <c r="E1299" s="4">
        <v>44832</v>
      </c>
      <c r="F1299" s="6">
        <v>140</v>
      </c>
      <c r="G1299" t="str">
        <f t="shared" si="41"/>
        <v>202209</v>
      </c>
    </row>
    <row r="1300" spans="1:7" ht="12" customHeight="1" x14ac:dyDescent="0.15">
      <c r="A1300" s="7">
        <v>44824</v>
      </c>
      <c r="B1300" s="8">
        <v>143358270</v>
      </c>
      <c r="C1300" s="1">
        <v>5540246195242</v>
      </c>
      <c r="D1300" s="1" t="str">
        <f t="shared" si="40"/>
        <v>MIX LEGUMES</v>
      </c>
      <c r="E1300" s="7">
        <v>44829</v>
      </c>
      <c r="F1300" s="9">
        <v>743</v>
      </c>
      <c r="G1300" t="str">
        <f t="shared" si="41"/>
        <v>202209</v>
      </c>
    </row>
    <row r="1301" spans="1:7" ht="12" customHeight="1" x14ac:dyDescent="0.15">
      <c r="A1301" s="4">
        <v>44824</v>
      </c>
      <c r="B1301" s="5">
        <v>143358271</v>
      </c>
      <c r="C1301" s="1">
        <v>5540246195241</v>
      </c>
      <c r="D1301" s="1" t="str">
        <f t="shared" si="40"/>
        <v>MIX LEGUMES</v>
      </c>
      <c r="E1301" s="4">
        <v>44833</v>
      </c>
      <c r="F1301" s="6">
        <v>743</v>
      </c>
      <c r="G1301" t="str">
        <f t="shared" si="41"/>
        <v>202209</v>
      </c>
    </row>
    <row r="1302" spans="1:7" ht="12" customHeight="1" x14ac:dyDescent="0.15">
      <c r="A1302" s="4">
        <v>44825</v>
      </c>
      <c r="B1302" s="5">
        <v>143358274</v>
      </c>
      <c r="C1302" s="1">
        <v>5540246195653</v>
      </c>
      <c r="D1302" s="1" t="str">
        <f t="shared" si="40"/>
        <v>EMBALLAGES</v>
      </c>
      <c r="E1302" s="4">
        <v>44832</v>
      </c>
      <c r="F1302" s="6">
        <v>446</v>
      </c>
      <c r="G1302" t="str">
        <f t="shared" si="41"/>
        <v>202209</v>
      </c>
    </row>
    <row r="1303" spans="1:7" ht="12" customHeight="1" x14ac:dyDescent="0.15">
      <c r="A1303" s="7">
        <v>44825</v>
      </c>
      <c r="B1303" s="8">
        <v>143358278</v>
      </c>
      <c r="C1303" s="1">
        <v>5540246172539</v>
      </c>
      <c r="D1303" s="1" t="str">
        <f t="shared" si="40"/>
        <v>CREMERIE</v>
      </c>
      <c r="E1303" s="7">
        <v>44829</v>
      </c>
      <c r="F1303" s="9">
        <v>47</v>
      </c>
      <c r="G1303" t="str">
        <f t="shared" si="41"/>
        <v>202209</v>
      </c>
    </row>
    <row r="1304" spans="1:7" ht="12" customHeight="1" x14ac:dyDescent="0.15">
      <c r="A1304" s="4">
        <v>44825</v>
      </c>
      <c r="B1304" s="5">
        <v>143358278</v>
      </c>
      <c r="C1304" s="1">
        <v>5540246172669</v>
      </c>
      <c r="D1304" s="1" t="str">
        <f t="shared" si="40"/>
        <v>CREMERIE</v>
      </c>
      <c r="E1304" s="4">
        <v>44829</v>
      </c>
      <c r="F1304" s="6">
        <v>279</v>
      </c>
      <c r="G1304" t="str">
        <f t="shared" si="41"/>
        <v>202209</v>
      </c>
    </row>
    <row r="1305" spans="1:7" ht="12" customHeight="1" x14ac:dyDescent="0.15">
      <c r="A1305" s="7">
        <v>44825</v>
      </c>
      <c r="B1305" s="8">
        <v>143358278</v>
      </c>
      <c r="C1305" s="1">
        <v>5540246172978</v>
      </c>
      <c r="D1305" s="1" t="str">
        <f t="shared" si="40"/>
        <v>CREMERIE</v>
      </c>
      <c r="E1305" s="7">
        <v>44829</v>
      </c>
      <c r="F1305" s="9">
        <v>2506</v>
      </c>
      <c r="G1305" t="str">
        <f t="shared" si="41"/>
        <v>202209</v>
      </c>
    </row>
    <row r="1306" spans="1:7" ht="12" customHeight="1" x14ac:dyDescent="0.15">
      <c r="A1306" s="4">
        <v>44825</v>
      </c>
      <c r="B1306" s="5">
        <v>143358278</v>
      </c>
      <c r="C1306" s="1">
        <v>5540246174174</v>
      </c>
      <c r="D1306" s="1" t="str">
        <f t="shared" si="40"/>
        <v>CREMERIE</v>
      </c>
      <c r="E1306" s="4">
        <v>44829</v>
      </c>
      <c r="F1306" s="6">
        <v>464</v>
      </c>
      <c r="G1306" t="str">
        <f t="shared" si="41"/>
        <v>202209</v>
      </c>
    </row>
    <row r="1307" spans="1:7" ht="12" customHeight="1" x14ac:dyDescent="0.15">
      <c r="A1307" s="4">
        <v>44825</v>
      </c>
      <c r="B1307" s="5">
        <v>143358278</v>
      </c>
      <c r="C1307" s="1">
        <v>5540246176699</v>
      </c>
      <c r="D1307" s="1" t="str">
        <f t="shared" si="40"/>
        <v>CREMERIE</v>
      </c>
      <c r="E1307" s="4">
        <v>44829</v>
      </c>
      <c r="F1307" s="6">
        <v>12528</v>
      </c>
      <c r="G1307" t="str">
        <f t="shared" si="41"/>
        <v>202209</v>
      </c>
    </row>
    <row r="1308" spans="1:7" ht="12" customHeight="1" x14ac:dyDescent="0.15">
      <c r="A1308" s="7">
        <v>44825</v>
      </c>
      <c r="B1308" s="8">
        <v>143358278</v>
      </c>
      <c r="C1308" s="1">
        <v>5540246188175</v>
      </c>
      <c r="D1308" s="1" t="str">
        <f t="shared" si="40"/>
        <v>CREMERIE</v>
      </c>
      <c r="E1308" s="7">
        <v>44829</v>
      </c>
      <c r="F1308" s="9">
        <v>116</v>
      </c>
      <c r="G1308" t="str">
        <f t="shared" si="41"/>
        <v>202209</v>
      </c>
    </row>
    <row r="1309" spans="1:7" ht="12" customHeight="1" x14ac:dyDescent="0.15">
      <c r="A1309" s="7">
        <v>44825</v>
      </c>
      <c r="B1309" s="8">
        <v>143358278</v>
      </c>
      <c r="C1309" s="1">
        <v>5540246192102</v>
      </c>
      <c r="D1309" s="1" t="str">
        <f t="shared" si="40"/>
        <v>CREMERIE</v>
      </c>
      <c r="E1309" s="7">
        <v>44829</v>
      </c>
      <c r="F1309" s="9">
        <v>4009</v>
      </c>
      <c r="G1309" t="str">
        <f t="shared" si="41"/>
        <v>202209</v>
      </c>
    </row>
    <row r="1310" spans="1:7" ht="12" customHeight="1" x14ac:dyDescent="0.15">
      <c r="A1310" s="7">
        <v>44825</v>
      </c>
      <c r="B1310" s="8">
        <v>143358280</v>
      </c>
      <c r="C1310" s="1">
        <v>5540246176294</v>
      </c>
      <c r="D1310" s="1" t="str">
        <f t="shared" si="40"/>
        <v>CREMERIE</v>
      </c>
      <c r="E1310" s="7">
        <v>44829</v>
      </c>
      <c r="F1310" s="9">
        <v>1485</v>
      </c>
      <c r="G1310" t="str">
        <f t="shared" si="41"/>
        <v>202209</v>
      </c>
    </row>
    <row r="1311" spans="1:7" ht="12" customHeight="1" x14ac:dyDescent="0.15">
      <c r="A1311" s="4">
        <v>44825</v>
      </c>
      <c r="B1311" s="5">
        <v>143358280</v>
      </c>
      <c r="C1311" s="1">
        <v>5540246176295</v>
      </c>
      <c r="D1311" s="1" t="str">
        <f t="shared" si="40"/>
        <v>CREMERIE</v>
      </c>
      <c r="E1311" s="4">
        <v>44829</v>
      </c>
      <c r="F1311" s="6">
        <v>4455</v>
      </c>
      <c r="G1311" t="str">
        <f t="shared" si="41"/>
        <v>202209</v>
      </c>
    </row>
    <row r="1312" spans="1:7" ht="12" customHeight="1" x14ac:dyDescent="0.15">
      <c r="A1312" s="4">
        <v>44825</v>
      </c>
      <c r="B1312" s="5">
        <v>143358280</v>
      </c>
      <c r="C1312" s="1">
        <v>5540246187987</v>
      </c>
      <c r="D1312" s="1" t="str">
        <f t="shared" si="40"/>
        <v>CREMERIE</v>
      </c>
      <c r="E1312" s="4">
        <v>44829</v>
      </c>
      <c r="F1312" s="6">
        <v>6682</v>
      </c>
      <c r="G1312" t="str">
        <f t="shared" si="41"/>
        <v>202209</v>
      </c>
    </row>
    <row r="1313" spans="1:7" ht="12" customHeight="1" x14ac:dyDescent="0.15">
      <c r="A1313" s="7">
        <v>44825</v>
      </c>
      <c r="B1313" s="8">
        <v>143358280</v>
      </c>
      <c r="C1313" s="1">
        <v>5540246188200</v>
      </c>
      <c r="D1313" s="1" t="str">
        <f t="shared" si="40"/>
        <v>CREMERIE</v>
      </c>
      <c r="E1313" s="7">
        <v>44829</v>
      </c>
      <c r="F1313" s="9">
        <v>1485</v>
      </c>
      <c r="G1313" t="str">
        <f t="shared" si="41"/>
        <v>202209</v>
      </c>
    </row>
    <row r="1314" spans="1:7" ht="12" customHeight="1" x14ac:dyDescent="0.15">
      <c r="A1314" s="7">
        <v>44825</v>
      </c>
      <c r="B1314" s="8">
        <v>143358291</v>
      </c>
      <c r="C1314" s="1">
        <v>5540246171759</v>
      </c>
      <c r="D1314" s="1" t="str">
        <f t="shared" si="40"/>
        <v>MIX LEGUMES</v>
      </c>
      <c r="E1314" s="7">
        <v>44829</v>
      </c>
      <c r="F1314" s="9">
        <v>5012</v>
      </c>
      <c r="G1314" t="str">
        <f t="shared" si="41"/>
        <v>202209</v>
      </c>
    </row>
    <row r="1315" spans="1:7" ht="12" customHeight="1" x14ac:dyDescent="0.15">
      <c r="A1315" s="4">
        <v>44825</v>
      </c>
      <c r="B1315" s="5">
        <v>143358291</v>
      </c>
      <c r="C1315" s="1">
        <v>5540246177133</v>
      </c>
      <c r="D1315" s="1" t="str">
        <f t="shared" si="40"/>
        <v>MIX LEGUMES</v>
      </c>
      <c r="E1315" s="4">
        <v>44829</v>
      </c>
      <c r="F1315" s="6">
        <v>5012</v>
      </c>
      <c r="G1315" t="str">
        <f t="shared" si="41"/>
        <v>202209</v>
      </c>
    </row>
    <row r="1316" spans="1:7" ht="12" customHeight="1" x14ac:dyDescent="0.15">
      <c r="A1316" s="7">
        <v>44825</v>
      </c>
      <c r="B1316" s="8">
        <v>143358291</v>
      </c>
      <c r="C1316" s="1">
        <v>5540246192148</v>
      </c>
      <c r="D1316" s="1" t="str">
        <f t="shared" si="40"/>
        <v>MIX LEGUMES</v>
      </c>
      <c r="E1316" s="7">
        <v>44829</v>
      </c>
      <c r="F1316" s="9">
        <v>15312</v>
      </c>
      <c r="G1316" t="str">
        <f t="shared" si="41"/>
        <v>202209</v>
      </c>
    </row>
    <row r="1317" spans="1:7" ht="12" customHeight="1" x14ac:dyDescent="0.15">
      <c r="A1317" s="4">
        <v>44825</v>
      </c>
      <c r="B1317" s="5">
        <v>143358291</v>
      </c>
      <c r="C1317" s="1">
        <v>5540246192518</v>
      </c>
      <c r="D1317" s="1" t="str">
        <f t="shared" si="40"/>
        <v>MIX LEGUMES</v>
      </c>
      <c r="E1317" s="4">
        <v>44829</v>
      </c>
      <c r="F1317" s="6">
        <v>4385</v>
      </c>
      <c r="G1317" t="str">
        <f t="shared" si="41"/>
        <v>202209</v>
      </c>
    </row>
    <row r="1318" spans="1:7" ht="12" customHeight="1" x14ac:dyDescent="0.15">
      <c r="A1318" s="4">
        <v>44825</v>
      </c>
      <c r="B1318" s="5">
        <v>143358293</v>
      </c>
      <c r="C1318" s="1">
        <v>5540246177133</v>
      </c>
      <c r="D1318" s="1" t="str">
        <f t="shared" si="40"/>
        <v>MIX LEGUMES</v>
      </c>
      <c r="E1318" s="4">
        <v>44833</v>
      </c>
      <c r="F1318" s="6">
        <v>4455</v>
      </c>
      <c r="G1318" t="str">
        <f t="shared" si="41"/>
        <v>202209</v>
      </c>
    </row>
    <row r="1319" spans="1:7" ht="12" customHeight="1" x14ac:dyDescent="0.15">
      <c r="A1319" s="7">
        <v>44825</v>
      </c>
      <c r="B1319" s="8">
        <v>143358293</v>
      </c>
      <c r="C1319" s="1">
        <v>5540246192148</v>
      </c>
      <c r="D1319" s="1" t="str">
        <f t="shared" si="40"/>
        <v>MIX LEGUMES</v>
      </c>
      <c r="E1319" s="7">
        <v>44833</v>
      </c>
      <c r="F1319" s="9">
        <v>30624</v>
      </c>
      <c r="G1319" t="str">
        <f t="shared" si="41"/>
        <v>202209</v>
      </c>
    </row>
    <row r="1320" spans="1:7" ht="12" customHeight="1" x14ac:dyDescent="0.15">
      <c r="A1320" s="4">
        <v>44825</v>
      </c>
      <c r="B1320" s="5">
        <v>143358293</v>
      </c>
      <c r="C1320" s="1">
        <v>5540246192518</v>
      </c>
      <c r="D1320" s="1" t="str">
        <f t="shared" si="40"/>
        <v>MIX LEGUMES</v>
      </c>
      <c r="E1320" s="4">
        <v>44833</v>
      </c>
      <c r="F1320" s="6">
        <v>2088</v>
      </c>
      <c r="G1320" t="str">
        <f t="shared" si="41"/>
        <v>202209</v>
      </c>
    </row>
    <row r="1321" spans="1:7" ht="12" customHeight="1" x14ac:dyDescent="0.15">
      <c r="A1321" s="7">
        <v>44826</v>
      </c>
      <c r="B1321" s="8">
        <v>143358304</v>
      </c>
      <c r="C1321" s="1">
        <v>5540246176294</v>
      </c>
      <c r="D1321" s="1" t="str">
        <f t="shared" si="40"/>
        <v>CREMERIE</v>
      </c>
      <c r="E1321" s="7">
        <v>44830</v>
      </c>
      <c r="F1321" s="9">
        <v>743</v>
      </c>
      <c r="G1321" t="str">
        <f t="shared" si="41"/>
        <v>202209</v>
      </c>
    </row>
    <row r="1322" spans="1:7" ht="12" customHeight="1" x14ac:dyDescent="0.15">
      <c r="A1322" s="4">
        <v>44826</v>
      </c>
      <c r="B1322" s="5">
        <v>143358304</v>
      </c>
      <c r="C1322" s="1">
        <v>5540246176295</v>
      </c>
      <c r="D1322" s="1" t="str">
        <f t="shared" si="40"/>
        <v>CREMERIE</v>
      </c>
      <c r="E1322" s="4">
        <v>44830</v>
      </c>
      <c r="F1322" s="6">
        <v>4455</v>
      </c>
      <c r="G1322" t="str">
        <f t="shared" si="41"/>
        <v>202209</v>
      </c>
    </row>
    <row r="1323" spans="1:7" ht="12" customHeight="1" x14ac:dyDescent="0.15">
      <c r="A1323" s="4">
        <v>44826</v>
      </c>
      <c r="B1323" s="5">
        <v>143358305</v>
      </c>
      <c r="C1323" s="1">
        <v>5540246172669</v>
      </c>
      <c r="D1323" s="1" t="str">
        <f t="shared" si="40"/>
        <v>CREMERIE</v>
      </c>
      <c r="E1323" s="4">
        <v>44830</v>
      </c>
      <c r="F1323" s="6">
        <v>279</v>
      </c>
      <c r="G1323" t="str">
        <f t="shared" si="41"/>
        <v>202209</v>
      </c>
    </row>
    <row r="1324" spans="1:7" ht="12" customHeight="1" x14ac:dyDescent="0.15">
      <c r="A1324" s="4">
        <v>44826</v>
      </c>
      <c r="B1324" s="5">
        <v>143358305</v>
      </c>
      <c r="C1324" s="1">
        <v>5540246174174</v>
      </c>
      <c r="D1324" s="1" t="str">
        <f t="shared" si="40"/>
        <v>CREMERIE</v>
      </c>
      <c r="E1324" s="4">
        <v>44830</v>
      </c>
      <c r="F1324" s="6">
        <v>464</v>
      </c>
      <c r="G1324" t="str">
        <f t="shared" si="41"/>
        <v>202209</v>
      </c>
    </row>
    <row r="1325" spans="1:7" ht="12" customHeight="1" x14ac:dyDescent="0.15">
      <c r="A1325" s="7">
        <v>44826</v>
      </c>
      <c r="B1325" s="8">
        <v>143358305</v>
      </c>
      <c r="C1325" s="1">
        <v>5540246188175</v>
      </c>
      <c r="D1325" s="1" t="str">
        <f t="shared" si="40"/>
        <v>CREMERIE</v>
      </c>
      <c r="E1325" s="7">
        <v>44830</v>
      </c>
      <c r="F1325" s="9">
        <v>232</v>
      </c>
      <c r="G1325" t="str">
        <f t="shared" si="41"/>
        <v>202209</v>
      </c>
    </row>
    <row r="1326" spans="1:7" ht="12" customHeight="1" x14ac:dyDescent="0.15">
      <c r="A1326" s="7">
        <v>44826</v>
      </c>
      <c r="B1326" s="8">
        <v>143358306</v>
      </c>
      <c r="C1326" s="1">
        <v>5540246185429</v>
      </c>
      <c r="D1326" s="1" t="str">
        <f t="shared" si="40"/>
        <v>CREMERIE</v>
      </c>
      <c r="E1326" s="7">
        <v>44832</v>
      </c>
      <c r="F1326" s="9">
        <v>140</v>
      </c>
      <c r="G1326" t="str">
        <f t="shared" si="41"/>
        <v>202209</v>
      </c>
    </row>
    <row r="1327" spans="1:7" ht="12" customHeight="1" x14ac:dyDescent="0.15">
      <c r="A1327" s="4">
        <v>44826</v>
      </c>
      <c r="B1327" s="5">
        <v>143358306</v>
      </c>
      <c r="C1327" s="1">
        <v>5540246185562</v>
      </c>
      <c r="D1327" s="1" t="str">
        <f t="shared" si="40"/>
        <v>CREMERIE</v>
      </c>
      <c r="E1327" s="4">
        <v>44832</v>
      </c>
      <c r="F1327" s="6">
        <v>168</v>
      </c>
      <c r="G1327" t="str">
        <f t="shared" si="41"/>
        <v>202209</v>
      </c>
    </row>
    <row r="1328" spans="1:7" ht="12" customHeight="1" x14ac:dyDescent="0.15">
      <c r="A1328" s="7">
        <v>44826</v>
      </c>
      <c r="B1328" s="8">
        <v>143358306</v>
      </c>
      <c r="C1328" s="1">
        <v>5540246186325</v>
      </c>
      <c r="D1328" s="1" t="str">
        <f t="shared" si="40"/>
        <v>CREMERIE</v>
      </c>
      <c r="E1328" s="7">
        <v>44832</v>
      </c>
      <c r="F1328" s="9">
        <v>279</v>
      </c>
      <c r="G1328" t="str">
        <f t="shared" si="41"/>
        <v>202209</v>
      </c>
    </row>
    <row r="1329" spans="1:7" ht="12" customHeight="1" x14ac:dyDescent="0.15">
      <c r="A1329" s="4">
        <v>44826</v>
      </c>
      <c r="B1329" s="5">
        <v>143358315</v>
      </c>
      <c r="C1329" s="1">
        <v>5540246194478</v>
      </c>
      <c r="D1329" s="1" t="str">
        <f t="shared" si="40"/>
        <v>EMBALLAGES</v>
      </c>
      <c r="E1329" s="4">
        <v>44868</v>
      </c>
      <c r="F1329" s="6">
        <v>98</v>
      </c>
      <c r="G1329" t="str">
        <f t="shared" si="41"/>
        <v>202211</v>
      </c>
    </row>
    <row r="1330" spans="1:7" ht="12" customHeight="1" x14ac:dyDescent="0.15">
      <c r="A1330" s="7">
        <v>44829</v>
      </c>
      <c r="B1330" s="8">
        <v>143368339</v>
      </c>
      <c r="C1330" s="1">
        <v>5540246176294</v>
      </c>
      <c r="D1330" s="1" t="str">
        <f t="shared" si="40"/>
        <v>CREMERIE</v>
      </c>
      <c r="E1330" s="7">
        <v>44831</v>
      </c>
      <c r="F1330" s="9">
        <v>743</v>
      </c>
      <c r="G1330" t="str">
        <f t="shared" si="41"/>
        <v>202209</v>
      </c>
    </row>
    <row r="1331" spans="1:7" ht="12" customHeight="1" x14ac:dyDescent="0.15">
      <c r="A1331" s="7">
        <v>44829</v>
      </c>
      <c r="B1331" s="8">
        <v>143368339</v>
      </c>
      <c r="C1331" s="1">
        <v>5540246188200</v>
      </c>
      <c r="D1331" s="1" t="str">
        <f t="shared" si="40"/>
        <v>CREMERIE</v>
      </c>
      <c r="E1331" s="7">
        <v>44831</v>
      </c>
      <c r="F1331" s="9">
        <v>743</v>
      </c>
      <c r="G1331" t="str">
        <f t="shared" si="41"/>
        <v>202209</v>
      </c>
    </row>
    <row r="1332" spans="1:7" ht="12" customHeight="1" x14ac:dyDescent="0.15">
      <c r="A1332" s="4">
        <v>44829</v>
      </c>
      <c r="B1332" s="5">
        <v>143368342</v>
      </c>
      <c r="C1332" s="1">
        <v>5540246172978</v>
      </c>
      <c r="D1332" s="1" t="str">
        <f t="shared" si="40"/>
        <v>CREMERIE</v>
      </c>
      <c r="E1332" s="4">
        <v>44831</v>
      </c>
      <c r="F1332" s="6">
        <v>836</v>
      </c>
      <c r="G1332" t="str">
        <f t="shared" si="41"/>
        <v>202209</v>
      </c>
    </row>
    <row r="1333" spans="1:7" ht="12" customHeight="1" x14ac:dyDescent="0.15">
      <c r="A1333" s="7">
        <v>44829</v>
      </c>
      <c r="B1333" s="8">
        <v>143368355</v>
      </c>
      <c r="C1333" s="1">
        <v>5540246182684</v>
      </c>
      <c r="D1333" s="1" t="str">
        <f t="shared" si="40"/>
        <v>BOULANGERIE</v>
      </c>
      <c r="E1333" s="7">
        <v>44843</v>
      </c>
      <c r="F1333" s="9">
        <v>140</v>
      </c>
      <c r="G1333" t="str">
        <f t="shared" si="41"/>
        <v>202210</v>
      </c>
    </row>
    <row r="1334" spans="1:7" ht="12" customHeight="1" x14ac:dyDescent="0.15">
      <c r="A1334" s="7">
        <v>44829</v>
      </c>
      <c r="B1334" s="8">
        <v>143368355</v>
      </c>
      <c r="C1334" s="1">
        <v>5540246194467</v>
      </c>
      <c r="D1334" s="1" t="str">
        <f t="shared" si="40"/>
        <v>BOULANGERIE</v>
      </c>
      <c r="E1334" s="7">
        <v>44843</v>
      </c>
      <c r="F1334" s="9">
        <v>21382</v>
      </c>
      <c r="G1334" t="str">
        <f t="shared" si="41"/>
        <v>202210</v>
      </c>
    </row>
    <row r="1335" spans="1:7" ht="12" customHeight="1" x14ac:dyDescent="0.15">
      <c r="A1335" s="4">
        <v>44829</v>
      </c>
      <c r="B1335" s="5">
        <v>143368361</v>
      </c>
      <c r="C1335" s="1">
        <v>5540246194632</v>
      </c>
      <c r="D1335" s="1" t="str">
        <f t="shared" si="40"/>
        <v>BOULANGERIE</v>
      </c>
      <c r="E1335" s="4">
        <v>44840</v>
      </c>
      <c r="F1335" s="6">
        <v>1170</v>
      </c>
      <c r="G1335" t="str">
        <f t="shared" si="41"/>
        <v>202210</v>
      </c>
    </row>
    <row r="1336" spans="1:7" ht="12" customHeight="1" x14ac:dyDescent="0.15">
      <c r="A1336" s="7">
        <v>44829</v>
      </c>
      <c r="B1336" s="8">
        <v>143368362</v>
      </c>
      <c r="C1336" s="1">
        <v>5540246183130</v>
      </c>
      <c r="D1336" s="1" t="str">
        <f t="shared" si="40"/>
        <v>MIX LEGUMES</v>
      </c>
      <c r="E1336" s="7">
        <v>44839</v>
      </c>
      <c r="F1336" s="9">
        <v>1692</v>
      </c>
      <c r="G1336" t="str">
        <f t="shared" si="41"/>
        <v>202210</v>
      </c>
    </row>
    <row r="1337" spans="1:7" ht="12" customHeight="1" x14ac:dyDescent="0.15">
      <c r="A1337" s="4">
        <v>44829</v>
      </c>
      <c r="B1337" s="5">
        <v>143368362</v>
      </c>
      <c r="C1337" s="1">
        <v>5540246183455</v>
      </c>
      <c r="D1337" s="1" t="str">
        <f t="shared" si="40"/>
        <v>MIX LEGUMES</v>
      </c>
      <c r="E1337" s="4">
        <v>44839</v>
      </c>
      <c r="F1337" s="6">
        <v>1044</v>
      </c>
      <c r="G1337" t="str">
        <f t="shared" si="41"/>
        <v>202210</v>
      </c>
    </row>
    <row r="1338" spans="1:7" ht="12" customHeight="1" x14ac:dyDescent="0.15">
      <c r="A1338" s="7">
        <v>44829</v>
      </c>
      <c r="B1338" s="8">
        <v>143368362</v>
      </c>
      <c r="C1338" s="1">
        <v>5540246183537</v>
      </c>
      <c r="D1338" s="1" t="str">
        <f t="shared" si="40"/>
        <v>MIX LEGUMES</v>
      </c>
      <c r="E1338" s="7">
        <v>44839</v>
      </c>
      <c r="F1338" s="9">
        <v>961</v>
      </c>
      <c r="G1338" t="str">
        <f t="shared" si="41"/>
        <v>202210</v>
      </c>
    </row>
    <row r="1339" spans="1:7" ht="12" customHeight="1" x14ac:dyDescent="0.15">
      <c r="A1339" s="4">
        <v>44829</v>
      </c>
      <c r="B1339" s="5">
        <v>143368362</v>
      </c>
      <c r="C1339" s="1">
        <v>5540246183555</v>
      </c>
      <c r="D1339" s="1" t="str">
        <f t="shared" si="40"/>
        <v>MIX LEGUMES</v>
      </c>
      <c r="E1339" s="4">
        <v>44839</v>
      </c>
      <c r="F1339" s="6">
        <v>543</v>
      </c>
      <c r="G1339" t="str">
        <f t="shared" si="41"/>
        <v>202210</v>
      </c>
    </row>
    <row r="1340" spans="1:7" ht="12" customHeight="1" x14ac:dyDescent="0.15">
      <c r="A1340" s="4">
        <v>44830</v>
      </c>
      <c r="B1340" s="5">
        <v>143368366</v>
      </c>
      <c r="C1340" s="1">
        <v>5540246171933</v>
      </c>
      <c r="D1340" s="1" t="str">
        <f t="shared" si="40"/>
        <v>CREMERIE</v>
      </c>
      <c r="E1340" s="4">
        <v>44832</v>
      </c>
      <c r="F1340" s="6">
        <v>557</v>
      </c>
      <c r="G1340" t="str">
        <f t="shared" si="41"/>
        <v>202209</v>
      </c>
    </row>
    <row r="1341" spans="1:7" ht="12" customHeight="1" x14ac:dyDescent="0.15">
      <c r="A1341" s="4">
        <v>44830</v>
      </c>
      <c r="B1341" s="5">
        <v>143368366</v>
      </c>
      <c r="C1341" s="1">
        <v>5540246176294</v>
      </c>
      <c r="D1341" s="1" t="str">
        <f t="shared" si="40"/>
        <v>CREMERIE</v>
      </c>
      <c r="E1341" s="4">
        <v>44832</v>
      </c>
      <c r="F1341" s="6">
        <v>743</v>
      </c>
      <c r="G1341" t="str">
        <f t="shared" si="41"/>
        <v>202209</v>
      </c>
    </row>
    <row r="1342" spans="1:7" ht="12" customHeight="1" x14ac:dyDescent="0.15">
      <c r="A1342" s="7">
        <v>44830</v>
      </c>
      <c r="B1342" s="8">
        <v>143368366</v>
      </c>
      <c r="C1342" s="1">
        <v>5540246176295</v>
      </c>
      <c r="D1342" s="1" t="str">
        <f t="shared" si="40"/>
        <v>CREMERIE</v>
      </c>
      <c r="E1342" s="7">
        <v>44832</v>
      </c>
      <c r="F1342" s="9">
        <v>4455</v>
      </c>
      <c r="G1342" t="str">
        <f t="shared" si="41"/>
        <v>202209</v>
      </c>
    </row>
    <row r="1343" spans="1:7" ht="12" customHeight="1" x14ac:dyDescent="0.15">
      <c r="A1343" s="4">
        <v>44830</v>
      </c>
      <c r="B1343" s="5">
        <v>143368366</v>
      </c>
      <c r="C1343" s="1">
        <v>5540246187987</v>
      </c>
      <c r="D1343" s="1" t="str">
        <f t="shared" si="40"/>
        <v>CREMERIE</v>
      </c>
      <c r="E1343" s="4">
        <v>44832</v>
      </c>
      <c r="F1343" s="6">
        <v>6682</v>
      </c>
      <c r="G1343" t="str">
        <f t="shared" si="41"/>
        <v>202209</v>
      </c>
    </row>
    <row r="1344" spans="1:7" ht="12" customHeight="1" x14ac:dyDescent="0.15">
      <c r="A1344" s="7">
        <v>44830</v>
      </c>
      <c r="B1344" s="8">
        <v>143368366</v>
      </c>
      <c r="C1344" s="1">
        <v>5540246188200</v>
      </c>
      <c r="D1344" s="1" t="str">
        <f t="shared" si="40"/>
        <v>CREMERIE</v>
      </c>
      <c r="E1344" s="7">
        <v>44832</v>
      </c>
      <c r="F1344" s="9">
        <v>743</v>
      </c>
      <c r="G1344" t="str">
        <f t="shared" si="41"/>
        <v>202209</v>
      </c>
    </row>
    <row r="1345" spans="1:7" ht="12" customHeight="1" x14ac:dyDescent="0.15">
      <c r="A1345" s="7">
        <v>44830</v>
      </c>
      <c r="B1345" s="8">
        <v>143368370</v>
      </c>
      <c r="C1345" s="1">
        <v>5540246176699</v>
      </c>
      <c r="D1345" s="1" t="str">
        <f t="shared" si="40"/>
        <v>CREMERIE</v>
      </c>
      <c r="E1345" s="7">
        <v>44832</v>
      </c>
      <c r="F1345" s="9">
        <v>4176</v>
      </c>
      <c r="G1345" t="str">
        <f t="shared" si="41"/>
        <v>202209</v>
      </c>
    </row>
    <row r="1346" spans="1:7" ht="12" customHeight="1" x14ac:dyDescent="0.15">
      <c r="A1346" s="7">
        <v>44830</v>
      </c>
      <c r="B1346" s="8">
        <v>143368373</v>
      </c>
      <c r="C1346" s="1">
        <v>5540246171933</v>
      </c>
      <c r="D1346" s="1" t="str">
        <f t="shared" ref="D1346:D1409" si="42">VLOOKUP(C1346,Categorie,4,FALSE)</f>
        <v>CREMERIE</v>
      </c>
      <c r="E1346" s="7">
        <v>44832</v>
      </c>
      <c r="F1346" s="9">
        <v>2228</v>
      </c>
      <c r="G1346" t="str">
        <f t="shared" si="41"/>
        <v>202209</v>
      </c>
    </row>
    <row r="1347" spans="1:7" ht="12" customHeight="1" x14ac:dyDescent="0.15">
      <c r="A1347" s="4">
        <v>44830</v>
      </c>
      <c r="B1347" s="5">
        <v>143368381</v>
      </c>
      <c r="C1347" s="1">
        <v>5540246191736</v>
      </c>
      <c r="D1347" s="1" t="str">
        <f t="shared" si="42"/>
        <v>CREMERIE</v>
      </c>
      <c r="E1347" s="4">
        <v>44844</v>
      </c>
      <c r="F1347" s="6">
        <v>650</v>
      </c>
      <c r="G1347" t="str">
        <f t="shared" ref="G1347:G1410" si="43">TEXT(E1347,"aaaamm")</f>
        <v>202210</v>
      </c>
    </row>
    <row r="1348" spans="1:7" ht="12" customHeight="1" x14ac:dyDescent="0.15">
      <c r="A1348" s="7">
        <v>44830</v>
      </c>
      <c r="B1348" s="8">
        <v>143368382</v>
      </c>
      <c r="C1348" s="1">
        <v>5540246183558</v>
      </c>
      <c r="D1348" s="1" t="str">
        <f t="shared" si="42"/>
        <v>MIX LEGUMES</v>
      </c>
      <c r="E1348" s="7">
        <v>44844</v>
      </c>
      <c r="F1348" s="9">
        <v>5197</v>
      </c>
      <c r="G1348" t="str">
        <f t="shared" si="43"/>
        <v>202210</v>
      </c>
    </row>
    <row r="1349" spans="1:7" ht="12" customHeight="1" x14ac:dyDescent="0.15">
      <c r="A1349" s="4">
        <v>44830</v>
      </c>
      <c r="B1349" s="5">
        <v>143368382</v>
      </c>
      <c r="C1349" s="1">
        <v>5540246183560</v>
      </c>
      <c r="D1349" s="1" t="str">
        <f t="shared" si="42"/>
        <v>MIX LEGUMES</v>
      </c>
      <c r="E1349" s="4">
        <v>44844</v>
      </c>
      <c r="F1349" s="6">
        <v>223</v>
      </c>
      <c r="G1349" t="str">
        <f t="shared" si="43"/>
        <v>202210</v>
      </c>
    </row>
    <row r="1350" spans="1:7" ht="12" customHeight="1" x14ac:dyDescent="0.15">
      <c r="A1350" s="7">
        <v>44830</v>
      </c>
      <c r="B1350" s="8">
        <v>143368382</v>
      </c>
      <c r="C1350" s="1">
        <v>5540246192209</v>
      </c>
      <c r="D1350" s="1" t="str">
        <f t="shared" si="42"/>
        <v>MIX LEGUMES</v>
      </c>
      <c r="E1350" s="7">
        <v>44844</v>
      </c>
      <c r="F1350" s="9">
        <v>2228</v>
      </c>
      <c r="G1350" t="str">
        <f t="shared" si="43"/>
        <v>202210</v>
      </c>
    </row>
    <row r="1351" spans="1:7" ht="12" customHeight="1" x14ac:dyDescent="0.15">
      <c r="A1351" s="4">
        <v>44830</v>
      </c>
      <c r="B1351" s="5">
        <v>143368382</v>
      </c>
      <c r="C1351" s="1">
        <v>5540246192462</v>
      </c>
      <c r="D1351" s="1" t="str">
        <f t="shared" si="42"/>
        <v>MIX LEGUMES</v>
      </c>
      <c r="E1351" s="4">
        <v>44844</v>
      </c>
      <c r="F1351" s="6">
        <v>1114</v>
      </c>
      <c r="G1351" t="str">
        <f t="shared" si="43"/>
        <v>202210</v>
      </c>
    </row>
    <row r="1352" spans="1:7" ht="12" customHeight="1" x14ac:dyDescent="0.15">
      <c r="A1352" s="7">
        <v>44830</v>
      </c>
      <c r="B1352" s="8">
        <v>143368382</v>
      </c>
      <c r="C1352" s="1">
        <v>5540246192831</v>
      </c>
      <c r="D1352" s="1" t="str">
        <f t="shared" si="42"/>
        <v>MIX LEGUMES</v>
      </c>
      <c r="E1352" s="7">
        <v>44844</v>
      </c>
      <c r="F1352" s="9">
        <v>1300</v>
      </c>
      <c r="G1352" t="str">
        <f t="shared" si="43"/>
        <v>202210</v>
      </c>
    </row>
    <row r="1353" spans="1:7" ht="12" customHeight="1" x14ac:dyDescent="0.15">
      <c r="A1353" s="4">
        <v>44830</v>
      </c>
      <c r="B1353" s="5">
        <v>143368383</v>
      </c>
      <c r="C1353" s="1">
        <v>5540246181061</v>
      </c>
      <c r="D1353" s="1" t="str">
        <f t="shared" si="42"/>
        <v>VOLAILLE</v>
      </c>
      <c r="E1353" s="4">
        <v>44838</v>
      </c>
      <c r="F1353" s="6">
        <v>2205</v>
      </c>
      <c r="G1353" t="str">
        <f t="shared" si="43"/>
        <v>202210</v>
      </c>
    </row>
    <row r="1354" spans="1:7" ht="12" customHeight="1" x14ac:dyDescent="0.15">
      <c r="A1354" s="7">
        <v>44830</v>
      </c>
      <c r="B1354" s="8">
        <v>143368383</v>
      </c>
      <c r="C1354" s="1">
        <v>5540246185278</v>
      </c>
      <c r="D1354" s="1" t="str">
        <f t="shared" si="42"/>
        <v>VOLAILLE</v>
      </c>
      <c r="E1354" s="7">
        <v>44838</v>
      </c>
      <c r="F1354" s="9">
        <v>6716</v>
      </c>
      <c r="G1354" t="str">
        <f t="shared" si="43"/>
        <v>202210</v>
      </c>
    </row>
    <row r="1355" spans="1:7" ht="12" customHeight="1" x14ac:dyDescent="0.15">
      <c r="A1355" s="7">
        <v>44830</v>
      </c>
      <c r="B1355" s="8">
        <v>143368384</v>
      </c>
      <c r="C1355" s="1">
        <v>5540246171759</v>
      </c>
      <c r="D1355" s="1" t="str">
        <f t="shared" si="42"/>
        <v>MIX LEGUMES</v>
      </c>
      <c r="E1355" s="7">
        <v>44836</v>
      </c>
      <c r="F1355" s="9">
        <v>3341</v>
      </c>
      <c r="G1355" t="str">
        <f t="shared" si="43"/>
        <v>202210</v>
      </c>
    </row>
    <row r="1356" spans="1:7" ht="12" customHeight="1" x14ac:dyDescent="0.15">
      <c r="A1356" s="4">
        <v>44830</v>
      </c>
      <c r="B1356" s="5">
        <v>143368384</v>
      </c>
      <c r="C1356" s="1">
        <v>5540246177133</v>
      </c>
      <c r="D1356" s="1" t="str">
        <f t="shared" si="42"/>
        <v>MIX LEGUMES</v>
      </c>
      <c r="E1356" s="4">
        <v>44836</v>
      </c>
      <c r="F1356" s="6">
        <v>3341</v>
      </c>
      <c r="G1356" t="str">
        <f t="shared" si="43"/>
        <v>202210</v>
      </c>
    </row>
    <row r="1357" spans="1:7" ht="12" customHeight="1" x14ac:dyDescent="0.15">
      <c r="A1357" s="7">
        <v>44830</v>
      </c>
      <c r="B1357" s="8">
        <v>143368384</v>
      </c>
      <c r="C1357" s="1">
        <v>5540246192148</v>
      </c>
      <c r="D1357" s="1" t="str">
        <f t="shared" si="42"/>
        <v>MIX LEGUMES</v>
      </c>
      <c r="E1357" s="7">
        <v>44836</v>
      </c>
      <c r="F1357" s="9">
        <v>20880</v>
      </c>
      <c r="G1357" t="str">
        <f t="shared" si="43"/>
        <v>202210</v>
      </c>
    </row>
    <row r="1358" spans="1:7" ht="12" customHeight="1" x14ac:dyDescent="0.15">
      <c r="A1358" s="4">
        <v>44830</v>
      </c>
      <c r="B1358" s="5">
        <v>143368384</v>
      </c>
      <c r="C1358" s="1">
        <v>5540246192518</v>
      </c>
      <c r="D1358" s="1" t="str">
        <f t="shared" si="42"/>
        <v>MIX LEGUMES</v>
      </c>
      <c r="E1358" s="4">
        <v>44836</v>
      </c>
      <c r="F1358" s="6">
        <v>5847</v>
      </c>
      <c r="G1358" t="str">
        <f t="shared" si="43"/>
        <v>202210</v>
      </c>
    </row>
    <row r="1359" spans="1:7" ht="12" customHeight="1" x14ac:dyDescent="0.15">
      <c r="A1359" s="4">
        <v>44830</v>
      </c>
      <c r="B1359" s="5">
        <v>143368385</v>
      </c>
      <c r="C1359" s="1">
        <v>5540246170256</v>
      </c>
      <c r="D1359" s="1" t="str">
        <f t="shared" si="42"/>
        <v>BOULANGERIE</v>
      </c>
      <c r="E1359" s="4">
        <v>44839</v>
      </c>
      <c r="F1359" s="6">
        <v>3174</v>
      </c>
      <c r="G1359" t="str">
        <f t="shared" si="43"/>
        <v>202210</v>
      </c>
    </row>
    <row r="1360" spans="1:7" ht="12" customHeight="1" x14ac:dyDescent="0.15">
      <c r="A1360" s="7">
        <v>44830</v>
      </c>
      <c r="B1360" s="8">
        <v>143368385</v>
      </c>
      <c r="C1360" s="1">
        <v>5540246171888</v>
      </c>
      <c r="D1360" s="1" t="str">
        <f t="shared" si="42"/>
        <v>BOULANGERIE</v>
      </c>
      <c r="E1360" s="7">
        <v>44839</v>
      </c>
      <c r="F1360" s="9">
        <v>520</v>
      </c>
      <c r="G1360" t="str">
        <f t="shared" si="43"/>
        <v>202210</v>
      </c>
    </row>
    <row r="1361" spans="1:7" ht="12" customHeight="1" x14ac:dyDescent="0.15">
      <c r="A1361" s="7">
        <v>44831</v>
      </c>
      <c r="B1361" s="8">
        <v>143368411</v>
      </c>
      <c r="C1361" s="1">
        <v>5540246172978</v>
      </c>
      <c r="D1361" s="1" t="str">
        <f t="shared" si="42"/>
        <v>CREMERIE</v>
      </c>
      <c r="E1361" s="7">
        <v>44833</v>
      </c>
      <c r="F1361" s="9">
        <v>2506</v>
      </c>
      <c r="G1361" t="str">
        <f t="shared" si="43"/>
        <v>202209</v>
      </c>
    </row>
    <row r="1362" spans="1:7" ht="12" customHeight="1" x14ac:dyDescent="0.15">
      <c r="A1362" s="7">
        <v>44831</v>
      </c>
      <c r="B1362" s="8">
        <v>143368411</v>
      </c>
      <c r="C1362" s="1">
        <v>5540246174174</v>
      </c>
      <c r="D1362" s="1" t="str">
        <f t="shared" si="42"/>
        <v>CREMERIE</v>
      </c>
      <c r="E1362" s="7">
        <v>44833</v>
      </c>
      <c r="F1362" s="9">
        <v>464</v>
      </c>
      <c r="G1362" t="str">
        <f t="shared" si="43"/>
        <v>202209</v>
      </c>
    </row>
    <row r="1363" spans="1:7" ht="12" customHeight="1" x14ac:dyDescent="0.15">
      <c r="A1363" s="4">
        <v>44831</v>
      </c>
      <c r="B1363" s="5">
        <v>143368411</v>
      </c>
      <c r="C1363" s="1">
        <v>5540246188175</v>
      </c>
      <c r="D1363" s="1" t="str">
        <f t="shared" si="42"/>
        <v>CREMERIE</v>
      </c>
      <c r="E1363" s="4">
        <v>44833</v>
      </c>
      <c r="F1363" s="6">
        <v>140</v>
      </c>
      <c r="G1363" t="str">
        <f t="shared" si="43"/>
        <v>202209</v>
      </c>
    </row>
    <row r="1364" spans="1:7" ht="12" customHeight="1" x14ac:dyDescent="0.15">
      <c r="A1364" s="4">
        <v>44831</v>
      </c>
      <c r="B1364" s="5">
        <v>143368413</v>
      </c>
      <c r="C1364" s="1">
        <v>5540246176294</v>
      </c>
      <c r="D1364" s="1" t="str">
        <f t="shared" si="42"/>
        <v>CREMERIE</v>
      </c>
      <c r="E1364" s="4">
        <v>44833</v>
      </c>
      <c r="F1364" s="6">
        <v>743</v>
      </c>
      <c r="G1364" t="str">
        <f t="shared" si="43"/>
        <v>202209</v>
      </c>
    </row>
    <row r="1365" spans="1:7" ht="12" customHeight="1" x14ac:dyDescent="0.15">
      <c r="A1365" s="7">
        <v>44831</v>
      </c>
      <c r="B1365" s="8">
        <v>143368413</v>
      </c>
      <c r="C1365" s="1">
        <v>5540246176295</v>
      </c>
      <c r="D1365" s="1" t="str">
        <f t="shared" si="42"/>
        <v>CREMERIE</v>
      </c>
      <c r="E1365" s="7">
        <v>44833</v>
      </c>
      <c r="F1365" s="9">
        <v>8909</v>
      </c>
      <c r="G1365" t="str">
        <f t="shared" si="43"/>
        <v>202209</v>
      </c>
    </row>
    <row r="1366" spans="1:7" ht="12" customHeight="1" x14ac:dyDescent="0.15">
      <c r="A1366" s="7">
        <v>44831</v>
      </c>
      <c r="B1366" s="8">
        <v>143368413</v>
      </c>
      <c r="C1366" s="1">
        <v>5540246187987</v>
      </c>
      <c r="D1366" s="1" t="str">
        <f t="shared" si="42"/>
        <v>CREMERIE</v>
      </c>
      <c r="E1366" s="7">
        <v>44833</v>
      </c>
      <c r="F1366" s="9">
        <v>3341</v>
      </c>
      <c r="G1366" t="str">
        <f t="shared" si="43"/>
        <v>202209</v>
      </c>
    </row>
    <row r="1367" spans="1:7" ht="12" customHeight="1" x14ac:dyDescent="0.15">
      <c r="A1367" s="4">
        <v>44831</v>
      </c>
      <c r="B1367" s="5">
        <v>143368413</v>
      </c>
      <c r="C1367" s="1">
        <v>5540246188200</v>
      </c>
      <c r="D1367" s="1" t="str">
        <f t="shared" si="42"/>
        <v>CREMERIE</v>
      </c>
      <c r="E1367" s="4">
        <v>44833</v>
      </c>
      <c r="F1367" s="6">
        <v>743</v>
      </c>
      <c r="G1367" t="str">
        <f t="shared" si="43"/>
        <v>202209</v>
      </c>
    </row>
    <row r="1368" spans="1:7" ht="12" customHeight="1" x14ac:dyDescent="0.15">
      <c r="A1368" s="7">
        <v>44831</v>
      </c>
      <c r="B1368" s="8">
        <v>143368426</v>
      </c>
      <c r="C1368" s="1">
        <v>5540246173906</v>
      </c>
      <c r="D1368" s="1" t="str">
        <f t="shared" si="42"/>
        <v>VOLAILLE</v>
      </c>
      <c r="E1368" s="7">
        <v>44840</v>
      </c>
      <c r="F1368" s="9">
        <v>817</v>
      </c>
      <c r="G1368" t="str">
        <f t="shared" si="43"/>
        <v>202210</v>
      </c>
    </row>
    <row r="1369" spans="1:7" ht="12" customHeight="1" x14ac:dyDescent="0.15">
      <c r="A1369" s="4">
        <v>44831</v>
      </c>
      <c r="B1369" s="5">
        <v>143368426</v>
      </c>
      <c r="C1369" s="1">
        <v>5540246181016</v>
      </c>
      <c r="D1369" s="1" t="str">
        <f t="shared" si="42"/>
        <v>VOLAILLE</v>
      </c>
      <c r="E1369" s="4">
        <v>44840</v>
      </c>
      <c r="F1369" s="6">
        <v>9800</v>
      </c>
      <c r="G1369" t="str">
        <f t="shared" si="43"/>
        <v>202210</v>
      </c>
    </row>
    <row r="1370" spans="1:7" ht="12" customHeight="1" x14ac:dyDescent="0.15">
      <c r="A1370" s="7">
        <v>44831</v>
      </c>
      <c r="B1370" s="8">
        <v>143368427</v>
      </c>
      <c r="C1370" s="1">
        <v>5540246192907</v>
      </c>
      <c r="D1370" s="1" t="str">
        <f t="shared" si="42"/>
        <v>VOLAILLE</v>
      </c>
      <c r="E1370" s="7">
        <v>44846</v>
      </c>
      <c r="F1370" s="9">
        <v>16704</v>
      </c>
      <c r="G1370" t="str">
        <f t="shared" si="43"/>
        <v>202210</v>
      </c>
    </row>
    <row r="1371" spans="1:7" ht="12" customHeight="1" x14ac:dyDescent="0.15">
      <c r="A1371" s="7">
        <v>44831</v>
      </c>
      <c r="B1371" s="8">
        <v>143368430</v>
      </c>
      <c r="C1371" s="1">
        <v>5540246193316</v>
      </c>
      <c r="D1371" s="1" t="str">
        <f t="shared" si="42"/>
        <v>BOULANGERIE</v>
      </c>
      <c r="E1371" s="7">
        <v>44860</v>
      </c>
      <c r="F1371" s="9">
        <v>335</v>
      </c>
      <c r="G1371" t="str">
        <f t="shared" si="43"/>
        <v>202210</v>
      </c>
    </row>
    <row r="1372" spans="1:7" ht="12" customHeight="1" x14ac:dyDescent="0.15">
      <c r="A1372" s="4">
        <v>44831</v>
      </c>
      <c r="B1372" s="5">
        <v>143368436</v>
      </c>
      <c r="C1372" s="1">
        <v>5540246190092</v>
      </c>
      <c r="D1372" s="1" t="str">
        <f t="shared" si="42"/>
        <v>EMBALLAGES</v>
      </c>
      <c r="E1372" s="4">
        <v>44864</v>
      </c>
      <c r="F1372" s="6">
        <v>232</v>
      </c>
      <c r="G1372" t="str">
        <f t="shared" si="43"/>
        <v>202210</v>
      </c>
    </row>
    <row r="1373" spans="1:7" ht="12" customHeight="1" x14ac:dyDescent="0.15">
      <c r="A1373" s="4">
        <v>44832</v>
      </c>
      <c r="B1373" s="5">
        <v>143368449</v>
      </c>
      <c r="C1373" s="1">
        <v>5540246171933</v>
      </c>
      <c r="D1373" s="1" t="str">
        <f t="shared" si="42"/>
        <v>CREMERIE</v>
      </c>
      <c r="E1373" s="4">
        <v>44836</v>
      </c>
      <c r="F1373" s="6">
        <v>1671</v>
      </c>
      <c r="G1373" t="str">
        <f t="shared" si="43"/>
        <v>202210</v>
      </c>
    </row>
    <row r="1374" spans="1:7" ht="12" customHeight="1" x14ac:dyDescent="0.15">
      <c r="A1374" s="7">
        <v>44832</v>
      </c>
      <c r="B1374" s="8">
        <v>143368449</v>
      </c>
      <c r="C1374" s="1">
        <v>5540246176294</v>
      </c>
      <c r="D1374" s="1" t="str">
        <f t="shared" si="42"/>
        <v>CREMERIE</v>
      </c>
      <c r="E1374" s="7">
        <v>44836</v>
      </c>
      <c r="F1374" s="9">
        <v>743</v>
      </c>
      <c r="G1374" t="str">
        <f t="shared" si="43"/>
        <v>202210</v>
      </c>
    </row>
    <row r="1375" spans="1:7" ht="12" customHeight="1" x14ac:dyDescent="0.15">
      <c r="A1375" s="4">
        <v>44832</v>
      </c>
      <c r="B1375" s="5">
        <v>143368449</v>
      </c>
      <c r="C1375" s="1">
        <v>5540246176295</v>
      </c>
      <c r="D1375" s="1" t="str">
        <f t="shared" si="42"/>
        <v>CREMERIE</v>
      </c>
      <c r="E1375" s="4">
        <v>44836</v>
      </c>
      <c r="F1375" s="6">
        <v>2228</v>
      </c>
      <c r="G1375" t="str">
        <f t="shared" si="43"/>
        <v>202210</v>
      </c>
    </row>
    <row r="1376" spans="1:7" ht="12" customHeight="1" x14ac:dyDescent="0.15">
      <c r="A1376" s="4">
        <v>44832</v>
      </c>
      <c r="B1376" s="5">
        <v>143368449</v>
      </c>
      <c r="C1376" s="1">
        <v>5540246188200</v>
      </c>
      <c r="D1376" s="1" t="str">
        <f t="shared" si="42"/>
        <v>CREMERIE</v>
      </c>
      <c r="E1376" s="4">
        <v>44836</v>
      </c>
      <c r="F1376" s="6">
        <v>1485</v>
      </c>
      <c r="G1376" t="str">
        <f t="shared" si="43"/>
        <v>202210</v>
      </c>
    </row>
    <row r="1377" spans="1:7" ht="12" customHeight="1" x14ac:dyDescent="0.15">
      <c r="A1377" s="4">
        <v>44832</v>
      </c>
      <c r="B1377" s="5">
        <v>143368454</v>
      </c>
      <c r="C1377" s="1">
        <v>5540246172978</v>
      </c>
      <c r="D1377" s="1" t="str">
        <f t="shared" si="42"/>
        <v>CREMERIE</v>
      </c>
      <c r="E1377" s="4">
        <v>44836</v>
      </c>
      <c r="F1377" s="6">
        <v>3341</v>
      </c>
      <c r="G1377" t="str">
        <f t="shared" si="43"/>
        <v>202210</v>
      </c>
    </row>
    <row r="1378" spans="1:7" ht="12" customHeight="1" x14ac:dyDescent="0.15">
      <c r="A1378" s="4">
        <v>44832</v>
      </c>
      <c r="B1378" s="5">
        <v>143368454</v>
      </c>
      <c r="C1378" s="1">
        <v>5540246176699</v>
      </c>
      <c r="D1378" s="1" t="str">
        <f t="shared" si="42"/>
        <v>CREMERIE</v>
      </c>
      <c r="E1378" s="4">
        <v>44836</v>
      </c>
      <c r="F1378" s="6">
        <v>8352</v>
      </c>
      <c r="G1378" t="str">
        <f t="shared" si="43"/>
        <v>202210</v>
      </c>
    </row>
    <row r="1379" spans="1:7" ht="12" customHeight="1" x14ac:dyDescent="0.15">
      <c r="A1379" s="4">
        <v>44832</v>
      </c>
      <c r="B1379" s="5">
        <v>143368458</v>
      </c>
      <c r="C1379" s="1">
        <v>5540246173472</v>
      </c>
      <c r="D1379" s="1" t="str">
        <f t="shared" si="42"/>
        <v>CREMERIE</v>
      </c>
      <c r="E1379" s="4">
        <v>44838</v>
      </c>
      <c r="F1379" s="6">
        <v>140</v>
      </c>
      <c r="G1379" t="str">
        <f t="shared" si="43"/>
        <v>202210</v>
      </c>
    </row>
    <row r="1380" spans="1:7" ht="12" customHeight="1" x14ac:dyDescent="0.15">
      <c r="A1380" s="7">
        <v>44832</v>
      </c>
      <c r="B1380" s="8">
        <v>143368458</v>
      </c>
      <c r="C1380" s="1">
        <v>5540246174095</v>
      </c>
      <c r="D1380" s="1" t="str">
        <f t="shared" si="42"/>
        <v>CREMERIE</v>
      </c>
      <c r="E1380" s="7">
        <v>44838</v>
      </c>
      <c r="F1380" s="9">
        <v>70</v>
      </c>
      <c r="G1380" t="str">
        <f t="shared" si="43"/>
        <v>202210</v>
      </c>
    </row>
    <row r="1381" spans="1:7" ht="12" customHeight="1" x14ac:dyDescent="0.15">
      <c r="A1381" s="4">
        <v>44832</v>
      </c>
      <c r="B1381" s="5">
        <v>143368458</v>
      </c>
      <c r="C1381" s="1">
        <v>5540246175047</v>
      </c>
      <c r="D1381" s="1" t="str">
        <f t="shared" si="42"/>
        <v>CREMERIE</v>
      </c>
      <c r="E1381" s="4">
        <v>44838</v>
      </c>
      <c r="F1381" s="6">
        <v>140</v>
      </c>
      <c r="G1381" t="str">
        <f t="shared" si="43"/>
        <v>202210</v>
      </c>
    </row>
    <row r="1382" spans="1:7" ht="12" customHeight="1" x14ac:dyDescent="0.15">
      <c r="A1382" s="7">
        <v>44832</v>
      </c>
      <c r="B1382" s="8">
        <v>143368458</v>
      </c>
      <c r="C1382" s="1">
        <v>5540246175049</v>
      </c>
      <c r="D1382" s="1" t="str">
        <f t="shared" si="42"/>
        <v>CREMERIE</v>
      </c>
      <c r="E1382" s="7">
        <v>44838</v>
      </c>
      <c r="F1382" s="9">
        <v>279</v>
      </c>
      <c r="G1382" t="str">
        <f t="shared" si="43"/>
        <v>202210</v>
      </c>
    </row>
    <row r="1383" spans="1:7" ht="12" customHeight="1" x14ac:dyDescent="0.15">
      <c r="A1383" s="4">
        <v>44832</v>
      </c>
      <c r="B1383" s="5">
        <v>143368458</v>
      </c>
      <c r="C1383" s="1">
        <v>5540246175050</v>
      </c>
      <c r="D1383" s="1" t="str">
        <f t="shared" si="42"/>
        <v>CREMERIE</v>
      </c>
      <c r="E1383" s="4">
        <v>44838</v>
      </c>
      <c r="F1383" s="6">
        <v>279</v>
      </c>
      <c r="G1383" t="str">
        <f t="shared" si="43"/>
        <v>202210</v>
      </c>
    </row>
    <row r="1384" spans="1:7" ht="12" customHeight="1" x14ac:dyDescent="0.15">
      <c r="A1384" s="7">
        <v>44832</v>
      </c>
      <c r="B1384" s="8">
        <v>143368458</v>
      </c>
      <c r="C1384" s="1">
        <v>5540246190743</v>
      </c>
      <c r="D1384" s="1" t="str">
        <f t="shared" si="42"/>
        <v>CREMERIE</v>
      </c>
      <c r="E1384" s="7">
        <v>44838</v>
      </c>
      <c r="F1384" s="9">
        <v>140</v>
      </c>
      <c r="G1384" t="str">
        <f t="shared" si="43"/>
        <v>202210</v>
      </c>
    </row>
    <row r="1385" spans="1:7" ht="12" customHeight="1" x14ac:dyDescent="0.15">
      <c r="A1385" s="4">
        <v>44832</v>
      </c>
      <c r="B1385" s="5">
        <v>143368464</v>
      </c>
      <c r="C1385" s="1">
        <v>5540246177133</v>
      </c>
      <c r="D1385" s="1" t="str">
        <f t="shared" si="42"/>
        <v>MIX LEGUMES</v>
      </c>
      <c r="E1385" s="4">
        <v>44838</v>
      </c>
      <c r="F1385" s="6">
        <v>5568</v>
      </c>
      <c r="G1385" t="str">
        <f t="shared" si="43"/>
        <v>202210</v>
      </c>
    </row>
    <row r="1386" spans="1:7" ht="12" customHeight="1" x14ac:dyDescent="0.15">
      <c r="A1386" s="7">
        <v>44832</v>
      </c>
      <c r="B1386" s="8">
        <v>143368464</v>
      </c>
      <c r="C1386" s="1">
        <v>5540246192148</v>
      </c>
      <c r="D1386" s="1" t="str">
        <f t="shared" si="42"/>
        <v>MIX LEGUMES</v>
      </c>
      <c r="E1386" s="7">
        <v>44838</v>
      </c>
      <c r="F1386" s="9">
        <v>26448</v>
      </c>
      <c r="G1386" t="str">
        <f t="shared" si="43"/>
        <v>202210</v>
      </c>
    </row>
    <row r="1387" spans="1:7" ht="12" customHeight="1" x14ac:dyDescent="0.15">
      <c r="A1387" s="4">
        <v>44832</v>
      </c>
      <c r="B1387" s="5">
        <v>143368464</v>
      </c>
      <c r="C1387" s="1">
        <v>5540246192518</v>
      </c>
      <c r="D1387" s="1" t="str">
        <f t="shared" si="42"/>
        <v>MIX LEGUMES</v>
      </c>
      <c r="E1387" s="4">
        <v>44838</v>
      </c>
      <c r="F1387" s="6">
        <v>5847</v>
      </c>
      <c r="G1387" t="str">
        <f t="shared" si="43"/>
        <v>202210</v>
      </c>
    </row>
    <row r="1388" spans="1:7" ht="12" customHeight="1" x14ac:dyDescent="0.15">
      <c r="A1388" s="7">
        <v>44832</v>
      </c>
      <c r="B1388" s="8">
        <v>143368465</v>
      </c>
      <c r="C1388" s="1">
        <v>5540246183587</v>
      </c>
      <c r="D1388" s="1" t="str">
        <f t="shared" si="42"/>
        <v>MIX LEGUMES</v>
      </c>
      <c r="E1388" s="7">
        <v>44845</v>
      </c>
      <c r="F1388" s="9">
        <v>502</v>
      </c>
      <c r="G1388" t="str">
        <f t="shared" si="43"/>
        <v>202210</v>
      </c>
    </row>
    <row r="1389" spans="1:7" ht="12" customHeight="1" x14ac:dyDescent="0.15">
      <c r="A1389" s="4">
        <v>44832</v>
      </c>
      <c r="B1389" s="5">
        <v>143368465</v>
      </c>
      <c r="C1389" s="1">
        <v>5540246194790</v>
      </c>
      <c r="D1389" s="1" t="str">
        <f t="shared" si="42"/>
        <v>MIX LEGUMES</v>
      </c>
      <c r="E1389" s="4">
        <v>44845</v>
      </c>
      <c r="F1389" s="6">
        <v>1316</v>
      </c>
      <c r="G1389" t="str">
        <f t="shared" si="43"/>
        <v>202210</v>
      </c>
    </row>
    <row r="1390" spans="1:7" ht="12" customHeight="1" x14ac:dyDescent="0.15">
      <c r="A1390" s="4">
        <v>44832</v>
      </c>
      <c r="B1390" s="5">
        <v>143368473</v>
      </c>
      <c r="C1390" s="1">
        <v>5540246170256</v>
      </c>
      <c r="D1390" s="1" t="str">
        <f t="shared" si="42"/>
        <v>BOULANGERIE</v>
      </c>
      <c r="E1390" s="4">
        <v>44845</v>
      </c>
      <c r="F1390" s="6">
        <v>2822</v>
      </c>
      <c r="G1390" t="str">
        <f t="shared" si="43"/>
        <v>202210</v>
      </c>
    </row>
    <row r="1391" spans="1:7" ht="12" customHeight="1" x14ac:dyDescent="0.15">
      <c r="A1391" s="7">
        <v>44832</v>
      </c>
      <c r="B1391" s="8">
        <v>143368473</v>
      </c>
      <c r="C1391" s="1">
        <v>5540246171888</v>
      </c>
      <c r="D1391" s="1" t="str">
        <f t="shared" si="42"/>
        <v>BOULANGERIE</v>
      </c>
      <c r="E1391" s="7">
        <v>44845</v>
      </c>
      <c r="F1391" s="9">
        <v>780</v>
      </c>
      <c r="G1391" t="str">
        <f t="shared" si="43"/>
        <v>202210</v>
      </c>
    </row>
    <row r="1392" spans="1:7" ht="12" customHeight="1" x14ac:dyDescent="0.15">
      <c r="A1392" s="7">
        <v>44832</v>
      </c>
      <c r="B1392" s="8">
        <v>143368475</v>
      </c>
      <c r="C1392" s="1">
        <v>5540246182684</v>
      </c>
      <c r="D1392" s="1" t="str">
        <f t="shared" si="42"/>
        <v>BOULANGERIE</v>
      </c>
      <c r="E1392" s="7">
        <v>44847</v>
      </c>
      <c r="F1392" s="9">
        <v>325</v>
      </c>
      <c r="G1392" t="str">
        <f t="shared" si="43"/>
        <v>202210</v>
      </c>
    </row>
    <row r="1393" spans="1:7" ht="12" customHeight="1" x14ac:dyDescent="0.15">
      <c r="A1393" s="4">
        <v>44832</v>
      </c>
      <c r="B1393" s="5">
        <v>143368475</v>
      </c>
      <c r="C1393" s="1">
        <v>5540246183844</v>
      </c>
      <c r="D1393" s="1" t="str">
        <f t="shared" si="42"/>
        <v>BOULANGERIE</v>
      </c>
      <c r="E1393" s="4">
        <v>44847</v>
      </c>
      <c r="F1393" s="6">
        <v>186</v>
      </c>
      <c r="G1393" t="str">
        <f t="shared" si="43"/>
        <v>202210</v>
      </c>
    </row>
    <row r="1394" spans="1:7" ht="12" customHeight="1" x14ac:dyDescent="0.15">
      <c r="A1394" s="4">
        <v>44832</v>
      </c>
      <c r="B1394" s="5">
        <v>143368475</v>
      </c>
      <c r="C1394" s="1">
        <v>5540246194467</v>
      </c>
      <c r="D1394" s="1" t="str">
        <f t="shared" si="42"/>
        <v>BOULANGERIE</v>
      </c>
      <c r="E1394" s="4">
        <v>44847</v>
      </c>
      <c r="F1394" s="6">
        <v>26727</v>
      </c>
      <c r="G1394" t="str">
        <f t="shared" si="43"/>
        <v>202210</v>
      </c>
    </row>
    <row r="1395" spans="1:7" ht="12" customHeight="1" x14ac:dyDescent="0.15">
      <c r="A1395" s="7">
        <v>44832</v>
      </c>
      <c r="B1395" s="8">
        <v>143368476</v>
      </c>
      <c r="C1395" s="1">
        <v>5540246194632</v>
      </c>
      <c r="D1395" s="1" t="str">
        <f t="shared" si="42"/>
        <v>BOULANGERIE</v>
      </c>
      <c r="E1395" s="7">
        <v>44844</v>
      </c>
      <c r="F1395" s="9">
        <v>1170</v>
      </c>
      <c r="G1395" t="str">
        <f t="shared" si="43"/>
        <v>202210</v>
      </c>
    </row>
    <row r="1396" spans="1:7" ht="12" customHeight="1" x14ac:dyDescent="0.15">
      <c r="A1396" s="4">
        <v>44832</v>
      </c>
      <c r="B1396" s="5">
        <v>143368476</v>
      </c>
      <c r="C1396" s="1">
        <v>5540246195250</v>
      </c>
      <c r="D1396" s="1" t="str">
        <f t="shared" si="42"/>
        <v>BOULANGERIE</v>
      </c>
      <c r="E1396" s="4">
        <v>44844</v>
      </c>
      <c r="F1396" s="6">
        <v>335</v>
      </c>
      <c r="G1396" t="str">
        <f t="shared" si="43"/>
        <v>202210</v>
      </c>
    </row>
    <row r="1397" spans="1:7" ht="12" customHeight="1" x14ac:dyDescent="0.15">
      <c r="A1397" s="4">
        <v>44833</v>
      </c>
      <c r="B1397" s="5">
        <v>143368487</v>
      </c>
      <c r="C1397" s="1">
        <v>5540246187987</v>
      </c>
      <c r="D1397" s="1" t="str">
        <f t="shared" si="42"/>
        <v>CREMERIE</v>
      </c>
      <c r="E1397" s="4">
        <v>44837</v>
      </c>
      <c r="F1397" s="6">
        <v>1671</v>
      </c>
      <c r="G1397" t="str">
        <f t="shared" si="43"/>
        <v>202210</v>
      </c>
    </row>
    <row r="1398" spans="1:7" ht="12" customHeight="1" x14ac:dyDescent="0.15">
      <c r="A1398" s="7">
        <v>44833</v>
      </c>
      <c r="B1398" s="8">
        <v>143368487</v>
      </c>
      <c r="C1398" s="1">
        <v>5540246188200</v>
      </c>
      <c r="D1398" s="1" t="str">
        <f t="shared" si="42"/>
        <v>CREMERIE</v>
      </c>
      <c r="E1398" s="7">
        <v>44837</v>
      </c>
      <c r="F1398" s="9">
        <v>372</v>
      </c>
      <c r="G1398" t="str">
        <f t="shared" si="43"/>
        <v>202210</v>
      </c>
    </row>
    <row r="1399" spans="1:7" ht="12" customHeight="1" x14ac:dyDescent="0.15">
      <c r="A1399" s="4">
        <v>44833</v>
      </c>
      <c r="B1399" s="5">
        <v>143368492</v>
      </c>
      <c r="C1399" s="1">
        <v>5540246185429</v>
      </c>
      <c r="D1399" s="1" t="str">
        <f t="shared" si="42"/>
        <v>CREMERIE</v>
      </c>
      <c r="E1399" s="4">
        <v>44837</v>
      </c>
      <c r="F1399" s="6">
        <v>56</v>
      </c>
      <c r="G1399" t="str">
        <f t="shared" si="43"/>
        <v>202210</v>
      </c>
    </row>
    <row r="1400" spans="1:7" ht="12" customHeight="1" x14ac:dyDescent="0.15">
      <c r="A1400" s="7">
        <v>44833</v>
      </c>
      <c r="B1400" s="8">
        <v>143368492</v>
      </c>
      <c r="C1400" s="1">
        <v>5540246185562</v>
      </c>
      <c r="D1400" s="1" t="str">
        <f t="shared" si="42"/>
        <v>CREMERIE</v>
      </c>
      <c r="E1400" s="7">
        <v>44837</v>
      </c>
      <c r="F1400" s="9">
        <v>70</v>
      </c>
      <c r="G1400" t="str">
        <f t="shared" si="43"/>
        <v>202210</v>
      </c>
    </row>
    <row r="1401" spans="1:7" ht="12" customHeight="1" x14ac:dyDescent="0.15">
      <c r="A1401" s="4">
        <v>44833</v>
      </c>
      <c r="B1401" s="5">
        <v>143368492</v>
      </c>
      <c r="C1401" s="1">
        <v>5540246186325</v>
      </c>
      <c r="D1401" s="1" t="str">
        <f t="shared" si="42"/>
        <v>CREMERIE</v>
      </c>
      <c r="E1401" s="4">
        <v>44837</v>
      </c>
      <c r="F1401" s="6">
        <v>98</v>
      </c>
      <c r="G1401" t="str">
        <f t="shared" si="43"/>
        <v>202210</v>
      </c>
    </row>
    <row r="1402" spans="1:7" ht="12" customHeight="1" x14ac:dyDescent="0.15">
      <c r="A1402" s="7">
        <v>44833</v>
      </c>
      <c r="B1402" s="8">
        <v>143368503</v>
      </c>
      <c r="C1402" s="1">
        <v>5540246194632</v>
      </c>
      <c r="D1402" s="1" t="str">
        <f t="shared" si="42"/>
        <v>BOULANGERIE</v>
      </c>
      <c r="E1402" s="7">
        <v>44847</v>
      </c>
      <c r="F1402" s="9">
        <v>1253</v>
      </c>
      <c r="G1402" t="str">
        <f t="shared" si="43"/>
        <v>202210</v>
      </c>
    </row>
    <row r="1403" spans="1:7" ht="12" customHeight="1" x14ac:dyDescent="0.15">
      <c r="A1403" s="4">
        <v>44833</v>
      </c>
      <c r="B1403" s="5">
        <v>143368503</v>
      </c>
      <c r="C1403" s="1">
        <v>5540246195250</v>
      </c>
      <c r="D1403" s="1" t="str">
        <f t="shared" si="42"/>
        <v>BOULANGERIE</v>
      </c>
      <c r="E1403" s="4">
        <v>44847</v>
      </c>
      <c r="F1403" s="6">
        <v>251</v>
      </c>
      <c r="G1403" t="str">
        <f t="shared" si="43"/>
        <v>202210</v>
      </c>
    </row>
    <row r="1404" spans="1:7" ht="12" customHeight="1" x14ac:dyDescent="0.15">
      <c r="A1404" s="4">
        <v>44836</v>
      </c>
      <c r="B1404" s="5">
        <v>143378508</v>
      </c>
      <c r="C1404" s="1">
        <v>5540246176295</v>
      </c>
      <c r="D1404" s="1" t="str">
        <f t="shared" si="42"/>
        <v>CREMERIE</v>
      </c>
      <c r="E1404" s="4">
        <v>44838</v>
      </c>
      <c r="F1404" s="6">
        <v>2970</v>
      </c>
      <c r="G1404" t="str">
        <f t="shared" si="43"/>
        <v>202210</v>
      </c>
    </row>
    <row r="1405" spans="1:7" ht="12" customHeight="1" x14ac:dyDescent="0.15">
      <c r="A1405" s="7">
        <v>44836</v>
      </c>
      <c r="B1405" s="8">
        <v>143378508</v>
      </c>
      <c r="C1405" s="1">
        <v>5540246188200</v>
      </c>
      <c r="D1405" s="1" t="str">
        <f t="shared" si="42"/>
        <v>CREMERIE</v>
      </c>
      <c r="E1405" s="7">
        <v>44838</v>
      </c>
      <c r="F1405" s="9">
        <v>743</v>
      </c>
      <c r="G1405" t="str">
        <f t="shared" si="43"/>
        <v>202210</v>
      </c>
    </row>
    <row r="1406" spans="1:7" ht="12" customHeight="1" x14ac:dyDescent="0.15">
      <c r="A1406" s="7">
        <v>44836</v>
      </c>
      <c r="B1406" s="8">
        <v>143378509</v>
      </c>
      <c r="C1406" s="1">
        <v>5540246176699</v>
      </c>
      <c r="D1406" s="1" t="str">
        <f t="shared" si="42"/>
        <v>CREMERIE</v>
      </c>
      <c r="E1406" s="7">
        <v>44838</v>
      </c>
      <c r="F1406" s="9">
        <v>4176</v>
      </c>
      <c r="G1406" t="str">
        <f t="shared" si="43"/>
        <v>202210</v>
      </c>
    </row>
    <row r="1407" spans="1:7" ht="12" customHeight="1" x14ac:dyDescent="0.15">
      <c r="A1407" s="7">
        <v>44836</v>
      </c>
      <c r="B1407" s="8">
        <v>143378513</v>
      </c>
      <c r="C1407" s="1">
        <v>5540246175049</v>
      </c>
      <c r="D1407" s="1" t="str">
        <f t="shared" si="42"/>
        <v>CREMERIE</v>
      </c>
      <c r="E1407" s="7">
        <v>44840</v>
      </c>
      <c r="F1407" s="9">
        <v>557</v>
      </c>
      <c r="G1407" t="str">
        <f t="shared" si="43"/>
        <v>202210</v>
      </c>
    </row>
    <row r="1408" spans="1:7" ht="12" customHeight="1" x14ac:dyDescent="0.15">
      <c r="A1408" s="4">
        <v>44836</v>
      </c>
      <c r="B1408" s="5">
        <v>143378513</v>
      </c>
      <c r="C1408" s="1">
        <v>5540246175050</v>
      </c>
      <c r="D1408" s="1" t="str">
        <f t="shared" si="42"/>
        <v>CREMERIE</v>
      </c>
      <c r="E1408" s="4">
        <v>44840</v>
      </c>
      <c r="F1408" s="6">
        <v>557</v>
      </c>
      <c r="G1408" t="str">
        <f t="shared" si="43"/>
        <v>202210</v>
      </c>
    </row>
    <row r="1409" spans="1:7" ht="12" customHeight="1" x14ac:dyDescent="0.15">
      <c r="A1409" s="7">
        <v>44836</v>
      </c>
      <c r="B1409" s="8">
        <v>143378514</v>
      </c>
      <c r="C1409" s="1">
        <v>5540246195242</v>
      </c>
      <c r="D1409" s="1" t="str">
        <f t="shared" si="42"/>
        <v>MIX LEGUMES</v>
      </c>
      <c r="E1409" s="7">
        <v>44840</v>
      </c>
      <c r="F1409" s="9">
        <v>743</v>
      </c>
      <c r="G1409" t="str">
        <f t="shared" si="43"/>
        <v>202210</v>
      </c>
    </row>
    <row r="1410" spans="1:7" ht="12" customHeight="1" x14ac:dyDescent="0.15">
      <c r="A1410" s="4">
        <v>44836</v>
      </c>
      <c r="B1410" s="5">
        <v>143378515</v>
      </c>
      <c r="C1410" s="1">
        <v>5540246195241</v>
      </c>
      <c r="D1410" s="1" t="str">
        <f t="shared" ref="D1410:D1473" si="44">VLOOKUP(C1410,Categorie,4,FALSE)</f>
        <v>MIX LEGUMES</v>
      </c>
      <c r="E1410" s="4">
        <v>44847</v>
      </c>
      <c r="F1410" s="6">
        <v>743</v>
      </c>
      <c r="G1410" t="str">
        <f t="shared" si="43"/>
        <v>202210</v>
      </c>
    </row>
    <row r="1411" spans="1:7" ht="12" customHeight="1" x14ac:dyDescent="0.15">
      <c r="A1411" s="4">
        <v>44836</v>
      </c>
      <c r="B1411" s="5">
        <v>143378516</v>
      </c>
      <c r="C1411" s="1">
        <v>5540246185562</v>
      </c>
      <c r="D1411" s="1" t="str">
        <f t="shared" si="44"/>
        <v>CREMERIE</v>
      </c>
      <c r="E1411" s="4">
        <v>44840</v>
      </c>
      <c r="F1411" s="6">
        <v>140</v>
      </c>
      <c r="G1411" t="str">
        <f t="shared" ref="G1411:G1474" si="45">TEXT(E1411,"aaaamm")</f>
        <v>202210</v>
      </c>
    </row>
    <row r="1412" spans="1:7" ht="12" customHeight="1" x14ac:dyDescent="0.15">
      <c r="A1412" s="7">
        <v>44836</v>
      </c>
      <c r="B1412" s="8">
        <v>143378516</v>
      </c>
      <c r="C1412" s="1">
        <v>5540246186325</v>
      </c>
      <c r="D1412" s="1" t="str">
        <f t="shared" si="44"/>
        <v>CREMERIE</v>
      </c>
      <c r="E1412" s="7">
        <v>44840</v>
      </c>
      <c r="F1412" s="9">
        <v>140</v>
      </c>
      <c r="G1412" t="str">
        <f t="shared" si="45"/>
        <v>202210</v>
      </c>
    </row>
    <row r="1413" spans="1:7" ht="12" customHeight="1" x14ac:dyDescent="0.15">
      <c r="A1413" s="7">
        <v>44836</v>
      </c>
      <c r="B1413" s="8">
        <v>143378519</v>
      </c>
      <c r="C1413" s="1">
        <v>5540246177133</v>
      </c>
      <c r="D1413" s="1" t="str">
        <f t="shared" si="44"/>
        <v>MIX LEGUMES</v>
      </c>
      <c r="E1413" s="7">
        <v>44844</v>
      </c>
      <c r="F1413" s="9">
        <v>4455</v>
      </c>
      <c r="G1413" t="str">
        <f t="shared" si="45"/>
        <v>202210</v>
      </c>
    </row>
    <row r="1414" spans="1:7" ht="12" customHeight="1" x14ac:dyDescent="0.15">
      <c r="A1414" s="4">
        <v>44836</v>
      </c>
      <c r="B1414" s="5">
        <v>143378519</v>
      </c>
      <c r="C1414" s="1">
        <v>5540246192148</v>
      </c>
      <c r="D1414" s="1" t="str">
        <f t="shared" si="44"/>
        <v>MIX LEGUMES</v>
      </c>
      <c r="E1414" s="4">
        <v>44844</v>
      </c>
      <c r="F1414" s="6">
        <v>29232</v>
      </c>
      <c r="G1414" t="str">
        <f t="shared" si="45"/>
        <v>202210</v>
      </c>
    </row>
    <row r="1415" spans="1:7" ht="12" customHeight="1" x14ac:dyDescent="0.15">
      <c r="A1415" s="7">
        <v>44836</v>
      </c>
      <c r="B1415" s="8">
        <v>143378519</v>
      </c>
      <c r="C1415" s="1">
        <v>5540246192518</v>
      </c>
      <c r="D1415" s="1" t="str">
        <f t="shared" si="44"/>
        <v>MIX LEGUMES</v>
      </c>
      <c r="E1415" s="7">
        <v>44844</v>
      </c>
      <c r="F1415" s="9">
        <v>5847</v>
      </c>
      <c r="G1415" t="str">
        <f t="shared" si="45"/>
        <v>202210</v>
      </c>
    </row>
    <row r="1416" spans="1:7" ht="12" customHeight="1" x14ac:dyDescent="0.15">
      <c r="A1416" s="7">
        <v>44836</v>
      </c>
      <c r="B1416" s="8">
        <v>143378523</v>
      </c>
      <c r="C1416" s="1">
        <v>5540246183587</v>
      </c>
      <c r="D1416" s="1" t="str">
        <f t="shared" si="44"/>
        <v>MIX LEGUMES</v>
      </c>
      <c r="E1416" s="7">
        <v>44852</v>
      </c>
      <c r="F1416" s="9">
        <v>502</v>
      </c>
      <c r="G1416" t="str">
        <f t="shared" si="45"/>
        <v>202210</v>
      </c>
    </row>
    <row r="1417" spans="1:7" ht="12" customHeight="1" x14ac:dyDescent="0.15">
      <c r="A1417" s="4">
        <v>44836</v>
      </c>
      <c r="B1417" s="5">
        <v>143378523</v>
      </c>
      <c r="C1417" s="1">
        <v>5540246183589</v>
      </c>
      <c r="D1417" s="1" t="str">
        <f t="shared" si="44"/>
        <v>MIX LEGUMES</v>
      </c>
      <c r="E1417" s="4">
        <v>44852</v>
      </c>
      <c r="F1417" s="6">
        <v>650</v>
      </c>
      <c r="G1417" t="str">
        <f t="shared" si="45"/>
        <v>202210</v>
      </c>
    </row>
    <row r="1418" spans="1:7" ht="12" customHeight="1" x14ac:dyDescent="0.15">
      <c r="A1418" s="7">
        <v>44836</v>
      </c>
      <c r="B1418" s="8">
        <v>143378523</v>
      </c>
      <c r="C1418" s="1">
        <v>5540246194790</v>
      </c>
      <c r="D1418" s="1" t="str">
        <f t="shared" si="44"/>
        <v>MIX LEGUMES</v>
      </c>
      <c r="E1418" s="7">
        <v>44852</v>
      </c>
      <c r="F1418" s="9">
        <v>2631</v>
      </c>
      <c r="G1418" t="str">
        <f t="shared" si="45"/>
        <v>202210</v>
      </c>
    </row>
    <row r="1419" spans="1:7" ht="12" customHeight="1" x14ac:dyDescent="0.15">
      <c r="A1419" s="7">
        <v>44836</v>
      </c>
      <c r="B1419" s="8">
        <v>143378524</v>
      </c>
      <c r="C1419" s="1">
        <v>5540246183130</v>
      </c>
      <c r="D1419" s="1" t="str">
        <f t="shared" si="44"/>
        <v>MIX LEGUMES</v>
      </c>
      <c r="E1419" s="7">
        <v>44846</v>
      </c>
      <c r="F1419" s="9">
        <v>2256</v>
      </c>
      <c r="G1419" t="str">
        <f t="shared" si="45"/>
        <v>202210</v>
      </c>
    </row>
    <row r="1420" spans="1:7" ht="12" customHeight="1" x14ac:dyDescent="0.15">
      <c r="A1420" s="4">
        <v>44836</v>
      </c>
      <c r="B1420" s="5">
        <v>143378524</v>
      </c>
      <c r="C1420" s="1">
        <v>5540246183541</v>
      </c>
      <c r="D1420" s="1" t="str">
        <f t="shared" si="44"/>
        <v>MIX LEGUMES</v>
      </c>
      <c r="E1420" s="4">
        <v>44846</v>
      </c>
      <c r="F1420" s="6">
        <v>1044</v>
      </c>
      <c r="G1420" t="str">
        <f t="shared" si="45"/>
        <v>202210</v>
      </c>
    </row>
    <row r="1421" spans="1:7" ht="12" customHeight="1" x14ac:dyDescent="0.15">
      <c r="A1421" s="4">
        <v>44836</v>
      </c>
      <c r="B1421" s="5">
        <v>143378525</v>
      </c>
      <c r="C1421" s="1">
        <v>5540246191598</v>
      </c>
      <c r="D1421" s="1" t="str">
        <f t="shared" si="44"/>
        <v>CREMERIE</v>
      </c>
      <c r="E1421" s="4">
        <v>44839</v>
      </c>
      <c r="F1421" s="6">
        <v>1601</v>
      </c>
      <c r="G1421" t="str">
        <f t="shared" si="45"/>
        <v>202210</v>
      </c>
    </row>
    <row r="1422" spans="1:7" ht="12" customHeight="1" x14ac:dyDescent="0.15">
      <c r="A1422" s="4">
        <v>44837</v>
      </c>
      <c r="B1422" s="5">
        <v>143378531</v>
      </c>
      <c r="C1422" s="1">
        <v>5540246176294</v>
      </c>
      <c r="D1422" s="1" t="str">
        <f t="shared" si="44"/>
        <v>CREMERIE</v>
      </c>
      <c r="E1422" s="4">
        <v>44839</v>
      </c>
      <c r="F1422" s="6">
        <v>1485</v>
      </c>
      <c r="G1422" t="str">
        <f t="shared" si="45"/>
        <v>202210</v>
      </c>
    </row>
    <row r="1423" spans="1:7" ht="12" customHeight="1" x14ac:dyDescent="0.15">
      <c r="A1423" s="7">
        <v>44837</v>
      </c>
      <c r="B1423" s="8">
        <v>143378531</v>
      </c>
      <c r="C1423" s="1">
        <v>5540246176295</v>
      </c>
      <c r="D1423" s="1" t="str">
        <f t="shared" si="44"/>
        <v>CREMERIE</v>
      </c>
      <c r="E1423" s="7">
        <v>44839</v>
      </c>
      <c r="F1423" s="9">
        <v>4455</v>
      </c>
      <c r="G1423" t="str">
        <f t="shared" si="45"/>
        <v>202210</v>
      </c>
    </row>
    <row r="1424" spans="1:7" ht="12" customHeight="1" x14ac:dyDescent="0.15">
      <c r="A1424" s="7">
        <v>44837</v>
      </c>
      <c r="B1424" s="8">
        <v>143378531</v>
      </c>
      <c r="C1424" s="1">
        <v>5540246188200</v>
      </c>
      <c r="D1424" s="1" t="str">
        <f t="shared" si="44"/>
        <v>CREMERIE</v>
      </c>
      <c r="E1424" s="7">
        <v>44839</v>
      </c>
      <c r="F1424" s="9">
        <v>1485</v>
      </c>
      <c r="G1424" t="str">
        <f t="shared" si="45"/>
        <v>202210</v>
      </c>
    </row>
    <row r="1425" spans="1:7" ht="12" customHeight="1" x14ac:dyDescent="0.15">
      <c r="A1425" s="4">
        <v>44837</v>
      </c>
      <c r="B1425" s="5">
        <v>143378533</v>
      </c>
      <c r="C1425" s="1">
        <v>5540246172669</v>
      </c>
      <c r="D1425" s="1" t="str">
        <f t="shared" si="44"/>
        <v>CREMERIE</v>
      </c>
      <c r="E1425" s="4">
        <v>44839</v>
      </c>
      <c r="F1425" s="6">
        <v>279</v>
      </c>
      <c r="G1425" t="str">
        <f t="shared" si="45"/>
        <v>202210</v>
      </c>
    </row>
    <row r="1426" spans="1:7" ht="12" customHeight="1" x14ac:dyDescent="0.15">
      <c r="A1426" s="7">
        <v>44837</v>
      </c>
      <c r="B1426" s="8">
        <v>143378561</v>
      </c>
      <c r="C1426" s="1">
        <v>5540246184036</v>
      </c>
      <c r="D1426" s="1" t="str">
        <f t="shared" si="44"/>
        <v>BOULANGERIE</v>
      </c>
      <c r="E1426" s="7">
        <v>44846</v>
      </c>
      <c r="F1426" s="9">
        <v>130</v>
      </c>
      <c r="G1426" t="str">
        <f t="shared" si="45"/>
        <v>202210</v>
      </c>
    </row>
    <row r="1427" spans="1:7" ht="12" customHeight="1" x14ac:dyDescent="0.15">
      <c r="A1427" s="4">
        <v>44838</v>
      </c>
      <c r="B1427" s="5">
        <v>143378571</v>
      </c>
      <c r="C1427" s="1">
        <v>5540246176295</v>
      </c>
      <c r="D1427" s="1" t="str">
        <f t="shared" si="44"/>
        <v>CREMERIE</v>
      </c>
      <c r="E1427" s="4">
        <v>44840</v>
      </c>
      <c r="F1427" s="6">
        <v>7424</v>
      </c>
      <c r="G1427" t="str">
        <f t="shared" si="45"/>
        <v>202210</v>
      </c>
    </row>
    <row r="1428" spans="1:7" ht="12" customHeight="1" x14ac:dyDescent="0.15">
      <c r="A1428" s="4">
        <v>44838</v>
      </c>
      <c r="B1428" s="5">
        <v>143378571</v>
      </c>
      <c r="C1428" s="1">
        <v>5540246188200</v>
      </c>
      <c r="D1428" s="1" t="str">
        <f t="shared" si="44"/>
        <v>CREMERIE</v>
      </c>
      <c r="E1428" s="4">
        <v>44840</v>
      </c>
      <c r="F1428" s="6">
        <v>743</v>
      </c>
      <c r="G1428" t="str">
        <f t="shared" si="45"/>
        <v>202210</v>
      </c>
    </row>
    <row r="1429" spans="1:7" ht="12" customHeight="1" x14ac:dyDescent="0.15">
      <c r="A1429" s="7">
        <v>44838</v>
      </c>
      <c r="B1429" s="8">
        <v>143378572</v>
      </c>
      <c r="C1429" s="1">
        <v>5540246174174</v>
      </c>
      <c r="D1429" s="1" t="str">
        <f t="shared" si="44"/>
        <v>CREMERIE</v>
      </c>
      <c r="E1429" s="7">
        <v>44840</v>
      </c>
      <c r="F1429" s="9">
        <v>232</v>
      </c>
      <c r="G1429" t="str">
        <f t="shared" si="45"/>
        <v>202210</v>
      </c>
    </row>
    <row r="1430" spans="1:7" ht="12" customHeight="1" x14ac:dyDescent="0.15">
      <c r="A1430" s="7">
        <v>44838</v>
      </c>
      <c r="B1430" s="8">
        <v>143378572</v>
      </c>
      <c r="C1430" s="1">
        <v>5540246176699</v>
      </c>
      <c r="D1430" s="1" t="str">
        <f t="shared" si="44"/>
        <v>CREMERIE</v>
      </c>
      <c r="E1430" s="7">
        <v>44840</v>
      </c>
      <c r="F1430" s="9">
        <v>2088</v>
      </c>
      <c r="G1430" t="str">
        <f t="shared" si="45"/>
        <v>202210</v>
      </c>
    </row>
    <row r="1431" spans="1:7" ht="12" customHeight="1" x14ac:dyDescent="0.15">
      <c r="A1431" s="7">
        <v>44838</v>
      </c>
      <c r="B1431" s="8">
        <v>143378572</v>
      </c>
      <c r="C1431" s="1">
        <v>5540246188175</v>
      </c>
      <c r="D1431" s="1" t="str">
        <f t="shared" si="44"/>
        <v>CREMERIE</v>
      </c>
      <c r="E1431" s="7">
        <v>44840</v>
      </c>
      <c r="F1431" s="9">
        <v>116</v>
      </c>
      <c r="G1431" t="str">
        <f t="shared" si="45"/>
        <v>202210</v>
      </c>
    </row>
    <row r="1432" spans="1:7" ht="12" customHeight="1" x14ac:dyDescent="0.15">
      <c r="A1432" s="7">
        <v>44838</v>
      </c>
      <c r="B1432" s="8">
        <v>143378574</v>
      </c>
      <c r="C1432" s="1">
        <v>5540246173472</v>
      </c>
      <c r="D1432" s="1" t="str">
        <f t="shared" si="44"/>
        <v>CREMERIE</v>
      </c>
      <c r="E1432" s="7">
        <v>44845</v>
      </c>
      <c r="F1432" s="9">
        <v>209</v>
      </c>
      <c r="G1432" t="str">
        <f t="shared" si="45"/>
        <v>202210</v>
      </c>
    </row>
    <row r="1433" spans="1:7" ht="12" customHeight="1" x14ac:dyDescent="0.15">
      <c r="A1433" s="4">
        <v>44838</v>
      </c>
      <c r="B1433" s="5">
        <v>143378574</v>
      </c>
      <c r="C1433" s="1">
        <v>5540246174095</v>
      </c>
      <c r="D1433" s="1" t="str">
        <f t="shared" si="44"/>
        <v>CREMERIE</v>
      </c>
      <c r="E1433" s="4">
        <v>44845</v>
      </c>
      <c r="F1433" s="6">
        <v>70</v>
      </c>
      <c r="G1433" t="str">
        <f t="shared" si="45"/>
        <v>202210</v>
      </c>
    </row>
    <row r="1434" spans="1:7" ht="12" customHeight="1" x14ac:dyDescent="0.15">
      <c r="A1434" s="7">
        <v>44838</v>
      </c>
      <c r="B1434" s="8">
        <v>143378574</v>
      </c>
      <c r="C1434" s="1">
        <v>5540246175049</v>
      </c>
      <c r="D1434" s="1" t="str">
        <f t="shared" si="44"/>
        <v>CREMERIE</v>
      </c>
      <c r="E1434" s="7">
        <v>44845</v>
      </c>
      <c r="F1434" s="9">
        <v>836</v>
      </c>
      <c r="G1434" t="str">
        <f t="shared" si="45"/>
        <v>202210</v>
      </c>
    </row>
    <row r="1435" spans="1:7" ht="12" customHeight="1" x14ac:dyDescent="0.15">
      <c r="A1435" s="4">
        <v>44838</v>
      </c>
      <c r="B1435" s="5">
        <v>143378574</v>
      </c>
      <c r="C1435" s="1">
        <v>5540246175050</v>
      </c>
      <c r="D1435" s="1" t="str">
        <f t="shared" si="44"/>
        <v>CREMERIE</v>
      </c>
      <c r="E1435" s="4">
        <v>44845</v>
      </c>
      <c r="F1435" s="6">
        <v>836</v>
      </c>
      <c r="G1435" t="str">
        <f t="shared" si="45"/>
        <v>202210</v>
      </c>
    </row>
    <row r="1436" spans="1:7" ht="12" customHeight="1" x14ac:dyDescent="0.15">
      <c r="A1436" s="7">
        <v>44838</v>
      </c>
      <c r="B1436" s="8">
        <v>143378574</v>
      </c>
      <c r="C1436" s="1">
        <v>5540246190743</v>
      </c>
      <c r="D1436" s="1" t="str">
        <f t="shared" si="44"/>
        <v>CREMERIE</v>
      </c>
      <c r="E1436" s="7">
        <v>44845</v>
      </c>
      <c r="F1436" s="9">
        <v>140</v>
      </c>
      <c r="G1436" t="str">
        <f t="shared" si="45"/>
        <v>202210</v>
      </c>
    </row>
    <row r="1437" spans="1:7" ht="12" customHeight="1" x14ac:dyDescent="0.15">
      <c r="A1437" s="4">
        <v>44839</v>
      </c>
      <c r="B1437" s="5">
        <v>143378614</v>
      </c>
      <c r="C1437" s="1">
        <v>5540246176295</v>
      </c>
      <c r="D1437" s="1" t="str">
        <f t="shared" si="44"/>
        <v>CREMERIE</v>
      </c>
      <c r="E1437" s="4">
        <v>44843</v>
      </c>
      <c r="F1437" s="6">
        <v>11136</v>
      </c>
      <c r="G1437" t="str">
        <f t="shared" si="45"/>
        <v>202210</v>
      </c>
    </row>
    <row r="1438" spans="1:7" ht="12" customHeight="1" x14ac:dyDescent="0.15">
      <c r="A1438" s="4">
        <v>44839</v>
      </c>
      <c r="B1438" s="5">
        <v>143378614</v>
      </c>
      <c r="C1438" s="1">
        <v>5540246187987</v>
      </c>
      <c r="D1438" s="1" t="str">
        <f t="shared" si="44"/>
        <v>CREMERIE</v>
      </c>
      <c r="E1438" s="4">
        <v>44843</v>
      </c>
      <c r="F1438" s="6">
        <v>4455</v>
      </c>
      <c r="G1438" t="str">
        <f t="shared" si="45"/>
        <v>202210</v>
      </c>
    </row>
    <row r="1439" spans="1:7" ht="12" customHeight="1" x14ac:dyDescent="0.15">
      <c r="A1439" s="7">
        <v>44839</v>
      </c>
      <c r="B1439" s="8">
        <v>143378614</v>
      </c>
      <c r="C1439" s="1">
        <v>5540246188200</v>
      </c>
      <c r="D1439" s="1" t="str">
        <f t="shared" si="44"/>
        <v>CREMERIE</v>
      </c>
      <c r="E1439" s="7">
        <v>44843</v>
      </c>
      <c r="F1439" s="9">
        <v>1485</v>
      </c>
      <c r="G1439" t="str">
        <f t="shared" si="45"/>
        <v>202210</v>
      </c>
    </row>
    <row r="1440" spans="1:7" ht="12" customHeight="1" x14ac:dyDescent="0.15">
      <c r="A1440" s="7">
        <v>44839</v>
      </c>
      <c r="B1440" s="8">
        <v>143378616</v>
      </c>
      <c r="C1440" s="1">
        <v>5540246172539</v>
      </c>
      <c r="D1440" s="1" t="str">
        <f t="shared" si="44"/>
        <v>CREMERIE</v>
      </c>
      <c r="E1440" s="7">
        <v>44843</v>
      </c>
      <c r="F1440" s="9">
        <v>47</v>
      </c>
      <c r="G1440" t="str">
        <f t="shared" si="45"/>
        <v>202210</v>
      </c>
    </row>
    <row r="1441" spans="1:7" ht="12" customHeight="1" x14ac:dyDescent="0.15">
      <c r="A1441" s="4">
        <v>44839</v>
      </c>
      <c r="B1441" s="5">
        <v>143378616</v>
      </c>
      <c r="C1441" s="1">
        <v>5540246174174</v>
      </c>
      <c r="D1441" s="1" t="str">
        <f t="shared" si="44"/>
        <v>CREMERIE</v>
      </c>
      <c r="E1441" s="4">
        <v>44843</v>
      </c>
      <c r="F1441" s="6">
        <v>464</v>
      </c>
      <c r="G1441" t="str">
        <f t="shared" si="45"/>
        <v>202210</v>
      </c>
    </row>
    <row r="1442" spans="1:7" ht="12" customHeight="1" x14ac:dyDescent="0.15">
      <c r="A1442" s="7">
        <v>44839</v>
      </c>
      <c r="B1442" s="8">
        <v>143378616</v>
      </c>
      <c r="C1442" s="1">
        <v>5540246176699</v>
      </c>
      <c r="D1442" s="1" t="str">
        <f t="shared" si="44"/>
        <v>CREMERIE</v>
      </c>
      <c r="E1442" s="7">
        <v>44843</v>
      </c>
      <c r="F1442" s="9">
        <v>8352</v>
      </c>
      <c r="G1442" t="str">
        <f t="shared" si="45"/>
        <v>202210</v>
      </c>
    </row>
    <row r="1443" spans="1:7" ht="12" customHeight="1" x14ac:dyDescent="0.15">
      <c r="A1443" s="7">
        <v>44839</v>
      </c>
      <c r="B1443" s="8">
        <v>143378616</v>
      </c>
      <c r="C1443" s="1">
        <v>5540246188175</v>
      </c>
      <c r="D1443" s="1" t="str">
        <f t="shared" si="44"/>
        <v>CREMERIE</v>
      </c>
      <c r="E1443" s="7">
        <v>44843</v>
      </c>
      <c r="F1443" s="9">
        <v>348</v>
      </c>
      <c r="G1443" t="str">
        <f t="shared" si="45"/>
        <v>202210</v>
      </c>
    </row>
    <row r="1444" spans="1:7" ht="12" customHeight="1" x14ac:dyDescent="0.15">
      <c r="A1444" s="4">
        <v>44839</v>
      </c>
      <c r="B1444" s="5">
        <v>143378616</v>
      </c>
      <c r="C1444" s="1">
        <v>5540246192102</v>
      </c>
      <c r="D1444" s="1" t="str">
        <f t="shared" si="44"/>
        <v>CREMERIE</v>
      </c>
      <c r="E1444" s="4">
        <v>44843</v>
      </c>
      <c r="F1444" s="6">
        <v>4009</v>
      </c>
      <c r="G1444" t="str">
        <f t="shared" si="45"/>
        <v>202210</v>
      </c>
    </row>
    <row r="1445" spans="1:7" ht="12" customHeight="1" x14ac:dyDescent="0.15">
      <c r="A1445" s="4">
        <v>44839</v>
      </c>
      <c r="B1445" s="5">
        <v>143378617</v>
      </c>
      <c r="C1445" s="1">
        <v>5540246191594</v>
      </c>
      <c r="D1445" s="1" t="str">
        <f t="shared" si="44"/>
        <v>CREMERIE</v>
      </c>
      <c r="E1445" s="4">
        <v>44845</v>
      </c>
      <c r="F1445" s="6">
        <v>1504</v>
      </c>
      <c r="G1445" t="str">
        <f t="shared" si="45"/>
        <v>202210</v>
      </c>
    </row>
    <row r="1446" spans="1:7" ht="12" customHeight="1" x14ac:dyDescent="0.15">
      <c r="A1446" s="7">
        <v>44839</v>
      </c>
      <c r="B1446" s="8">
        <v>143378617</v>
      </c>
      <c r="C1446" s="1">
        <v>5540246191598</v>
      </c>
      <c r="D1446" s="1" t="str">
        <f t="shared" si="44"/>
        <v>CREMERIE</v>
      </c>
      <c r="E1446" s="7">
        <v>44845</v>
      </c>
      <c r="F1446" s="9">
        <v>1601</v>
      </c>
      <c r="G1446" t="str">
        <f t="shared" si="45"/>
        <v>202210</v>
      </c>
    </row>
    <row r="1447" spans="1:7" ht="12" customHeight="1" x14ac:dyDescent="0.15">
      <c r="A1447" s="4">
        <v>44839</v>
      </c>
      <c r="B1447" s="5">
        <v>143378621</v>
      </c>
      <c r="C1447" s="1">
        <v>5540246186325</v>
      </c>
      <c r="D1447" s="1" t="str">
        <f t="shared" si="44"/>
        <v>CREMERIE</v>
      </c>
      <c r="E1447" s="4">
        <v>44844</v>
      </c>
      <c r="F1447" s="6">
        <v>418</v>
      </c>
      <c r="G1447" t="str">
        <f t="shared" si="45"/>
        <v>202210</v>
      </c>
    </row>
    <row r="1448" spans="1:7" ht="12" customHeight="1" x14ac:dyDescent="0.15">
      <c r="A1448" s="7">
        <v>44839</v>
      </c>
      <c r="B1448" s="8">
        <v>143378622</v>
      </c>
      <c r="C1448" s="1">
        <v>5540246173472</v>
      </c>
      <c r="D1448" s="1" t="str">
        <f t="shared" si="44"/>
        <v>CREMERIE</v>
      </c>
      <c r="E1448" s="7">
        <v>44847</v>
      </c>
      <c r="F1448" s="9">
        <v>209</v>
      </c>
      <c r="G1448" t="str">
        <f t="shared" si="45"/>
        <v>202210</v>
      </c>
    </row>
    <row r="1449" spans="1:7" ht="12" customHeight="1" x14ac:dyDescent="0.15">
      <c r="A1449" s="4">
        <v>44839</v>
      </c>
      <c r="B1449" s="5">
        <v>143378622</v>
      </c>
      <c r="C1449" s="1">
        <v>5540246174095</v>
      </c>
      <c r="D1449" s="1" t="str">
        <f t="shared" si="44"/>
        <v>CREMERIE</v>
      </c>
      <c r="E1449" s="4">
        <v>44847</v>
      </c>
      <c r="F1449" s="6">
        <v>70</v>
      </c>
      <c r="G1449" t="str">
        <f t="shared" si="45"/>
        <v>202210</v>
      </c>
    </row>
    <row r="1450" spans="1:7" ht="12" customHeight="1" x14ac:dyDescent="0.15">
      <c r="A1450" s="7">
        <v>44839</v>
      </c>
      <c r="B1450" s="8">
        <v>143378622</v>
      </c>
      <c r="C1450" s="1">
        <v>5540246175047</v>
      </c>
      <c r="D1450" s="1" t="str">
        <f t="shared" si="44"/>
        <v>CREMERIE</v>
      </c>
      <c r="E1450" s="7">
        <v>44847</v>
      </c>
      <c r="F1450" s="9">
        <v>279</v>
      </c>
      <c r="G1450" t="str">
        <f t="shared" si="45"/>
        <v>202210</v>
      </c>
    </row>
    <row r="1451" spans="1:7" ht="12" customHeight="1" x14ac:dyDescent="0.15">
      <c r="A1451" s="4">
        <v>44839</v>
      </c>
      <c r="B1451" s="5">
        <v>143378622</v>
      </c>
      <c r="C1451" s="1">
        <v>5540246175049</v>
      </c>
      <c r="D1451" s="1" t="str">
        <f t="shared" si="44"/>
        <v>CREMERIE</v>
      </c>
      <c r="E1451" s="4">
        <v>44847</v>
      </c>
      <c r="F1451" s="6">
        <v>836</v>
      </c>
      <c r="G1451" t="str">
        <f t="shared" si="45"/>
        <v>202210</v>
      </c>
    </row>
    <row r="1452" spans="1:7" ht="12" customHeight="1" x14ac:dyDescent="0.15">
      <c r="A1452" s="7">
        <v>44839</v>
      </c>
      <c r="B1452" s="8">
        <v>143378622</v>
      </c>
      <c r="C1452" s="1">
        <v>5540246175050</v>
      </c>
      <c r="D1452" s="1" t="str">
        <f t="shared" si="44"/>
        <v>CREMERIE</v>
      </c>
      <c r="E1452" s="7">
        <v>44847</v>
      </c>
      <c r="F1452" s="9">
        <v>836</v>
      </c>
      <c r="G1452" t="str">
        <f t="shared" si="45"/>
        <v>202210</v>
      </c>
    </row>
    <row r="1453" spans="1:7" ht="12" customHeight="1" x14ac:dyDescent="0.15">
      <c r="A1453" s="4">
        <v>44839</v>
      </c>
      <c r="B1453" s="5">
        <v>143378622</v>
      </c>
      <c r="C1453" s="1">
        <v>5540246190743</v>
      </c>
      <c r="D1453" s="1" t="str">
        <f t="shared" si="44"/>
        <v>CREMERIE</v>
      </c>
      <c r="E1453" s="4">
        <v>44847</v>
      </c>
      <c r="F1453" s="6">
        <v>279</v>
      </c>
      <c r="G1453" t="str">
        <f t="shared" si="45"/>
        <v>202210</v>
      </c>
    </row>
    <row r="1454" spans="1:7" ht="12" customHeight="1" x14ac:dyDescent="0.15">
      <c r="A1454" s="7">
        <v>44840</v>
      </c>
      <c r="B1454" s="8">
        <v>143378653</v>
      </c>
      <c r="C1454" s="1">
        <v>5540246176294</v>
      </c>
      <c r="D1454" s="1" t="str">
        <f t="shared" si="44"/>
        <v>CREMERIE</v>
      </c>
      <c r="E1454" s="7">
        <v>44844</v>
      </c>
      <c r="F1454" s="9">
        <v>743</v>
      </c>
      <c r="G1454" t="str">
        <f t="shared" si="45"/>
        <v>202210</v>
      </c>
    </row>
    <row r="1455" spans="1:7" ht="12" customHeight="1" x14ac:dyDescent="0.15">
      <c r="A1455" s="4">
        <v>44840</v>
      </c>
      <c r="B1455" s="5">
        <v>143378653</v>
      </c>
      <c r="C1455" s="1">
        <v>5540246176295</v>
      </c>
      <c r="D1455" s="1" t="str">
        <f t="shared" si="44"/>
        <v>CREMERIE</v>
      </c>
      <c r="E1455" s="4">
        <v>44844</v>
      </c>
      <c r="F1455" s="6">
        <v>4455</v>
      </c>
      <c r="G1455" t="str">
        <f t="shared" si="45"/>
        <v>202210</v>
      </c>
    </row>
    <row r="1456" spans="1:7" ht="12" customHeight="1" x14ac:dyDescent="0.15">
      <c r="A1456" s="4">
        <v>44840</v>
      </c>
      <c r="B1456" s="5">
        <v>143378653</v>
      </c>
      <c r="C1456" s="1">
        <v>5540246187987</v>
      </c>
      <c r="D1456" s="1" t="str">
        <f t="shared" si="44"/>
        <v>CREMERIE</v>
      </c>
      <c r="E1456" s="4">
        <v>44844</v>
      </c>
      <c r="F1456" s="6">
        <v>4455</v>
      </c>
      <c r="G1456" t="str">
        <f t="shared" si="45"/>
        <v>202210</v>
      </c>
    </row>
    <row r="1457" spans="1:7" ht="12" customHeight="1" x14ac:dyDescent="0.15">
      <c r="A1457" s="7">
        <v>44840</v>
      </c>
      <c r="B1457" s="8">
        <v>143378653</v>
      </c>
      <c r="C1457" s="1">
        <v>5540246188200</v>
      </c>
      <c r="D1457" s="1" t="str">
        <f t="shared" si="44"/>
        <v>CREMERIE</v>
      </c>
      <c r="E1457" s="7">
        <v>44844</v>
      </c>
      <c r="F1457" s="9">
        <v>1485</v>
      </c>
      <c r="G1457" t="str">
        <f t="shared" si="45"/>
        <v>202210</v>
      </c>
    </row>
    <row r="1458" spans="1:7" ht="12" customHeight="1" x14ac:dyDescent="0.15">
      <c r="A1458" s="4">
        <v>44840</v>
      </c>
      <c r="B1458" s="5">
        <v>143378669</v>
      </c>
      <c r="C1458" s="1">
        <v>5540246194947</v>
      </c>
      <c r="D1458" s="1" t="str">
        <f t="shared" si="44"/>
        <v>EMBALLAGES</v>
      </c>
      <c r="E1458" s="4">
        <v>44840</v>
      </c>
      <c r="F1458" s="6">
        <v>232</v>
      </c>
      <c r="G1458" t="str">
        <f t="shared" si="45"/>
        <v>202210</v>
      </c>
    </row>
    <row r="1459" spans="1:7" ht="12" customHeight="1" x14ac:dyDescent="0.15">
      <c r="A1459" s="4">
        <v>44843</v>
      </c>
      <c r="B1459" s="5">
        <v>143388679</v>
      </c>
      <c r="C1459" s="1">
        <v>5540246172978</v>
      </c>
      <c r="D1459" s="1" t="str">
        <f t="shared" si="44"/>
        <v>CREMERIE</v>
      </c>
      <c r="E1459" s="4">
        <v>44845</v>
      </c>
      <c r="F1459" s="6">
        <v>2506</v>
      </c>
      <c r="G1459" t="str">
        <f t="shared" si="45"/>
        <v>202210</v>
      </c>
    </row>
    <row r="1460" spans="1:7" ht="12" customHeight="1" x14ac:dyDescent="0.15">
      <c r="A1460" s="4">
        <v>44843</v>
      </c>
      <c r="B1460" s="5">
        <v>143388679</v>
      </c>
      <c r="C1460" s="1">
        <v>5540246176699</v>
      </c>
      <c r="D1460" s="1" t="str">
        <f t="shared" si="44"/>
        <v>CREMERIE</v>
      </c>
      <c r="E1460" s="4">
        <v>44845</v>
      </c>
      <c r="F1460" s="6">
        <v>8352</v>
      </c>
      <c r="G1460" t="str">
        <f t="shared" si="45"/>
        <v>202210</v>
      </c>
    </row>
    <row r="1461" spans="1:7" ht="12" customHeight="1" x14ac:dyDescent="0.15">
      <c r="A1461" s="4">
        <v>44843</v>
      </c>
      <c r="B1461" s="5">
        <v>143388680</v>
      </c>
      <c r="C1461" s="1">
        <v>5540246171933</v>
      </c>
      <c r="D1461" s="1" t="str">
        <f t="shared" si="44"/>
        <v>CREMERIE</v>
      </c>
      <c r="E1461" s="4">
        <v>44845</v>
      </c>
      <c r="F1461" s="6">
        <v>557</v>
      </c>
      <c r="G1461" t="str">
        <f t="shared" si="45"/>
        <v>202210</v>
      </c>
    </row>
    <row r="1462" spans="1:7" ht="12" customHeight="1" x14ac:dyDescent="0.15">
      <c r="A1462" s="4">
        <v>44843</v>
      </c>
      <c r="B1462" s="5">
        <v>143388680</v>
      </c>
      <c r="C1462" s="1">
        <v>5540246176294</v>
      </c>
      <c r="D1462" s="1" t="str">
        <f t="shared" si="44"/>
        <v>CREMERIE</v>
      </c>
      <c r="E1462" s="4">
        <v>44845</v>
      </c>
      <c r="F1462" s="6">
        <v>743</v>
      </c>
      <c r="G1462" t="str">
        <f t="shared" si="45"/>
        <v>202210</v>
      </c>
    </row>
    <row r="1463" spans="1:7" ht="12" customHeight="1" x14ac:dyDescent="0.15">
      <c r="A1463" s="7">
        <v>44843</v>
      </c>
      <c r="B1463" s="8">
        <v>143388680</v>
      </c>
      <c r="C1463" s="1">
        <v>5540246176295</v>
      </c>
      <c r="D1463" s="1" t="str">
        <f t="shared" si="44"/>
        <v>CREMERIE</v>
      </c>
      <c r="E1463" s="7">
        <v>44845</v>
      </c>
      <c r="F1463" s="9">
        <v>4455</v>
      </c>
      <c r="G1463" t="str">
        <f t="shared" si="45"/>
        <v>202210</v>
      </c>
    </row>
    <row r="1464" spans="1:7" ht="12" customHeight="1" x14ac:dyDescent="0.15">
      <c r="A1464" s="4">
        <v>44843</v>
      </c>
      <c r="B1464" s="5">
        <v>143388680</v>
      </c>
      <c r="C1464" s="1">
        <v>5540246188200</v>
      </c>
      <c r="D1464" s="1" t="str">
        <f t="shared" si="44"/>
        <v>CREMERIE</v>
      </c>
      <c r="E1464" s="4">
        <v>44845</v>
      </c>
      <c r="F1464" s="6">
        <v>1485</v>
      </c>
      <c r="G1464" t="str">
        <f t="shared" si="45"/>
        <v>202210</v>
      </c>
    </row>
    <row r="1465" spans="1:7" ht="12" customHeight="1" x14ac:dyDescent="0.15">
      <c r="A1465" s="7">
        <v>44843</v>
      </c>
      <c r="B1465" s="8">
        <v>143388681</v>
      </c>
      <c r="C1465" s="1">
        <v>5540246191598</v>
      </c>
      <c r="D1465" s="1" t="str">
        <f t="shared" si="44"/>
        <v>CREMERIE</v>
      </c>
      <c r="E1465" s="7">
        <v>44847</v>
      </c>
      <c r="F1465" s="9">
        <v>1601</v>
      </c>
      <c r="G1465" t="str">
        <f t="shared" si="45"/>
        <v>202210</v>
      </c>
    </row>
    <row r="1466" spans="1:7" ht="12" customHeight="1" x14ac:dyDescent="0.15">
      <c r="A1466" s="4">
        <v>44843</v>
      </c>
      <c r="B1466" s="5">
        <v>143388689</v>
      </c>
      <c r="C1466" s="1">
        <v>5540246194632</v>
      </c>
      <c r="D1466" s="1" t="str">
        <f t="shared" si="44"/>
        <v>BOULANGERIE</v>
      </c>
      <c r="E1466" s="4">
        <v>44852</v>
      </c>
      <c r="F1466" s="6">
        <v>1086</v>
      </c>
      <c r="G1466" t="str">
        <f t="shared" si="45"/>
        <v>202210</v>
      </c>
    </row>
    <row r="1467" spans="1:7" ht="12" customHeight="1" x14ac:dyDescent="0.15">
      <c r="A1467" s="4">
        <v>44843</v>
      </c>
      <c r="B1467" s="5">
        <v>143388694</v>
      </c>
      <c r="C1467" s="1">
        <v>5540246177133</v>
      </c>
      <c r="D1467" s="1" t="str">
        <f t="shared" si="44"/>
        <v>MIX LEGUMES</v>
      </c>
      <c r="E1467" s="4">
        <v>44852</v>
      </c>
      <c r="F1467" s="6">
        <v>2228</v>
      </c>
      <c r="G1467" t="str">
        <f t="shared" si="45"/>
        <v>202210</v>
      </c>
    </row>
    <row r="1468" spans="1:7" ht="12" customHeight="1" x14ac:dyDescent="0.15">
      <c r="A1468" s="7">
        <v>44843</v>
      </c>
      <c r="B1468" s="8">
        <v>143388694</v>
      </c>
      <c r="C1468" s="1">
        <v>5540246192148</v>
      </c>
      <c r="D1468" s="1" t="str">
        <f t="shared" si="44"/>
        <v>MIX LEGUMES</v>
      </c>
      <c r="E1468" s="7">
        <v>44852</v>
      </c>
      <c r="F1468" s="9">
        <v>36192</v>
      </c>
      <c r="G1468" t="str">
        <f t="shared" si="45"/>
        <v>202210</v>
      </c>
    </row>
    <row r="1469" spans="1:7" ht="12" customHeight="1" x14ac:dyDescent="0.15">
      <c r="A1469" s="4">
        <v>44843</v>
      </c>
      <c r="B1469" s="5">
        <v>143388694</v>
      </c>
      <c r="C1469" s="1">
        <v>5540246192518</v>
      </c>
      <c r="D1469" s="1" t="str">
        <f t="shared" si="44"/>
        <v>MIX LEGUMES</v>
      </c>
      <c r="E1469" s="4">
        <v>44852</v>
      </c>
      <c r="F1469" s="6">
        <v>4385</v>
      </c>
      <c r="G1469" t="str">
        <f t="shared" si="45"/>
        <v>202210</v>
      </c>
    </row>
    <row r="1470" spans="1:7" ht="12" customHeight="1" x14ac:dyDescent="0.15">
      <c r="A1470" s="4">
        <v>44844</v>
      </c>
      <c r="B1470" s="5">
        <v>143388701</v>
      </c>
      <c r="C1470" s="1">
        <v>5540246185562</v>
      </c>
      <c r="D1470" s="1" t="str">
        <f t="shared" si="44"/>
        <v>CREMERIE</v>
      </c>
      <c r="E1470" s="4">
        <v>44847</v>
      </c>
      <c r="F1470" s="6">
        <v>140</v>
      </c>
      <c r="G1470" t="str">
        <f t="shared" si="45"/>
        <v>202210</v>
      </c>
    </row>
    <row r="1471" spans="1:7" ht="12" customHeight="1" x14ac:dyDescent="0.15">
      <c r="A1471" s="4">
        <v>44844</v>
      </c>
      <c r="B1471" s="5">
        <v>143388709</v>
      </c>
      <c r="C1471" s="1">
        <v>5540246171933</v>
      </c>
      <c r="D1471" s="1" t="str">
        <f t="shared" si="44"/>
        <v>CREMERIE</v>
      </c>
      <c r="E1471" s="4">
        <v>44846</v>
      </c>
      <c r="F1471" s="6">
        <v>1114</v>
      </c>
      <c r="G1471" t="str">
        <f t="shared" si="45"/>
        <v>202210</v>
      </c>
    </row>
    <row r="1472" spans="1:7" ht="12" customHeight="1" x14ac:dyDescent="0.15">
      <c r="A1472" s="7">
        <v>44844</v>
      </c>
      <c r="B1472" s="8">
        <v>143388709</v>
      </c>
      <c r="C1472" s="1">
        <v>5540246176294</v>
      </c>
      <c r="D1472" s="1" t="str">
        <f t="shared" si="44"/>
        <v>CREMERIE</v>
      </c>
      <c r="E1472" s="7">
        <v>44846</v>
      </c>
      <c r="F1472" s="9">
        <v>1485</v>
      </c>
      <c r="G1472" t="str">
        <f t="shared" si="45"/>
        <v>202210</v>
      </c>
    </row>
    <row r="1473" spans="1:7" ht="12" customHeight="1" x14ac:dyDescent="0.15">
      <c r="A1473" s="4">
        <v>44844</v>
      </c>
      <c r="B1473" s="5">
        <v>143388709</v>
      </c>
      <c r="C1473" s="1">
        <v>5540246176295</v>
      </c>
      <c r="D1473" s="1" t="str">
        <f t="shared" si="44"/>
        <v>CREMERIE</v>
      </c>
      <c r="E1473" s="4">
        <v>44846</v>
      </c>
      <c r="F1473" s="6">
        <v>7424</v>
      </c>
      <c r="G1473" t="str">
        <f t="shared" si="45"/>
        <v>202210</v>
      </c>
    </row>
    <row r="1474" spans="1:7" ht="12" customHeight="1" x14ac:dyDescent="0.15">
      <c r="A1474" s="4">
        <v>44844</v>
      </c>
      <c r="B1474" s="5">
        <v>143388709</v>
      </c>
      <c r="C1474" s="1">
        <v>5540246187987</v>
      </c>
      <c r="D1474" s="1" t="str">
        <f t="shared" ref="D1474:D1537" si="46">VLOOKUP(C1474,Categorie,4,FALSE)</f>
        <v>CREMERIE</v>
      </c>
      <c r="E1474" s="4">
        <v>44846</v>
      </c>
      <c r="F1474" s="6">
        <v>4455</v>
      </c>
      <c r="G1474" t="str">
        <f t="shared" si="45"/>
        <v>202210</v>
      </c>
    </row>
    <row r="1475" spans="1:7" ht="12" customHeight="1" x14ac:dyDescent="0.15">
      <c r="A1475" s="4">
        <v>44844</v>
      </c>
      <c r="B1475" s="5">
        <v>143388710</v>
      </c>
      <c r="C1475" s="1">
        <v>5540246172669</v>
      </c>
      <c r="D1475" s="1" t="str">
        <f t="shared" si="46"/>
        <v>CREMERIE</v>
      </c>
      <c r="E1475" s="4">
        <v>44846</v>
      </c>
      <c r="F1475" s="6">
        <v>140</v>
      </c>
      <c r="G1475" t="str">
        <f t="shared" ref="G1475:G1538" si="47">TEXT(E1475,"aaaamm")</f>
        <v>202210</v>
      </c>
    </row>
    <row r="1476" spans="1:7" ht="12" customHeight="1" x14ac:dyDescent="0.15">
      <c r="A1476" s="4">
        <v>44844</v>
      </c>
      <c r="B1476" s="5">
        <v>143388710</v>
      </c>
      <c r="C1476" s="1">
        <v>5540246174174</v>
      </c>
      <c r="D1476" s="1" t="str">
        <f t="shared" si="46"/>
        <v>CREMERIE</v>
      </c>
      <c r="E1476" s="4">
        <v>44846</v>
      </c>
      <c r="F1476" s="6">
        <v>348</v>
      </c>
      <c r="G1476" t="str">
        <f t="shared" si="47"/>
        <v>202210</v>
      </c>
    </row>
    <row r="1477" spans="1:7" ht="12" customHeight="1" x14ac:dyDescent="0.15">
      <c r="A1477" s="4">
        <v>44844</v>
      </c>
      <c r="B1477" s="5">
        <v>143388712</v>
      </c>
      <c r="C1477" s="1">
        <v>5540246191594</v>
      </c>
      <c r="D1477" s="1" t="str">
        <f t="shared" si="46"/>
        <v>CREMERIE</v>
      </c>
      <c r="E1477" s="4">
        <v>44847</v>
      </c>
      <c r="F1477" s="6">
        <v>1504</v>
      </c>
      <c r="G1477" t="str">
        <f t="shared" si="47"/>
        <v>202210</v>
      </c>
    </row>
    <row r="1478" spans="1:7" ht="12" customHeight="1" x14ac:dyDescent="0.15">
      <c r="A1478" s="7">
        <v>44844</v>
      </c>
      <c r="B1478" s="8">
        <v>143388713</v>
      </c>
      <c r="C1478" s="1">
        <v>5540246175049</v>
      </c>
      <c r="D1478" s="1" t="str">
        <f t="shared" si="46"/>
        <v>CREMERIE</v>
      </c>
      <c r="E1478" s="7">
        <v>44852</v>
      </c>
      <c r="F1478" s="9">
        <v>836</v>
      </c>
      <c r="G1478" t="str">
        <f t="shared" si="47"/>
        <v>202210</v>
      </c>
    </row>
    <row r="1479" spans="1:7" ht="12" customHeight="1" x14ac:dyDescent="0.15">
      <c r="A1479" s="4">
        <v>44844</v>
      </c>
      <c r="B1479" s="5">
        <v>143388713</v>
      </c>
      <c r="C1479" s="1">
        <v>5540246175050</v>
      </c>
      <c r="D1479" s="1" t="str">
        <f t="shared" si="46"/>
        <v>CREMERIE</v>
      </c>
      <c r="E1479" s="4">
        <v>44852</v>
      </c>
      <c r="F1479" s="6">
        <v>836</v>
      </c>
      <c r="G1479" t="str">
        <f t="shared" si="47"/>
        <v>202210</v>
      </c>
    </row>
    <row r="1480" spans="1:7" ht="12" customHeight="1" x14ac:dyDescent="0.15">
      <c r="A1480" s="7">
        <v>44844</v>
      </c>
      <c r="B1480" s="8">
        <v>143388723</v>
      </c>
      <c r="C1480" s="1">
        <v>5540246183130</v>
      </c>
      <c r="D1480" s="1" t="str">
        <f t="shared" si="46"/>
        <v>MIX LEGUMES</v>
      </c>
      <c r="E1480" s="7">
        <v>44852</v>
      </c>
      <c r="F1480" s="9">
        <v>1128</v>
      </c>
      <c r="G1480" t="str">
        <f t="shared" si="47"/>
        <v>202210</v>
      </c>
    </row>
    <row r="1481" spans="1:7" ht="12" customHeight="1" x14ac:dyDescent="0.15">
      <c r="A1481" s="4">
        <v>44844</v>
      </c>
      <c r="B1481" s="5">
        <v>143388723</v>
      </c>
      <c r="C1481" s="1">
        <v>5540246183537</v>
      </c>
      <c r="D1481" s="1" t="str">
        <f t="shared" si="46"/>
        <v>MIX LEGUMES</v>
      </c>
      <c r="E1481" s="4">
        <v>44852</v>
      </c>
      <c r="F1481" s="6">
        <v>961</v>
      </c>
      <c r="G1481" t="str">
        <f t="shared" si="47"/>
        <v>202210</v>
      </c>
    </row>
    <row r="1482" spans="1:7" ht="12" customHeight="1" x14ac:dyDescent="0.15">
      <c r="A1482" s="7">
        <v>44844</v>
      </c>
      <c r="B1482" s="8">
        <v>143388723</v>
      </c>
      <c r="C1482" s="1">
        <v>5540246183538</v>
      </c>
      <c r="D1482" s="1" t="str">
        <f t="shared" si="46"/>
        <v>MIX LEGUMES</v>
      </c>
      <c r="E1482" s="7">
        <v>44852</v>
      </c>
      <c r="F1482" s="9">
        <v>919</v>
      </c>
      <c r="G1482" t="str">
        <f t="shared" si="47"/>
        <v>202210</v>
      </c>
    </row>
    <row r="1483" spans="1:7" ht="12" customHeight="1" x14ac:dyDescent="0.15">
      <c r="A1483" s="4">
        <v>44844</v>
      </c>
      <c r="B1483" s="5">
        <v>143388723</v>
      </c>
      <c r="C1483" s="1">
        <v>5540246192571</v>
      </c>
      <c r="D1483" s="1" t="str">
        <f t="shared" si="46"/>
        <v>MIX LEGUMES</v>
      </c>
      <c r="E1483" s="4">
        <v>44852</v>
      </c>
      <c r="F1483" s="6">
        <v>1337</v>
      </c>
      <c r="G1483" t="str">
        <f t="shared" si="47"/>
        <v>202210</v>
      </c>
    </row>
    <row r="1484" spans="1:7" ht="12" customHeight="1" x14ac:dyDescent="0.15">
      <c r="A1484" s="7">
        <v>44844</v>
      </c>
      <c r="B1484" s="8">
        <v>143388726</v>
      </c>
      <c r="C1484" s="1">
        <v>5540246180522</v>
      </c>
      <c r="D1484" s="1" t="str">
        <f t="shared" si="46"/>
        <v>BOULANGERIE</v>
      </c>
      <c r="E1484" s="7">
        <v>44857</v>
      </c>
      <c r="F1484" s="9">
        <v>1225</v>
      </c>
      <c r="G1484" t="str">
        <f t="shared" si="47"/>
        <v>202210</v>
      </c>
    </row>
    <row r="1485" spans="1:7" ht="12" customHeight="1" x14ac:dyDescent="0.15">
      <c r="A1485" s="4">
        <v>44844</v>
      </c>
      <c r="B1485" s="5">
        <v>143388727</v>
      </c>
      <c r="C1485" s="1">
        <v>5540246177376</v>
      </c>
      <c r="D1485" s="1" t="str">
        <f t="shared" si="46"/>
        <v>BOULANGERIE</v>
      </c>
      <c r="E1485" s="4">
        <v>44859</v>
      </c>
      <c r="F1485" s="6">
        <v>1253</v>
      </c>
      <c r="G1485" t="str">
        <f t="shared" si="47"/>
        <v>202210</v>
      </c>
    </row>
    <row r="1486" spans="1:7" ht="12" customHeight="1" x14ac:dyDescent="0.15">
      <c r="A1486" s="7">
        <v>44844</v>
      </c>
      <c r="B1486" s="8">
        <v>143388728</v>
      </c>
      <c r="C1486" s="1">
        <v>5540246191596</v>
      </c>
      <c r="D1486" s="1" t="str">
        <f t="shared" si="46"/>
        <v>BOULANGERIE</v>
      </c>
      <c r="E1486" s="7">
        <v>44853</v>
      </c>
      <c r="F1486" s="9">
        <v>297</v>
      </c>
      <c r="G1486" t="str">
        <f t="shared" si="47"/>
        <v>202210</v>
      </c>
    </row>
    <row r="1487" spans="1:7" ht="12" customHeight="1" x14ac:dyDescent="0.15">
      <c r="A1487" s="7">
        <v>44844</v>
      </c>
      <c r="B1487" s="8">
        <v>143388739</v>
      </c>
      <c r="C1487" s="1">
        <v>5540246192571</v>
      </c>
      <c r="D1487" s="1" t="str">
        <f t="shared" si="46"/>
        <v>MIX LEGUMES</v>
      </c>
      <c r="E1487" s="7">
        <v>44847</v>
      </c>
      <c r="F1487" s="9">
        <v>669</v>
      </c>
      <c r="G1487" t="str">
        <f t="shared" si="47"/>
        <v>202210</v>
      </c>
    </row>
    <row r="1488" spans="1:7" ht="12" customHeight="1" x14ac:dyDescent="0.15">
      <c r="A1488" s="4">
        <v>44844</v>
      </c>
      <c r="B1488" s="5">
        <v>143388744</v>
      </c>
      <c r="C1488" s="1">
        <v>5540246194632</v>
      </c>
      <c r="D1488" s="1" t="str">
        <f t="shared" si="46"/>
        <v>BOULANGERIE</v>
      </c>
      <c r="E1488" s="4">
        <v>44854</v>
      </c>
      <c r="F1488" s="6">
        <v>1170</v>
      </c>
      <c r="G1488" t="str">
        <f t="shared" si="47"/>
        <v>202210</v>
      </c>
    </row>
    <row r="1489" spans="1:7" ht="12" customHeight="1" x14ac:dyDescent="0.15">
      <c r="A1489" s="7">
        <v>44844</v>
      </c>
      <c r="B1489" s="8">
        <v>143388744</v>
      </c>
      <c r="C1489" s="1">
        <v>5540246195250</v>
      </c>
      <c r="D1489" s="1" t="str">
        <f t="shared" si="46"/>
        <v>BOULANGERIE</v>
      </c>
      <c r="E1489" s="7">
        <v>44854</v>
      </c>
      <c r="F1489" s="9">
        <v>168</v>
      </c>
      <c r="G1489" t="str">
        <f t="shared" si="47"/>
        <v>202210</v>
      </c>
    </row>
    <row r="1490" spans="1:7" ht="12" customHeight="1" x14ac:dyDescent="0.15">
      <c r="A1490" s="4">
        <v>44844</v>
      </c>
      <c r="B1490" s="5">
        <v>143388748</v>
      </c>
      <c r="C1490" s="1">
        <v>5540246173906</v>
      </c>
      <c r="D1490" s="1" t="str">
        <f t="shared" si="46"/>
        <v>VOLAILLE</v>
      </c>
      <c r="E1490" s="4">
        <v>44853</v>
      </c>
      <c r="F1490" s="6">
        <v>3267</v>
      </c>
      <c r="G1490" t="str">
        <f t="shared" si="47"/>
        <v>202210</v>
      </c>
    </row>
    <row r="1491" spans="1:7" ht="12" customHeight="1" x14ac:dyDescent="0.15">
      <c r="A1491" s="7">
        <v>44844</v>
      </c>
      <c r="B1491" s="8">
        <v>143388748</v>
      </c>
      <c r="C1491" s="1">
        <v>5540246181016</v>
      </c>
      <c r="D1491" s="1" t="str">
        <f t="shared" si="46"/>
        <v>VOLAILLE</v>
      </c>
      <c r="E1491" s="7">
        <v>44853</v>
      </c>
      <c r="F1491" s="9">
        <v>9800</v>
      </c>
      <c r="G1491" t="str">
        <f t="shared" si="47"/>
        <v>202210</v>
      </c>
    </row>
    <row r="1492" spans="1:7" ht="12" customHeight="1" x14ac:dyDescent="0.15">
      <c r="A1492" s="4">
        <v>44844</v>
      </c>
      <c r="B1492" s="5">
        <v>143388753</v>
      </c>
      <c r="C1492" s="1">
        <v>5540246188224</v>
      </c>
      <c r="D1492" s="1" t="str">
        <f t="shared" si="46"/>
        <v>VOLAILLE</v>
      </c>
      <c r="E1492" s="4">
        <v>44853</v>
      </c>
      <c r="F1492" s="6">
        <v>3620</v>
      </c>
      <c r="G1492" t="str">
        <f t="shared" si="47"/>
        <v>202210</v>
      </c>
    </row>
    <row r="1493" spans="1:7" ht="12" customHeight="1" x14ac:dyDescent="0.15">
      <c r="A1493" s="7">
        <v>44845</v>
      </c>
      <c r="B1493" s="8">
        <v>143388760</v>
      </c>
      <c r="C1493" s="1">
        <v>5540246171933</v>
      </c>
      <c r="D1493" s="1" t="str">
        <f t="shared" si="46"/>
        <v>CREMERIE</v>
      </c>
      <c r="E1493" s="7">
        <v>44847</v>
      </c>
      <c r="F1493" s="9">
        <v>1114</v>
      </c>
      <c r="G1493" t="str">
        <f t="shared" si="47"/>
        <v>202210</v>
      </c>
    </row>
    <row r="1494" spans="1:7" ht="12" customHeight="1" x14ac:dyDescent="0.15">
      <c r="A1494" s="4">
        <v>44845</v>
      </c>
      <c r="B1494" s="5">
        <v>143388760</v>
      </c>
      <c r="C1494" s="1">
        <v>5540246176294</v>
      </c>
      <c r="D1494" s="1" t="str">
        <f t="shared" si="46"/>
        <v>CREMERIE</v>
      </c>
      <c r="E1494" s="4">
        <v>44847</v>
      </c>
      <c r="F1494" s="6">
        <v>2970</v>
      </c>
      <c r="G1494" t="str">
        <f t="shared" si="47"/>
        <v>202210</v>
      </c>
    </row>
    <row r="1495" spans="1:7" ht="12" customHeight="1" x14ac:dyDescent="0.15">
      <c r="A1495" s="7">
        <v>44845</v>
      </c>
      <c r="B1495" s="8">
        <v>143388760</v>
      </c>
      <c r="C1495" s="1">
        <v>5540246176295</v>
      </c>
      <c r="D1495" s="1" t="str">
        <f t="shared" si="46"/>
        <v>CREMERIE</v>
      </c>
      <c r="E1495" s="7">
        <v>44847</v>
      </c>
      <c r="F1495" s="9">
        <v>11136</v>
      </c>
      <c r="G1495" t="str">
        <f t="shared" si="47"/>
        <v>202210</v>
      </c>
    </row>
    <row r="1496" spans="1:7" ht="12" customHeight="1" x14ac:dyDescent="0.15">
      <c r="A1496" s="7">
        <v>44845</v>
      </c>
      <c r="B1496" s="8">
        <v>143388760</v>
      </c>
      <c r="C1496" s="1">
        <v>5540246187987</v>
      </c>
      <c r="D1496" s="1" t="str">
        <f t="shared" si="46"/>
        <v>CREMERIE</v>
      </c>
      <c r="E1496" s="7">
        <v>44847</v>
      </c>
      <c r="F1496" s="9">
        <v>8909</v>
      </c>
      <c r="G1496" t="str">
        <f t="shared" si="47"/>
        <v>202210</v>
      </c>
    </row>
    <row r="1497" spans="1:7" ht="12" customHeight="1" x14ac:dyDescent="0.15">
      <c r="A1497" s="4">
        <v>44845</v>
      </c>
      <c r="B1497" s="5">
        <v>143388760</v>
      </c>
      <c r="C1497" s="1">
        <v>5540246188200</v>
      </c>
      <c r="D1497" s="1" t="str">
        <f t="shared" si="46"/>
        <v>CREMERIE</v>
      </c>
      <c r="E1497" s="4">
        <v>44847</v>
      </c>
      <c r="F1497" s="6">
        <v>2228</v>
      </c>
      <c r="G1497" t="str">
        <f t="shared" si="47"/>
        <v>202210</v>
      </c>
    </row>
    <row r="1498" spans="1:7" ht="12" customHeight="1" x14ac:dyDescent="0.15">
      <c r="A1498" s="4">
        <v>44845</v>
      </c>
      <c r="B1498" s="5">
        <v>143388762</v>
      </c>
      <c r="C1498" s="1">
        <v>5540246172978</v>
      </c>
      <c r="D1498" s="1" t="str">
        <f t="shared" si="46"/>
        <v>CREMERIE</v>
      </c>
      <c r="E1498" s="4">
        <v>44847</v>
      </c>
      <c r="F1498" s="6">
        <v>2506</v>
      </c>
      <c r="G1498" t="str">
        <f t="shared" si="47"/>
        <v>202210</v>
      </c>
    </row>
    <row r="1499" spans="1:7" ht="12" customHeight="1" x14ac:dyDescent="0.15">
      <c r="A1499" s="7">
        <v>44845</v>
      </c>
      <c r="B1499" s="8">
        <v>143388762</v>
      </c>
      <c r="C1499" s="1">
        <v>5540246174174</v>
      </c>
      <c r="D1499" s="1" t="str">
        <f t="shared" si="46"/>
        <v>CREMERIE</v>
      </c>
      <c r="E1499" s="7">
        <v>44847</v>
      </c>
      <c r="F1499" s="9">
        <v>232</v>
      </c>
      <c r="G1499" t="str">
        <f t="shared" si="47"/>
        <v>202210</v>
      </c>
    </row>
    <row r="1500" spans="1:7" ht="12" customHeight="1" x14ac:dyDescent="0.15">
      <c r="A1500" s="7">
        <v>44845</v>
      </c>
      <c r="B1500" s="8">
        <v>143388762</v>
      </c>
      <c r="C1500" s="1">
        <v>5540246176699</v>
      </c>
      <c r="D1500" s="1" t="str">
        <f t="shared" si="46"/>
        <v>CREMERIE</v>
      </c>
      <c r="E1500" s="7">
        <v>44847</v>
      </c>
      <c r="F1500" s="9">
        <v>4176</v>
      </c>
      <c r="G1500" t="str">
        <f t="shared" si="47"/>
        <v>202210</v>
      </c>
    </row>
    <row r="1501" spans="1:7" ht="12" customHeight="1" x14ac:dyDescent="0.15">
      <c r="A1501" s="7">
        <v>44845</v>
      </c>
      <c r="B1501" s="8">
        <v>143388762</v>
      </c>
      <c r="C1501" s="1">
        <v>5540246188175</v>
      </c>
      <c r="D1501" s="1" t="str">
        <f t="shared" si="46"/>
        <v>CREMERIE</v>
      </c>
      <c r="E1501" s="7">
        <v>44847</v>
      </c>
      <c r="F1501" s="9">
        <v>464</v>
      </c>
      <c r="G1501" t="str">
        <f t="shared" si="47"/>
        <v>202210</v>
      </c>
    </row>
    <row r="1502" spans="1:7" ht="12" customHeight="1" x14ac:dyDescent="0.15">
      <c r="A1502" s="7">
        <v>44845</v>
      </c>
      <c r="B1502" s="8">
        <v>143388762</v>
      </c>
      <c r="C1502" s="1">
        <v>5540246192102</v>
      </c>
      <c r="D1502" s="1" t="str">
        <f t="shared" si="46"/>
        <v>CREMERIE</v>
      </c>
      <c r="E1502" s="7">
        <v>44847</v>
      </c>
      <c r="F1502" s="9">
        <v>4009</v>
      </c>
      <c r="G1502" t="str">
        <f t="shared" si="47"/>
        <v>202210</v>
      </c>
    </row>
    <row r="1503" spans="1:7" ht="12" customHeight="1" x14ac:dyDescent="0.15">
      <c r="A1503" s="4">
        <v>44845</v>
      </c>
      <c r="B1503" s="5">
        <v>143388800</v>
      </c>
      <c r="C1503" s="1">
        <v>5540246170256</v>
      </c>
      <c r="D1503" s="1" t="str">
        <f t="shared" si="46"/>
        <v>BOULANGERIE</v>
      </c>
      <c r="E1503" s="4">
        <v>44859</v>
      </c>
      <c r="F1503" s="6">
        <v>2822</v>
      </c>
      <c r="G1503" t="str">
        <f t="shared" si="47"/>
        <v>202210</v>
      </c>
    </row>
    <row r="1504" spans="1:7" ht="12" customHeight="1" x14ac:dyDescent="0.15">
      <c r="A1504" s="7">
        <v>44845</v>
      </c>
      <c r="B1504" s="8">
        <v>143388800</v>
      </c>
      <c r="C1504" s="1">
        <v>5540246171888</v>
      </c>
      <c r="D1504" s="1" t="str">
        <f t="shared" si="46"/>
        <v>BOULANGERIE</v>
      </c>
      <c r="E1504" s="7">
        <v>44859</v>
      </c>
      <c r="F1504" s="9">
        <v>780</v>
      </c>
      <c r="G1504" t="str">
        <f t="shared" si="47"/>
        <v>202210</v>
      </c>
    </row>
    <row r="1505" spans="1:7" ht="12" customHeight="1" x14ac:dyDescent="0.15">
      <c r="A1505" s="7">
        <v>44846</v>
      </c>
      <c r="B1505" s="8">
        <v>143388802</v>
      </c>
      <c r="C1505" s="1">
        <v>5540246171933</v>
      </c>
      <c r="D1505" s="1" t="str">
        <f t="shared" si="46"/>
        <v>CREMERIE</v>
      </c>
      <c r="E1505" s="7">
        <v>44851</v>
      </c>
      <c r="F1505" s="9">
        <v>1114</v>
      </c>
      <c r="G1505" t="str">
        <f t="shared" si="47"/>
        <v>202210</v>
      </c>
    </row>
    <row r="1506" spans="1:7" ht="12" customHeight="1" x14ac:dyDescent="0.15">
      <c r="A1506" s="7">
        <v>44846</v>
      </c>
      <c r="B1506" s="8">
        <v>143388802</v>
      </c>
      <c r="C1506" s="1">
        <v>5540246187987</v>
      </c>
      <c r="D1506" s="1" t="str">
        <f t="shared" si="46"/>
        <v>CREMERIE</v>
      </c>
      <c r="E1506" s="7">
        <v>44851</v>
      </c>
      <c r="F1506" s="9">
        <v>6682</v>
      </c>
      <c r="G1506" t="str">
        <f t="shared" si="47"/>
        <v>202210</v>
      </c>
    </row>
    <row r="1507" spans="1:7" ht="12" customHeight="1" x14ac:dyDescent="0.15">
      <c r="A1507" s="4">
        <v>44846</v>
      </c>
      <c r="B1507" s="5">
        <v>143388802</v>
      </c>
      <c r="C1507" s="1">
        <v>5540246188200</v>
      </c>
      <c r="D1507" s="1" t="str">
        <f t="shared" si="46"/>
        <v>CREMERIE</v>
      </c>
      <c r="E1507" s="4">
        <v>44851</v>
      </c>
      <c r="F1507" s="6">
        <v>743</v>
      </c>
      <c r="G1507" t="str">
        <f t="shared" si="47"/>
        <v>202210</v>
      </c>
    </row>
    <row r="1508" spans="1:7" ht="12" customHeight="1" x14ac:dyDescent="0.15">
      <c r="A1508" s="7">
        <v>44846</v>
      </c>
      <c r="B1508" s="8">
        <v>143388803</v>
      </c>
      <c r="C1508" s="1">
        <v>5540246172669</v>
      </c>
      <c r="D1508" s="1" t="str">
        <f t="shared" si="46"/>
        <v>CREMERIE</v>
      </c>
      <c r="E1508" s="7">
        <v>44851</v>
      </c>
      <c r="F1508" s="9">
        <v>418</v>
      </c>
      <c r="G1508" t="str">
        <f t="shared" si="47"/>
        <v>202210</v>
      </c>
    </row>
    <row r="1509" spans="1:7" ht="12" customHeight="1" x14ac:dyDescent="0.15">
      <c r="A1509" s="4">
        <v>44846</v>
      </c>
      <c r="B1509" s="5">
        <v>143388803</v>
      </c>
      <c r="C1509" s="1">
        <v>5540246172978</v>
      </c>
      <c r="D1509" s="1" t="str">
        <f t="shared" si="46"/>
        <v>CREMERIE</v>
      </c>
      <c r="E1509" s="4">
        <v>44851</v>
      </c>
      <c r="F1509" s="6">
        <v>1671</v>
      </c>
      <c r="G1509" t="str">
        <f t="shared" si="47"/>
        <v>202210</v>
      </c>
    </row>
    <row r="1510" spans="1:7" ht="12" customHeight="1" x14ac:dyDescent="0.15">
      <c r="A1510" s="7">
        <v>44846</v>
      </c>
      <c r="B1510" s="8">
        <v>143388803</v>
      </c>
      <c r="C1510" s="1">
        <v>5540246174174</v>
      </c>
      <c r="D1510" s="1" t="str">
        <f t="shared" si="46"/>
        <v>CREMERIE</v>
      </c>
      <c r="E1510" s="7">
        <v>44851</v>
      </c>
      <c r="F1510" s="9">
        <v>232</v>
      </c>
      <c r="G1510" t="str">
        <f t="shared" si="47"/>
        <v>202210</v>
      </c>
    </row>
    <row r="1511" spans="1:7" ht="12" customHeight="1" x14ac:dyDescent="0.15">
      <c r="A1511" s="7">
        <v>44846</v>
      </c>
      <c r="B1511" s="8">
        <v>143388803</v>
      </c>
      <c r="C1511" s="1">
        <v>5540246176699</v>
      </c>
      <c r="D1511" s="1" t="str">
        <f t="shared" si="46"/>
        <v>CREMERIE</v>
      </c>
      <c r="E1511" s="7">
        <v>44851</v>
      </c>
      <c r="F1511" s="9">
        <v>8352</v>
      </c>
      <c r="G1511" t="str">
        <f t="shared" si="47"/>
        <v>202210</v>
      </c>
    </row>
    <row r="1512" spans="1:7" ht="12" customHeight="1" x14ac:dyDescent="0.15">
      <c r="A1512" s="7">
        <v>44846</v>
      </c>
      <c r="B1512" s="8">
        <v>143388803</v>
      </c>
      <c r="C1512" s="1">
        <v>5540246192102</v>
      </c>
      <c r="D1512" s="1" t="str">
        <f t="shared" si="46"/>
        <v>CREMERIE</v>
      </c>
      <c r="E1512" s="7">
        <v>44851</v>
      </c>
      <c r="F1512" s="9">
        <v>2005</v>
      </c>
      <c r="G1512" t="str">
        <f t="shared" si="47"/>
        <v>202210</v>
      </c>
    </row>
    <row r="1513" spans="1:7" ht="12" customHeight="1" x14ac:dyDescent="0.15">
      <c r="A1513" s="4">
        <v>44846</v>
      </c>
      <c r="B1513" s="5">
        <v>143388806</v>
      </c>
      <c r="C1513" s="1">
        <v>5540246173472</v>
      </c>
      <c r="D1513" s="1" t="str">
        <f t="shared" si="46"/>
        <v>CREMERIE</v>
      </c>
      <c r="E1513" s="4">
        <v>44854</v>
      </c>
      <c r="F1513" s="6">
        <v>418</v>
      </c>
      <c r="G1513" t="str">
        <f t="shared" si="47"/>
        <v>202210</v>
      </c>
    </row>
    <row r="1514" spans="1:7" ht="12" customHeight="1" x14ac:dyDescent="0.15">
      <c r="A1514" s="7">
        <v>44846</v>
      </c>
      <c r="B1514" s="8">
        <v>143388806</v>
      </c>
      <c r="C1514" s="1">
        <v>5540246174095</v>
      </c>
      <c r="D1514" s="1" t="str">
        <f t="shared" si="46"/>
        <v>CREMERIE</v>
      </c>
      <c r="E1514" s="7">
        <v>44854</v>
      </c>
      <c r="F1514" s="9">
        <v>140</v>
      </c>
      <c r="G1514" t="str">
        <f t="shared" si="47"/>
        <v>202210</v>
      </c>
    </row>
    <row r="1515" spans="1:7" ht="12" customHeight="1" x14ac:dyDescent="0.15">
      <c r="A1515" s="4">
        <v>44846</v>
      </c>
      <c r="B1515" s="5">
        <v>143388806</v>
      </c>
      <c r="C1515" s="1">
        <v>5540246175047</v>
      </c>
      <c r="D1515" s="1" t="str">
        <f t="shared" si="46"/>
        <v>CREMERIE</v>
      </c>
      <c r="E1515" s="4">
        <v>44854</v>
      </c>
      <c r="F1515" s="6">
        <v>279</v>
      </c>
      <c r="G1515" t="str">
        <f t="shared" si="47"/>
        <v>202210</v>
      </c>
    </row>
    <row r="1516" spans="1:7" ht="12" customHeight="1" x14ac:dyDescent="0.15">
      <c r="A1516" s="7">
        <v>44846</v>
      </c>
      <c r="B1516" s="8">
        <v>143388806</v>
      </c>
      <c r="C1516" s="1">
        <v>5540246175049</v>
      </c>
      <c r="D1516" s="1" t="str">
        <f t="shared" si="46"/>
        <v>CREMERIE</v>
      </c>
      <c r="E1516" s="7">
        <v>44854</v>
      </c>
      <c r="F1516" s="9">
        <v>1114</v>
      </c>
      <c r="G1516" t="str">
        <f t="shared" si="47"/>
        <v>202210</v>
      </c>
    </row>
    <row r="1517" spans="1:7" ht="12" customHeight="1" x14ac:dyDescent="0.15">
      <c r="A1517" s="4">
        <v>44846</v>
      </c>
      <c r="B1517" s="5">
        <v>143388806</v>
      </c>
      <c r="C1517" s="1">
        <v>5540246175050</v>
      </c>
      <c r="D1517" s="1" t="str">
        <f t="shared" si="46"/>
        <v>CREMERIE</v>
      </c>
      <c r="E1517" s="4">
        <v>44854</v>
      </c>
      <c r="F1517" s="6">
        <v>836</v>
      </c>
      <c r="G1517" t="str">
        <f t="shared" si="47"/>
        <v>202210</v>
      </c>
    </row>
    <row r="1518" spans="1:7" ht="12" customHeight="1" x14ac:dyDescent="0.15">
      <c r="A1518" s="7">
        <v>44846</v>
      </c>
      <c r="B1518" s="8">
        <v>143388806</v>
      </c>
      <c r="C1518" s="1">
        <v>5540246190743</v>
      </c>
      <c r="D1518" s="1" t="str">
        <f t="shared" si="46"/>
        <v>CREMERIE</v>
      </c>
      <c r="E1518" s="7">
        <v>44854</v>
      </c>
      <c r="F1518" s="9">
        <v>279</v>
      </c>
      <c r="G1518" t="str">
        <f t="shared" si="47"/>
        <v>202210</v>
      </c>
    </row>
    <row r="1519" spans="1:7" ht="12" customHeight="1" x14ac:dyDescent="0.15">
      <c r="A1519" s="4">
        <v>44846</v>
      </c>
      <c r="B1519" s="5">
        <v>143388818</v>
      </c>
      <c r="C1519" s="1">
        <v>5540246195943</v>
      </c>
      <c r="D1519" s="1" t="str">
        <f t="shared" si="46"/>
        <v>CREMERIE</v>
      </c>
      <c r="E1519" s="4">
        <v>44857</v>
      </c>
      <c r="F1519" s="6">
        <v>928</v>
      </c>
      <c r="G1519" t="str">
        <f t="shared" si="47"/>
        <v>202210</v>
      </c>
    </row>
    <row r="1520" spans="1:7" ht="12" customHeight="1" x14ac:dyDescent="0.15">
      <c r="A1520" s="7">
        <v>44846</v>
      </c>
      <c r="B1520" s="8">
        <v>143388818</v>
      </c>
      <c r="C1520" s="1">
        <v>5540246195944</v>
      </c>
      <c r="D1520" s="1" t="str">
        <f t="shared" si="46"/>
        <v>CREMERIE</v>
      </c>
      <c r="E1520" s="7">
        <v>44857</v>
      </c>
      <c r="F1520" s="9">
        <v>928</v>
      </c>
      <c r="G1520" t="str">
        <f t="shared" si="47"/>
        <v>202210</v>
      </c>
    </row>
    <row r="1521" spans="1:7" ht="12" customHeight="1" x14ac:dyDescent="0.15">
      <c r="A1521" s="4">
        <v>44846</v>
      </c>
      <c r="B1521" s="5">
        <v>143388819</v>
      </c>
      <c r="C1521" s="1">
        <v>5540246195943</v>
      </c>
      <c r="D1521" s="1" t="str">
        <f t="shared" si="46"/>
        <v>CREMERIE</v>
      </c>
      <c r="E1521" s="4">
        <v>44873</v>
      </c>
      <c r="F1521" s="6">
        <v>1184</v>
      </c>
      <c r="G1521" t="str">
        <f t="shared" si="47"/>
        <v>202211</v>
      </c>
    </row>
    <row r="1522" spans="1:7" ht="12" customHeight="1" x14ac:dyDescent="0.15">
      <c r="A1522" s="7">
        <v>44846</v>
      </c>
      <c r="B1522" s="8">
        <v>143388819</v>
      </c>
      <c r="C1522" s="1">
        <v>5540246195944</v>
      </c>
      <c r="D1522" s="1" t="str">
        <f t="shared" si="46"/>
        <v>CREMERIE</v>
      </c>
      <c r="E1522" s="7">
        <v>44873</v>
      </c>
      <c r="F1522" s="9">
        <v>464</v>
      </c>
      <c r="G1522" t="str">
        <f t="shared" si="47"/>
        <v>202211</v>
      </c>
    </row>
    <row r="1523" spans="1:7" ht="12" customHeight="1" x14ac:dyDescent="0.15">
      <c r="A1523" s="7">
        <v>44846</v>
      </c>
      <c r="B1523" s="8">
        <v>143388821</v>
      </c>
      <c r="C1523" s="1">
        <v>5540246181061</v>
      </c>
      <c r="D1523" s="1" t="str">
        <f t="shared" si="46"/>
        <v>VOLAILLE</v>
      </c>
      <c r="E1523" s="7">
        <v>44852</v>
      </c>
      <c r="F1523" s="9">
        <v>4410</v>
      </c>
      <c r="G1523" t="str">
        <f t="shared" si="47"/>
        <v>202210</v>
      </c>
    </row>
    <row r="1524" spans="1:7" ht="12" customHeight="1" x14ac:dyDescent="0.15">
      <c r="A1524" s="4">
        <v>44846</v>
      </c>
      <c r="B1524" s="5">
        <v>143388821</v>
      </c>
      <c r="C1524" s="1">
        <v>5540246183547</v>
      </c>
      <c r="D1524" s="1" t="str">
        <f t="shared" si="46"/>
        <v>VOLAILLE</v>
      </c>
      <c r="E1524" s="4">
        <v>44852</v>
      </c>
      <c r="F1524" s="6">
        <v>6682</v>
      </c>
      <c r="G1524" t="str">
        <f t="shared" si="47"/>
        <v>202210</v>
      </c>
    </row>
    <row r="1525" spans="1:7" ht="12" customHeight="1" x14ac:dyDescent="0.15">
      <c r="A1525" s="7">
        <v>44846</v>
      </c>
      <c r="B1525" s="8">
        <v>143388821</v>
      </c>
      <c r="C1525" s="1">
        <v>5540246185278</v>
      </c>
      <c r="D1525" s="1" t="str">
        <f t="shared" si="46"/>
        <v>VOLAILLE</v>
      </c>
      <c r="E1525" s="7">
        <v>44852</v>
      </c>
      <c r="F1525" s="9">
        <v>2239</v>
      </c>
      <c r="G1525" t="str">
        <f t="shared" si="47"/>
        <v>202210</v>
      </c>
    </row>
    <row r="1526" spans="1:7" ht="12" customHeight="1" x14ac:dyDescent="0.15">
      <c r="A1526" s="4">
        <v>44846</v>
      </c>
      <c r="B1526" s="5">
        <v>143388822</v>
      </c>
      <c r="C1526" s="1">
        <v>5540246193316</v>
      </c>
      <c r="D1526" s="1" t="str">
        <f t="shared" si="46"/>
        <v>BOULANGERIE</v>
      </c>
      <c r="E1526" s="4">
        <v>44873</v>
      </c>
      <c r="F1526" s="6">
        <v>335</v>
      </c>
      <c r="G1526" t="str">
        <f t="shared" si="47"/>
        <v>202211</v>
      </c>
    </row>
    <row r="1527" spans="1:7" ht="12" customHeight="1" x14ac:dyDescent="0.15">
      <c r="A1527" s="4">
        <v>44846</v>
      </c>
      <c r="B1527" s="5">
        <v>143388827</v>
      </c>
      <c r="C1527" s="1">
        <v>5540246177133</v>
      </c>
      <c r="D1527" s="1" t="str">
        <f t="shared" si="46"/>
        <v>MIX LEGUMES</v>
      </c>
      <c r="E1527" s="4">
        <v>44854</v>
      </c>
      <c r="F1527" s="6">
        <v>6682</v>
      </c>
      <c r="G1527" t="str">
        <f t="shared" si="47"/>
        <v>202210</v>
      </c>
    </row>
    <row r="1528" spans="1:7" ht="12" customHeight="1" x14ac:dyDescent="0.15">
      <c r="A1528" s="7">
        <v>44846</v>
      </c>
      <c r="B1528" s="8">
        <v>143388827</v>
      </c>
      <c r="C1528" s="1">
        <v>5540246192148</v>
      </c>
      <c r="D1528" s="1" t="str">
        <f t="shared" si="46"/>
        <v>MIX LEGUMES</v>
      </c>
      <c r="E1528" s="7">
        <v>44854</v>
      </c>
      <c r="F1528" s="9">
        <v>13920</v>
      </c>
      <c r="G1528" t="str">
        <f t="shared" si="47"/>
        <v>202210</v>
      </c>
    </row>
    <row r="1529" spans="1:7" ht="12" customHeight="1" x14ac:dyDescent="0.15">
      <c r="A1529" s="4">
        <v>44846</v>
      </c>
      <c r="B1529" s="5">
        <v>143388827</v>
      </c>
      <c r="C1529" s="1">
        <v>5540246192518</v>
      </c>
      <c r="D1529" s="1" t="str">
        <f t="shared" si="46"/>
        <v>MIX LEGUMES</v>
      </c>
      <c r="E1529" s="4">
        <v>44854</v>
      </c>
      <c r="F1529" s="6">
        <v>4385</v>
      </c>
      <c r="G1529" t="str">
        <f t="shared" si="47"/>
        <v>202210</v>
      </c>
    </row>
    <row r="1530" spans="1:7" ht="12" customHeight="1" x14ac:dyDescent="0.15">
      <c r="A1530" s="4">
        <v>44846</v>
      </c>
      <c r="B1530" s="5">
        <v>143388828</v>
      </c>
      <c r="C1530" s="1">
        <v>5540246194632</v>
      </c>
      <c r="D1530" s="1" t="str">
        <f t="shared" si="46"/>
        <v>BOULANGERIE</v>
      </c>
      <c r="E1530" s="4">
        <v>44858</v>
      </c>
      <c r="F1530" s="6">
        <v>1671</v>
      </c>
      <c r="G1530" t="str">
        <f t="shared" si="47"/>
        <v>202210</v>
      </c>
    </row>
    <row r="1531" spans="1:7" ht="12" customHeight="1" x14ac:dyDescent="0.15">
      <c r="A1531" s="7">
        <v>44846</v>
      </c>
      <c r="B1531" s="8">
        <v>143388837</v>
      </c>
      <c r="C1531" s="1">
        <v>5540246183558</v>
      </c>
      <c r="D1531" s="1" t="str">
        <f t="shared" si="46"/>
        <v>MIX LEGUMES</v>
      </c>
      <c r="E1531" s="7">
        <v>44861</v>
      </c>
      <c r="F1531" s="9">
        <v>2599</v>
      </c>
      <c r="G1531" t="str">
        <f t="shared" si="47"/>
        <v>202210</v>
      </c>
    </row>
    <row r="1532" spans="1:7" ht="12" customHeight="1" x14ac:dyDescent="0.15">
      <c r="A1532" s="4">
        <v>44846</v>
      </c>
      <c r="B1532" s="5">
        <v>143388837</v>
      </c>
      <c r="C1532" s="1">
        <v>5540246183560</v>
      </c>
      <c r="D1532" s="1" t="str">
        <f t="shared" si="46"/>
        <v>MIX LEGUMES</v>
      </c>
      <c r="E1532" s="4">
        <v>44861</v>
      </c>
      <c r="F1532" s="6">
        <v>223</v>
      </c>
      <c r="G1532" t="str">
        <f t="shared" si="47"/>
        <v>202210</v>
      </c>
    </row>
    <row r="1533" spans="1:7" ht="12" customHeight="1" x14ac:dyDescent="0.15">
      <c r="A1533" s="7">
        <v>44846</v>
      </c>
      <c r="B1533" s="8">
        <v>143388837</v>
      </c>
      <c r="C1533" s="1">
        <v>5540246192209</v>
      </c>
      <c r="D1533" s="1" t="str">
        <f t="shared" si="46"/>
        <v>MIX LEGUMES</v>
      </c>
      <c r="E1533" s="7">
        <v>44861</v>
      </c>
      <c r="F1533" s="9">
        <v>2228</v>
      </c>
      <c r="G1533" t="str">
        <f t="shared" si="47"/>
        <v>202210</v>
      </c>
    </row>
    <row r="1534" spans="1:7" ht="12" customHeight="1" x14ac:dyDescent="0.15">
      <c r="A1534" s="4">
        <v>44846</v>
      </c>
      <c r="B1534" s="5">
        <v>143388837</v>
      </c>
      <c r="C1534" s="1">
        <v>5540246192462</v>
      </c>
      <c r="D1534" s="1" t="str">
        <f t="shared" si="46"/>
        <v>MIX LEGUMES</v>
      </c>
      <c r="E1534" s="4">
        <v>44861</v>
      </c>
      <c r="F1534" s="6">
        <v>1114</v>
      </c>
      <c r="G1534" t="str">
        <f t="shared" si="47"/>
        <v>202210</v>
      </c>
    </row>
    <row r="1535" spans="1:7" ht="12" customHeight="1" x14ac:dyDescent="0.15">
      <c r="A1535" s="7">
        <v>44846</v>
      </c>
      <c r="B1535" s="8">
        <v>143388837</v>
      </c>
      <c r="C1535" s="1">
        <v>5540246192831</v>
      </c>
      <c r="D1535" s="1" t="str">
        <f t="shared" si="46"/>
        <v>MIX LEGUMES</v>
      </c>
      <c r="E1535" s="7">
        <v>44861</v>
      </c>
      <c r="F1535" s="9">
        <v>2599</v>
      </c>
      <c r="G1535" t="str">
        <f t="shared" si="47"/>
        <v>202210</v>
      </c>
    </row>
    <row r="1536" spans="1:7" ht="12" customHeight="1" x14ac:dyDescent="0.15">
      <c r="A1536" s="7">
        <v>44847</v>
      </c>
      <c r="B1536" s="8">
        <v>143388848</v>
      </c>
      <c r="C1536" s="1">
        <v>5540246172978</v>
      </c>
      <c r="D1536" s="1" t="str">
        <f t="shared" si="46"/>
        <v>CREMERIE</v>
      </c>
      <c r="E1536" s="7">
        <v>44852</v>
      </c>
      <c r="F1536" s="9">
        <v>1671</v>
      </c>
      <c r="G1536" t="str">
        <f t="shared" si="47"/>
        <v>202210</v>
      </c>
    </row>
    <row r="1537" spans="1:7" ht="12" customHeight="1" x14ac:dyDescent="0.15">
      <c r="A1537" s="4">
        <v>44847</v>
      </c>
      <c r="B1537" s="5">
        <v>143388848</v>
      </c>
      <c r="C1537" s="1">
        <v>5540246174174</v>
      </c>
      <c r="D1537" s="1" t="str">
        <f t="shared" si="46"/>
        <v>CREMERIE</v>
      </c>
      <c r="E1537" s="4">
        <v>44852</v>
      </c>
      <c r="F1537" s="6">
        <v>232</v>
      </c>
      <c r="G1537" t="str">
        <f t="shared" si="47"/>
        <v>202210</v>
      </c>
    </row>
    <row r="1538" spans="1:7" ht="12" customHeight="1" x14ac:dyDescent="0.15">
      <c r="A1538" s="7">
        <v>44847</v>
      </c>
      <c r="B1538" s="8">
        <v>143388850</v>
      </c>
      <c r="C1538" s="1">
        <v>5540246171933</v>
      </c>
      <c r="D1538" s="1" t="str">
        <f t="shared" ref="D1538:D1601" si="48">VLOOKUP(C1538,Categorie,4,FALSE)</f>
        <v>CREMERIE</v>
      </c>
      <c r="E1538" s="7">
        <v>44852</v>
      </c>
      <c r="F1538" s="9">
        <v>1114</v>
      </c>
      <c r="G1538" t="str">
        <f t="shared" si="47"/>
        <v>202210</v>
      </c>
    </row>
    <row r="1539" spans="1:7" ht="12" customHeight="1" x14ac:dyDescent="0.15">
      <c r="A1539" s="4">
        <v>44847</v>
      </c>
      <c r="B1539" s="5">
        <v>143388850</v>
      </c>
      <c r="C1539" s="1">
        <v>5540246187987</v>
      </c>
      <c r="D1539" s="1" t="str">
        <f t="shared" si="48"/>
        <v>CREMERIE</v>
      </c>
      <c r="E1539" s="4">
        <v>44852</v>
      </c>
      <c r="F1539" s="6">
        <v>4455</v>
      </c>
      <c r="G1539" t="str">
        <f t="shared" ref="G1539:G1602" si="49">TEXT(E1539,"aaaamm")</f>
        <v>202210</v>
      </c>
    </row>
    <row r="1540" spans="1:7" ht="12" customHeight="1" x14ac:dyDescent="0.15">
      <c r="A1540" s="4">
        <v>44847</v>
      </c>
      <c r="B1540" s="5">
        <v>143388857</v>
      </c>
      <c r="C1540" s="1">
        <v>5540246194632</v>
      </c>
      <c r="D1540" s="1" t="str">
        <f t="shared" si="48"/>
        <v>BOULANGERIE</v>
      </c>
      <c r="E1540" s="4">
        <v>44851</v>
      </c>
      <c r="F1540" s="6">
        <v>502</v>
      </c>
      <c r="G1540" t="str">
        <f t="shared" si="49"/>
        <v>202210</v>
      </c>
    </row>
    <row r="1541" spans="1:7" ht="12" customHeight="1" x14ac:dyDescent="0.15">
      <c r="A1541" s="4">
        <v>44847</v>
      </c>
      <c r="B1541" s="5">
        <v>143388865</v>
      </c>
      <c r="C1541" s="1">
        <v>5540246194632</v>
      </c>
      <c r="D1541" s="1" t="str">
        <f t="shared" si="48"/>
        <v>BOULANGERIE</v>
      </c>
      <c r="E1541" s="4">
        <v>44847</v>
      </c>
      <c r="F1541" s="6">
        <v>168</v>
      </c>
      <c r="G1541" t="str">
        <f t="shared" si="49"/>
        <v>202210</v>
      </c>
    </row>
    <row r="1542" spans="1:7" ht="12" customHeight="1" x14ac:dyDescent="0.15">
      <c r="A1542" s="7">
        <v>44847</v>
      </c>
      <c r="B1542" s="8">
        <v>143388867</v>
      </c>
      <c r="C1542" s="1">
        <v>5540246183541</v>
      </c>
      <c r="D1542" s="1" t="str">
        <f t="shared" si="48"/>
        <v>MIX LEGUMES</v>
      </c>
      <c r="E1542" s="7">
        <v>44853</v>
      </c>
      <c r="F1542" s="9">
        <v>3132</v>
      </c>
      <c r="G1542" t="str">
        <f t="shared" si="49"/>
        <v>202210</v>
      </c>
    </row>
    <row r="1543" spans="1:7" ht="12" customHeight="1" x14ac:dyDescent="0.15">
      <c r="A1543" s="4">
        <v>44847</v>
      </c>
      <c r="B1543" s="5">
        <v>143388869</v>
      </c>
      <c r="C1543" s="1">
        <v>5540246171759</v>
      </c>
      <c r="D1543" s="1" t="str">
        <f t="shared" si="48"/>
        <v>MIX LEGUMES</v>
      </c>
      <c r="E1543" s="4">
        <v>44858</v>
      </c>
      <c r="F1543" s="6">
        <v>10023</v>
      </c>
      <c r="G1543" t="str">
        <f t="shared" si="49"/>
        <v>202210</v>
      </c>
    </row>
    <row r="1544" spans="1:7" ht="12" customHeight="1" x14ac:dyDescent="0.15">
      <c r="A1544" s="7">
        <v>44847</v>
      </c>
      <c r="B1544" s="8">
        <v>143388869</v>
      </c>
      <c r="C1544" s="1">
        <v>5540246177133</v>
      </c>
      <c r="D1544" s="1" t="str">
        <f t="shared" si="48"/>
        <v>MIX LEGUMES</v>
      </c>
      <c r="E1544" s="7">
        <v>44858</v>
      </c>
      <c r="F1544" s="9">
        <v>10023</v>
      </c>
      <c r="G1544" t="str">
        <f t="shared" si="49"/>
        <v>202210</v>
      </c>
    </row>
    <row r="1545" spans="1:7" ht="12" customHeight="1" x14ac:dyDescent="0.15">
      <c r="A1545" s="7">
        <v>44847</v>
      </c>
      <c r="B1545" s="8">
        <v>143388870</v>
      </c>
      <c r="C1545" s="1">
        <v>5540246192148</v>
      </c>
      <c r="D1545" s="1" t="str">
        <f t="shared" si="48"/>
        <v>MIX LEGUMES</v>
      </c>
      <c r="E1545" s="7">
        <v>44859</v>
      </c>
      <c r="F1545" s="9">
        <v>45936</v>
      </c>
      <c r="G1545" t="str">
        <f t="shared" si="49"/>
        <v>202210</v>
      </c>
    </row>
    <row r="1546" spans="1:7" ht="12" customHeight="1" x14ac:dyDescent="0.15">
      <c r="A1546" s="4">
        <v>44851</v>
      </c>
      <c r="B1546" s="5">
        <v>143398885</v>
      </c>
      <c r="C1546" s="1">
        <v>5540246172539</v>
      </c>
      <c r="D1546" s="1" t="str">
        <f t="shared" si="48"/>
        <v>CREMERIE</v>
      </c>
      <c r="E1546" s="4">
        <v>44853</v>
      </c>
      <c r="F1546" s="6">
        <v>70</v>
      </c>
      <c r="G1546" t="str">
        <f t="shared" si="49"/>
        <v>202210</v>
      </c>
    </row>
    <row r="1547" spans="1:7" ht="12" customHeight="1" x14ac:dyDescent="0.15">
      <c r="A1547" s="7">
        <v>44851</v>
      </c>
      <c r="B1547" s="8">
        <v>143398885</v>
      </c>
      <c r="C1547" s="1">
        <v>5540246172978</v>
      </c>
      <c r="D1547" s="1" t="str">
        <f t="shared" si="48"/>
        <v>CREMERIE</v>
      </c>
      <c r="E1547" s="7">
        <v>44853</v>
      </c>
      <c r="F1547" s="9">
        <v>1671</v>
      </c>
      <c r="G1547" t="str">
        <f t="shared" si="49"/>
        <v>202210</v>
      </c>
    </row>
    <row r="1548" spans="1:7" ht="12" customHeight="1" x14ac:dyDescent="0.15">
      <c r="A1548" s="4">
        <v>44851</v>
      </c>
      <c r="B1548" s="5">
        <v>143398885</v>
      </c>
      <c r="C1548" s="1">
        <v>5540246174174</v>
      </c>
      <c r="D1548" s="1" t="str">
        <f t="shared" si="48"/>
        <v>CREMERIE</v>
      </c>
      <c r="E1548" s="4">
        <v>44853</v>
      </c>
      <c r="F1548" s="6">
        <v>464</v>
      </c>
      <c r="G1548" t="str">
        <f t="shared" si="49"/>
        <v>202210</v>
      </c>
    </row>
    <row r="1549" spans="1:7" ht="12" customHeight="1" x14ac:dyDescent="0.15">
      <c r="A1549" s="4">
        <v>44851</v>
      </c>
      <c r="B1549" s="5">
        <v>143398885</v>
      </c>
      <c r="C1549" s="1">
        <v>5540246176699</v>
      </c>
      <c r="D1549" s="1" t="str">
        <f t="shared" si="48"/>
        <v>CREMERIE</v>
      </c>
      <c r="E1549" s="4">
        <v>44853</v>
      </c>
      <c r="F1549" s="6">
        <v>8352</v>
      </c>
      <c r="G1549" t="str">
        <f t="shared" si="49"/>
        <v>202210</v>
      </c>
    </row>
    <row r="1550" spans="1:7" ht="12" customHeight="1" x14ac:dyDescent="0.15">
      <c r="A1550" s="4">
        <v>44851</v>
      </c>
      <c r="B1550" s="5">
        <v>143398886</v>
      </c>
      <c r="C1550" s="1">
        <v>5540246191598</v>
      </c>
      <c r="D1550" s="1" t="str">
        <f t="shared" si="48"/>
        <v>CREMERIE</v>
      </c>
      <c r="E1550" s="4">
        <v>44854</v>
      </c>
      <c r="F1550" s="6">
        <v>1601</v>
      </c>
      <c r="G1550" t="str">
        <f t="shared" si="49"/>
        <v>202210</v>
      </c>
    </row>
    <row r="1551" spans="1:7" ht="12" customHeight="1" x14ac:dyDescent="0.15">
      <c r="A1551" s="7">
        <v>44851</v>
      </c>
      <c r="B1551" s="8">
        <v>143398888</v>
      </c>
      <c r="C1551" s="1">
        <v>5540246176295</v>
      </c>
      <c r="D1551" s="1" t="str">
        <f t="shared" si="48"/>
        <v>CREMERIE</v>
      </c>
      <c r="E1551" s="7">
        <v>44853</v>
      </c>
      <c r="F1551" s="9">
        <v>4455</v>
      </c>
      <c r="G1551" t="str">
        <f t="shared" si="49"/>
        <v>202210</v>
      </c>
    </row>
    <row r="1552" spans="1:7" ht="12" customHeight="1" x14ac:dyDescent="0.15">
      <c r="A1552" s="7">
        <v>44851</v>
      </c>
      <c r="B1552" s="8">
        <v>143398888</v>
      </c>
      <c r="C1552" s="1">
        <v>5540246187987</v>
      </c>
      <c r="D1552" s="1" t="str">
        <f t="shared" si="48"/>
        <v>CREMERIE</v>
      </c>
      <c r="E1552" s="7">
        <v>44853</v>
      </c>
      <c r="F1552" s="9">
        <v>2228</v>
      </c>
      <c r="G1552" t="str">
        <f t="shared" si="49"/>
        <v>202210</v>
      </c>
    </row>
    <row r="1553" spans="1:7" ht="12" customHeight="1" x14ac:dyDescent="0.15">
      <c r="A1553" s="4">
        <v>44851</v>
      </c>
      <c r="B1553" s="5">
        <v>143398888</v>
      </c>
      <c r="C1553" s="1">
        <v>5540246188200</v>
      </c>
      <c r="D1553" s="1" t="str">
        <f t="shared" si="48"/>
        <v>CREMERIE</v>
      </c>
      <c r="E1553" s="4">
        <v>44853</v>
      </c>
      <c r="F1553" s="6">
        <v>1485</v>
      </c>
      <c r="G1553" t="str">
        <f t="shared" si="49"/>
        <v>202210</v>
      </c>
    </row>
    <row r="1554" spans="1:7" ht="12" customHeight="1" x14ac:dyDescent="0.15">
      <c r="A1554" s="7">
        <v>44851</v>
      </c>
      <c r="B1554" s="8">
        <v>143398898</v>
      </c>
      <c r="C1554" s="1">
        <v>5540246176295</v>
      </c>
      <c r="D1554" s="1" t="str">
        <f t="shared" si="48"/>
        <v>CREMERIE</v>
      </c>
      <c r="E1554" s="7">
        <v>44852</v>
      </c>
      <c r="F1554" s="9">
        <v>11136</v>
      </c>
      <c r="G1554" t="str">
        <f t="shared" si="49"/>
        <v>202210</v>
      </c>
    </row>
    <row r="1555" spans="1:7" ht="12" customHeight="1" x14ac:dyDescent="0.15">
      <c r="A1555" s="4">
        <v>44851</v>
      </c>
      <c r="B1555" s="5">
        <v>143398901</v>
      </c>
      <c r="C1555" s="1">
        <v>5540246173906</v>
      </c>
      <c r="D1555" s="1" t="str">
        <f t="shared" si="48"/>
        <v>VOLAILLE</v>
      </c>
      <c r="E1555" s="4">
        <v>44857</v>
      </c>
      <c r="F1555" s="6">
        <v>5346</v>
      </c>
      <c r="G1555" t="str">
        <f t="shared" si="49"/>
        <v>202210</v>
      </c>
    </row>
    <row r="1556" spans="1:7" ht="12" customHeight="1" x14ac:dyDescent="0.15">
      <c r="A1556" s="7">
        <v>44851</v>
      </c>
      <c r="B1556" s="8">
        <v>143398901</v>
      </c>
      <c r="C1556" s="1">
        <v>5540246181016</v>
      </c>
      <c r="D1556" s="1" t="str">
        <f t="shared" si="48"/>
        <v>VOLAILLE</v>
      </c>
      <c r="E1556" s="7">
        <v>44857</v>
      </c>
      <c r="F1556" s="9">
        <v>9800</v>
      </c>
      <c r="G1556" t="str">
        <f t="shared" si="49"/>
        <v>202210</v>
      </c>
    </row>
    <row r="1557" spans="1:7" ht="12" customHeight="1" x14ac:dyDescent="0.15">
      <c r="A1557" s="4">
        <v>44851</v>
      </c>
      <c r="B1557" s="5">
        <v>143398902</v>
      </c>
      <c r="C1557" s="1">
        <v>5540246195242</v>
      </c>
      <c r="D1557" s="1" t="str">
        <f t="shared" si="48"/>
        <v>MIX LEGUMES</v>
      </c>
      <c r="E1557" s="4">
        <v>44854</v>
      </c>
      <c r="F1557" s="6">
        <v>743</v>
      </c>
      <c r="G1557" t="str">
        <f t="shared" si="49"/>
        <v>202210</v>
      </c>
    </row>
    <row r="1558" spans="1:7" ht="12" customHeight="1" x14ac:dyDescent="0.15">
      <c r="A1558" s="7">
        <v>44852</v>
      </c>
      <c r="B1558" s="8">
        <v>143398914</v>
      </c>
      <c r="C1558" s="1">
        <v>5540246176294</v>
      </c>
      <c r="D1558" s="1" t="str">
        <f t="shared" si="48"/>
        <v>CREMERIE</v>
      </c>
      <c r="E1558" s="7">
        <v>44854</v>
      </c>
      <c r="F1558" s="9">
        <v>1485</v>
      </c>
      <c r="G1558" t="str">
        <f t="shared" si="49"/>
        <v>202210</v>
      </c>
    </row>
    <row r="1559" spans="1:7" ht="12" customHeight="1" x14ac:dyDescent="0.15">
      <c r="A1559" s="4">
        <v>44852</v>
      </c>
      <c r="B1559" s="5">
        <v>143398914</v>
      </c>
      <c r="C1559" s="1">
        <v>5540246176295</v>
      </c>
      <c r="D1559" s="1" t="str">
        <f t="shared" si="48"/>
        <v>CREMERIE</v>
      </c>
      <c r="E1559" s="4">
        <v>44854</v>
      </c>
      <c r="F1559" s="6">
        <v>4455</v>
      </c>
      <c r="G1559" t="str">
        <f t="shared" si="49"/>
        <v>202210</v>
      </c>
    </row>
    <row r="1560" spans="1:7" ht="12" customHeight="1" x14ac:dyDescent="0.15">
      <c r="A1560" s="7">
        <v>44852</v>
      </c>
      <c r="B1560" s="8">
        <v>143398914</v>
      </c>
      <c r="C1560" s="1">
        <v>5540246187987</v>
      </c>
      <c r="D1560" s="1" t="str">
        <f t="shared" si="48"/>
        <v>CREMERIE</v>
      </c>
      <c r="E1560" s="7">
        <v>44854</v>
      </c>
      <c r="F1560" s="9">
        <v>3341</v>
      </c>
      <c r="G1560" t="str">
        <f t="shared" si="49"/>
        <v>202210</v>
      </c>
    </row>
    <row r="1561" spans="1:7" ht="12" customHeight="1" x14ac:dyDescent="0.15">
      <c r="A1561" s="4">
        <v>44852</v>
      </c>
      <c r="B1561" s="5">
        <v>143398914</v>
      </c>
      <c r="C1561" s="1">
        <v>5540246188200</v>
      </c>
      <c r="D1561" s="1" t="str">
        <f t="shared" si="48"/>
        <v>CREMERIE</v>
      </c>
      <c r="E1561" s="4">
        <v>44854</v>
      </c>
      <c r="F1561" s="6">
        <v>743</v>
      </c>
      <c r="G1561" t="str">
        <f t="shared" si="49"/>
        <v>202210</v>
      </c>
    </row>
    <row r="1562" spans="1:7" ht="12" customHeight="1" x14ac:dyDescent="0.15">
      <c r="A1562" s="7">
        <v>44852</v>
      </c>
      <c r="B1562" s="8">
        <v>143398915</v>
      </c>
      <c r="C1562" s="1">
        <v>5540246172669</v>
      </c>
      <c r="D1562" s="1" t="str">
        <f t="shared" si="48"/>
        <v>CREMERIE</v>
      </c>
      <c r="E1562" s="7">
        <v>44854</v>
      </c>
      <c r="F1562" s="9">
        <v>140</v>
      </c>
      <c r="G1562" t="str">
        <f t="shared" si="49"/>
        <v>202210</v>
      </c>
    </row>
    <row r="1563" spans="1:7" ht="12" customHeight="1" x14ac:dyDescent="0.15">
      <c r="A1563" s="7">
        <v>44852</v>
      </c>
      <c r="B1563" s="8">
        <v>143398937</v>
      </c>
      <c r="C1563" s="1">
        <v>5540246194632</v>
      </c>
      <c r="D1563" s="1" t="str">
        <f t="shared" si="48"/>
        <v>BOULANGERIE</v>
      </c>
      <c r="E1563" s="7">
        <v>44861</v>
      </c>
      <c r="F1563" s="9">
        <v>1587</v>
      </c>
      <c r="G1563" t="str">
        <f t="shared" si="49"/>
        <v>202210</v>
      </c>
    </row>
    <row r="1564" spans="1:7" ht="12" customHeight="1" x14ac:dyDescent="0.15">
      <c r="A1564" s="4">
        <v>44852</v>
      </c>
      <c r="B1564" s="5">
        <v>143398938</v>
      </c>
      <c r="C1564" s="1">
        <v>5540246182684</v>
      </c>
      <c r="D1564" s="1" t="str">
        <f t="shared" si="48"/>
        <v>BOULANGERIE</v>
      </c>
      <c r="E1564" s="4">
        <v>44860</v>
      </c>
      <c r="F1564" s="6">
        <v>232</v>
      </c>
      <c r="G1564" t="str">
        <f t="shared" si="49"/>
        <v>202210</v>
      </c>
    </row>
    <row r="1565" spans="1:7" ht="12" customHeight="1" x14ac:dyDescent="0.15">
      <c r="A1565" s="7">
        <v>44852</v>
      </c>
      <c r="B1565" s="8">
        <v>143398938</v>
      </c>
      <c r="C1565" s="1">
        <v>5540246183844</v>
      </c>
      <c r="D1565" s="1" t="str">
        <f t="shared" si="48"/>
        <v>BOULANGERIE</v>
      </c>
      <c r="E1565" s="7">
        <v>44860</v>
      </c>
      <c r="F1565" s="9">
        <v>372</v>
      </c>
      <c r="G1565" t="str">
        <f t="shared" si="49"/>
        <v>202210</v>
      </c>
    </row>
    <row r="1566" spans="1:7" ht="12" customHeight="1" x14ac:dyDescent="0.15">
      <c r="A1566" s="7">
        <v>44852</v>
      </c>
      <c r="B1566" s="8">
        <v>143398938</v>
      </c>
      <c r="C1566" s="1">
        <v>5540246194467</v>
      </c>
      <c r="D1566" s="1" t="str">
        <f t="shared" si="48"/>
        <v>BOULANGERIE</v>
      </c>
      <c r="E1566" s="7">
        <v>44860</v>
      </c>
      <c r="F1566" s="9">
        <v>32072</v>
      </c>
      <c r="G1566" t="str">
        <f t="shared" si="49"/>
        <v>202210</v>
      </c>
    </row>
    <row r="1567" spans="1:7" ht="12" customHeight="1" x14ac:dyDescent="0.15">
      <c r="A1567" s="7">
        <v>44852</v>
      </c>
      <c r="B1567" s="8">
        <v>143398953</v>
      </c>
      <c r="C1567" s="1">
        <v>5540246170256</v>
      </c>
      <c r="D1567" s="1" t="str">
        <f t="shared" si="48"/>
        <v>BOULANGERIE</v>
      </c>
      <c r="E1567" s="7">
        <v>44867</v>
      </c>
      <c r="F1567" s="9">
        <v>2822</v>
      </c>
      <c r="G1567" t="str">
        <f t="shared" si="49"/>
        <v>202211</v>
      </c>
    </row>
    <row r="1568" spans="1:7" ht="12" customHeight="1" x14ac:dyDescent="0.15">
      <c r="A1568" s="4">
        <v>44852</v>
      </c>
      <c r="B1568" s="5">
        <v>143398953</v>
      </c>
      <c r="C1568" s="1">
        <v>5540246171888</v>
      </c>
      <c r="D1568" s="1" t="str">
        <f t="shared" si="48"/>
        <v>BOULANGERIE</v>
      </c>
      <c r="E1568" s="4">
        <v>44867</v>
      </c>
      <c r="F1568" s="6">
        <v>780</v>
      </c>
      <c r="G1568" t="str">
        <f t="shared" si="49"/>
        <v>202211</v>
      </c>
    </row>
    <row r="1569" spans="1:7" ht="12" customHeight="1" x14ac:dyDescent="0.15">
      <c r="A1569" s="4">
        <v>44852</v>
      </c>
      <c r="B1569" s="5">
        <v>143398960</v>
      </c>
      <c r="C1569" s="1">
        <v>5540246183589</v>
      </c>
      <c r="D1569" s="1" t="str">
        <f t="shared" si="48"/>
        <v>MIX LEGUMES</v>
      </c>
      <c r="E1569" s="4">
        <v>44861</v>
      </c>
      <c r="F1569" s="6">
        <v>650</v>
      </c>
      <c r="G1569" t="str">
        <f t="shared" si="49"/>
        <v>202210</v>
      </c>
    </row>
    <row r="1570" spans="1:7" ht="12" customHeight="1" x14ac:dyDescent="0.15">
      <c r="A1570" s="7">
        <v>44852</v>
      </c>
      <c r="B1570" s="8">
        <v>143398960</v>
      </c>
      <c r="C1570" s="1">
        <v>5540246186352</v>
      </c>
      <c r="D1570" s="1" t="str">
        <f t="shared" si="48"/>
        <v>MIX LEGUMES</v>
      </c>
      <c r="E1570" s="7">
        <v>44861</v>
      </c>
      <c r="F1570" s="9">
        <v>940</v>
      </c>
      <c r="G1570" t="str">
        <f t="shared" si="49"/>
        <v>202210</v>
      </c>
    </row>
    <row r="1571" spans="1:7" ht="12" customHeight="1" x14ac:dyDescent="0.15">
      <c r="A1571" s="4">
        <v>44852</v>
      </c>
      <c r="B1571" s="5">
        <v>143398960</v>
      </c>
      <c r="C1571" s="1">
        <v>5540246194790</v>
      </c>
      <c r="D1571" s="1" t="str">
        <f t="shared" si="48"/>
        <v>MIX LEGUMES</v>
      </c>
      <c r="E1571" s="4">
        <v>44861</v>
      </c>
      <c r="F1571" s="6">
        <v>1316</v>
      </c>
      <c r="G1571" t="str">
        <f t="shared" si="49"/>
        <v>202210</v>
      </c>
    </row>
    <row r="1572" spans="1:7" ht="12" customHeight="1" x14ac:dyDescent="0.15">
      <c r="A1572" s="4">
        <v>44853</v>
      </c>
      <c r="B1572" s="5">
        <v>143398980</v>
      </c>
      <c r="C1572" s="1">
        <v>5540246187987</v>
      </c>
      <c r="D1572" s="1" t="str">
        <f t="shared" si="48"/>
        <v>CREMERIE</v>
      </c>
      <c r="E1572" s="4">
        <v>44857</v>
      </c>
      <c r="F1572" s="6">
        <v>2228</v>
      </c>
      <c r="G1572" t="str">
        <f t="shared" si="49"/>
        <v>202210</v>
      </c>
    </row>
    <row r="1573" spans="1:7" ht="12" customHeight="1" x14ac:dyDescent="0.15">
      <c r="A1573" s="7">
        <v>44853</v>
      </c>
      <c r="B1573" s="8">
        <v>143398980</v>
      </c>
      <c r="C1573" s="1">
        <v>5540246188200</v>
      </c>
      <c r="D1573" s="1" t="str">
        <f t="shared" si="48"/>
        <v>CREMERIE</v>
      </c>
      <c r="E1573" s="7">
        <v>44857</v>
      </c>
      <c r="F1573" s="9">
        <v>1485</v>
      </c>
      <c r="G1573" t="str">
        <f t="shared" si="49"/>
        <v>202210</v>
      </c>
    </row>
    <row r="1574" spans="1:7" ht="12" customHeight="1" x14ac:dyDescent="0.15">
      <c r="A1574" s="7">
        <v>44853</v>
      </c>
      <c r="B1574" s="8">
        <v>143398981</v>
      </c>
      <c r="C1574" s="1">
        <v>5540246188175</v>
      </c>
      <c r="D1574" s="1" t="str">
        <f t="shared" si="48"/>
        <v>CREMERIE</v>
      </c>
      <c r="E1574" s="7">
        <v>44857</v>
      </c>
      <c r="F1574" s="9">
        <v>186</v>
      </c>
      <c r="G1574" t="str">
        <f t="shared" si="49"/>
        <v>202210</v>
      </c>
    </row>
    <row r="1575" spans="1:7" ht="12" customHeight="1" x14ac:dyDescent="0.15">
      <c r="A1575" s="4">
        <v>44853</v>
      </c>
      <c r="B1575" s="5">
        <v>143398989</v>
      </c>
      <c r="C1575" s="1">
        <v>5540246196002</v>
      </c>
      <c r="D1575" s="1" t="str">
        <f t="shared" si="48"/>
        <v>CREMERIE</v>
      </c>
      <c r="E1575" s="4">
        <v>44880</v>
      </c>
      <c r="F1575" s="6">
        <v>845</v>
      </c>
      <c r="G1575" t="str">
        <f t="shared" si="49"/>
        <v>202211</v>
      </c>
    </row>
    <row r="1576" spans="1:7" ht="12" customHeight="1" x14ac:dyDescent="0.15">
      <c r="A1576" s="7">
        <v>44853</v>
      </c>
      <c r="B1576" s="8">
        <v>143399001</v>
      </c>
      <c r="C1576" s="1">
        <v>5540246194632</v>
      </c>
      <c r="D1576" s="1" t="str">
        <f t="shared" si="48"/>
        <v>BOULANGERIE</v>
      </c>
      <c r="E1576" s="7">
        <v>44864</v>
      </c>
      <c r="F1576" s="9">
        <v>669</v>
      </c>
      <c r="G1576" t="str">
        <f t="shared" si="49"/>
        <v>202210</v>
      </c>
    </row>
    <row r="1577" spans="1:7" ht="12" customHeight="1" x14ac:dyDescent="0.15">
      <c r="A1577" s="4">
        <v>44853</v>
      </c>
      <c r="B1577" s="5">
        <v>143399001</v>
      </c>
      <c r="C1577" s="1">
        <v>5540246195250</v>
      </c>
      <c r="D1577" s="1" t="str">
        <f t="shared" si="48"/>
        <v>BOULANGERIE</v>
      </c>
      <c r="E1577" s="4">
        <v>44864</v>
      </c>
      <c r="F1577" s="6">
        <v>418</v>
      </c>
      <c r="G1577" t="str">
        <f t="shared" si="49"/>
        <v>202210</v>
      </c>
    </row>
    <row r="1578" spans="1:7" ht="12" customHeight="1" x14ac:dyDescent="0.15">
      <c r="A1578" s="7">
        <v>44853</v>
      </c>
      <c r="B1578" s="8">
        <v>143399002</v>
      </c>
      <c r="C1578" s="1">
        <v>5540246194632</v>
      </c>
      <c r="D1578" s="1" t="str">
        <f t="shared" si="48"/>
        <v>BOULANGERIE</v>
      </c>
      <c r="E1578" s="7">
        <v>44866</v>
      </c>
      <c r="F1578" s="9">
        <v>2757</v>
      </c>
      <c r="G1578" t="str">
        <f t="shared" si="49"/>
        <v>202211</v>
      </c>
    </row>
    <row r="1579" spans="1:7" ht="12" customHeight="1" x14ac:dyDescent="0.15">
      <c r="A1579" s="7">
        <v>44853</v>
      </c>
      <c r="B1579" s="8">
        <v>143399003</v>
      </c>
      <c r="C1579" s="1">
        <v>5540246194632</v>
      </c>
      <c r="D1579" s="1" t="str">
        <f t="shared" si="48"/>
        <v>BOULANGERIE</v>
      </c>
      <c r="E1579" s="7">
        <v>44868</v>
      </c>
      <c r="F1579" s="9">
        <v>585</v>
      </c>
      <c r="G1579" t="str">
        <f t="shared" si="49"/>
        <v>202211</v>
      </c>
    </row>
    <row r="1580" spans="1:7" ht="12" customHeight="1" x14ac:dyDescent="0.15">
      <c r="A1580" s="4">
        <v>44853</v>
      </c>
      <c r="B1580" s="5">
        <v>143399003</v>
      </c>
      <c r="C1580" s="1">
        <v>5540246195250</v>
      </c>
      <c r="D1580" s="1" t="str">
        <f t="shared" si="48"/>
        <v>BOULANGERIE</v>
      </c>
      <c r="E1580" s="4">
        <v>44868</v>
      </c>
      <c r="F1580" s="6">
        <v>418</v>
      </c>
      <c r="G1580" t="str">
        <f t="shared" si="49"/>
        <v>202211</v>
      </c>
    </row>
    <row r="1581" spans="1:7" ht="12" customHeight="1" x14ac:dyDescent="0.15">
      <c r="A1581" s="7">
        <v>44854</v>
      </c>
      <c r="B1581" s="8">
        <v>143399013</v>
      </c>
      <c r="C1581" s="1">
        <v>5540246172669</v>
      </c>
      <c r="D1581" s="1" t="str">
        <f t="shared" si="48"/>
        <v>CREMERIE</v>
      </c>
      <c r="E1581" s="7">
        <v>44858</v>
      </c>
      <c r="F1581" s="9">
        <v>140</v>
      </c>
      <c r="G1581" t="str">
        <f t="shared" si="49"/>
        <v>202210</v>
      </c>
    </row>
    <row r="1582" spans="1:7" ht="12" customHeight="1" x14ac:dyDescent="0.15">
      <c r="A1582" s="7">
        <v>44854</v>
      </c>
      <c r="B1582" s="8">
        <v>143399013</v>
      </c>
      <c r="C1582" s="1">
        <v>5540246174174</v>
      </c>
      <c r="D1582" s="1" t="str">
        <f t="shared" si="48"/>
        <v>CREMERIE</v>
      </c>
      <c r="E1582" s="7">
        <v>44858</v>
      </c>
      <c r="F1582" s="9">
        <v>464</v>
      </c>
      <c r="G1582" t="str">
        <f t="shared" si="49"/>
        <v>202210</v>
      </c>
    </row>
    <row r="1583" spans="1:7" ht="12" customHeight="1" x14ac:dyDescent="0.15">
      <c r="A1583" s="4">
        <v>44854</v>
      </c>
      <c r="B1583" s="5">
        <v>143399013</v>
      </c>
      <c r="C1583" s="1">
        <v>5540246176699</v>
      </c>
      <c r="D1583" s="1" t="str">
        <f t="shared" si="48"/>
        <v>CREMERIE</v>
      </c>
      <c r="E1583" s="4">
        <v>44858</v>
      </c>
      <c r="F1583" s="6">
        <v>8352</v>
      </c>
      <c r="G1583" t="str">
        <f t="shared" si="49"/>
        <v>202210</v>
      </c>
    </row>
    <row r="1584" spans="1:7" ht="12" customHeight="1" x14ac:dyDescent="0.15">
      <c r="A1584" s="4">
        <v>44854</v>
      </c>
      <c r="B1584" s="5">
        <v>143399013</v>
      </c>
      <c r="C1584" s="1">
        <v>5540246188175</v>
      </c>
      <c r="D1584" s="1" t="str">
        <f t="shared" si="48"/>
        <v>CREMERIE</v>
      </c>
      <c r="E1584" s="4">
        <v>44858</v>
      </c>
      <c r="F1584" s="6">
        <v>232</v>
      </c>
      <c r="G1584" t="str">
        <f t="shared" si="49"/>
        <v>202210</v>
      </c>
    </row>
    <row r="1585" spans="1:7" ht="12" customHeight="1" x14ac:dyDescent="0.15">
      <c r="A1585" s="4">
        <v>44854</v>
      </c>
      <c r="B1585" s="5">
        <v>143399014</v>
      </c>
      <c r="C1585" s="1">
        <v>5540246176295</v>
      </c>
      <c r="D1585" s="1" t="str">
        <f t="shared" si="48"/>
        <v>CREMERIE</v>
      </c>
      <c r="E1585" s="4">
        <v>44858</v>
      </c>
      <c r="F1585" s="6">
        <v>7424</v>
      </c>
      <c r="G1585" t="str">
        <f t="shared" si="49"/>
        <v>202210</v>
      </c>
    </row>
    <row r="1586" spans="1:7" ht="12" customHeight="1" x14ac:dyDescent="0.15">
      <c r="A1586" s="4">
        <v>44854</v>
      </c>
      <c r="B1586" s="5">
        <v>143399014</v>
      </c>
      <c r="C1586" s="1">
        <v>5540246187987</v>
      </c>
      <c r="D1586" s="1" t="str">
        <f t="shared" si="48"/>
        <v>CREMERIE</v>
      </c>
      <c r="E1586" s="4">
        <v>44858</v>
      </c>
      <c r="F1586" s="6">
        <v>1114</v>
      </c>
      <c r="G1586" t="str">
        <f t="shared" si="49"/>
        <v>202210</v>
      </c>
    </row>
    <row r="1587" spans="1:7" ht="12" customHeight="1" x14ac:dyDescent="0.15">
      <c r="A1587" s="7">
        <v>44854</v>
      </c>
      <c r="B1587" s="8">
        <v>143399014</v>
      </c>
      <c r="C1587" s="1">
        <v>5540246188200</v>
      </c>
      <c r="D1587" s="1" t="str">
        <f t="shared" si="48"/>
        <v>CREMERIE</v>
      </c>
      <c r="E1587" s="7">
        <v>44858</v>
      </c>
      <c r="F1587" s="9">
        <v>1485</v>
      </c>
      <c r="G1587" t="str">
        <f t="shared" si="49"/>
        <v>202210</v>
      </c>
    </row>
    <row r="1588" spans="1:7" ht="12" customHeight="1" x14ac:dyDescent="0.15">
      <c r="A1588" s="7">
        <v>44854</v>
      </c>
      <c r="B1588" s="8">
        <v>143399018</v>
      </c>
      <c r="C1588" s="1">
        <v>5540246185429</v>
      </c>
      <c r="D1588" s="1" t="str">
        <f t="shared" si="48"/>
        <v>CREMERIE</v>
      </c>
      <c r="E1588" s="7">
        <v>44859</v>
      </c>
      <c r="F1588" s="9">
        <v>140</v>
      </c>
      <c r="G1588" t="str">
        <f t="shared" si="49"/>
        <v>202210</v>
      </c>
    </row>
    <row r="1589" spans="1:7" ht="12" customHeight="1" x14ac:dyDescent="0.15">
      <c r="A1589" s="4">
        <v>44854</v>
      </c>
      <c r="B1589" s="5">
        <v>143399018</v>
      </c>
      <c r="C1589" s="1">
        <v>5540246185562</v>
      </c>
      <c r="D1589" s="1" t="str">
        <f t="shared" si="48"/>
        <v>CREMERIE</v>
      </c>
      <c r="E1589" s="4">
        <v>44859</v>
      </c>
      <c r="F1589" s="6">
        <v>140</v>
      </c>
      <c r="G1589" t="str">
        <f t="shared" si="49"/>
        <v>202210</v>
      </c>
    </row>
    <row r="1590" spans="1:7" ht="12" customHeight="1" x14ac:dyDescent="0.15">
      <c r="A1590" s="4">
        <v>44854</v>
      </c>
      <c r="B1590" s="5">
        <v>143399033</v>
      </c>
      <c r="C1590" s="1">
        <v>5540246195999</v>
      </c>
      <c r="D1590" s="1" t="str">
        <f t="shared" si="48"/>
        <v>MIX LEGUMES</v>
      </c>
      <c r="E1590" s="4">
        <v>44886</v>
      </c>
      <c r="F1590" s="6">
        <v>7517</v>
      </c>
      <c r="G1590" t="str">
        <f t="shared" si="49"/>
        <v>202211</v>
      </c>
    </row>
    <row r="1591" spans="1:7" ht="12" customHeight="1" x14ac:dyDescent="0.15">
      <c r="A1591" s="7">
        <v>44854</v>
      </c>
      <c r="B1591" s="8">
        <v>143399042</v>
      </c>
      <c r="C1591" s="1">
        <v>5540246181061</v>
      </c>
      <c r="D1591" s="1" t="str">
        <f t="shared" si="48"/>
        <v>VOLAILLE</v>
      </c>
      <c r="E1591" s="7">
        <v>44858</v>
      </c>
      <c r="F1591" s="9">
        <v>3308</v>
      </c>
      <c r="G1591" t="str">
        <f t="shared" si="49"/>
        <v>202210</v>
      </c>
    </row>
    <row r="1592" spans="1:7" ht="12" customHeight="1" x14ac:dyDescent="0.15">
      <c r="A1592" s="4">
        <v>44854</v>
      </c>
      <c r="B1592" s="5">
        <v>143399042</v>
      </c>
      <c r="C1592" s="1">
        <v>5540246183547</v>
      </c>
      <c r="D1592" s="1" t="str">
        <f t="shared" si="48"/>
        <v>VOLAILLE</v>
      </c>
      <c r="E1592" s="4">
        <v>44858</v>
      </c>
      <c r="F1592" s="6">
        <v>5789</v>
      </c>
      <c r="G1592" t="str">
        <f t="shared" si="49"/>
        <v>202210</v>
      </c>
    </row>
    <row r="1593" spans="1:7" ht="12" customHeight="1" x14ac:dyDescent="0.15">
      <c r="A1593" s="7">
        <v>44854</v>
      </c>
      <c r="B1593" s="8">
        <v>143399042</v>
      </c>
      <c r="C1593" s="1">
        <v>5540246185278</v>
      </c>
      <c r="D1593" s="1" t="str">
        <f t="shared" si="48"/>
        <v>VOLAILLE</v>
      </c>
      <c r="E1593" s="7">
        <v>44858</v>
      </c>
      <c r="F1593" s="9">
        <v>1120</v>
      </c>
      <c r="G1593" t="str">
        <f t="shared" si="49"/>
        <v>202210</v>
      </c>
    </row>
    <row r="1594" spans="1:7" ht="12" customHeight="1" x14ac:dyDescent="0.15">
      <c r="A1594" s="4">
        <v>44854</v>
      </c>
      <c r="B1594" s="5">
        <v>143399043</v>
      </c>
      <c r="C1594" s="1">
        <v>5540246171759</v>
      </c>
      <c r="D1594" s="1" t="str">
        <f t="shared" si="48"/>
        <v>MIX LEGUMES</v>
      </c>
      <c r="E1594" s="4">
        <v>44865</v>
      </c>
      <c r="F1594" s="6">
        <v>3341</v>
      </c>
      <c r="G1594" t="str">
        <f t="shared" si="49"/>
        <v>202210</v>
      </c>
    </row>
    <row r="1595" spans="1:7" ht="12" customHeight="1" x14ac:dyDescent="0.15">
      <c r="A1595" s="7">
        <v>44854</v>
      </c>
      <c r="B1595" s="8">
        <v>143399043</v>
      </c>
      <c r="C1595" s="1">
        <v>5540246177133</v>
      </c>
      <c r="D1595" s="1" t="str">
        <f t="shared" si="48"/>
        <v>MIX LEGUMES</v>
      </c>
      <c r="E1595" s="7">
        <v>44865</v>
      </c>
      <c r="F1595" s="9">
        <v>5568</v>
      </c>
      <c r="G1595" t="str">
        <f t="shared" si="49"/>
        <v>202210</v>
      </c>
    </row>
    <row r="1596" spans="1:7" ht="12" customHeight="1" x14ac:dyDescent="0.15">
      <c r="A1596" s="4">
        <v>44854</v>
      </c>
      <c r="B1596" s="5">
        <v>143399043</v>
      </c>
      <c r="C1596" s="1">
        <v>5540246192148</v>
      </c>
      <c r="D1596" s="1" t="str">
        <f t="shared" si="48"/>
        <v>MIX LEGUMES</v>
      </c>
      <c r="E1596" s="4">
        <v>44865</v>
      </c>
      <c r="F1596" s="6">
        <v>29232</v>
      </c>
      <c r="G1596" t="str">
        <f t="shared" si="49"/>
        <v>202210</v>
      </c>
    </row>
    <row r="1597" spans="1:7" ht="12" customHeight="1" x14ac:dyDescent="0.15">
      <c r="A1597" s="7">
        <v>44854</v>
      </c>
      <c r="B1597" s="8">
        <v>143399044</v>
      </c>
      <c r="C1597" s="1">
        <v>5540246173906</v>
      </c>
      <c r="D1597" s="1" t="str">
        <f t="shared" si="48"/>
        <v>VOLAILLE</v>
      </c>
      <c r="E1597" s="7">
        <v>44866</v>
      </c>
      <c r="F1597" s="9">
        <v>5717</v>
      </c>
      <c r="G1597" t="str">
        <f t="shared" si="49"/>
        <v>202211</v>
      </c>
    </row>
    <row r="1598" spans="1:7" ht="12" customHeight="1" x14ac:dyDescent="0.15">
      <c r="A1598" s="4">
        <v>44854</v>
      </c>
      <c r="B1598" s="5">
        <v>143399044</v>
      </c>
      <c r="C1598" s="1">
        <v>5540246181016</v>
      </c>
      <c r="D1598" s="1" t="str">
        <f t="shared" si="48"/>
        <v>VOLAILLE</v>
      </c>
      <c r="E1598" s="4">
        <v>44866</v>
      </c>
      <c r="F1598" s="6">
        <v>10691</v>
      </c>
      <c r="G1598" t="str">
        <f t="shared" si="49"/>
        <v>202211</v>
      </c>
    </row>
    <row r="1599" spans="1:7" ht="12" customHeight="1" x14ac:dyDescent="0.15">
      <c r="A1599" s="7">
        <v>44854</v>
      </c>
      <c r="B1599" s="8">
        <v>143399048</v>
      </c>
      <c r="C1599" s="1">
        <v>5540246191594</v>
      </c>
      <c r="D1599" s="1" t="str">
        <f t="shared" si="48"/>
        <v>CREMERIE</v>
      </c>
      <c r="E1599" s="7">
        <v>44859</v>
      </c>
      <c r="F1599" s="9">
        <v>1504</v>
      </c>
      <c r="G1599" t="str">
        <f t="shared" si="49"/>
        <v>202210</v>
      </c>
    </row>
    <row r="1600" spans="1:7" ht="12" customHeight="1" x14ac:dyDescent="0.15">
      <c r="A1600" s="4">
        <v>44854</v>
      </c>
      <c r="B1600" s="5">
        <v>143399049</v>
      </c>
      <c r="C1600" s="1">
        <v>5540246175047</v>
      </c>
      <c r="D1600" s="1" t="str">
        <f t="shared" si="48"/>
        <v>CREMERIE</v>
      </c>
      <c r="E1600" s="4">
        <v>44861</v>
      </c>
      <c r="F1600" s="6">
        <v>279</v>
      </c>
      <c r="G1600" t="str">
        <f t="shared" si="49"/>
        <v>202210</v>
      </c>
    </row>
    <row r="1601" spans="1:7" ht="12" customHeight="1" x14ac:dyDescent="0.15">
      <c r="A1601" s="4">
        <v>44857</v>
      </c>
      <c r="B1601" s="5">
        <v>143409059</v>
      </c>
      <c r="C1601" s="1">
        <v>5540246174174</v>
      </c>
      <c r="D1601" s="1" t="str">
        <f t="shared" si="48"/>
        <v>CREMERIE</v>
      </c>
      <c r="E1601" s="4">
        <v>44859</v>
      </c>
      <c r="F1601" s="6">
        <v>464</v>
      </c>
      <c r="G1601" t="str">
        <f t="shared" si="49"/>
        <v>202210</v>
      </c>
    </row>
    <row r="1602" spans="1:7" ht="12" customHeight="1" x14ac:dyDescent="0.15">
      <c r="A1602" s="4">
        <v>44857</v>
      </c>
      <c r="B1602" s="5">
        <v>143409059</v>
      </c>
      <c r="C1602" s="1">
        <v>5540246176699</v>
      </c>
      <c r="D1602" s="1" t="str">
        <f t="shared" ref="D1602:D1665" si="50">VLOOKUP(C1602,Categorie,4,FALSE)</f>
        <v>CREMERIE</v>
      </c>
      <c r="E1602" s="4">
        <v>44859</v>
      </c>
      <c r="F1602" s="6">
        <v>4176</v>
      </c>
      <c r="G1602" t="str">
        <f t="shared" si="49"/>
        <v>202210</v>
      </c>
    </row>
    <row r="1603" spans="1:7" ht="12" customHeight="1" x14ac:dyDescent="0.15">
      <c r="A1603" s="7">
        <v>44857</v>
      </c>
      <c r="B1603" s="8">
        <v>143409061</v>
      </c>
      <c r="C1603" s="1">
        <v>5540246188200</v>
      </c>
      <c r="D1603" s="1" t="str">
        <f t="shared" si="50"/>
        <v>CREMERIE</v>
      </c>
      <c r="E1603" s="7">
        <v>44859</v>
      </c>
      <c r="F1603" s="9">
        <v>1485</v>
      </c>
      <c r="G1603" t="str">
        <f t="shared" ref="G1603:G1666" si="51">TEXT(E1603,"aaaamm")</f>
        <v>202210</v>
      </c>
    </row>
    <row r="1604" spans="1:7" ht="12" customHeight="1" x14ac:dyDescent="0.15">
      <c r="A1604" s="4">
        <v>44857</v>
      </c>
      <c r="B1604" s="5">
        <v>143409062</v>
      </c>
      <c r="C1604" s="1">
        <v>5540246195653</v>
      </c>
      <c r="D1604" s="1" t="str">
        <f t="shared" si="50"/>
        <v>EMBALLAGES</v>
      </c>
      <c r="E1604" s="4">
        <v>44872</v>
      </c>
      <c r="F1604" s="6">
        <v>446</v>
      </c>
      <c r="G1604" t="str">
        <f t="shared" si="51"/>
        <v>202211</v>
      </c>
    </row>
    <row r="1605" spans="1:7" ht="12" customHeight="1" x14ac:dyDescent="0.15">
      <c r="A1605" s="7">
        <v>44857</v>
      </c>
      <c r="B1605" s="8">
        <v>143409072</v>
      </c>
      <c r="C1605" s="1">
        <v>5540246173492</v>
      </c>
      <c r="D1605" s="1" t="str">
        <f t="shared" si="50"/>
        <v>VOLAILLE</v>
      </c>
      <c r="E1605" s="7">
        <v>44861</v>
      </c>
      <c r="F1605" s="9">
        <v>9188</v>
      </c>
      <c r="G1605" t="str">
        <f t="shared" si="51"/>
        <v>202210</v>
      </c>
    </row>
    <row r="1606" spans="1:7" ht="12" customHeight="1" x14ac:dyDescent="0.15">
      <c r="A1606" s="4">
        <v>44857</v>
      </c>
      <c r="B1606" s="5">
        <v>143409082</v>
      </c>
      <c r="C1606" s="1">
        <v>5540246177133</v>
      </c>
      <c r="D1606" s="1" t="str">
        <f t="shared" si="50"/>
        <v>MIX LEGUMES</v>
      </c>
      <c r="E1606" s="4">
        <v>44867</v>
      </c>
      <c r="F1606" s="6">
        <v>7239</v>
      </c>
      <c r="G1606" t="str">
        <f t="shared" si="51"/>
        <v>202211</v>
      </c>
    </row>
    <row r="1607" spans="1:7" ht="12" customHeight="1" x14ac:dyDescent="0.15">
      <c r="A1607" s="7">
        <v>44857</v>
      </c>
      <c r="B1607" s="8">
        <v>143409082</v>
      </c>
      <c r="C1607" s="1">
        <v>5540246192148</v>
      </c>
      <c r="D1607" s="1" t="str">
        <f t="shared" si="50"/>
        <v>MIX LEGUMES</v>
      </c>
      <c r="E1607" s="7">
        <v>44867</v>
      </c>
      <c r="F1607" s="9">
        <v>11136</v>
      </c>
      <c r="G1607" t="str">
        <f t="shared" si="51"/>
        <v>202211</v>
      </c>
    </row>
    <row r="1608" spans="1:7" ht="12" customHeight="1" x14ac:dyDescent="0.15">
      <c r="A1608" s="4">
        <v>44857</v>
      </c>
      <c r="B1608" s="5">
        <v>143409082</v>
      </c>
      <c r="C1608" s="1">
        <v>5540246192518</v>
      </c>
      <c r="D1608" s="1" t="str">
        <f t="shared" si="50"/>
        <v>MIX LEGUMES</v>
      </c>
      <c r="E1608" s="4">
        <v>44867</v>
      </c>
      <c r="F1608" s="6">
        <v>11693</v>
      </c>
      <c r="G1608" t="str">
        <f t="shared" si="51"/>
        <v>202211</v>
      </c>
    </row>
    <row r="1609" spans="1:7" ht="12" customHeight="1" x14ac:dyDescent="0.15">
      <c r="A1609" s="4">
        <v>44857</v>
      </c>
      <c r="B1609" s="5">
        <v>143409095</v>
      </c>
      <c r="C1609" s="1">
        <v>5540246196046</v>
      </c>
      <c r="D1609" s="1" t="str">
        <f t="shared" si="50"/>
        <v>BOULANGERIE</v>
      </c>
      <c r="E1609" s="4">
        <v>44861</v>
      </c>
      <c r="F1609" s="6">
        <v>418</v>
      </c>
      <c r="G1609" t="str">
        <f t="shared" si="51"/>
        <v>202210</v>
      </c>
    </row>
    <row r="1610" spans="1:7" ht="12" customHeight="1" x14ac:dyDescent="0.15">
      <c r="A1610" s="4">
        <v>44858</v>
      </c>
      <c r="B1610" s="5">
        <v>143409121</v>
      </c>
      <c r="C1610" s="1">
        <v>5540246191598</v>
      </c>
      <c r="D1610" s="1" t="str">
        <f t="shared" si="50"/>
        <v>CREMERIE</v>
      </c>
      <c r="E1610" s="4">
        <v>44861</v>
      </c>
      <c r="F1610" s="6">
        <v>1601</v>
      </c>
      <c r="G1610" t="str">
        <f t="shared" si="51"/>
        <v>202210</v>
      </c>
    </row>
    <row r="1611" spans="1:7" ht="12" customHeight="1" x14ac:dyDescent="0.15">
      <c r="A1611" s="4">
        <v>44858</v>
      </c>
      <c r="B1611" s="5">
        <v>143409134</v>
      </c>
      <c r="C1611" s="1">
        <v>5540246183130</v>
      </c>
      <c r="D1611" s="1" t="str">
        <f t="shared" si="50"/>
        <v>MIX LEGUMES</v>
      </c>
      <c r="E1611" s="4">
        <v>44873</v>
      </c>
      <c r="F1611" s="6">
        <v>4511</v>
      </c>
      <c r="G1611" t="str">
        <f t="shared" si="51"/>
        <v>202211</v>
      </c>
    </row>
    <row r="1612" spans="1:7" ht="12" customHeight="1" x14ac:dyDescent="0.15">
      <c r="A1612" s="7">
        <v>44858</v>
      </c>
      <c r="B1612" s="8">
        <v>143409134</v>
      </c>
      <c r="C1612" s="1">
        <v>5540246183538</v>
      </c>
      <c r="D1612" s="1" t="str">
        <f t="shared" si="50"/>
        <v>MIX LEGUMES</v>
      </c>
      <c r="E1612" s="7">
        <v>44873</v>
      </c>
      <c r="F1612" s="9">
        <v>919</v>
      </c>
      <c r="G1612" t="str">
        <f t="shared" si="51"/>
        <v>202211</v>
      </c>
    </row>
    <row r="1613" spans="1:7" ht="12" customHeight="1" x14ac:dyDescent="0.15">
      <c r="A1613" s="4">
        <v>44858</v>
      </c>
      <c r="B1613" s="5">
        <v>143409134</v>
      </c>
      <c r="C1613" s="1">
        <v>5540246192571</v>
      </c>
      <c r="D1613" s="1" t="str">
        <f t="shared" si="50"/>
        <v>MIX LEGUMES</v>
      </c>
      <c r="E1613" s="4">
        <v>44873</v>
      </c>
      <c r="F1613" s="6">
        <v>669</v>
      </c>
      <c r="G1613" t="str">
        <f t="shared" si="51"/>
        <v>202211</v>
      </c>
    </row>
    <row r="1614" spans="1:7" ht="12" customHeight="1" x14ac:dyDescent="0.15">
      <c r="A1614" s="7">
        <v>44858</v>
      </c>
      <c r="B1614" s="8">
        <v>143409136</v>
      </c>
      <c r="C1614" s="1">
        <v>5540246192148</v>
      </c>
      <c r="D1614" s="1" t="str">
        <f t="shared" si="50"/>
        <v>MIX LEGUMES</v>
      </c>
      <c r="E1614" s="7">
        <v>44871</v>
      </c>
      <c r="F1614" s="9">
        <v>45936</v>
      </c>
      <c r="G1614" t="str">
        <f t="shared" si="51"/>
        <v>202211</v>
      </c>
    </row>
    <row r="1615" spans="1:7" ht="12" customHeight="1" x14ac:dyDescent="0.15">
      <c r="A1615" s="7">
        <v>44858</v>
      </c>
      <c r="B1615" s="8">
        <v>143409137</v>
      </c>
      <c r="C1615" s="1">
        <v>5540246171759</v>
      </c>
      <c r="D1615" s="1" t="str">
        <f t="shared" si="50"/>
        <v>MIX LEGUMES</v>
      </c>
      <c r="E1615" s="7">
        <v>44873</v>
      </c>
      <c r="F1615" s="9">
        <v>3341</v>
      </c>
      <c r="G1615" t="str">
        <f t="shared" si="51"/>
        <v>202211</v>
      </c>
    </row>
    <row r="1616" spans="1:7" ht="12" customHeight="1" x14ac:dyDescent="0.15">
      <c r="A1616" s="4">
        <v>44858</v>
      </c>
      <c r="B1616" s="5">
        <v>143409137</v>
      </c>
      <c r="C1616" s="1">
        <v>5540246177133</v>
      </c>
      <c r="D1616" s="1" t="str">
        <f t="shared" si="50"/>
        <v>MIX LEGUMES</v>
      </c>
      <c r="E1616" s="4">
        <v>44873</v>
      </c>
      <c r="F1616" s="6">
        <v>11693</v>
      </c>
      <c r="G1616" t="str">
        <f t="shared" si="51"/>
        <v>202211</v>
      </c>
    </row>
    <row r="1617" spans="1:7" ht="12" customHeight="1" x14ac:dyDescent="0.15">
      <c r="A1617" s="7">
        <v>44858</v>
      </c>
      <c r="B1617" s="8">
        <v>143409137</v>
      </c>
      <c r="C1617" s="1">
        <v>5540246192518</v>
      </c>
      <c r="D1617" s="1" t="str">
        <f t="shared" si="50"/>
        <v>MIX LEGUMES</v>
      </c>
      <c r="E1617" s="7">
        <v>44873</v>
      </c>
      <c r="F1617" s="9">
        <v>2924</v>
      </c>
      <c r="G1617" t="str">
        <f t="shared" si="51"/>
        <v>202211</v>
      </c>
    </row>
    <row r="1618" spans="1:7" ht="12" customHeight="1" x14ac:dyDescent="0.15">
      <c r="A1618" s="7">
        <v>44858</v>
      </c>
      <c r="B1618" s="8">
        <v>143409140</v>
      </c>
      <c r="C1618" s="1">
        <v>5540246183558</v>
      </c>
      <c r="D1618" s="1" t="str">
        <f t="shared" si="50"/>
        <v>MIX LEGUMES</v>
      </c>
      <c r="E1618" s="7">
        <v>44872</v>
      </c>
      <c r="F1618" s="9">
        <v>5197</v>
      </c>
      <c r="G1618" t="str">
        <f t="shared" si="51"/>
        <v>202211</v>
      </c>
    </row>
    <row r="1619" spans="1:7" ht="12" customHeight="1" x14ac:dyDescent="0.15">
      <c r="A1619" s="4">
        <v>44858</v>
      </c>
      <c r="B1619" s="5">
        <v>143409140</v>
      </c>
      <c r="C1619" s="1">
        <v>5540246183560</v>
      </c>
      <c r="D1619" s="1" t="str">
        <f t="shared" si="50"/>
        <v>MIX LEGUMES</v>
      </c>
      <c r="E1619" s="4">
        <v>44872</v>
      </c>
      <c r="F1619" s="6">
        <v>446</v>
      </c>
      <c r="G1619" t="str">
        <f t="shared" si="51"/>
        <v>202211</v>
      </c>
    </row>
    <row r="1620" spans="1:7" ht="12" customHeight="1" x14ac:dyDescent="0.15">
      <c r="A1620" s="7">
        <v>44858</v>
      </c>
      <c r="B1620" s="8">
        <v>143409140</v>
      </c>
      <c r="C1620" s="1">
        <v>5540246192209</v>
      </c>
      <c r="D1620" s="1" t="str">
        <f t="shared" si="50"/>
        <v>MIX LEGUMES</v>
      </c>
      <c r="E1620" s="7">
        <v>44872</v>
      </c>
      <c r="F1620" s="9">
        <v>2228</v>
      </c>
      <c r="G1620" t="str">
        <f t="shared" si="51"/>
        <v>202211</v>
      </c>
    </row>
    <row r="1621" spans="1:7" ht="12" customHeight="1" x14ac:dyDescent="0.15">
      <c r="A1621" s="4">
        <v>44858</v>
      </c>
      <c r="B1621" s="5">
        <v>143409140</v>
      </c>
      <c r="C1621" s="1">
        <v>5540246192462</v>
      </c>
      <c r="D1621" s="1" t="str">
        <f t="shared" si="50"/>
        <v>MIX LEGUMES</v>
      </c>
      <c r="E1621" s="4">
        <v>44872</v>
      </c>
      <c r="F1621" s="6">
        <v>1114</v>
      </c>
      <c r="G1621" t="str">
        <f t="shared" si="51"/>
        <v>202211</v>
      </c>
    </row>
    <row r="1622" spans="1:7" ht="12" customHeight="1" x14ac:dyDescent="0.15">
      <c r="A1622" s="7">
        <v>44858</v>
      </c>
      <c r="B1622" s="8">
        <v>143409140</v>
      </c>
      <c r="C1622" s="1">
        <v>5540246192594</v>
      </c>
      <c r="D1622" s="1" t="str">
        <f t="shared" si="50"/>
        <v>MIX LEGUMES</v>
      </c>
      <c r="E1622" s="7">
        <v>44872</v>
      </c>
      <c r="F1622" s="9">
        <v>743</v>
      </c>
      <c r="G1622" t="str">
        <f t="shared" si="51"/>
        <v>202211</v>
      </c>
    </row>
    <row r="1623" spans="1:7" ht="12" customHeight="1" x14ac:dyDescent="0.15">
      <c r="A1623" s="4">
        <v>44858</v>
      </c>
      <c r="B1623" s="5">
        <v>143409142</v>
      </c>
      <c r="C1623" s="1">
        <v>5540246183589</v>
      </c>
      <c r="D1623" s="1" t="str">
        <f t="shared" si="50"/>
        <v>MIX LEGUMES</v>
      </c>
      <c r="E1623" s="4">
        <v>44874</v>
      </c>
      <c r="F1623" s="6">
        <v>1949</v>
      </c>
      <c r="G1623" t="str">
        <f t="shared" si="51"/>
        <v>202211</v>
      </c>
    </row>
    <row r="1624" spans="1:7" ht="12" customHeight="1" x14ac:dyDescent="0.15">
      <c r="A1624" s="4">
        <v>44858</v>
      </c>
      <c r="B1624" s="5">
        <v>143409154</v>
      </c>
      <c r="C1624" s="1">
        <v>5540246180522</v>
      </c>
      <c r="D1624" s="1" t="str">
        <f t="shared" si="50"/>
        <v>BOULANGERIE</v>
      </c>
      <c r="E1624" s="4">
        <v>44868</v>
      </c>
      <c r="F1624" s="6">
        <v>1114</v>
      </c>
      <c r="G1624" t="str">
        <f t="shared" si="51"/>
        <v>202211</v>
      </c>
    </row>
    <row r="1625" spans="1:7" ht="12" customHeight="1" x14ac:dyDescent="0.15">
      <c r="A1625" s="7">
        <v>44858</v>
      </c>
      <c r="B1625" s="8">
        <v>143409155</v>
      </c>
      <c r="C1625" s="1">
        <v>5540246182684</v>
      </c>
      <c r="D1625" s="1" t="str">
        <f t="shared" si="50"/>
        <v>BOULANGERIE</v>
      </c>
      <c r="E1625" s="7">
        <v>44879</v>
      </c>
      <c r="F1625" s="9">
        <v>232</v>
      </c>
      <c r="G1625" t="str">
        <f t="shared" si="51"/>
        <v>202211</v>
      </c>
    </row>
    <row r="1626" spans="1:7" ht="12" customHeight="1" x14ac:dyDescent="0.15">
      <c r="A1626" s="7">
        <v>44858</v>
      </c>
      <c r="B1626" s="8">
        <v>143409155</v>
      </c>
      <c r="C1626" s="1">
        <v>5540246194467</v>
      </c>
      <c r="D1626" s="1" t="str">
        <f t="shared" si="50"/>
        <v>BOULANGERIE</v>
      </c>
      <c r="E1626" s="7">
        <v>44879</v>
      </c>
      <c r="F1626" s="9">
        <v>42095</v>
      </c>
      <c r="G1626" t="str">
        <f t="shared" si="51"/>
        <v>202211</v>
      </c>
    </row>
    <row r="1627" spans="1:7" ht="12" customHeight="1" x14ac:dyDescent="0.15">
      <c r="A1627" s="4">
        <v>44859</v>
      </c>
      <c r="B1627" s="5">
        <v>143409164</v>
      </c>
      <c r="C1627" s="1">
        <v>5540246193316</v>
      </c>
      <c r="D1627" s="1" t="str">
        <f t="shared" si="50"/>
        <v>BOULANGERIE</v>
      </c>
      <c r="E1627" s="4">
        <v>44879</v>
      </c>
      <c r="F1627" s="6">
        <v>780</v>
      </c>
      <c r="G1627" t="str">
        <f t="shared" si="51"/>
        <v>202211</v>
      </c>
    </row>
    <row r="1628" spans="1:7" ht="12" customHeight="1" x14ac:dyDescent="0.15">
      <c r="A1628" s="7">
        <v>44859</v>
      </c>
      <c r="B1628" s="8">
        <v>143409166</v>
      </c>
      <c r="C1628" s="1">
        <v>5540246176295</v>
      </c>
      <c r="D1628" s="1" t="str">
        <f t="shared" si="50"/>
        <v>CREMERIE</v>
      </c>
      <c r="E1628" s="7">
        <v>44861</v>
      </c>
      <c r="F1628" s="9">
        <v>11136</v>
      </c>
      <c r="G1628" t="str">
        <f t="shared" si="51"/>
        <v>202210</v>
      </c>
    </row>
    <row r="1629" spans="1:7" ht="12" customHeight="1" x14ac:dyDescent="0.15">
      <c r="A1629" s="4">
        <v>44859</v>
      </c>
      <c r="B1629" s="5">
        <v>143409166</v>
      </c>
      <c r="C1629" s="1">
        <v>5540246187987</v>
      </c>
      <c r="D1629" s="1" t="str">
        <f t="shared" si="50"/>
        <v>CREMERIE</v>
      </c>
      <c r="E1629" s="4">
        <v>44861</v>
      </c>
      <c r="F1629" s="6">
        <v>6682</v>
      </c>
      <c r="G1629" t="str">
        <f t="shared" si="51"/>
        <v>202210</v>
      </c>
    </row>
    <row r="1630" spans="1:7" ht="12" customHeight="1" x14ac:dyDescent="0.15">
      <c r="A1630" s="7">
        <v>44859</v>
      </c>
      <c r="B1630" s="8">
        <v>143409166</v>
      </c>
      <c r="C1630" s="1">
        <v>5540246188200</v>
      </c>
      <c r="D1630" s="1" t="str">
        <f t="shared" si="50"/>
        <v>CREMERIE</v>
      </c>
      <c r="E1630" s="7">
        <v>44861</v>
      </c>
      <c r="F1630" s="9">
        <v>1485</v>
      </c>
      <c r="G1630" t="str">
        <f t="shared" si="51"/>
        <v>202210</v>
      </c>
    </row>
    <row r="1631" spans="1:7" ht="12" customHeight="1" x14ac:dyDescent="0.15">
      <c r="A1631" s="4">
        <v>44859</v>
      </c>
      <c r="B1631" s="5">
        <v>143409167</v>
      </c>
      <c r="C1631" s="1">
        <v>5540246176699</v>
      </c>
      <c r="D1631" s="1" t="str">
        <f t="shared" si="50"/>
        <v>CREMERIE</v>
      </c>
      <c r="E1631" s="4">
        <v>44861</v>
      </c>
      <c r="F1631" s="6">
        <v>4176</v>
      </c>
      <c r="G1631" t="str">
        <f t="shared" si="51"/>
        <v>202210</v>
      </c>
    </row>
    <row r="1632" spans="1:7" ht="12" customHeight="1" x14ac:dyDescent="0.15">
      <c r="A1632" s="7">
        <v>44859</v>
      </c>
      <c r="B1632" s="8">
        <v>143409167</v>
      </c>
      <c r="C1632" s="1">
        <v>5540246192102</v>
      </c>
      <c r="D1632" s="1" t="str">
        <f t="shared" si="50"/>
        <v>CREMERIE</v>
      </c>
      <c r="E1632" s="7">
        <v>44861</v>
      </c>
      <c r="F1632" s="9">
        <v>2005</v>
      </c>
      <c r="G1632" t="str">
        <f t="shared" si="51"/>
        <v>202210</v>
      </c>
    </row>
    <row r="1633" spans="1:7" ht="12" customHeight="1" x14ac:dyDescent="0.15">
      <c r="A1633" s="4">
        <v>44859</v>
      </c>
      <c r="B1633" s="5">
        <v>143409168</v>
      </c>
      <c r="C1633" s="1">
        <v>5540246186325</v>
      </c>
      <c r="D1633" s="1" t="str">
        <f t="shared" si="50"/>
        <v>CREMERIE</v>
      </c>
      <c r="E1633" s="4">
        <v>44866</v>
      </c>
      <c r="F1633" s="6">
        <v>140</v>
      </c>
      <c r="G1633" t="str">
        <f t="shared" si="51"/>
        <v>202211</v>
      </c>
    </row>
    <row r="1634" spans="1:7" ht="12" customHeight="1" x14ac:dyDescent="0.15">
      <c r="A1634" s="4">
        <v>44859</v>
      </c>
      <c r="B1634" s="5">
        <v>143409176</v>
      </c>
      <c r="C1634" s="1">
        <v>5540246194632</v>
      </c>
      <c r="D1634" s="1" t="str">
        <f t="shared" si="50"/>
        <v>BOULANGERIE</v>
      </c>
      <c r="E1634" s="4">
        <v>44872</v>
      </c>
      <c r="F1634" s="6">
        <v>1253</v>
      </c>
      <c r="G1634" t="str">
        <f t="shared" si="51"/>
        <v>202211</v>
      </c>
    </row>
    <row r="1635" spans="1:7" ht="12" customHeight="1" x14ac:dyDescent="0.15">
      <c r="A1635" s="7">
        <v>44859</v>
      </c>
      <c r="B1635" s="8">
        <v>143409176</v>
      </c>
      <c r="C1635" s="1">
        <v>5540246195250</v>
      </c>
      <c r="D1635" s="1" t="str">
        <f t="shared" si="50"/>
        <v>BOULANGERIE</v>
      </c>
      <c r="E1635" s="7">
        <v>44872</v>
      </c>
      <c r="F1635" s="9">
        <v>168</v>
      </c>
      <c r="G1635" t="str">
        <f t="shared" si="51"/>
        <v>202211</v>
      </c>
    </row>
    <row r="1636" spans="1:7" ht="12" customHeight="1" x14ac:dyDescent="0.15">
      <c r="A1636" s="4">
        <v>44859</v>
      </c>
      <c r="B1636" s="5">
        <v>143409176</v>
      </c>
      <c r="C1636" s="1">
        <v>5540246196046</v>
      </c>
      <c r="D1636" s="1" t="str">
        <f t="shared" si="50"/>
        <v>BOULANGERIE</v>
      </c>
      <c r="E1636" s="4">
        <v>44872</v>
      </c>
      <c r="F1636" s="6">
        <v>251</v>
      </c>
      <c r="G1636" t="str">
        <f t="shared" si="51"/>
        <v>202211</v>
      </c>
    </row>
    <row r="1637" spans="1:7" ht="12" customHeight="1" x14ac:dyDescent="0.15">
      <c r="A1637" s="7">
        <v>44859</v>
      </c>
      <c r="B1637" s="8">
        <v>143409186</v>
      </c>
      <c r="C1637" s="1">
        <v>5540246170256</v>
      </c>
      <c r="D1637" s="1" t="str">
        <f t="shared" si="50"/>
        <v>BOULANGERIE</v>
      </c>
      <c r="E1637" s="7">
        <v>44873</v>
      </c>
      <c r="F1637" s="9">
        <v>2822</v>
      </c>
      <c r="G1637" t="str">
        <f t="shared" si="51"/>
        <v>202211</v>
      </c>
    </row>
    <row r="1638" spans="1:7" ht="12" customHeight="1" x14ac:dyDescent="0.15">
      <c r="A1638" s="4">
        <v>44859</v>
      </c>
      <c r="B1638" s="5">
        <v>143409186</v>
      </c>
      <c r="C1638" s="1">
        <v>5540246171888</v>
      </c>
      <c r="D1638" s="1" t="str">
        <f t="shared" si="50"/>
        <v>BOULANGERIE</v>
      </c>
      <c r="E1638" s="4">
        <v>44873</v>
      </c>
      <c r="F1638" s="6">
        <v>780</v>
      </c>
      <c r="G1638" t="str">
        <f t="shared" si="51"/>
        <v>202211</v>
      </c>
    </row>
    <row r="1639" spans="1:7" ht="12" customHeight="1" x14ac:dyDescent="0.15">
      <c r="A1639" s="4">
        <v>44859</v>
      </c>
      <c r="B1639" s="5">
        <v>143409188</v>
      </c>
      <c r="C1639" s="1">
        <v>5540246181061</v>
      </c>
      <c r="D1639" s="1" t="str">
        <f t="shared" si="50"/>
        <v>VOLAILLE</v>
      </c>
      <c r="E1639" s="4">
        <v>44865</v>
      </c>
      <c r="F1639" s="6">
        <v>3446</v>
      </c>
      <c r="G1639" t="str">
        <f t="shared" si="51"/>
        <v>202210</v>
      </c>
    </row>
    <row r="1640" spans="1:7" ht="12" customHeight="1" x14ac:dyDescent="0.15">
      <c r="A1640" s="7">
        <v>44859</v>
      </c>
      <c r="B1640" s="8">
        <v>143409188</v>
      </c>
      <c r="C1640" s="1">
        <v>5540246185278</v>
      </c>
      <c r="D1640" s="1" t="str">
        <f t="shared" si="50"/>
        <v>VOLAILLE</v>
      </c>
      <c r="E1640" s="7">
        <v>44865</v>
      </c>
      <c r="F1640" s="9">
        <v>1120</v>
      </c>
      <c r="G1640" t="str">
        <f t="shared" si="51"/>
        <v>202210</v>
      </c>
    </row>
    <row r="1641" spans="1:7" ht="12" customHeight="1" x14ac:dyDescent="0.15">
      <c r="A1641" s="4">
        <v>44859</v>
      </c>
      <c r="B1641" s="5">
        <v>143409204</v>
      </c>
      <c r="C1641" s="1">
        <v>5540246187995</v>
      </c>
      <c r="D1641" s="1" t="str">
        <f t="shared" si="50"/>
        <v>EMBALLAGES</v>
      </c>
      <c r="E1641" s="4">
        <v>44874</v>
      </c>
      <c r="F1641" s="6">
        <v>2135</v>
      </c>
      <c r="G1641" t="str">
        <f t="shared" si="51"/>
        <v>202211</v>
      </c>
    </row>
    <row r="1642" spans="1:7" ht="12" customHeight="1" x14ac:dyDescent="0.15">
      <c r="A1642" s="7">
        <v>44859</v>
      </c>
      <c r="B1642" s="8">
        <v>143409204</v>
      </c>
      <c r="C1642" s="1">
        <v>5540246187998</v>
      </c>
      <c r="D1642" s="1" t="str">
        <f t="shared" si="50"/>
        <v>EMBALLAGES</v>
      </c>
      <c r="E1642" s="7">
        <v>44874</v>
      </c>
      <c r="F1642" s="9">
        <v>1230</v>
      </c>
      <c r="G1642" t="str">
        <f t="shared" si="51"/>
        <v>202211</v>
      </c>
    </row>
    <row r="1643" spans="1:7" ht="12" customHeight="1" x14ac:dyDescent="0.15">
      <c r="A1643" s="4">
        <v>44860</v>
      </c>
      <c r="B1643" s="5">
        <v>143409205</v>
      </c>
      <c r="C1643" s="1">
        <v>5540246196092</v>
      </c>
      <c r="D1643" s="1" t="str">
        <f t="shared" si="50"/>
        <v>VOLAILLE</v>
      </c>
      <c r="E1643" s="4">
        <v>44934</v>
      </c>
      <c r="F1643" s="6">
        <v>3620</v>
      </c>
      <c r="G1643" t="str">
        <f t="shared" si="51"/>
        <v>202301</v>
      </c>
    </row>
    <row r="1644" spans="1:7" ht="12" customHeight="1" x14ac:dyDescent="0.15">
      <c r="A1644" s="4">
        <v>44860</v>
      </c>
      <c r="B1644" s="5">
        <v>143409209</v>
      </c>
      <c r="C1644" s="1">
        <v>5540246172978</v>
      </c>
      <c r="D1644" s="1" t="str">
        <f t="shared" si="50"/>
        <v>CREMERIE</v>
      </c>
      <c r="E1644" s="4">
        <v>44864</v>
      </c>
      <c r="F1644" s="6">
        <v>2506</v>
      </c>
      <c r="G1644" t="str">
        <f t="shared" si="51"/>
        <v>202210</v>
      </c>
    </row>
    <row r="1645" spans="1:7" ht="12" customHeight="1" x14ac:dyDescent="0.15">
      <c r="A1645" s="4">
        <v>44860</v>
      </c>
      <c r="B1645" s="5">
        <v>143409209</v>
      </c>
      <c r="C1645" s="1">
        <v>5540246174174</v>
      </c>
      <c r="D1645" s="1" t="str">
        <f t="shared" si="50"/>
        <v>CREMERIE</v>
      </c>
      <c r="E1645" s="4">
        <v>44864</v>
      </c>
      <c r="F1645" s="6">
        <v>232</v>
      </c>
      <c r="G1645" t="str">
        <f t="shared" si="51"/>
        <v>202210</v>
      </c>
    </row>
    <row r="1646" spans="1:7" ht="12" customHeight="1" x14ac:dyDescent="0.15">
      <c r="A1646" s="4">
        <v>44860</v>
      </c>
      <c r="B1646" s="5">
        <v>143409209</v>
      </c>
      <c r="C1646" s="1">
        <v>5540246176699</v>
      </c>
      <c r="D1646" s="1" t="str">
        <f t="shared" si="50"/>
        <v>CREMERIE</v>
      </c>
      <c r="E1646" s="4">
        <v>44864</v>
      </c>
      <c r="F1646" s="6">
        <v>4176</v>
      </c>
      <c r="G1646" t="str">
        <f t="shared" si="51"/>
        <v>202210</v>
      </c>
    </row>
    <row r="1647" spans="1:7" ht="12" customHeight="1" x14ac:dyDescent="0.15">
      <c r="A1647" s="4">
        <v>44860</v>
      </c>
      <c r="B1647" s="5">
        <v>143409211</v>
      </c>
      <c r="C1647" s="1">
        <v>5540246176295</v>
      </c>
      <c r="D1647" s="1" t="str">
        <f t="shared" si="50"/>
        <v>CREMERIE</v>
      </c>
      <c r="E1647" s="4">
        <v>44864</v>
      </c>
      <c r="F1647" s="6">
        <v>4455</v>
      </c>
      <c r="G1647" t="str">
        <f t="shared" si="51"/>
        <v>202210</v>
      </c>
    </row>
    <row r="1648" spans="1:7" ht="12" customHeight="1" x14ac:dyDescent="0.15">
      <c r="A1648" s="4">
        <v>44860</v>
      </c>
      <c r="B1648" s="5">
        <v>143409211</v>
      </c>
      <c r="C1648" s="1">
        <v>5540246187987</v>
      </c>
      <c r="D1648" s="1" t="str">
        <f t="shared" si="50"/>
        <v>CREMERIE</v>
      </c>
      <c r="E1648" s="4">
        <v>44864</v>
      </c>
      <c r="F1648" s="6">
        <v>4455</v>
      </c>
      <c r="G1648" t="str">
        <f t="shared" si="51"/>
        <v>202210</v>
      </c>
    </row>
    <row r="1649" spans="1:7" ht="12" customHeight="1" x14ac:dyDescent="0.15">
      <c r="A1649" s="4">
        <v>44860</v>
      </c>
      <c r="B1649" s="5">
        <v>143409216</v>
      </c>
      <c r="C1649" s="1">
        <v>5540246175049</v>
      </c>
      <c r="D1649" s="1" t="str">
        <f t="shared" si="50"/>
        <v>CREMERIE</v>
      </c>
      <c r="E1649" s="4">
        <v>44868</v>
      </c>
      <c r="F1649" s="6">
        <v>557</v>
      </c>
      <c r="G1649" t="str">
        <f t="shared" si="51"/>
        <v>202211</v>
      </c>
    </row>
    <row r="1650" spans="1:7" ht="12" customHeight="1" x14ac:dyDescent="0.15">
      <c r="A1650" s="7">
        <v>44860</v>
      </c>
      <c r="B1650" s="8">
        <v>143409216</v>
      </c>
      <c r="C1650" s="1">
        <v>5540246190743</v>
      </c>
      <c r="D1650" s="1" t="str">
        <f t="shared" si="50"/>
        <v>CREMERIE</v>
      </c>
      <c r="E1650" s="7">
        <v>44868</v>
      </c>
      <c r="F1650" s="9">
        <v>418</v>
      </c>
      <c r="G1650" t="str">
        <f t="shared" si="51"/>
        <v>202211</v>
      </c>
    </row>
    <row r="1651" spans="1:7" ht="12" customHeight="1" x14ac:dyDescent="0.15">
      <c r="A1651" s="7">
        <v>44860</v>
      </c>
      <c r="B1651" s="8">
        <v>143409224</v>
      </c>
      <c r="C1651" s="1">
        <v>5540246196092</v>
      </c>
      <c r="D1651" s="1" t="str">
        <f t="shared" si="50"/>
        <v>VOLAILLE</v>
      </c>
      <c r="E1651" s="7">
        <v>44866</v>
      </c>
      <c r="F1651" s="9">
        <v>4826</v>
      </c>
      <c r="G1651" t="str">
        <f t="shared" si="51"/>
        <v>202211</v>
      </c>
    </row>
    <row r="1652" spans="1:7" ht="12" customHeight="1" x14ac:dyDescent="0.15">
      <c r="A1652" s="7">
        <v>44860</v>
      </c>
      <c r="B1652" s="8">
        <v>143409235</v>
      </c>
      <c r="C1652" s="1">
        <v>5540246183547</v>
      </c>
      <c r="D1652" s="1" t="str">
        <f t="shared" si="50"/>
        <v>VOLAILLE</v>
      </c>
      <c r="E1652" s="7">
        <v>44872</v>
      </c>
      <c r="F1652" s="9">
        <v>11136</v>
      </c>
      <c r="G1652" t="str">
        <f t="shared" si="51"/>
        <v>202211</v>
      </c>
    </row>
    <row r="1653" spans="1:7" ht="12" customHeight="1" x14ac:dyDescent="0.15">
      <c r="A1653" s="7">
        <v>44860</v>
      </c>
      <c r="B1653" s="8">
        <v>143409237</v>
      </c>
      <c r="C1653" s="1">
        <v>5540246196065</v>
      </c>
      <c r="D1653" s="1" t="str">
        <f t="shared" si="50"/>
        <v>BOULANGERIE</v>
      </c>
      <c r="E1653" s="7">
        <v>44881</v>
      </c>
      <c r="F1653" s="9">
        <v>891</v>
      </c>
      <c r="G1653" t="str">
        <f t="shared" si="51"/>
        <v>202211</v>
      </c>
    </row>
    <row r="1654" spans="1:7" ht="12" customHeight="1" x14ac:dyDescent="0.15">
      <c r="A1654" s="7">
        <v>44861</v>
      </c>
      <c r="B1654" s="8">
        <v>143409250</v>
      </c>
      <c r="C1654" s="1">
        <v>5540246176699</v>
      </c>
      <c r="D1654" s="1" t="str">
        <f t="shared" si="50"/>
        <v>CREMERIE</v>
      </c>
      <c r="E1654" s="7">
        <v>44865</v>
      </c>
      <c r="F1654" s="9">
        <v>4176</v>
      </c>
      <c r="G1654" t="str">
        <f t="shared" si="51"/>
        <v>202210</v>
      </c>
    </row>
    <row r="1655" spans="1:7" ht="12" customHeight="1" x14ac:dyDescent="0.15">
      <c r="A1655" s="7">
        <v>44861</v>
      </c>
      <c r="B1655" s="8">
        <v>143409251</v>
      </c>
      <c r="C1655" s="1">
        <v>5540246171933</v>
      </c>
      <c r="D1655" s="1" t="str">
        <f t="shared" si="50"/>
        <v>CREMERIE</v>
      </c>
      <c r="E1655" s="7">
        <v>44865</v>
      </c>
      <c r="F1655" s="9">
        <v>2228</v>
      </c>
      <c r="G1655" t="str">
        <f t="shared" si="51"/>
        <v>202210</v>
      </c>
    </row>
    <row r="1656" spans="1:7" ht="12" customHeight="1" x14ac:dyDescent="0.15">
      <c r="A1656" s="7">
        <v>44861</v>
      </c>
      <c r="B1656" s="8">
        <v>143409251</v>
      </c>
      <c r="C1656" s="1">
        <v>5540246176294</v>
      </c>
      <c r="D1656" s="1" t="str">
        <f t="shared" si="50"/>
        <v>CREMERIE</v>
      </c>
      <c r="E1656" s="7">
        <v>44865</v>
      </c>
      <c r="F1656" s="9">
        <v>1485</v>
      </c>
      <c r="G1656" t="str">
        <f t="shared" si="51"/>
        <v>202210</v>
      </c>
    </row>
    <row r="1657" spans="1:7" ht="12" customHeight="1" x14ac:dyDescent="0.15">
      <c r="A1657" s="4">
        <v>44861</v>
      </c>
      <c r="B1657" s="5">
        <v>143409251</v>
      </c>
      <c r="C1657" s="1">
        <v>5540246187987</v>
      </c>
      <c r="D1657" s="1" t="str">
        <f t="shared" si="50"/>
        <v>CREMERIE</v>
      </c>
      <c r="E1657" s="4">
        <v>44865</v>
      </c>
      <c r="F1657" s="6">
        <v>2228</v>
      </c>
      <c r="G1657" t="str">
        <f t="shared" si="51"/>
        <v>202210</v>
      </c>
    </row>
    <row r="1658" spans="1:7" ht="12" customHeight="1" x14ac:dyDescent="0.15">
      <c r="A1658" s="7">
        <v>44861</v>
      </c>
      <c r="B1658" s="8">
        <v>143409269</v>
      </c>
      <c r="C1658" s="1">
        <v>5540246196092</v>
      </c>
      <c r="D1658" s="1" t="str">
        <f t="shared" si="50"/>
        <v>VOLAILLE</v>
      </c>
      <c r="E1658" s="7">
        <v>44861</v>
      </c>
      <c r="F1658" s="9">
        <v>3620</v>
      </c>
      <c r="G1658" t="str">
        <f t="shared" si="51"/>
        <v>202210</v>
      </c>
    </row>
    <row r="1659" spans="1:7" ht="12" customHeight="1" x14ac:dyDescent="0.15">
      <c r="A1659" s="7">
        <v>44864</v>
      </c>
      <c r="B1659" s="8">
        <v>143419283</v>
      </c>
      <c r="C1659" s="1">
        <v>5540246188175</v>
      </c>
      <c r="D1659" s="1" t="str">
        <f t="shared" si="50"/>
        <v>CREMERIE</v>
      </c>
      <c r="E1659" s="7">
        <v>44866</v>
      </c>
      <c r="F1659" s="9">
        <v>232</v>
      </c>
      <c r="G1659" t="str">
        <f t="shared" si="51"/>
        <v>202211</v>
      </c>
    </row>
    <row r="1660" spans="1:7" ht="12" customHeight="1" x14ac:dyDescent="0.15">
      <c r="A1660" s="7">
        <v>44864</v>
      </c>
      <c r="B1660" s="8">
        <v>143419284</v>
      </c>
      <c r="C1660" s="1">
        <v>5540246171933</v>
      </c>
      <c r="D1660" s="1" t="str">
        <f t="shared" si="50"/>
        <v>CREMERIE</v>
      </c>
      <c r="E1660" s="7">
        <v>44866</v>
      </c>
      <c r="F1660" s="9">
        <v>1114</v>
      </c>
      <c r="G1660" t="str">
        <f t="shared" si="51"/>
        <v>202211</v>
      </c>
    </row>
    <row r="1661" spans="1:7" ht="12" customHeight="1" x14ac:dyDescent="0.15">
      <c r="A1661" s="4">
        <v>44864</v>
      </c>
      <c r="B1661" s="5">
        <v>143419284</v>
      </c>
      <c r="C1661" s="1">
        <v>5540246176295</v>
      </c>
      <c r="D1661" s="1" t="str">
        <f t="shared" si="50"/>
        <v>CREMERIE</v>
      </c>
      <c r="E1661" s="4">
        <v>44866</v>
      </c>
      <c r="F1661" s="6">
        <v>7424</v>
      </c>
      <c r="G1661" t="str">
        <f t="shared" si="51"/>
        <v>202211</v>
      </c>
    </row>
    <row r="1662" spans="1:7" ht="12" customHeight="1" x14ac:dyDescent="0.15">
      <c r="A1662" s="7">
        <v>44864</v>
      </c>
      <c r="B1662" s="8">
        <v>143419284</v>
      </c>
      <c r="C1662" s="1">
        <v>5540246188200</v>
      </c>
      <c r="D1662" s="1" t="str">
        <f t="shared" si="50"/>
        <v>CREMERIE</v>
      </c>
      <c r="E1662" s="7">
        <v>44866</v>
      </c>
      <c r="F1662" s="9">
        <v>1485</v>
      </c>
      <c r="G1662" t="str">
        <f t="shared" si="51"/>
        <v>202211</v>
      </c>
    </row>
    <row r="1663" spans="1:7" ht="12" customHeight="1" x14ac:dyDescent="0.15">
      <c r="A1663" s="4">
        <v>44864</v>
      </c>
      <c r="B1663" s="5">
        <v>143419285</v>
      </c>
      <c r="C1663" s="1">
        <v>5540246191594</v>
      </c>
      <c r="D1663" s="1" t="str">
        <f t="shared" si="50"/>
        <v>CREMERIE</v>
      </c>
      <c r="E1663" s="4">
        <v>44867</v>
      </c>
      <c r="F1663" s="6">
        <v>1504</v>
      </c>
      <c r="G1663" t="str">
        <f t="shared" si="51"/>
        <v>202211</v>
      </c>
    </row>
    <row r="1664" spans="1:7" ht="12" customHeight="1" x14ac:dyDescent="0.15">
      <c r="A1664" s="4">
        <v>44864</v>
      </c>
      <c r="B1664" s="5">
        <v>143419300</v>
      </c>
      <c r="C1664" s="1">
        <v>5540246192907</v>
      </c>
      <c r="D1664" s="1" t="str">
        <f t="shared" si="50"/>
        <v>VOLAILLE</v>
      </c>
      <c r="E1664" s="4">
        <v>44880</v>
      </c>
      <c r="F1664" s="6">
        <v>11136</v>
      </c>
      <c r="G1664" t="str">
        <f t="shared" si="51"/>
        <v>202211</v>
      </c>
    </row>
    <row r="1665" spans="1:7" ht="12" customHeight="1" x14ac:dyDescent="0.15">
      <c r="A1665" s="7">
        <v>44864</v>
      </c>
      <c r="B1665" s="8">
        <v>143419301</v>
      </c>
      <c r="C1665" s="1">
        <v>5540246193878</v>
      </c>
      <c r="D1665" s="1" t="str">
        <f t="shared" si="50"/>
        <v>VOLAILLE</v>
      </c>
      <c r="E1665" s="7">
        <v>44878</v>
      </c>
      <c r="F1665" s="9">
        <v>22272</v>
      </c>
      <c r="G1665" t="str">
        <f t="shared" si="51"/>
        <v>202211</v>
      </c>
    </row>
    <row r="1666" spans="1:7" ht="12" customHeight="1" x14ac:dyDescent="0.15">
      <c r="A1666" s="4">
        <v>44865</v>
      </c>
      <c r="B1666" s="5">
        <v>143419307</v>
      </c>
      <c r="C1666" s="1">
        <v>5540246171933</v>
      </c>
      <c r="D1666" s="1" t="str">
        <f t="shared" ref="D1666:D1729" si="52">VLOOKUP(C1666,Categorie,4,FALSE)</f>
        <v>CREMERIE</v>
      </c>
      <c r="E1666" s="4">
        <v>44867</v>
      </c>
      <c r="F1666" s="6">
        <v>1671</v>
      </c>
      <c r="G1666" t="str">
        <f t="shared" si="51"/>
        <v>202211</v>
      </c>
    </row>
    <row r="1667" spans="1:7" ht="12" customHeight="1" x14ac:dyDescent="0.15">
      <c r="A1667" s="7">
        <v>44865</v>
      </c>
      <c r="B1667" s="8">
        <v>143419307</v>
      </c>
      <c r="C1667" s="1">
        <v>5540246176295</v>
      </c>
      <c r="D1667" s="1" t="str">
        <f t="shared" si="52"/>
        <v>CREMERIE</v>
      </c>
      <c r="E1667" s="7">
        <v>44867</v>
      </c>
      <c r="F1667" s="9">
        <v>5940</v>
      </c>
      <c r="G1667" t="str">
        <f t="shared" ref="G1667:G1730" si="53">TEXT(E1667,"aaaamm")</f>
        <v>202211</v>
      </c>
    </row>
    <row r="1668" spans="1:7" ht="12" customHeight="1" x14ac:dyDescent="0.15">
      <c r="A1668" s="4">
        <v>44865</v>
      </c>
      <c r="B1668" s="5">
        <v>143419307</v>
      </c>
      <c r="C1668" s="1">
        <v>5540246187987</v>
      </c>
      <c r="D1668" s="1" t="str">
        <f t="shared" si="52"/>
        <v>CREMERIE</v>
      </c>
      <c r="E1668" s="4">
        <v>44867</v>
      </c>
      <c r="F1668" s="6">
        <v>3341</v>
      </c>
      <c r="G1668" t="str">
        <f t="shared" si="53"/>
        <v>202211</v>
      </c>
    </row>
    <row r="1669" spans="1:7" ht="12" customHeight="1" x14ac:dyDescent="0.15">
      <c r="A1669" s="7">
        <v>44865</v>
      </c>
      <c r="B1669" s="8">
        <v>143419307</v>
      </c>
      <c r="C1669" s="1">
        <v>5540246188200</v>
      </c>
      <c r="D1669" s="1" t="str">
        <f t="shared" si="52"/>
        <v>CREMERIE</v>
      </c>
      <c r="E1669" s="7">
        <v>44867</v>
      </c>
      <c r="F1669" s="9">
        <v>1485</v>
      </c>
      <c r="G1669" t="str">
        <f t="shared" si="53"/>
        <v>202211</v>
      </c>
    </row>
    <row r="1670" spans="1:7" ht="12" customHeight="1" x14ac:dyDescent="0.15">
      <c r="A1670" s="4">
        <v>44865</v>
      </c>
      <c r="B1670" s="5">
        <v>143419308</v>
      </c>
      <c r="C1670" s="1">
        <v>5540246172669</v>
      </c>
      <c r="D1670" s="1" t="str">
        <f t="shared" si="52"/>
        <v>CREMERIE</v>
      </c>
      <c r="E1670" s="4">
        <v>44867</v>
      </c>
      <c r="F1670" s="6">
        <v>140</v>
      </c>
      <c r="G1670" t="str">
        <f t="shared" si="53"/>
        <v>202211</v>
      </c>
    </row>
    <row r="1671" spans="1:7" ht="12" customHeight="1" x14ac:dyDescent="0.15">
      <c r="A1671" s="7">
        <v>44865</v>
      </c>
      <c r="B1671" s="8">
        <v>143419308</v>
      </c>
      <c r="C1671" s="1">
        <v>5540246172978</v>
      </c>
      <c r="D1671" s="1" t="str">
        <f t="shared" si="52"/>
        <v>CREMERIE</v>
      </c>
      <c r="E1671" s="7">
        <v>44867</v>
      </c>
      <c r="F1671" s="9">
        <v>1671</v>
      </c>
      <c r="G1671" t="str">
        <f t="shared" si="53"/>
        <v>202211</v>
      </c>
    </row>
    <row r="1672" spans="1:7" ht="12" customHeight="1" x14ac:dyDescent="0.15">
      <c r="A1672" s="4">
        <v>44865</v>
      </c>
      <c r="B1672" s="5">
        <v>143419310</v>
      </c>
      <c r="C1672" s="1">
        <v>5540246173472</v>
      </c>
      <c r="D1672" s="1" t="str">
        <f t="shared" si="52"/>
        <v>CREMERIE</v>
      </c>
      <c r="E1672" s="4">
        <v>44872</v>
      </c>
      <c r="F1672" s="6">
        <v>279</v>
      </c>
      <c r="G1672" t="str">
        <f t="shared" si="53"/>
        <v>202211</v>
      </c>
    </row>
    <row r="1673" spans="1:7" ht="12" customHeight="1" x14ac:dyDescent="0.15">
      <c r="A1673" s="7">
        <v>44865</v>
      </c>
      <c r="B1673" s="8">
        <v>143419310</v>
      </c>
      <c r="C1673" s="1">
        <v>5540246175047</v>
      </c>
      <c r="D1673" s="1" t="str">
        <f t="shared" si="52"/>
        <v>CREMERIE</v>
      </c>
      <c r="E1673" s="7">
        <v>44872</v>
      </c>
      <c r="F1673" s="9">
        <v>279</v>
      </c>
      <c r="G1673" t="str">
        <f t="shared" si="53"/>
        <v>202211</v>
      </c>
    </row>
    <row r="1674" spans="1:7" ht="12" customHeight="1" x14ac:dyDescent="0.15">
      <c r="A1674" s="4">
        <v>44865</v>
      </c>
      <c r="B1674" s="5">
        <v>143419310</v>
      </c>
      <c r="C1674" s="1">
        <v>5540246175049</v>
      </c>
      <c r="D1674" s="1" t="str">
        <f t="shared" si="52"/>
        <v>CREMERIE</v>
      </c>
      <c r="E1674" s="4">
        <v>44872</v>
      </c>
      <c r="F1674" s="6">
        <v>836</v>
      </c>
      <c r="G1674" t="str">
        <f t="shared" si="53"/>
        <v>202211</v>
      </c>
    </row>
    <row r="1675" spans="1:7" ht="12" customHeight="1" x14ac:dyDescent="0.15">
      <c r="A1675" s="7">
        <v>44865</v>
      </c>
      <c r="B1675" s="8">
        <v>143419310</v>
      </c>
      <c r="C1675" s="1">
        <v>5540246175050</v>
      </c>
      <c r="D1675" s="1" t="str">
        <f t="shared" si="52"/>
        <v>CREMERIE</v>
      </c>
      <c r="E1675" s="7">
        <v>44872</v>
      </c>
      <c r="F1675" s="9">
        <v>557</v>
      </c>
      <c r="G1675" t="str">
        <f t="shared" si="53"/>
        <v>202211</v>
      </c>
    </row>
    <row r="1676" spans="1:7" ht="12" customHeight="1" x14ac:dyDescent="0.15">
      <c r="A1676" s="4">
        <v>44866</v>
      </c>
      <c r="B1676" s="5">
        <v>143419332</v>
      </c>
      <c r="C1676" s="1">
        <v>5540246171933</v>
      </c>
      <c r="D1676" s="1" t="str">
        <f t="shared" si="52"/>
        <v>CREMERIE</v>
      </c>
      <c r="E1676" s="4">
        <v>44868</v>
      </c>
      <c r="F1676" s="6">
        <v>1114</v>
      </c>
      <c r="G1676" t="str">
        <f t="shared" si="53"/>
        <v>202211</v>
      </c>
    </row>
    <row r="1677" spans="1:7" ht="12" customHeight="1" x14ac:dyDescent="0.15">
      <c r="A1677" s="4">
        <v>44866</v>
      </c>
      <c r="B1677" s="5">
        <v>143419332</v>
      </c>
      <c r="C1677" s="1">
        <v>5540246176295</v>
      </c>
      <c r="D1677" s="1" t="str">
        <f t="shared" si="52"/>
        <v>CREMERIE</v>
      </c>
      <c r="E1677" s="4">
        <v>44868</v>
      </c>
      <c r="F1677" s="6">
        <v>7424</v>
      </c>
      <c r="G1677" t="str">
        <f t="shared" si="53"/>
        <v>202211</v>
      </c>
    </row>
    <row r="1678" spans="1:7" ht="12" customHeight="1" x14ac:dyDescent="0.15">
      <c r="A1678" s="7">
        <v>44866</v>
      </c>
      <c r="B1678" s="8">
        <v>143419332</v>
      </c>
      <c r="C1678" s="1">
        <v>5540246187987</v>
      </c>
      <c r="D1678" s="1" t="str">
        <f t="shared" si="52"/>
        <v>CREMERIE</v>
      </c>
      <c r="E1678" s="7">
        <v>44868</v>
      </c>
      <c r="F1678" s="9">
        <v>4455</v>
      </c>
      <c r="G1678" t="str">
        <f t="shared" si="53"/>
        <v>202211</v>
      </c>
    </row>
    <row r="1679" spans="1:7" ht="12" customHeight="1" x14ac:dyDescent="0.15">
      <c r="A1679" s="4">
        <v>44866</v>
      </c>
      <c r="B1679" s="5">
        <v>143419332</v>
      </c>
      <c r="C1679" s="1">
        <v>5540246188200</v>
      </c>
      <c r="D1679" s="1" t="str">
        <f t="shared" si="52"/>
        <v>CREMERIE</v>
      </c>
      <c r="E1679" s="4">
        <v>44868</v>
      </c>
      <c r="F1679" s="6">
        <v>1485</v>
      </c>
      <c r="G1679" t="str">
        <f t="shared" si="53"/>
        <v>202211</v>
      </c>
    </row>
    <row r="1680" spans="1:7" ht="12" customHeight="1" x14ac:dyDescent="0.15">
      <c r="A1680" s="7">
        <v>44866</v>
      </c>
      <c r="B1680" s="8">
        <v>143419333</v>
      </c>
      <c r="C1680" s="1">
        <v>5540246172978</v>
      </c>
      <c r="D1680" s="1" t="str">
        <f t="shared" si="52"/>
        <v>CREMERIE</v>
      </c>
      <c r="E1680" s="7">
        <v>44868</v>
      </c>
      <c r="F1680" s="9">
        <v>836</v>
      </c>
      <c r="G1680" t="str">
        <f t="shared" si="53"/>
        <v>202211</v>
      </c>
    </row>
    <row r="1681" spans="1:7" ht="12" customHeight="1" x14ac:dyDescent="0.15">
      <c r="A1681" s="4">
        <v>44866</v>
      </c>
      <c r="B1681" s="5">
        <v>143419333</v>
      </c>
      <c r="C1681" s="1">
        <v>5540246174174</v>
      </c>
      <c r="D1681" s="1" t="str">
        <f t="shared" si="52"/>
        <v>CREMERIE</v>
      </c>
      <c r="E1681" s="4">
        <v>44868</v>
      </c>
      <c r="F1681" s="6">
        <v>464</v>
      </c>
      <c r="G1681" t="str">
        <f t="shared" si="53"/>
        <v>202211</v>
      </c>
    </row>
    <row r="1682" spans="1:7" ht="12" customHeight="1" x14ac:dyDescent="0.15">
      <c r="A1682" s="4">
        <v>44866</v>
      </c>
      <c r="B1682" s="5">
        <v>143419333</v>
      </c>
      <c r="C1682" s="1">
        <v>5540246176699</v>
      </c>
      <c r="D1682" s="1" t="str">
        <f t="shared" si="52"/>
        <v>CREMERIE</v>
      </c>
      <c r="E1682" s="4">
        <v>44868</v>
      </c>
      <c r="F1682" s="6">
        <v>4176</v>
      </c>
      <c r="G1682" t="str">
        <f t="shared" si="53"/>
        <v>202211</v>
      </c>
    </row>
    <row r="1683" spans="1:7" ht="12" customHeight="1" x14ac:dyDescent="0.15">
      <c r="A1683" s="7">
        <v>44866</v>
      </c>
      <c r="B1683" s="8">
        <v>143419333</v>
      </c>
      <c r="C1683" s="1">
        <v>5540246188175</v>
      </c>
      <c r="D1683" s="1" t="str">
        <f t="shared" si="52"/>
        <v>CREMERIE</v>
      </c>
      <c r="E1683" s="7">
        <v>44868</v>
      </c>
      <c r="F1683" s="9">
        <v>232</v>
      </c>
      <c r="G1683" t="str">
        <f t="shared" si="53"/>
        <v>202211</v>
      </c>
    </row>
    <row r="1684" spans="1:7" ht="12" customHeight="1" x14ac:dyDescent="0.15">
      <c r="A1684" s="4">
        <v>44866</v>
      </c>
      <c r="B1684" s="5">
        <v>143419343</v>
      </c>
      <c r="C1684" s="1">
        <v>5540246174095</v>
      </c>
      <c r="D1684" s="1" t="str">
        <f t="shared" si="52"/>
        <v>CREMERIE</v>
      </c>
      <c r="E1684" s="4">
        <v>44875</v>
      </c>
      <c r="F1684" s="6">
        <v>140</v>
      </c>
      <c r="G1684" t="str">
        <f t="shared" si="53"/>
        <v>202211</v>
      </c>
    </row>
    <row r="1685" spans="1:7" ht="12" customHeight="1" x14ac:dyDescent="0.15">
      <c r="A1685" s="7">
        <v>44866</v>
      </c>
      <c r="B1685" s="8">
        <v>143419343</v>
      </c>
      <c r="C1685" s="1">
        <v>5540246175047</v>
      </c>
      <c r="D1685" s="1" t="str">
        <f t="shared" si="52"/>
        <v>CREMERIE</v>
      </c>
      <c r="E1685" s="7">
        <v>44875</v>
      </c>
      <c r="F1685" s="9">
        <v>279</v>
      </c>
      <c r="G1685" t="str">
        <f t="shared" si="53"/>
        <v>202211</v>
      </c>
    </row>
    <row r="1686" spans="1:7" ht="12" customHeight="1" x14ac:dyDescent="0.15">
      <c r="A1686" s="4">
        <v>44866</v>
      </c>
      <c r="B1686" s="5">
        <v>143419343</v>
      </c>
      <c r="C1686" s="1">
        <v>5540246175049</v>
      </c>
      <c r="D1686" s="1" t="str">
        <f t="shared" si="52"/>
        <v>CREMERIE</v>
      </c>
      <c r="E1686" s="4">
        <v>44875</v>
      </c>
      <c r="F1686" s="6">
        <v>1114</v>
      </c>
      <c r="G1686" t="str">
        <f t="shared" si="53"/>
        <v>202211</v>
      </c>
    </row>
    <row r="1687" spans="1:7" ht="12" customHeight="1" x14ac:dyDescent="0.15">
      <c r="A1687" s="7">
        <v>44866</v>
      </c>
      <c r="B1687" s="8">
        <v>143419343</v>
      </c>
      <c r="C1687" s="1">
        <v>5540246175050</v>
      </c>
      <c r="D1687" s="1" t="str">
        <f t="shared" si="52"/>
        <v>CREMERIE</v>
      </c>
      <c r="E1687" s="7">
        <v>44875</v>
      </c>
      <c r="F1687" s="9">
        <v>418</v>
      </c>
      <c r="G1687" t="str">
        <f t="shared" si="53"/>
        <v>202211</v>
      </c>
    </row>
    <row r="1688" spans="1:7" ht="12" customHeight="1" x14ac:dyDescent="0.15">
      <c r="A1688" s="4">
        <v>44867</v>
      </c>
      <c r="B1688" s="5">
        <v>143419356</v>
      </c>
      <c r="C1688" s="1">
        <v>5540246171933</v>
      </c>
      <c r="D1688" s="1" t="str">
        <f t="shared" si="52"/>
        <v>CREMERIE</v>
      </c>
      <c r="E1688" s="4">
        <v>44871</v>
      </c>
      <c r="F1688" s="6">
        <v>1671</v>
      </c>
      <c r="G1688" t="str">
        <f t="shared" si="53"/>
        <v>202211</v>
      </c>
    </row>
    <row r="1689" spans="1:7" ht="12" customHeight="1" x14ac:dyDescent="0.15">
      <c r="A1689" s="7">
        <v>44867</v>
      </c>
      <c r="B1689" s="8">
        <v>143419356</v>
      </c>
      <c r="C1689" s="1">
        <v>5540246176295</v>
      </c>
      <c r="D1689" s="1" t="str">
        <f t="shared" si="52"/>
        <v>CREMERIE</v>
      </c>
      <c r="E1689" s="7">
        <v>44871</v>
      </c>
      <c r="F1689" s="9">
        <v>5940</v>
      </c>
      <c r="G1689" t="str">
        <f t="shared" si="53"/>
        <v>202211</v>
      </c>
    </row>
    <row r="1690" spans="1:7" ht="12" customHeight="1" x14ac:dyDescent="0.15">
      <c r="A1690" s="7">
        <v>44867</v>
      </c>
      <c r="B1690" s="8">
        <v>143419356</v>
      </c>
      <c r="C1690" s="1">
        <v>5540246187987</v>
      </c>
      <c r="D1690" s="1" t="str">
        <f t="shared" si="52"/>
        <v>CREMERIE</v>
      </c>
      <c r="E1690" s="7">
        <v>44871</v>
      </c>
      <c r="F1690" s="9">
        <v>4455</v>
      </c>
      <c r="G1690" t="str">
        <f t="shared" si="53"/>
        <v>202211</v>
      </c>
    </row>
    <row r="1691" spans="1:7" ht="12" customHeight="1" x14ac:dyDescent="0.15">
      <c r="A1691" s="4">
        <v>44867</v>
      </c>
      <c r="B1691" s="5">
        <v>143419356</v>
      </c>
      <c r="C1691" s="1">
        <v>5540246188200</v>
      </c>
      <c r="D1691" s="1" t="str">
        <f t="shared" si="52"/>
        <v>CREMERIE</v>
      </c>
      <c r="E1691" s="4">
        <v>44871</v>
      </c>
      <c r="F1691" s="6">
        <v>2970</v>
      </c>
      <c r="G1691" t="str">
        <f t="shared" si="53"/>
        <v>202211</v>
      </c>
    </row>
    <row r="1692" spans="1:7" ht="12" customHeight="1" x14ac:dyDescent="0.15">
      <c r="A1692" s="7">
        <v>44867</v>
      </c>
      <c r="B1692" s="8">
        <v>143419360</v>
      </c>
      <c r="C1692" s="1">
        <v>5540246174174</v>
      </c>
      <c r="D1692" s="1" t="str">
        <f t="shared" si="52"/>
        <v>CREMERIE</v>
      </c>
      <c r="E1692" s="7">
        <v>44871</v>
      </c>
      <c r="F1692" s="9">
        <v>464</v>
      </c>
      <c r="G1692" t="str">
        <f t="shared" si="53"/>
        <v>202211</v>
      </c>
    </row>
    <row r="1693" spans="1:7" ht="12" customHeight="1" x14ac:dyDescent="0.15">
      <c r="A1693" s="4">
        <v>44867</v>
      </c>
      <c r="B1693" s="5">
        <v>143419360</v>
      </c>
      <c r="C1693" s="1">
        <v>5540246176699</v>
      </c>
      <c r="D1693" s="1" t="str">
        <f t="shared" si="52"/>
        <v>CREMERIE</v>
      </c>
      <c r="E1693" s="4">
        <v>44871</v>
      </c>
      <c r="F1693" s="6">
        <v>8352</v>
      </c>
      <c r="G1693" t="str">
        <f t="shared" si="53"/>
        <v>202211</v>
      </c>
    </row>
    <row r="1694" spans="1:7" ht="12" customHeight="1" x14ac:dyDescent="0.15">
      <c r="A1694" s="7">
        <v>44867</v>
      </c>
      <c r="B1694" s="8">
        <v>143419360</v>
      </c>
      <c r="C1694" s="1">
        <v>5540246192102</v>
      </c>
      <c r="D1694" s="1" t="str">
        <f t="shared" si="52"/>
        <v>CREMERIE</v>
      </c>
      <c r="E1694" s="7">
        <v>44871</v>
      </c>
      <c r="F1694" s="9">
        <v>2005</v>
      </c>
      <c r="G1694" t="str">
        <f t="shared" si="53"/>
        <v>202211</v>
      </c>
    </row>
    <row r="1695" spans="1:7" ht="12" customHeight="1" x14ac:dyDescent="0.15">
      <c r="A1695" s="4">
        <v>44867</v>
      </c>
      <c r="B1695" s="5">
        <v>143419365</v>
      </c>
      <c r="C1695" s="1">
        <v>5540246186325</v>
      </c>
      <c r="D1695" s="1" t="str">
        <f t="shared" si="52"/>
        <v>CREMERIE</v>
      </c>
      <c r="E1695" s="4">
        <v>44872</v>
      </c>
      <c r="F1695" s="6">
        <v>140</v>
      </c>
      <c r="G1695" t="str">
        <f t="shared" si="53"/>
        <v>202211</v>
      </c>
    </row>
    <row r="1696" spans="1:7" ht="12" customHeight="1" x14ac:dyDescent="0.15">
      <c r="A1696" s="4">
        <v>44867</v>
      </c>
      <c r="B1696" s="5">
        <v>143419376</v>
      </c>
      <c r="C1696" s="1">
        <v>5540246196148</v>
      </c>
      <c r="D1696" s="1" t="str">
        <f t="shared" si="52"/>
        <v>EMBALLAGES</v>
      </c>
      <c r="E1696" s="4">
        <v>44875</v>
      </c>
      <c r="F1696" s="6">
        <v>780</v>
      </c>
      <c r="G1696" t="str">
        <f t="shared" si="53"/>
        <v>202211</v>
      </c>
    </row>
    <row r="1697" spans="1:7" ht="12" customHeight="1" x14ac:dyDescent="0.15">
      <c r="A1697" s="4">
        <v>44868</v>
      </c>
      <c r="B1697" s="5">
        <v>143419407</v>
      </c>
      <c r="C1697" s="1">
        <v>5540246172669</v>
      </c>
      <c r="D1697" s="1" t="str">
        <f t="shared" si="52"/>
        <v>CREMERIE</v>
      </c>
      <c r="E1697" s="4">
        <v>44872</v>
      </c>
      <c r="F1697" s="6">
        <v>279</v>
      </c>
      <c r="G1697" t="str">
        <f t="shared" si="53"/>
        <v>202211</v>
      </c>
    </row>
    <row r="1698" spans="1:7" ht="12" customHeight="1" x14ac:dyDescent="0.15">
      <c r="A1698" s="7">
        <v>44868</v>
      </c>
      <c r="B1698" s="8">
        <v>143419407</v>
      </c>
      <c r="C1698" s="1">
        <v>5540246174174</v>
      </c>
      <c r="D1698" s="1" t="str">
        <f t="shared" si="52"/>
        <v>CREMERIE</v>
      </c>
      <c r="E1698" s="7">
        <v>44872</v>
      </c>
      <c r="F1698" s="9">
        <v>464</v>
      </c>
      <c r="G1698" t="str">
        <f t="shared" si="53"/>
        <v>202211</v>
      </c>
    </row>
    <row r="1699" spans="1:7" ht="12" customHeight="1" x14ac:dyDescent="0.15">
      <c r="A1699" s="7">
        <v>44868</v>
      </c>
      <c r="B1699" s="8">
        <v>143419409</v>
      </c>
      <c r="C1699" s="1">
        <v>5540246176294</v>
      </c>
      <c r="D1699" s="1" t="str">
        <f t="shared" si="52"/>
        <v>CREMERIE</v>
      </c>
      <c r="E1699" s="7">
        <v>44872</v>
      </c>
      <c r="F1699" s="9">
        <v>1114</v>
      </c>
      <c r="G1699" t="str">
        <f t="shared" si="53"/>
        <v>202211</v>
      </c>
    </row>
    <row r="1700" spans="1:7" ht="12" customHeight="1" x14ac:dyDescent="0.15">
      <c r="A1700" s="4">
        <v>44868</v>
      </c>
      <c r="B1700" s="5">
        <v>143419409</v>
      </c>
      <c r="C1700" s="1">
        <v>5540246176295</v>
      </c>
      <c r="D1700" s="1" t="str">
        <f t="shared" si="52"/>
        <v>CREMERIE</v>
      </c>
      <c r="E1700" s="4">
        <v>44872</v>
      </c>
      <c r="F1700" s="6">
        <v>5940</v>
      </c>
      <c r="G1700" t="str">
        <f t="shared" si="53"/>
        <v>202211</v>
      </c>
    </row>
    <row r="1701" spans="1:7" ht="12" customHeight="1" x14ac:dyDescent="0.15">
      <c r="A1701" s="4">
        <v>44868</v>
      </c>
      <c r="B1701" s="5">
        <v>143419418</v>
      </c>
      <c r="C1701" s="1">
        <v>5540246195241</v>
      </c>
      <c r="D1701" s="1" t="str">
        <f t="shared" si="52"/>
        <v>MIX LEGUMES</v>
      </c>
      <c r="E1701" s="4">
        <v>44885</v>
      </c>
      <c r="F1701" s="6">
        <v>743</v>
      </c>
      <c r="G1701" t="str">
        <f t="shared" si="53"/>
        <v>202211</v>
      </c>
    </row>
    <row r="1702" spans="1:7" ht="12" customHeight="1" x14ac:dyDescent="0.15">
      <c r="A1702" s="7">
        <v>44868</v>
      </c>
      <c r="B1702" s="8">
        <v>143419418</v>
      </c>
      <c r="C1702" s="1">
        <v>5540246195242</v>
      </c>
      <c r="D1702" s="1" t="str">
        <f t="shared" si="52"/>
        <v>MIX LEGUMES</v>
      </c>
      <c r="E1702" s="7">
        <v>44885</v>
      </c>
      <c r="F1702" s="9">
        <v>743</v>
      </c>
      <c r="G1702" t="str">
        <f t="shared" si="53"/>
        <v>202211</v>
      </c>
    </row>
    <row r="1703" spans="1:7" ht="12" customHeight="1" x14ac:dyDescent="0.15">
      <c r="A1703" s="7">
        <v>44868</v>
      </c>
      <c r="B1703" s="8">
        <v>143419428</v>
      </c>
      <c r="C1703" s="1">
        <v>5540246195653</v>
      </c>
      <c r="D1703" s="1" t="str">
        <f t="shared" si="52"/>
        <v>EMBALLAGES</v>
      </c>
      <c r="E1703" s="7">
        <v>44894</v>
      </c>
      <c r="F1703" s="9">
        <v>446</v>
      </c>
      <c r="G1703" t="str">
        <f t="shared" si="53"/>
        <v>202211</v>
      </c>
    </row>
    <row r="1704" spans="1:7" ht="12" customHeight="1" x14ac:dyDescent="0.15">
      <c r="A1704" s="7">
        <v>44871</v>
      </c>
      <c r="B1704" s="8">
        <v>143429435</v>
      </c>
      <c r="C1704" s="1">
        <v>5540246172978</v>
      </c>
      <c r="D1704" s="1" t="str">
        <f t="shared" si="52"/>
        <v>CREMERIE</v>
      </c>
      <c r="E1704" s="7">
        <v>44873</v>
      </c>
      <c r="F1704" s="9">
        <v>1671</v>
      </c>
      <c r="G1704" t="str">
        <f t="shared" si="53"/>
        <v>202211</v>
      </c>
    </row>
    <row r="1705" spans="1:7" ht="12" customHeight="1" x14ac:dyDescent="0.15">
      <c r="A1705" s="7">
        <v>44871</v>
      </c>
      <c r="B1705" s="8">
        <v>143429435</v>
      </c>
      <c r="C1705" s="1">
        <v>5540246176699</v>
      </c>
      <c r="D1705" s="1" t="str">
        <f t="shared" si="52"/>
        <v>CREMERIE</v>
      </c>
      <c r="E1705" s="7">
        <v>44873</v>
      </c>
      <c r="F1705" s="9">
        <v>8352</v>
      </c>
      <c r="G1705" t="str">
        <f t="shared" si="53"/>
        <v>202211</v>
      </c>
    </row>
    <row r="1706" spans="1:7" ht="12" customHeight="1" x14ac:dyDescent="0.15">
      <c r="A1706" s="7">
        <v>44871</v>
      </c>
      <c r="B1706" s="8">
        <v>143429435</v>
      </c>
      <c r="C1706" s="1">
        <v>5540246188175</v>
      </c>
      <c r="D1706" s="1" t="str">
        <f t="shared" si="52"/>
        <v>CREMERIE</v>
      </c>
      <c r="E1706" s="7">
        <v>44873</v>
      </c>
      <c r="F1706" s="9">
        <v>232</v>
      </c>
      <c r="G1706" t="str">
        <f t="shared" si="53"/>
        <v>202211</v>
      </c>
    </row>
    <row r="1707" spans="1:7" ht="12" customHeight="1" x14ac:dyDescent="0.15">
      <c r="A1707" s="4">
        <v>44871</v>
      </c>
      <c r="B1707" s="5">
        <v>143429436</v>
      </c>
      <c r="C1707" s="1">
        <v>5540246171933</v>
      </c>
      <c r="D1707" s="1" t="str">
        <f t="shared" si="52"/>
        <v>CREMERIE</v>
      </c>
      <c r="E1707" s="4">
        <v>44873</v>
      </c>
      <c r="F1707" s="6">
        <v>557</v>
      </c>
      <c r="G1707" t="str">
        <f t="shared" si="53"/>
        <v>202211</v>
      </c>
    </row>
    <row r="1708" spans="1:7" ht="12" customHeight="1" x14ac:dyDescent="0.15">
      <c r="A1708" s="7">
        <v>44871</v>
      </c>
      <c r="B1708" s="8">
        <v>143429442</v>
      </c>
      <c r="C1708" s="1">
        <v>5540246181016</v>
      </c>
      <c r="D1708" s="1" t="str">
        <f t="shared" si="52"/>
        <v>VOLAILLE</v>
      </c>
      <c r="E1708" s="7">
        <v>44881</v>
      </c>
      <c r="F1708" s="9">
        <v>14255</v>
      </c>
      <c r="G1708" t="str">
        <f t="shared" si="53"/>
        <v>202211</v>
      </c>
    </row>
    <row r="1709" spans="1:7" ht="12" customHeight="1" x14ac:dyDescent="0.15">
      <c r="A1709" s="4">
        <v>44871</v>
      </c>
      <c r="B1709" s="5">
        <v>143429450</v>
      </c>
      <c r="C1709" s="1">
        <v>5540246195943</v>
      </c>
      <c r="D1709" s="1" t="str">
        <f t="shared" si="52"/>
        <v>CREMERIE</v>
      </c>
      <c r="E1709" s="4">
        <v>44875</v>
      </c>
      <c r="F1709" s="6">
        <v>859</v>
      </c>
      <c r="G1709" t="str">
        <f t="shared" si="53"/>
        <v>202211</v>
      </c>
    </row>
    <row r="1710" spans="1:7" ht="12" customHeight="1" x14ac:dyDescent="0.15">
      <c r="A1710" s="4">
        <v>44871</v>
      </c>
      <c r="B1710" s="5">
        <v>143429456</v>
      </c>
      <c r="C1710" s="1">
        <v>5540246171759</v>
      </c>
      <c r="D1710" s="1" t="str">
        <f t="shared" si="52"/>
        <v>MIX LEGUMES</v>
      </c>
      <c r="E1710" s="4">
        <v>44878</v>
      </c>
      <c r="F1710" s="6">
        <v>3341</v>
      </c>
      <c r="G1710" t="str">
        <f t="shared" si="53"/>
        <v>202211</v>
      </c>
    </row>
    <row r="1711" spans="1:7" ht="12" customHeight="1" x14ac:dyDescent="0.15">
      <c r="A1711" s="7">
        <v>44871</v>
      </c>
      <c r="B1711" s="8">
        <v>143429456</v>
      </c>
      <c r="C1711" s="1">
        <v>5540246177133</v>
      </c>
      <c r="D1711" s="1" t="str">
        <f t="shared" si="52"/>
        <v>MIX LEGUMES</v>
      </c>
      <c r="E1711" s="7">
        <v>44878</v>
      </c>
      <c r="F1711" s="9">
        <v>7239</v>
      </c>
      <c r="G1711" t="str">
        <f t="shared" si="53"/>
        <v>202211</v>
      </c>
    </row>
    <row r="1712" spans="1:7" ht="12" customHeight="1" x14ac:dyDescent="0.15">
      <c r="A1712" s="4">
        <v>44871</v>
      </c>
      <c r="B1712" s="5">
        <v>143429456</v>
      </c>
      <c r="C1712" s="1">
        <v>5540246192518</v>
      </c>
      <c r="D1712" s="1" t="str">
        <f t="shared" si="52"/>
        <v>MIX LEGUMES</v>
      </c>
      <c r="E1712" s="4">
        <v>44878</v>
      </c>
      <c r="F1712" s="6">
        <v>17540</v>
      </c>
      <c r="G1712" t="str">
        <f t="shared" si="53"/>
        <v>202211</v>
      </c>
    </row>
    <row r="1713" spans="1:7" ht="12" customHeight="1" x14ac:dyDescent="0.15">
      <c r="A1713" s="4">
        <v>44872</v>
      </c>
      <c r="B1713" s="5">
        <v>143429464</v>
      </c>
      <c r="C1713" s="1">
        <v>5540246172539</v>
      </c>
      <c r="D1713" s="1" t="str">
        <f t="shared" si="52"/>
        <v>CREMERIE</v>
      </c>
      <c r="E1713" s="4">
        <v>44874</v>
      </c>
      <c r="F1713" s="6">
        <v>47</v>
      </c>
      <c r="G1713" t="str">
        <f t="shared" si="53"/>
        <v>202211</v>
      </c>
    </row>
    <row r="1714" spans="1:7" ht="12" customHeight="1" x14ac:dyDescent="0.15">
      <c r="A1714" s="7">
        <v>44872</v>
      </c>
      <c r="B1714" s="8">
        <v>143429465</v>
      </c>
      <c r="C1714" s="1">
        <v>5540246176294</v>
      </c>
      <c r="D1714" s="1" t="str">
        <f t="shared" si="52"/>
        <v>CREMERIE</v>
      </c>
      <c r="E1714" s="7">
        <v>44874</v>
      </c>
      <c r="F1714" s="9">
        <v>1114</v>
      </c>
      <c r="G1714" t="str">
        <f t="shared" si="53"/>
        <v>202211</v>
      </c>
    </row>
    <row r="1715" spans="1:7" ht="12" customHeight="1" x14ac:dyDescent="0.15">
      <c r="A1715" s="4">
        <v>44872</v>
      </c>
      <c r="B1715" s="5">
        <v>143429465</v>
      </c>
      <c r="C1715" s="1">
        <v>5540246176295</v>
      </c>
      <c r="D1715" s="1" t="str">
        <f t="shared" si="52"/>
        <v>CREMERIE</v>
      </c>
      <c r="E1715" s="4">
        <v>44874</v>
      </c>
      <c r="F1715" s="6">
        <v>4455</v>
      </c>
      <c r="G1715" t="str">
        <f t="shared" si="53"/>
        <v>202211</v>
      </c>
    </row>
    <row r="1716" spans="1:7" ht="12" customHeight="1" x14ac:dyDescent="0.15">
      <c r="A1716" s="7">
        <v>44872</v>
      </c>
      <c r="B1716" s="8">
        <v>143429465</v>
      </c>
      <c r="C1716" s="1">
        <v>5540246187987</v>
      </c>
      <c r="D1716" s="1" t="str">
        <f t="shared" si="52"/>
        <v>CREMERIE</v>
      </c>
      <c r="E1716" s="7">
        <v>44874</v>
      </c>
      <c r="F1716" s="9">
        <v>2228</v>
      </c>
      <c r="G1716" t="str">
        <f t="shared" si="53"/>
        <v>202211</v>
      </c>
    </row>
    <row r="1717" spans="1:7" ht="12" customHeight="1" x14ac:dyDescent="0.15">
      <c r="A1717" s="4">
        <v>44872</v>
      </c>
      <c r="B1717" s="5">
        <v>143429471</v>
      </c>
      <c r="C1717" s="1">
        <v>5540246192907</v>
      </c>
      <c r="D1717" s="1" t="str">
        <f t="shared" si="52"/>
        <v>VOLAILLE</v>
      </c>
      <c r="E1717" s="4">
        <v>44881</v>
      </c>
      <c r="F1717" s="6">
        <v>11136</v>
      </c>
      <c r="G1717" t="str">
        <f t="shared" si="53"/>
        <v>202211</v>
      </c>
    </row>
    <row r="1718" spans="1:7" ht="12" customHeight="1" x14ac:dyDescent="0.15">
      <c r="A1718" s="7">
        <v>44872</v>
      </c>
      <c r="B1718" s="8">
        <v>143429472</v>
      </c>
      <c r="C1718" s="1">
        <v>5540246192907</v>
      </c>
      <c r="D1718" s="1" t="str">
        <f t="shared" si="52"/>
        <v>VOLAILLE</v>
      </c>
      <c r="E1718" s="7">
        <v>44887</v>
      </c>
      <c r="F1718" s="9">
        <v>11136</v>
      </c>
      <c r="G1718" t="str">
        <f t="shared" si="53"/>
        <v>202211</v>
      </c>
    </row>
    <row r="1719" spans="1:7" ht="12" customHeight="1" x14ac:dyDescent="0.15">
      <c r="A1719" s="4">
        <v>44872</v>
      </c>
      <c r="B1719" s="5">
        <v>143429475</v>
      </c>
      <c r="C1719" s="1">
        <v>5540246194632</v>
      </c>
      <c r="D1719" s="1" t="str">
        <f t="shared" si="52"/>
        <v>BOULANGERIE</v>
      </c>
      <c r="E1719" s="4">
        <v>44879</v>
      </c>
      <c r="F1719" s="6">
        <v>1337</v>
      </c>
      <c r="G1719" t="str">
        <f t="shared" si="53"/>
        <v>202211</v>
      </c>
    </row>
    <row r="1720" spans="1:7" ht="12" customHeight="1" x14ac:dyDescent="0.15">
      <c r="A1720" s="7">
        <v>44872</v>
      </c>
      <c r="B1720" s="8">
        <v>143429475</v>
      </c>
      <c r="C1720" s="1">
        <v>5540246196046</v>
      </c>
      <c r="D1720" s="1" t="str">
        <f t="shared" si="52"/>
        <v>BOULANGERIE</v>
      </c>
      <c r="E1720" s="7">
        <v>44879</v>
      </c>
      <c r="F1720" s="9">
        <v>335</v>
      </c>
      <c r="G1720" t="str">
        <f t="shared" si="53"/>
        <v>202211</v>
      </c>
    </row>
    <row r="1721" spans="1:7" ht="12" customHeight="1" x14ac:dyDescent="0.15">
      <c r="A1721" s="7">
        <v>44872</v>
      </c>
      <c r="B1721" s="8">
        <v>143429476</v>
      </c>
      <c r="C1721" s="1">
        <v>5540246194632</v>
      </c>
      <c r="D1721" s="1" t="str">
        <f t="shared" si="52"/>
        <v>BOULANGERIE</v>
      </c>
      <c r="E1721" s="7">
        <v>44882</v>
      </c>
      <c r="F1721" s="9">
        <v>919</v>
      </c>
      <c r="G1721" t="str">
        <f t="shared" si="53"/>
        <v>202211</v>
      </c>
    </row>
    <row r="1722" spans="1:7" ht="12" customHeight="1" x14ac:dyDescent="0.15">
      <c r="A1722" s="4">
        <v>44872</v>
      </c>
      <c r="B1722" s="5">
        <v>143429476</v>
      </c>
      <c r="C1722" s="1">
        <v>5540246196046</v>
      </c>
      <c r="D1722" s="1" t="str">
        <f t="shared" si="52"/>
        <v>BOULANGERIE</v>
      </c>
      <c r="E1722" s="4">
        <v>44882</v>
      </c>
      <c r="F1722" s="6">
        <v>335</v>
      </c>
      <c r="G1722" t="str">
        <f t="shared" si="53"/>
        <v>202211</v>
      </c>
    </row>
    <row r="1723" spans="1:7" ht="12" customHeight="1" x14ac:dyDescent="0.15">
      <c r="A1723" s="7">
        <v>44872</v>
      </c>
      <c r="B1723" s="8">
        <v>143429477</v>
      </c>
      <c r="C1723" s="1">
        <v>5540246191598</v>
      </c>
      <c r="D1723" s="1" t="str">
        <f t="shared" si="52"/>
        <v>CREMERIE</v>
      </c>
      <c r="E1723" s="7">
        <v>44875</v>
      </c>
      <c r="F1723" s="9">
        <v>1601</v>
      </c>
      <c r="G1723" t="str">
        <f t="shared" si="53"/>
        <v>202211</v>
      </c>
    </row>
    <row r="1724" spans="1:7" ht="12" customHeight="1" x14ac:dyDescent="0.15">
      <c r="A1724" s="4">
        <v>44872</v>
      </c>
      <c r="B1724" s="5">
        <v>143429478</v>
      </c>
      <c r="C1724" s="1">
        <v>5540246170256</v>
      </c>
      <c r="D1724" s="1" t="str">
        <f t="shared" si="52"/>
        <v>BOULANGERIE</v>
      </c>
      <c r="E1724" s="4">
        <v>44880</v>
      </c>
      <c r="F1724" s="6">
        <v>3174</v>
      </c>
      <c r="G1724" t="str">
        <f t="shared" si="53"/>
        <v>202211</v>
      </c>
    </row>
    <row r="1725" spans="1:7" ht="12" customHeight="1" x14ac:dyDescent="0.15">
      <c r="A1725" s="7">
        <v>44872</v>
      </c>
      <c r="B1725" s="8">
        <v>143429478</v>
      </c>
      <c r="C1725" s="1">
        <v>5540246171888</v>
      </c>
      <c r="D1725" s="1" t="str">
        <f t="shared" si="52"/>
        <v>BOULANGERIE</v>
      </c>
      <c r="E1725" s="7">
        <v>44880</v>
      </c>
      <c r="F1725" s="9">
        <v>520</v>
      </c>
      <c r="G1725" t="str">
        <f t="shared" si="53"/>
        <v>202211</v>
      </c>
    </row>
    <row r="1726" spans="1:7" ht="12" customHeight="1" x14ac:dyDescent="0.15">
      <c r="A1726" s="4">
        <v>44872</v>
      </c>
      <c r="B1726" s="5">
        <v>143429479</v>
      </c>
      <c r="C1726" s="1">
        <v>5540246170256</v>
      </c>
      <c r="D1726" s="1" t="str">
        <f t="shared" si="52"/>
        <v>BOULANGERIE</v>
      </c>
      <c r="E1726" s="4">
        <v>44887</v>
      </c>
      <c r="F1726" s="6">
        <v>3174</v>
      </c>
      <c r="G1726" t="str">
        <f t="shared" si="53"/>
        <v>202211</v>
      </c>
    </row>
    <row r="1727" spans="1:7" ht="12" customHeight="1" x14ac:dyDescent="0.15">
      <c r="A1727" s="7">
        <v>44872</v>
      </c>
      <c r="B1727" s="8">
        <v>143429479</v>
      </c>
      <c r="C1727" s="1">
        <v>5540246171888</v>
      </c>
      <c r="D1727" s="1" t="str">
        <f t="shared" si="52"/>
        <v>BOULANGERIE</v>
      </c>
      <c r="E1727" s="7">
        <v>44887</v>
      </c>
      <c r="F1727" s="9">
        <v>520</v>
      </c>
      <c r="G1727" t="str">
        <f t="shared" si="53"/>
        <v>202211</v>
      </c>
    </row>
    <row r="1728" spans="1:7" ht="12" customHeight="1" x14ac:dyDescent="0.15">
      <c r="A1728" s="4">
        <v>44872</v>
      </c>
      <c r="B1728" s="5">
        <v>143429480</v>
      </c>
      <c r="C1728" s="1">
        <v>5540246173472</v>
      </c>
      <c r="D1728" s="1" t="str">
        <f t="shared" si="52"/>
        <v>CREMERIE</v>
      </c>
      <c r="E1728" s="4">
        <v>44879</v>
      </c>
      <c r="F1728" s="6">
        <v>279</v>
      </c>
      <c r="G1728" t="str">
        <f t="shared" si="53"/>
        <v>202211</v>
      </c>
    </row>
    <row r="1729" spans="1:7" ht="12" customHeight="1" x14ac:dyDescent="0.15">
      <c r="A1729" s="7">
        <v>44872</v>
      </c>
      <c r="B1729" s="8">
        <v>143429480</v>
      </c>
      <c r="C1729" s="1">
        <v>5540246175049</v>
      </c>
      <c r="D1729" s="1" t="str">
        <f t="shared" si="52"/>
        <v>CREMERIE</v>
      </c>
      <c r="E1729" s="7">
        <v>44879</v>
      </c>
      <c r="F1729" s="9">
        <v>836</v>
      </c>
      <c r="G1729" t="str">
        <f t="shared" si="53"/>
        <v>202211</v>
      </c>
    </row>
    <row r="1730" spans="1:7" ht="12" customHeight="1" x14ac:dyDescent="0.15">
      <c r="A1730" s="4">
        <v>44872</v>
      </c>
      <c r="B1730" s="5">
        <v>143429480</v>
      </c>
      <c r="C1730" s="1">
        <v>5540246175050</v>
      </c>
      <c r="D1730" s="1" t="str">
        <f t="shared" ref="D1730:D1793" si="54">VLOOKUP(C1730,Categorie,4,FALSE)</f>
        <v>CREMERIE</v>
      </c>
      <c r="E1730" s="4">
        <v>44879</v>
      </c>
      <c r="F1730" s="6">
        <v>836</v>
      </c>
      <c r="G1730" t="str">
        <f t="shared" si="53"/>
        <v>202211</v>
      </c>
    </row>
    <row r="1731" spans="1:7" ht="12" customHeight="1" x14ac:dyDescent="0.15">
      <c r="A1731" s="4">
        <v>44872</v>
      </c>
      <c r="B1731" s="5">
        <v>143429483</v>
      </c>
      <c r="C1731" s="1">
        <v>5540246195999</v>
      </c>
      <c r="D1731" s="1" t="str">
        <f t="shared" si="54"/>
        <v>MIX LEGUMES</v>
      </c>
      <c r="E1731" s="4">
        <v>44907</v>
      </c>
      <c r="F1731" s="6">
        <v>7517</v>
      </c>
      <c r="G1731" t="str">
        <f t="shared" ref="G1731:G1794" si="55">TEXT(E1731,"aaaamm")</f>
        <v>202212</v>
      </c>
    </row>
    <row r="1732" spans="1:7" ht="12" customHeight="1" x14ac:dyDescent="0.15">
      <c r="A1732" s="4">
        <v>44872</v>
      </c>
      <c r="B1732" s="5">
        <v>143429490</v>
      </c>
      <c r="C1732" s="1">
        <v>5540246177133</v>
      </c>
      <c r="D1732" s="1" t="str">
        <f t="shared" si="54"/>
        <v>MIX LEGUMES</v>
      </c>
      <c r="E1732" s="4">
        <v>44881</v>
      </c>
      <c r="F1732" s="6">
        <v>3898</v>
      </c>
      <c r="G1732" t="str">
        <f t="shared" si="55"/>
        <v>202211</v>
      </c>
    </row>
    <row r="1733" spans="1:7" ht="12" customHeight="1" x14ac:dyDescent="0.15">
      <c r="A1733" s="7">
        <v>44872</v>
      </c>
      <c r="B1733" s="8">
        <v>143429490</v>
      </c>
      <c r="C1733" s="1">
        <v>5540246192148</v>
      </c>
      <c r="D1733" s="1" t="str">
        <f t="shared" si="54"/>
        <v>MIX LEGUMES</v>
      </c>
      <c r="E1733" s="7">
        <v>44881</v>
      </c>
      <c r="F1733" s="9">
        <v>22272</v>
      </c>
      <c r="G1733" t="str">
        <f t="shared" si="55"/>
        <v>202211</v>
      </c>
    </row>
    <row r="1734" spans="1:7" ht="12" customHeight="1" x14ac:dyDescent="0.15">
      <c r="A1734" s="4">
        <v>44872</v>
      </c>
      <c r="B1734" s="5">
        <v>143429490</v>
      </c>
      <c r="C1734" s="1">
        <v>5540246192518</v>
      </c>
      <c r="D1734" s="1" t="str">
        <f t="shared" si="54"/>
        <v>MIX LEGUMES</v>
      </c>
      <c r="E1734" s="4">
        <v>44881</v>
      </c>
      <c r="F1734" s="6">
        <v>4385</v>
      </c>
      <c r="G1734" t="str">
        <f t="shared" si="55"/>
        <v>202211</v>
      </c>
    </row>
    <row r="1735" spans="1:7" ht="12" customHeight="1" x14ac:dyDescent="0.15">
      <c r="A1735" s="4">
        <v>44873</v>
      </c>
      <c r="B1735" s="5">
        <v>143429508</v>
      </c>
      <c r="C1735" s="1">
        <v>5540246176294</v>
      </c>
      <c r="D1735" s="1" t="str">
        <f t="shared" si="54"/>
        <v>CREMERIE</v>
      </c>
      <c r="E1735" s="4">
        <v>44875</v>
      </c>
      <c r="F1735" s="6">
        <v>1114</v>
      </c>
      <c r="G1735" t="str">
        <f t="shared" si="55"/>
        <v>202211</v>
      </c>
    </row>
    <row r="1736" spans="1:7" ht="12" customHeight="1" x14ac:dyDescent="0.15">
      <c r="A1736" s="7">
        <v>44873</v>
      </c>
      <c r="B1736" s="8">
        <v>143429508</v>
      </c>
      <c r="C1736" s="1">
        <v>5540246176295</v>
      </c>
      <c r="D1736" s="1" t="str">
        <f t="shared" si="54"/>
        <v>CREMERIE</v>
      </c>
      <c r="E1736" s="7">
        <v>44875</v>
      </c>
      <c r="F1736" s="9">
        <v>7424</v>
      </c>
      <c r="G1736" t="str">
        <f t="shared" si="55"/>
        <v>202211</v>
      </c>
    </row>
    <row r="1737" spans="1:7" ht="12" customHeight="1" x14ac:dyDescent="0.15">
      <c r="A1737" s="7">
        <v>44873</v>
      </c>
      <c r="B1737" s="8">
        <v>143429508</v>
      </c>
      <c r="C1737" s="1">
        <v>5540246187987</v>
      </c>
      <c r="D1737" s="1" t="str">
        <f t="shared" si="54"/>
        <v>CREMERIE</v>
      </c>
      <c r="E1737" s="7">
        <v>44875</v>
      </c>
      <c r="F1737" s="9">
        <v>4455</v>
      </c>
      <c r="G1737" t="str">
        <f t="shared" si="55"/>
        <v>202211</v>
      </c>
    </row>
    <row r="1738" spans="1:7" ht="12" customHeight="1" x14ac:dyDescent="0.15">
      <c r="A1738" s="7">
        <v>44873</v>
      </c>
      <c r="B1738" s="8">
        <v>143429509</v>
      </c>
      <c r="C1738" s="1">
        <v>5540246172978</v>
      </c>
      <c r="D1738" s="1" t="str">
        <f t="shared" si="54"/>
        <v>CREMERIE</v>
      </c>
      <c r="E1738" s="7">
        <v>44875</v>
      </c>
      <c r="F1738" s="9">
        <v>1671</v>
      </c>
      <c r="G1738" t="str">
        <f t="shared" si="55"/>
        <v>202211</v>
      </c>
    </row>
    <row r="1739" spans="1:7" ht="12" customHeight="1" x14ac:dyDescent="0.15">
      <c r="A1739" s="7">
        <v>44873</v>
      </c>
      <c r="B1739" s="8">
        <v>143429509</v>
      </c>
      <c r="C1739" s="1">
        <v>5540246188175</v>
      </c>
      <c r="D1739" s="1" t="str">
        <f t="shared" si="54"/>
        <v>CREMERIE</v>
      </c>
      <c r="E1739" s="7">
        <v>44875</v>
      </c>
      <c r="F1739" s="9">
        <v>232</v>
      </c>
      <c r="G1739" t="str">
        <f t="shared" si="55"/>
        <v>202211</v>
      </c>
    </row>
    <row r="1740" spans="1:7" ht="12" customHeight="1" x14ac:dyDescent="0.15">
      <c r="A1740" s="4">
        <v>44874</v>
      </c>
      <c r="B1740" s="5">
        <v>143429538</v>
      </c>
      <c r="C1740" s="1">
        <v>5540246172978</v>
      </c>
      <c r="D1740" s="1" t="str">
        <f t="shared" si="54"/>
        <v>CREMERIE</v>
      </c>
      <c r="E1740" s="4">
        <v>44878</v>
      </c>
      <c r="F1740" s="6">
        <v>836</v>
      </c>
      <c r="G1740" t="str">
        <f t="shared" si="55"/>
        <v>202211</v>
      </c>
    </row>
    <row r="1741" spans="1:7" ht="12" customHeight="1" x14ac:dyDescent="0.15">
      <c r="A1741" s="4">
        <v>44874</v>
      </c>
      <c r="B1741" s="5">
        <v>143429538</v>
      </c>
      <c r="C1741" s="1">
        <v>5540246176699</v>
      </c>
      <c r="D1741" s="1" t="str">
        <f t="shared" si="54"/>
        <v>CREMERIE</v>
      </c>
      <c r="E1741" s="4">
        <v>44878</v>
      </c>
      <c r="F1741" s="6">
        <v>4176</v>
      </c>
      <c r="G1741" t="str">
        <f t="shared" si="55"/>
        <v>202211</v>
      </c>
    </row>
    <row r="1742" spans="1:7" ht="12" customHeight="1" x14ac:dyDescent="0.15">
      <c r="A1742" s="7">
        <v>44874</v>
      </c>
      <c r="B1742" s="8">
        <v>143429538</v>
      </c>
      <c r="C1742" s="1">
        <v>5540246192102</v>
      </c>
      <c r="D1742" s="1" t="str">
        <f t="shared" si="54"/>
        <v>CREMERIE</v>
      </c>
      <c r="E1742" s="7">
        <v>44878</v>
      </c>
      <c r="F1742" s="9">
        <v>4009</v>
      </c>
      <c r="G1742" t="str">
        <f t="shared" si="55"/>
        <v>202211</v>
      </c>
    </row>
    <row r="1743" spans="1:7" ht="12" customHeight="1" x14ac:dyDescent="0.15">
      <c r="A1743" s="4">
        <v>44874</v>
      </c>
      <c r="B1743" s="5">
        <v>143429539</v>
      </c>
      <c r="C1743" s="1">
        <v>5540246187987</v>
      </c>
      <c r="D1743" s="1" t="str">
        <f t="shared" si="54"/>
        <v>CREMERIE</v>
      </c>
      <c r="E1743" s="4">
        <v>44878</v>
      </c>
      <c r="F1743" s="6">
        <v>6682</v>
      </c>
      <c r="G1743" t="str">
        <f t="shared" si="55"/>
        <v>202211</v>
      </c>
    </row>
    <row r="1744" spans="1:7" ht="12" customHeight="1" x14ac:dyDescent="0.15">
      <c r="A1744" s="7">
        <v>44874</v>
      </c>
      <c r="B1744" s="8">
        <v>143429539</v>
      </c>
      <c r="C1744" s="1">
        <v>5540246188200</v>
      </c>
      <c r="D1744" s="1" t="str">
        <f t="shared" si="54"/>
        <v>CREMERIE</v>
      </c>
      <c r="E1744" s="7">
        <v>44878</v>
      </c>
      <c r="F1744" s="9">
        <v>2970</v>
      </c>
      <c r="G1744" t="str">
        <f t="shared" si="55"/>
        <v>202211</v>
      </c>
    </row>
    <row r="1745" spans="1:7" ht="12" customHeight="1" x14ac:dyDescent="0.15">
      <c r="A1745" s="4">
        <v>44874</v>
      </c>
      <c r="B1745" s="5">
        <v>143429553</v>
      </c>
      <c r="C1745" s="1">
        <v>5540246185429</v>
      </c>
      <c r="D1745" s="1" t="str">
        <f t="shared" si="54"/>
        <v>CREMERIE</v>
      </c>
      <c r="E1745" s="4">
        <v>44879</v>
      </c>
      <c r="F1745" s="6">
        <v>279</v>
      </c>
      <c r="G1745" t="str">
        <f t="shared" si="55"/>
        <v>202211</v>
      </c>
    </row>
    <row r="1746" spans="1:7" ht="12" customHeight="1" x14ac:dyDescent="0.15">
      <c r="A1746" s="4">
        <v>44875</v>
      </c>
      <c r="B1746" s="5">
        <v>143429584</v>
      </c>
      <c r="C1746" s="1">
        <v>5540246172539</v>
      </c>
      <c r="D1746" s="1" t="str">
        <f t="shared" si="54"/>
        <v>CREMERIE</v>
      </c>
      <c r="E1746" s="4">
        <v>44879</v>
      </c>
      <c r="F1746" s="6">
        <v>24</v>
      </c>
      <c r="G1746" t="str">
        <f t="shared" si="55"/>
        <v>202211</v>
      </c>
    </row>
    <row r="1747" spans="1:7" ht="12" customHeight="1" x14ac:dyDescent="0.15">
      <c r="A1747" s="7">
        <v>44875</v>
      </c>
      <c r="B1747" s="8">
        <v>143429584</v>
      </c>
      <c r="C1747" s="1">
        <v>5540246172669</v>
      </c>
      <c r="D1747" s="1" t="str">
        <f t="shared" si="54"/>
        <v>CREMERIE</v>
      </c>
      <c r="E1747" s="7">
        <v>44879</v>
      </c>
      <c r="F1747" s="9">
        <v>140</v>
      </c>
      <c r="G1747" t="str">
        <f t="shared" si="55"/>
        <v>202211</v>
      </c>
    </row>
    <row r="1748" spans="1:7" ht="12" customHeight="1" x14ac:dyDescent="0.15">
      <c r="A1748" s="4">
        <v>44875</v>
      </c>
      <c r="B1748" s="5">
        <v>143429584</v>
      </c>
      <c r="C1748" s="1">
        <v>5540246172978</v>
      </c>
      <c r="D1748" s="1" t="str">
        <f t="shared" si="54"/>
        <v>CREMERIE</v>
      </c>
      <c r="E1748" s="4">
        <v>44879</v>
      </c>
      <c r="F1748" s="6">
        <v>836</v>
      </c>
      <c r="G1748" t="str">
        <f t="shared" si="55"/>
        <v>202211</v>
      </c>
    </row>
    <row r="1749" spans="1:7" ht="12" customHeight="1" x14ac:dyDescent="0.15">
      <c r="A1749" s="4">
        <v>44875</v>
      </c>
      <c r="B1749" s="5">
        <v>143429584</v>
      </c>
      <c r="C1749" s="1">
        <v>5540246174174</v>
      </c>
      <c r="D1749" s="1" t="str">
        <f t="shared" si="54"/>
        <v>CREMERIE</v>
      </c>
      <c r="E1749" s="4">
        <v>44879</v>
      </c>
      <c r="F1749" s="6">
        <v>696</v>
      </c>
      <c r="G1749" t="str">
        <f t="shared" si="55"/>
        <v>202211</v>
      </c>
    </row>
    <row r="1750" spans="1:7" ht="12" customHeight="1" x14ac:dyDescent="0.15">
      <c r="A1750" s="4">
        <v>44875</v>
      </c>
      <c r="B1750" s="5">
        <v>143429584</v>
      </c>
      <c r="C1750" s="1">
        <v>5540246176699</v>
      </c>
      <c r="D1750" s="1" t="str">
        <f t="shared" si="54"/>
        <v>CREMERIE</v>
      </c>
      <c r="E1750" s="4">
        <v>44879</v>
      </c>
      <c r="F1750" s="6">
        <v>8352</v>
      </c>
      <c r="G1750" t="str">
        <f t="shared" si="55"/>
        <v>202211</v>
      </c>
    </row>
    <row r="1751" spans="1:7" ht="12" customHeight="1" x14ac:dyDescent="0.15">
      <c r="A1751" s="7">
        <v>44875</v>
      </c>
      <c r="B1751" s="8">
        <v>143429585</v>
      </c>
      <c r="C1751" s="1">
        <v>5540246176294</v>
      </c>
      <c r="D1751" s="1" t="str">
        <f t="shared" si="54"/>
        <v>CREMERIE</v>
      </c>
      <c r="E1751" s="7">
        <v>44879</v>
      </c>
      <c r="F1751" s="9">
        <v>1485</v>
      </c>
      <c r="G1751" t="str">
        <f t="shared" si="55"/>
        <v>202211</v>
      </c>
    </row>
    <row r="1752" spans="1:7" ht="12" customHeight="1" x14ac:dyDescent="0.15">
      <c r="A1752" s="4">
        <v>44875</v>
      </c>
      <c r="B1752" s="5">
        <v>143429585</v>
      </c>
      <c r="C1752" s="1">
        <v>5540246176295</v>
      </c>
      <c r="D1752" s="1" t="str">
        <f t="shared" si="54"/>
        <v>CREMERIE</v>
      </c>
      <c r="E1752" s="4">
        <v>44879</v>
      </c>
      <c r="F1752" s="6">
        <v>4455</v>
      </c>
      <c r="G1752" t="str">
        <f t="shared" si="55"/>
        <v>202211</v>
      </c>
    </row>
    <row r="1753" spans="1:7" ht="12" customHeight="1" x14ac:dyDescent="0.15">
      <c r="A1753" s="7">
        <v>44875</v>
      </c>
      <c r="B1753" s="8">
        <v>143429585</v>
      </c>
      <c r="C1753" s="1">
        <v>5540246187987</v>
      </c>
      <c r="D1753" s="1" t="str">
        <f t="shared" si="54"/>
        <v>CREMERIE</v>
      </c>
      <c r="E1753" s="7">
        <v>44879</v>
      </c>
      <c r="F1753" s="9">
        <v>4455</v>
      </c>
      <c r="G1753" t="str">
        <f t="shared" si="55"/>
        <v>202211</v>
      </c>
    </row>
    <row r="1754" spans="1:7" ht="12" customHeight="1" x14ac:dyDescent="0.15">
      <c r="A1754" s="4">
        <v>44875</v>
      </c>
      <c r="B1754" s="5">
        <v>143429586</v>
      </c>
      <c r="C1754" s="1">
        <v>5540246185429</v>
      </c>
      <c r="D1754" s="1" t="str">
        <f t="shared" si="54"/>
        <v>CREMERIE</v>
      </c>
      <c r="E1754" s="4">
        <v>44881</v>
      </c>
      <c r="F1754" s="6">
        <v>140</v>
      </c>
      <c r="G1754" t="str">
        <f t="shared" si="55"/>
        <v>202211</v>
      </c>
    </row>
    <row r="1755" spans="1:7" ht="12" customHeight="1" x14ac:dyDescent="0.15">
      <c r="A1755" s="7">
        <v>44875</v>
      </c>
      <c r="B1755" s="8">
        <v>143429586</v>
      </c>
      <c r="C1755" s="1">
        <v>5540246185562</v>
      </c>
      <c r="D1755" s="1" t="str">
        <f t="shared" si="54"/>
        <v>CREMERIE</v>
      </c>
      <c r="E1755" s="7">
        <v>44881</v>
      </c>
      <c r="F1755" s="9">
        <v>209</v>
      </c>
      <c r="G1755" t="str">
        <f t="shared" si="55"/>
        <v>202211</v>
      </c>
    </row>
    <row r="1756" spans="1:7" ht="12" customHeight="1" x14ac:dyDescent="0.15">
      <c r="A1756" s="4">
        <v>44875</v>
      </c>
      <c r="B1756" s="5">
        <v>143429586</v>
      </c>
      <c r="C1756" s="1">
        <v>5540246186325</v>
      </c>
      <c r="D1756" s="1" t="str">
        <f t="shared" si="54"/>
        <v>CREMERIE</v>
      </c>
      <c r="E1756" s="4">
        <v>44881</v>
      </c>
      <c r="F1756" s="6">
        <v>279</v>
      </c>
      <c r="G1756" t="str">
        <f t="shared" si="55"/>
        <v>202211</v>
      </c>
    </row>
    <row r="1757" spans="1:7" ht="12" customHeight="1" x14ac:dyDescent="0.15">
      <c r="A1757" s="4">
        <v>44875</v>
      </c>
      <c r="B1757" s="5">
        <v>143429592</v>
      </c>
      <c r="C1757" s="1">
        <v>5540246181061</v>
      </c>
      <c r="D1757" s="1" t="str">
        <f t="shared" si="54"/>
        <v>VOLAILLE</v>
      </c>
      <c r="E1757" s="4">
        <v>44887</v>
      </c>
      <c r="F1757" s="6">
        <v>6615</v>
      </c>
      <c r="G1757" t="str">
        <f t="shared" si="55"/>
        <v>202211</v>
      </c>
    </row>
    <row r="1758" spans="1:7" ht="12" customHeight="1" x14ac:dyDescent="0.15">
      <c r="A1758" s="7">
        <v>44875</v>
      </c>
      <c r="B1758" s="8">
        <v>143429592</v>
      </c>
      <c r="C1758" s="1">
        <v>5540246183547</v>
      </c>
      <c r="D1758" s="1" t="str">
        <f t="shared" si="54"/>
        <v>VOLAILLE</v>
      </c>
      <c r="E1758" s="7">
        <v>44887</v>
      </c>
      <c r="F1758" s="9">
        <v>13364</v>
      </c>
      <c r="G1758" t="str">
        <f t="shared" si="55"/>
        <v>202211</v>
      </c>
    </row>
    <row r="1759" spans="1:7" ht="12" customHeight="1" x14ac:dyDescent="0.15">
      <c r="A1759" s="4">
        <v>44875</v>
      </c>
      <c r="B1759" s="5">
        <v>143429592</v>
      </c>
      <c r="C1759" s="1">
        <v>5540246185278</v>
      </c>
      <c r="D1759" s="1" t="str">
        <f t="shared" si="54"/>
        <v>VOLAILLE</v>
      </c>
      <c r="E1759" s="4">
        <v>44887</v>
      </c>
      <c r="F1759" s="6">
        <v>3358</v>
      </c>
      <c r="G1759" t="str">
        <f t="shared" si="55"/>
        <v>202211</v>
      </c>
    </row>
    <row r="1760" spans="1:7" ht="12" customHeight="1" x14ac:dyDescent="0.15">
      <c r="A1760" s="7">
        <v>44875</v>
      </c>
      <c r="B1760" s="8">
        <v>143429593</v>
      </c>
      <c r="C1760" s="1">
        <v>5540246183587</v>
      </c>
      <c r="D1760" s="1" t="str">
        <f t="shared" si="54"/>
        <v>MIX LEGUMES</v>
      </c>
      <c r="E1760" s="7">
        <v>44892</v>
      </c>
      <c r="F1760" s="9">
        <v>1003</v>
      </c>
      <c r="G1760" t="str">
        <f t="shared" si="55"/>
        <v>202211</v>
      </c>
    </row>
    <row r="1761" spans="1:7" ht="12" customHeight="1" x14ac:dyDescent="0.15">
      <c r="A1761" s="4">
        <v>44875</v>
      </c>
      <c r="B1761" s="5">
        <v>143429593</v>
      </c>
      <c r="C1761" s="1">
        <v>5540246183589</v>
      </c>
      <c r="D1761" s="1" t="str">
        <f t="shared" si="54"/>
        <v>MIX LEGUMES</v>
      </c>
      <c r="E1761" s="4">
        <v>44892</v>
      </c>
      <c r="F1761" s="6">
        <v>1300</v>
      </c>
      <c r="G1761" t="str">
        <f t="shared" si="55"/>
        <v>202211</v>
      </c>
    </row>
    <row r="1762" spans="1:7" ht="12" customHeight="1" x14ac:dyDescent="0.15">
      <c r="A1762" s="7">
        <v>44875</v>
      </c>
      <c r="B1762" s="8">
        <v>143429599</v>
      </c>
      <c r="C1762" s="1">
        <v>5540246177376</v>
      </c>
      <c r="D1762" s="1" t="str">
        <f t="shared" si="54"/>
        <v>BOULANGERIE</v>
      </c>
      <c r="E1762" s="7">
        <v>44892</v>
      </c>
      <c r="F1762" s="9">
        <v>1420</v>
      </c>
      <c r="G1762" t="str">
        <f t="shared" si="55"/>
        <v>202211</v>
      </c>
    </row>
    <row r="1763" spans="1:7" ht="12" customHeight="1" x14ac:dyDescent="0.15">
      <c r="A1763" s="4">
        <v>44875</v>
      </c>
      <c r="B1763" s="5">
        <v>143429600</v>
      </c>
      <c r="C1763" s="1">
        <v>5540246180522</v>
      </c>
      <c r="D1763" s="1" t="str">
        <f t="shared" si="54"/>
        <v>BOULANGERIE</v>
      </c>
      <c r="E1763" s="4">
        <v>44895</v>
      </c>
      <c r="F1763" s="6">
        <v>1671</v>
      </c>
      <c r="G1763" t="str">
        <f t="shared" si="55"/>
        <v>202211</v>
      </c>
    </row>
    <row r="1764" spans="1:7" ht="12" customHeight="1" x14ac:dyDescent="0.15">
      <c r="A1764" s="4">
        <v>44875</v>
      </c>
      <c r="B1764" s="5">
        <v>143429604</v>
      </c>
      <c r="C1764" s="1">
        <v>5540246182684</v>
      </c>
      <c r="D1764" s="1" t="str">
        <f t="shared" si="54"/>
        <v>BOULANGERIE</v>
      </c>
      <c r="E1764" s="4">
        <v>44892</v>
      </c>
      <c r="F1764" s="6">
        <v>232</v>
      </c>
      <c r="G1764" t="str">
        <f t="shared" si="55"/>
        <v>202211</v>
      </c>
    </row>
    <row r="1765" spans="1:7" ht="12" customHeight="1" x14ac:dyDescent="0.15">
      <c r="A1765" s="7">
        <v>44875</v>
      </c>
      <c r="B1765" s="8">
        <v>143429604</v>
      </c>
      <c r="C1765" s="1">
        <v>5540246183844</v>
      </c>
      <c r="D1765" s="1" t="str">
        <f t="shared" si="54"/>
        <v>BOULANGERIE</v>
      </c>
      <c r="E1765" s="7">
        <v>44892</v>
      </c>
      <c r="F1765" s="9">
        <v>464</v>
      </c>
      <c r="G1765" t="str">
        <f t="shared" si="55"/>
        <v>202211</v>
      </c>
    </row>
    <row r="1766" spans="1:7" ht="12" customHeight="1" x14ac:dyDescent="0.15">
      <c r="A1766" s="4">
        <v>44875</v>
      </c>
      <c r="B1766" s="5">
        <v>143429604</v>
      </c>
      <c r="C1766" s="1">
        <v>5540246194467</v>
      </c>
      <c r="D1766" s="1" t="str">
        <f t="shared" si="54"/>
        <v>BOULANGERIE</v>
      </c>
      <c r="E1766" s="4">
        <v>44892</v>
      </c>
      <c r="F1766" s="6">
        <v>17818</v>
      </c>
      <c r="G1766" t="str">
        <f t="shared" si="55"/>
        <v>202211</v>
      </c>
    </row>
    <row r="1767" spans="1:7" ht="12" customHeight="1" x14ac:dyDescent="0.15">
      <c r="A1767" s="4">
        <v>44875</v>
      </c>
      <c r="B1767" s="5">
        <v>143429614</v>
      </c>
      <c r="C1767" s="1">
        <v>5540246183130</v>
      </c>
      <c r="D1767" s="1" t="str">
        <f t="shared" si="54"/>
        <v>MIX LEGUMES</v>
      </c>
      <c r="E1767" s="4">
        <v>44895</v>
      </c>
      <c r="F1767" s="6">
        <v>3383</v>
      </c>
      <c r="G1767" t="str">
        <f t="shared" si="55"/>
        <v>202211</v>
      </c>
    </row>
    <row r="1768" spans="1:7" ht="12" customHeight="1" x14ac:dyDescent="0.15">
      <c r="A1768" s="7">
        <v>44875</v>
      </c>
      <c r="B1768" s="8">
        <v>143429614</v>
      </c>
      <c r="C1768" s="1">
        <v>5540246183455</v>
      </c>
      <c r="D1768" s="1" t="str">
        <f t="shared" si="54"/>
        <v>MIX LEGUMES</v>
      </c>
      <c r="E1768" s="7">
        <v>44895</v>
      </c>
      <c r="F1768" s="9">
        <v>1044</v>
      </c>
      <c r="G1768" t="str">
        <f t="shared" si="55"/>
        <v>202211</v>
      </c>
    </row>
    <row r="1769" spans="1:7" ht="12" customHeight="1" x14ac:dyDescent="0.15">
      <c r="A1769" s="4">
        <v>44875</v>
      </c>
      <c r="B1769" s="5">
        <v>143429614</v>
      </c>
      <c r="C1769" s="1">
        <v>5540246183555</v>
      </c>
      <c r="D1769" s="1" t="str">
        <f t="shared" si="54"/>
        <v>MIX LEGUMES</v>
      </c>
      <c r="E1769" s="4">
        <v>44895</v>
      </c>
      <c r="F1769" s="6">
        <v>543</v>
      </c>
      <c r="G1769" t="str">
        <f t="shared" si="55"/>
        <v>202211</v>
      </c>
    </row>
    <row r="1770" spans="1:7" ht="12" customHeight="1" x14ac:dyDescent="0.15">
      <c r="A1770" s="7">
        <v>44875</v>
      </c>
      <c r="B1770" s="8">
        <v>143429615</v>
      </c>
      <c r="C1770" s="1">
        <v>5540246195943</v>
      </c>
      <c r="D1770" s="1" t="str">
        <f t="shared" si="54"/>
        <v>CREMERIE</v>
      </c>
      <c r="E1770" s="7">
        <v>44906</v>
      </c>
      <c r="F1770" s="9">
        <v>928</v>
      </c>
      <c r="G1770" t="str">
        <f t="shared" si="55"/>
        <v>202212</v>
      </c>
    </row>
    <row r="1771" spans="1:7" ht="12" customHeight="1" x14ac:dyDescent="0.15">
      <c r="A1771" s="4">
        <v>44875</v>
      </c>
      <c r="B1771" s="5">
        <v>143429615</v>
      </c>
      <c r="C1771" s="1">
        <v>5540246195944</v>
      </c>
      <c r="D1771" s="1" t="str">
        <f t="shared" si="54"/>
        <v>CREMERIE</v>
      </c>
      <c r="E1771" s="4">
        <v>44906</v>
      </c>
      <c r="F1771" s="6">
        <v>928</v>
      </c>
      <c r="G1771" t="str">
        <f t="shared" si="55"/>
        <v>202212</v>
      </c>
    </row>
    <row r="1772" spans="1:7" ht="12" customHeight="1" x14ac:dyDescent="0.15">
      <c r="A1772" s="7">
        <v>44875</v>
      </c>
      <c r="B1772" s="8">
        <v>143429616</v>
      </c>
      <c r="C1772" s="1">
        <v>5540246183558</v>
      </c>
      <c r="D1772" s="1" t="str">
        <f t="shared" si="54"/>
        <v>MIX LEGUMES</v>
      </c>
      <c r="E1772" s="7">
        <v>44886</v>
      </c>
      <c r="F1772" s="9">
        <v>5197</v>
      </c>
      <c r="G1772" t="str">
        <f t="shared" si="55"/>
        <v>202211</v>
      </c>
    </row>
    <row r="1773" spans="1:7" ht="12" customHeight="1" x14ac:dyDescent="0.15">
      <c r="A1773" s="4">
        <v>44875</v>
      </c>
      <c r="B1773" s="5">
        <v>143429616</v>
      </c>
      <c r="C1773" s="1">
        <v>5540246192209</v>
      </c>
      <c r="D1773" s="1" t="str">
        <f t="shared" si="54"/>
        <v>MIX LEGUMES</v>
      </c>
      <c r="E1773" s="4">
        <v>44886</v>
      </c>
      <c r="F1773" s="6">
        <v>2228</v>
      </c>
      <c r="G1773" t="str">
        <f t="shared" si="55"/>
        <v>202211</v>
      </c>
    </row>
    <row r="1774" spans="1:7" ht="12" customHeight="1" x14ac:dyDescent="0.15">
      <c r="A1774" s="7">
        <v>44875</v>
      </c>
      <c r="B1774" s="8">
        <v>143429618</v>
      </c>
      <c r="C1774" s="1">
        <v>5540246190727</v>
      </c>
      <c r="D1774" s="1" t="str">
        <f t="shared" si="54"/>
        <v>BOULANGERIE</v>
      </c>
      <c r="E1774" s="7">
        <v>44894</v>
      </c>
      <c r="F1774" s="9">
        <v>877</v>
      </c>
      <c r="G1774" t="str">
        <f t="shared" si="55"/>
        <v>202211</v>
      </c>
    </row>
    <row r="1775" spans="1:7" ht="12" customHeight="1" x14ac:dyDescent="0.15">
      <c r="A1775" s="7">
        <v>44875</v>
      </c>
      <c r="B1775" s="8">
        <v>143429651</v>
      </c>
      <c r="C1775" s="1">
        <v>5540246194947</v>
      </c>
      <c r="D1775" s="1" t="str">
        <f t="shared" si="54"/>
        <v>EMBALLAGES</v>
      </c>
      <c r="E1775" s="7">
        <v>44903</v>
      </c>
      <c r="F1775" s="9">
        <v>232</v>
      </c>
      <c r="G1775" t="str">
        <f t="shared" si="55"/>
        <v>202212</v>
      </c>
    </row>
    <row r="1776" spans="1:7" ht="12" customHeight="1" x14ac:dyDescent="0.15">
      <c r="A1776" s="4">
        <v>44878</v>
      </c>
      <c r="B1776" s="5">
        <v>143439653</v>
      </c>
      <c r="C1776" s="1">
        <v>5540246172539</v>
      </c>
      <c r="D1776" s="1" t="str">
        <f t="shared" si="54"/>
        <v>CREMERIE</v>
      </c>
      <c r="E1776" s="4">
        <v>44880</v>
      </c>
      <c r="F1776" s="6">
        <v>24</v>
      </c>
      <c r="G1776" t="str">
        <f t="shared" si="55"/>
        <v>202211</v>
      </c>
    </row>
    <row r="1777" spans="1:7" ht="12" customHeight="1" x14ac:dyDescent="0.15">
      <c r="A1777" s="7">
        <v>44878</v>
      </c>
      <c r="B1777" s="8">
        <v>143439653</v>
      </c>
      <c r="C1777" s="1">
        <v>5540246172669</v>
      </c>
      <c r="D1777" s="1" t="str">
        <f t="shared" si="54"/>
        <v>CREMERIE</v>
      </c>
      <c r="E1777" s="7">
        <v>44880</v>
      </c>
      <c r="F1777" s="9">
        <v>140</v>
      </c>
      <c r="G1777" t="str">
        <f t="shared" si="55"/>
        <v>202211</v>
      </c>
    </row>
    <row r="1778" spans="1:7" ht="12" customHeight="1" x14ac:dyDescent="0.15">
      <c r="A1778" s="4">
        <v>44878</v>
      </c>
      <c r="B1778" s="5">
        <v>143439655</v>
      </c>
      <c r="C1778" s="1">
        <v>5540246176294</v>
      </c>
      <c r="D1778" s="1" t="str">
        <f t="shared" si="54"/>
        <v>CREMERIE</v>
      </c>
      <c r="E1778" s="4">
        <v>44880</v>
      </c>
      <c r="F1778" s="6">
        <v>1485</v>
      </c>
      <c r="G1778" t="str">
        <f t="shared" si="55"/>
        <v>202211</v>
      </c>
    </row>
    <row r="1779" spans="1:7" ht="12" customHeight="1" x14ac:dyDescent="0.15">
      <c r="A1779" s="7">
        <v>44878</v>
      </c>
      <c r="B1779" s="8">
        <v>143439655</v>
      </c>
      <c r="C1779" s="1">
        <v>5540246176295</v>
      </c>
      <c r="D1779" s="1" t="str">
        <f t="shared" si="54"/>
        <v>CREMERIE</v>
      </c>
      <c r="E1779" s="7">
        <v>44880</v>
      </c>
      <c r="F1779" s="9">
        <v>4455</v>
      </c>
      <c r="G1779" t="str">
        <f t="shared" si="55"/>
        <v>202211</v>
      </c>
    </row>
    <row r="1780" spans="1:7" ht="12" customHeight="1" x14ac:dyDescent="0.15">
      <c r="A1780" s="4">
        <v>44878</v>
      </c>
      <c r="B1780" s="5">
        <v>143439655</v>
      </c>
      <c r="C1780" s="1">
        <v>5540246187987</v>
      </c>
      <c r="D1780" s="1" t="str">
        <f t="shared" si="54"/>
        <v>CREMERIE</v>
      </c>
      <c r="E1780" s="4">
        <v>44880</v>
      </c>
      <c r="F1780" s="6">
        <v>2228</v>
      </c>
      <c r="G1780" t="str">
        <f t="shared" si="55"/>
        <v>202211</v>
      </c>
    </row>
    <row r="1781" spans="1:7" ht="12" customHeight="1" x14ac:dyDescent="0.15">
      <c r="A1781" s="7">
        <v>44878</v>
      </c>
      <c r="B1781" s="8">
        <v>143439655</v>
      </c>
      <c r="C1781" s="1">
        <v>5540246188200</v>
      </c>
      <c r="D1781" s="1" t="str">
        <f t="shared" si="54"/>
        <v>CREMERIE</v>
      </c>
      <c r="E1781" s="7">
        <v>44880</v>
      </c>
      <c r="F1781" s="9">
        <v>2228</v>
      </c>
      <c r="G1781" t="str">
        <f t="shared" si="55"/>
        <v>202211</v>
      </c>
    </row>
    <row r="1782" spans="1:7" ht="12" customHeight="1" x14ac:dyDescent="0.15">
      <c r="A1782" s="7">
        <v>44878</v>
      </c>
      <c r="B1782" s="8">
        <v>143439659</v>
      </c>
      <c r="C1782" s="1">
        <v>5540246173472</v>
      </c>
      <c r="D1782" s="1" t="str">
        <f t="shared" si="54"/>
        <v>CREMERIE</v>
      </c>
      <c r="E1782" s="7">
        <v>44882</v>
      </c>
      <c r="F1782" s="9">
        <v>279</v>
      </c>
      <c r="G1782" t="str">
        <f t="shared" si="55"/>
        <v>202211</v>
      </c>
    </row>
    <row r="1783" spans="1:7" ht="12" customHeight="1" x14ac:dyDescent="0.15">
      <c r="A1783" s="4">
        <v>44878</v>
      </c>
      <c r="B1783" s="5">
        <v>143439659</v>
      </c>
      <c r="C1783" s="1">
        <v>5540246175049</v>
      </c>
      <c r="D1783" s="1" t="str">
        <f t="shared" si="54"/>
        <v>CREMERIE</v>
      </c>
      <c r="E1783" s="4">
        <v>44882</v>
      </c>
      <c r="F1783" s="6">
        <v>836</v>
      </c>
      <c r="G1783" t="str">
        <f t="shared" si="55"/>
        <v>202211</v>
      </c>
    </row>
    <row r="1784" spans="1:7" ht="12" customHeight="1" x14ac:dyDescent="0.15">
      <c r="A1784" s="7">
        <v>44878</v>
      </c>
      <c r="B1784" s="8">
        <v>143439659</v>
      </c>
      <c r="C1784" s="1">
        <v>5540246175050</v>
      </c>
      <c r="D1784" s="1" t="str">
        <f t="shared" si="54"/>
        <v>CREMERIE</v>
      </c>
      <c r="E1784" s="7">
        <v>44882</v>
      </c>
      <c r="F1784" s="9">
        <v>836</v>
      </c>
      <c r="G1784" t="str">
        <f t="shared" si="55"/>
        <v>202211</v>
      </c>
    </row>
    <row r="1785" spans="1:7" ht="12" customHeight="1" x14ac:dyDescent="0.15">
      <c r="A1785" s="7">
        <v>44879</v>
      </c>
      <c r="B1785" s="8">
        <v>143439679</v>
      </c>
      <c r="C1785" s="1">
        <v>5540246171759</v>
      </c>
      <c r="D1785" s="1" t="str">
        <f t="shared" si="54"/>
        <v>MIX LEGUMES</v>
      </c>
      <c r="E1785" s="7">
        <v>44886</v>
      </c>
      <c r="F1785" s="9">
        <v>6682</v>
      </c>
      <c r="G1785" t="str">
        <f t="shared" si="55"/>
        <v>202211</v>
      </c>
    </row>
    <row r="1786" spans="1:7" ht="12" customHeight="1" x14ac:dyDescent="0.15">
      <c r="A1786" s="4">
        <v>44879</v>
      </c>
      <c r="B1786" s="5">
        <v>143439679</v>
      </c>
      <c r="C1786" s="1">
        <v>5540246177133</v>
      </c>
      <c r="D1786" s="1" t="str">
        <f t="shared" si="54"/>
        <v>MIX LEGUMES</v>
      </c>
      <c r="E1786" s="4">
        <v>44886</v>
      </c>
      <c r="F1786" s="6">
        <v>8909</v>
      </c>
      <c r="G1786" t="str">
        <f t="shared" si="55"/>
        <v>202211</v>
      </c>
    </row>
    <row r="1787" spans="1:7" ht="12" customHeight="1" x14ac:dyDescent="0.15">
      <c r="A1787" s="4">
        <v>44879</v>
      </c>
      <c r="B1787" s="5">
        <v>143439682</v>
      </c>
      <c r="C1787" s="1">
        <v>5540246176699</v>
      </c>
      <c r="D1787" s="1" t="str">
        <f t="shared" si="54"/>
        <v>CREMERIE</v>
      </c>
      <c r="E1787" s="4">
        <v>44881</v>
      </c>
      <c r="F1787" s="6">
        <v>8352</v>
      </c>
      <c r="G1787" t="str">
        <f t="shared" si="55"/>
        <v>202211</v>
      </c>
    </row>
    <row r="1788" spans="1:7" ht="12" customHeight="1" x14ac:dyDescent="0.15">
      <c r="A1788" s="4">
        <v>44879</v>
      </c>
      <c r="B1788" s="5">
        <v>143439683</v>
      </c>
      <c r="C1788" s="1">
        <v>5540246176295</v>
      </c>
      <c r="D1788" s="1" t="str">
        <f t="shared" si="54"/>
        <v>CREMERIE</v>
      </c>
      <c r="E1788" s="4">
        <v>44881</v>
      </c>
      <c r="F1788" s="6">
        <v>4455</v>
      </c>
      <c r="G1788" t="str">
        <f t="shared" si="55"/>
        <v>202211</v>
      </c>
    </row>
    <row r="1789" spans="1:7" ht="12" customHeight="1" x14ac:dyDescent="0.15">
      <c r="A1789" s="7">
        <v>44879</v>
      </c>
      <c r="B1789" s="8">
        <v>143439690</v>
      </c>
      <c r="C1789" s="1">
        <v>5540246191598</v>
      </c>
      <c r="D1789" s="1" t="str">
        <f t="shared" si="54"/>
        <v>CREMERIE</v>
      </c>
      <c r="E1789" s="7">
        <v>44885</v>
      </c>
      <c r="F1789" s="9">
        <v>1601</v>
      </c>
      <c r="G1789" t="str">
        <f t="shared" si="55"/>
        <v>202211</v>
      </c>
    </row>
    <row r="1790" spans="1:7" ht="12" customHeight="1" x14ac:dyDescent="0.15">
      <c r="A1790" s="7">
        <v>44879</v>
      </c>
      <c r="B1790" s="8">
        <v>143439691</v>
      </c>
      <c r="C1790" s="1">
        <v>5540246195943</v>
      </c>
      <c r="D1790" s="1" t="str">
        <f t="shared" si="54"/>
        <v>CREMERIE</v>
      </c>
      <c r="E1790" s="7">
        <v>44914</v>
      </c>
      <c r="F1790" s="9">
        <v>928</v>
      </c>
      <c r="G1790" t="str">
        <f t="shared" si="55"/>
        <v>202212</v>
      </c>
    </row>
    <row r="1791" spans="1:7" ht="12" customHeight="1" x14ac:dyDescent="0.15">
      <c r="A1791" s="4">
        <v>44879</v>
      </c>
      <c r="B1791" s="5">
        <v>143439691</v>
      </c>
      <c r="C1791" s="1">
        <v>5540246195944</v>
      </c>
      <c r="D1791" s="1" t="str">
        <f t="shared" si="54"/>
        <v>CREMERIE</v>
      </c>
      <c r="E1791" s="4">
        <v>44914</v>
      </c>
      <c r="F1791" s="6">
        <v>928</v>
      </c>
      <c r="G1791" t="str">
        <f t="shared" si="55"/>
        <v>202212</v>
      </c>
    </row>
    <row r="1792" spans="1:7" ht="12" customHeight="1" x14ac:dyDescent="0.15">
      <c r="A1792" s="7">
        <v>44880</v>
      </c>
      <c r="B1792" s="8">
        <v>143439720</v>
      </c>
      <c r="C1792" s="1">
        <v>5540246172669</v>
      </c>
      <c r="D1792" s="1" t="str">
        <f t="shared" si="54"/>
        <v>CREMERIE</v>
      </c>
      <c r="E1792" s="7">
        <v>44882</v>
      </c>
      <c r="F1792" s="9">
        <v>140</v>
      </c>
      <c r="G1792" t="str">
        <f t="shared" si="55"/>
        <v>202211</v>
      </c>
    </row>
    <row r="1793" spans="1:7" ht="12" customHeight="1" x14ac:dyDescent="0.15">
      <c r="A1793" s="4">
        <v>44880</v>
      </c>
      <c r="B1793" s="5">
        <v>143439720</v>
      </c>
      <c r="C1793" s="1">
        <v>5540246172978</v>
      </c>
      <c r="D1793" s="1" t="str">
        <f t="shared" si="54"/>
        <v>CREMERIE</v>
      </c>
      <c r="E1793" s="4">
        <v>44882</v>
      </c>
      <c r="F1793" s="6">
        <v>1671</v>
      </c>
      <c r="G1793" t="str">
        <f t="shared" si="55"/>
        <v>202211</v>
      </c>
    </row>
    <row r="1794" spans="1:7" ht="12" customHeight="1" x14ac:dyDescent="0.15">
      <c r="A1794" s="4">
        <v>44880</v>
      </c>
      <c r="B1794" s="5">
        <v>143439720</v>
      </c>
      <c r="C1794" s="1">
        <v>5540246174174</v>
      </c>
      <c r="D1794" s="1" t="str">
        <f t="shared" ref="D1794:D1857" si="56">VLOOKUP(C1794,Categorie,4,FALSE)</f>
        <v>CREMERIE</v>
      </c>
      <c r="E1794" s="4">
        <v>44882</v>
      </c>
      <c r="F1794" s="6">
        <v>232</v>
      </c>
      <c r="G1794" t="str">
        <f t="shared" si="55"/>
        <v>202211</v>
      </c>
    </row>
    <row r="1795" spans="1:7" ht="12" customHeight="1" x14ac:dyDescent="0.15">
      <c r="A1795" s="4">
        <v>44880</v>
      </c>
      <c r="B1795" s="5">
        <v>143439720</v>
      </c>
      <c r="C1795" s="1">
        <v>5540246188175</v>
      </c>
      <c r="D1795" s="1" t="str">
        <f t="shared" si="56"/>
        <v>CREMERIE</v>
      </c>
      <c r="E1795" s="4">
        <v>44882</v>
      </c>
      <c r="F1795" s="6">
        <v>232</v>
      </c>
      <c r="G1795" t="str">
        <f t="shared" ref="G1795:G1858" si="57">TEXT(E1795,"aaaamm")</f>
        <v>202211</v>
      </c>
    </row>
    <row r="1796" spans="1:7" ht="12" customHeight="1" x14ac:dyDescent="0.15">
      <c r="A1796" s="4">
        <v>44880</v>
      </c>
      <c r="B1796" s="5">
        <v>143439723</v>
      </c>
      <c r="C1796" s="1">
        <v>5540246171933</v>
      </c>
      <c r="D1796" s="1" t="str">
        <f t="shared" si="56"/>
        <v>CREMERIE</v>
      </c>
      <c r="E1796" s="4">
        <v>44882</v>
      </c>
      <c r="F1796" s="6">
        <v>1671</v>
      </c>
      <c r="G1796" t="str">
        <f t="shared" si="57"/>
        <v>202211</v>
      </c>
    </row>
    <row r="1797" spans="1:7" ht="12" customHeight="1" x14ac:dyDescent="0.15">
      <c r="A1797" s="4">
        <v>44880</v>
      </c>
      <c r="B1797" s="5">
        <v>143439723</v>
      </c>
      <c r="C1797" s="1">
        <v>5540246176294</v>
      </c>
      <c r="D1797" s="1" t="str">
        <f t="shared" si="56"/>
        <v>CREMERIE</v>
      </c>
      <c r="E1797" s="4">
        <v>44882</v>
      </c>
      <c r="F1797" s="6">
        <v>743</v>
      </c>
      <c r="G1797" t="str">
        <f t="shared" si="57"/>
        <v>202211</v>
      </c>
    </row>
    <row r="1798" spans="1:7" ht="12" customHeight="1" x14ac:dyDescent="0.15">
      <c r="A1798" s="7">
        <v>44880</v>
      </c>
      <c r="B1798" s="8">
        <v>143439723</v>
      </c>
      <c r="C1798" s="1">
        <v>5540246176295</v>
      </c>
      <c r="D1798" s="1" t="str">
        <f t="shared" si="56"/>
        <v>CREMERIE</v>
      </c>
      <c r="E1798" s="7">
        <v>44882</v>
      </c>
      <c r="F1798" s="9">
        <v>7424</v>
      </c>
      <c r="G1798" t="str">
        <f t="shared" si="57"/>
        <v>202211</v>
      </c>
    </row>
    <row r="1799" spans="1:7" ht="12" customHeight="1" x14ac:dyDescent="0.15">
      <c r="A1799" s="7">
        <v>44880</v>
      </c>
      <c r="B1799" s="8">
        <v>143439723</v>
      </c>
      <c r="C1799" s="1">
        <v>5540246187987</v>
      </c>
      <c r="D1799" s="1" t="str">
        <f t="shared" si="56"/>
        <v>CREMERIE</v>
      </c>
      <c r="E1799" s="7">
        <v>44882</v>
      </c>
      <c r="F1799" s="9">
        <v>4455</v>
      </c>
      <c r="G1799" t="str">
        <f t="shared" si="57"/>
        <v>202211</v>
      </c>
    </row>
    <row r="1800" spans="1:7" ht="12" customHeight="1" x14ac:dyDescent="0.15">
      <c r="A1800" s="4">
        <v>44880</v>
      </c>
      <c r="B1800" s="5">
        <v>143439723</v>
      </c>
      <c r="C1800" s="1">
        <v>5540246188200</v>
      </c>
      <c r="D1800" s="1" t="str">
        <f t="shared" si="56"/>
        <v>CREMERIE</v>
      </c>
      <c r="E1800" s="4">
        <v>44882</v>
      </c>
      <c r="F1800" s="6">
        <v>1485</v>
      </c>
      <c r="G1800" t="str">
        <f t="shared" si="57"/>
        <v>202211</v>
      </c>
    </row>
    <row r="1801" spans="1:7" ht="12" customHeight="1" x14ac:dyDescent="0.15">
      <c r="A1801" s="7">
        <v>44880</v>
      </c>
      <c r="B1801" s="8">
        <v>143439726</v>
      </c>
      <c r="C1801" s="1">
        <v>5540246194632</v>
      </c>
      <c r="D1801" s="1" t="str">
        <f t="shared" si="56"/>
        <v>BOULANGERIE</v>
      </c>
      <c r="E1801" s="7">
        <v>44887</v>
      </c>
      <c r="F1801" s="9">
        <v>1003</v>
      </c>
      <c r="G1801" t="str">
        <f t="shared" si="57"/>
        <v>202211</v>
      </c>
    </row>
    <row r="1802" spans="1:7" ht="12" customHeight="1" x14ac:dyDescent="0.15">
      <c r="A1802" s="4">
        <v>44880</v>
      </c>
      <c r="B1802" s="5">
        <v>143439726</v>
      </c>
      <c r="C1802" s="1">
        <v>5540246196046</v>
      </c>
      <c r="D1802" s="1" t="str">
        <f t="shared" si="56"/>
        <v>BOULANGERIE</v>
      </c>
      <c r="E1802" s="4">
        <v>44887</v>
      </c>
      <c r="F1802" s="6">
        <v>251</v>
      </c>
      <c r="G1802" t="str">
        <f t="shared" si="57"/>
        <v>202211</v>
      </c>
    </row>
    <row r="1803" spans="1:7" ht="12" customHeight="1" x14ac:dyDescent="0.15">
      <c r="A1803" s="7">
        <v>44880</v>
      </c>
      <c r="B1803" s="8">
        <v>143439731</v>
      </c>
      <c r="C1803" s="1">
        <v>5540246194632</v>
      </c>
      <c r="D1803" s="1" t="str">
        <f t="shared" si="56"/>
        <v>BOULANGERIE</v>
      </c>
      <c r="E1803" s="7">
        <v>44889</v>
      </c>
      <c r="F1803" s="9">
        <v>1170</v>
      </c>
      <c r="G1803" t="str">
        <f t="shared" si="57"/>
        <v>202211</v>
      </c>
    </row>
    <row r="1804" spans="1:7" ht="12" customHeight="1" x14ac:dyDescent="0.15">
      <c r="A1804" s="4">
        <v>44880</v>
      </c>
      <c r="B1804" s="5">
        <v>143439747</v>
      </c>
      <c r="C1804" s="1">
        <v>5540246170256</v>
      </c>
      <c r="D1804" s="1" t="str">
        <f t="shared" si="56"/>
        <v>BOULANGERIE</v>
      </c>
      <c r="E1804" s="4">
        <v>44901</v>
      </c>
      <c r="F1804" s="6">
        <v>3174</v>
      </c>
      <c r="G1804" t="str">
        <f t="shared" si="57"/>
        <v>202212</v>
      </c>
    </row>
    <row r="1805" spans="1:7" ht="12" customHeight="1" x14ac:dyDescent="0.15">
      <c r="A1805" s="7">
        <v>44880</v>
      </c>
      <c r="B1805" s="8">
        <v>143439747</v>
      </c>
      <c r="C1805" s="1">
        <v>5540246171888</v>
      </c>
      <c r="D1805" s="1" t="str">
        <f t="shared" si="56"/>
        <v>BOULANGERIE</v>
      </c>
      <c r="E1805" s="7">
        <v>44901</v>
      </c>
      <c r="F1805" s="9">
        <v>520</v>
      </c>
      <c r="G1805" t="str">
        <f t="shared" si="57"/>
        <v>202212</v>
      </c>
    </row>
    <row r="1806" spans="1:7" ht="12" customHeight="1" x14ac:dyDescent="0.15">
      <c r="A1806" s="4">
        <v>44880</v>
      </c>
      <c r="B1806" s="5">
        <v>143439748</v>
      </c>
      <c r="C1806" s="1">
        <v>5540246170256</v>
      </c>
      <c r="D1806" s="1" t="str">
        <f t="shared" si="56"/>
        <v>BOULANGERIE</v>
      </c>
      <c r="E1806" s="4">
        <v>44908</v>
      </c>
      <c r="F1806" s="6">
        <v>3174</v>
      </c>
      <c r="G1806" t="str">
        <f t="shared" si="57"/>
        <v>202212</v>
      </c>
    </row>
    <row r="1807" spans="1:7" ht="12" customHeight="1" x14ac:dyDescent="0.15">
      <c r="A1807" s="7">
        <v>44880</v>
      </c>
      <c r="B1807" s="8">
        <v>143439748</v>
      </c>
      <c r="C1807" s="1">
        <v>5540246171888</v>
      </c>
      <c r="D1807" s="1" t="str">
        <f t="shared" si="56"/>
        <v>BOULANGERIE</v>
      </c>
      <c r="E1807" s="7">
        <v>44908</v>
      </c>
      <c r="F1807" s="9">
        <v>520</v>
      </c>
      <c r="G1807" t="str">
        <f t="shared" si="57"/>
        <v>202212</v>
      </c>
    </row>
    <row r="1808" spans="1:7" ht="12" customHeight="1" x14ac:dyDescent="0.15">
      <c r="A1808" s="4">
        <v>44880</v>
      </c>
      <c r="B1808" s="5">
        <v>143439749</v>
      </c>
      <c r="C1808" s="1">
        <v>5540246170256</v>
      </c>
      <c r="D1808" s="1" t="str">
        <f t="shared" si="56"/>
        <v>BOULANGERIE</v>
      </c>
      <c r="E1808" s="4">
        <v>44915</v>
      </c>
      <c r="F1808" s="6">
        <v>3174</v>
      </c>
      <c r="G1808" t="str">
        <f t="shared" si="57"/>
        <v>202212</v>
      </c>
    </row>
    <row r="1809" spans="1:7" ht="12" customHeight="1" x14ac:dyDescent="0.15">
      <c r="A1809" s="7">
        <v>44880</v>
      </c>
      <c r="B1809" s="8">
        <v>143439749</v>
      </c>
      <c r="C1809" s="1">
        <v>5540246171888</v>
      </c>
      <c r="D1809" s="1" t="str">
        <f t="shared" si="56"/>
        <v>BOULANGERIE</v>
      </c>
      <c r="E1809" s="7">
        <v>44915</v>
      </c>
      <c r="F1809" s="9">
        <v>520</v>
      </c>
      <c r="G1809" t="str">
        <f t="shared" si="57"/>
        <v>202212</v>
      </c>
    </row>
    <row r="1810" spans="1:7" ht="12" customHeight="1" x14ac:dyDescent="0.15">
      <c r="A1810" s="4">
        <v>44881</v>
      </c>
      <c r="B1810" s="5">
        <v>143439771</v>
      </c>
      <c r="C1810" s="1">
        <v>5540246172669</v>
      </c>
      <c r="D1810" s="1" t="str">
        <f t="shared" si="56"/>
        <v>CREMERIE</v>
      </c>
      <c r="E1810" s="4">
        <v>44885</v>
      </c>
      <c r="F1810" s="6">
        <v>140</v>
      </c>
      <c r="G1810" t="str">
        <f t="shared" si="57"/>
        <v>202211</v>
      </c>
    </row>
    <row r="1811" spans="1:7" ht="12" customHeight="1" x14ac:dyDescent="0.15">
      <c r="A1811" s="4">
        <v>44881</v>
      </c>
      <c r="B1811" s="5">
        <v>143439771</v>
      </c>
      <c r="C1811" s="1">
        <v>5540246191594</v>
      </c>
      <c r="D1811" s="1" t="str">
        <f t="shared" si="56"/>
        <v>CREMERIE</v>
      </c>
      <c r="E1811" s="4">
        <v>44885</v>
      </c>
      <c r="F1811" s="6">
        <v>1504</v>
      </c>
      <c r="G1811" t="str">
        <f t="shared" si="57"/>
        <v>202211</v>
      </c>
    </row>
    <row r="1812" spans="1:7" ht="12" customHeight="1" x14ac:dyDescent="0.15">
      <c r="A1812" s="7">
        <v>44881</v>
      </c>
      <c r="B1812" s="8">
        <v>143439773</v>
      </c>
      <c r="C1812" s="1">
        <v>5540246171933</v>
      </c>
      <c r="D1812" s="1" t="str">
        <f t="shared" si="56"/>
        <v>CREMERIE</v>
      </c>
      <c r="E1812" s="7">
        <v>44885</v>
      </c>
      <c r="F1812" s="9">
        <v>1114</v>
      </c>
      <c r="G1812" t="str">
        <f t="shared" si="57"/>
        <v>202211</v>
      </c>
    </row>
    <row r="1813" spans="1:7" ht="12" customHeight="1" x14ac:dyDescent="0.15">
      <c r="A1813" s="4">
        <v>44881</v>
      </c>
      <c r="B1813" s="5">
        <v>143439773</v>
      </c>
      <c r="C1813" s="1">
        <v>5540246176295</v>
      </c>
      <c r="D1813" s="1" t="str">
        <f t="shared" si="56"/>
        <v>CREMERIE</v>
      </c>
      <c r="E1813" s="4">
        <v>44885</v>
      </c>
      <c r="F1813" s="6">
        <v>8909</v>
      </c>
      <c r="G1813" t="str">
        <f t="shared" si="57"/>
        <v>202211</v>
      </c>
    </row>
    <row r="1814" spans="1:7" ht="12" customHeight="1" x14ac:dyDescent="0.15">
      <c r="A1814" s="7">
        <v>44881</v>
      </c>
      <c r="B1814" s="8">
        <v>143439773</v>
      </c>
      <c r="C1814" s="1">
        <v>5540246187987</v>
      </c>
      <c r="D1814" s="1" t="str">
        <f t="shared" si="56"/>
        <v>CREMERIE</v>
      </c>
      <c r="E1814" s="7">
        <v>44885</v>
      </c>
      <c r="F1814" s="9">
        <v>4455</v>
      </c>
      <c r="G1814" t="str">
        <f t="shared" si="57"/>
        <v>202211</v>
      </c>
    </row>
    <row r="1815" spans="1:7" ht="12" customHeight="1" x14ac:dyDescent="0.15">
      <c r="A1815" s="7">
        <v>44881</v>
      </c>
      <c r="B1815" s="8">
        <v>143439780</v>
      </c>
      <c r="C1815" s="1">
        <v>5540246177133</v>
      </c>
      <c r="D1815" s="1" t="str">
        <f t="shared" si="56"/>
        <v>MIX LEGUMES</v>
      </c>
      <c r="E1815" s="7">
        <v>44885</v>
      </c>
      <c r="F1815" s="9">
        <v>499</v>
      </c>
      <c r="G1815" t="str">
        <f t="shared" si="57"/>
        <v>202211</v>
      </c>
    </row>
    <row r="1816" spans="1:7" ht="12" customHeight="1" x14ac:dyDescent="0.15">
      <c r="A1816" s="4">
        <v>44881</v>
      </c>
      <c r="B1816" s="5">
        <v>143439780</v>
      </c>
      <c r="C1816" s="1">
        <v>5540246192148</v>
      </c>
      <c r="D1816" s="1" t="str">
        <f t="shared" si="56"/>
        <v>MIX LEGUMES</v>
      </c>
      <c r="E1816" s="4">
        <v>44885</v>
      </c>
      <c r="F1816" s="6">
        <v>22272</v>
      </c>
      <c r="G1816" t="str">
        <f t="shared" si="57"/>
        <v>202211</v>
      </c>
    </row>
    <row r="1817" spans="1:7" ht="12" customHeight="1" x14ac:dyDescent="0.15">
      <c r="A1817" s="4">
        <v>44881</v>
      </c>
      <c r="B1817" s="5">
        <v>143439787</v>
      </c>
      <c r="C1817" s="1">
        <v>5540246174095</v>
      </c>
      <c r="D1817" s="1" t="str">
        <f t="shared" si="56"/>
        <v>CREMERIE</v>
      </c>
      <c r="E1817" s="4">
        <v>44887</v>
      </c>
      <c r="F1817" s="6">
        <v>140</v>
      </c>
      <c r="G1817" t="str">
        <f t="shared" si="57"/>
        <v>202211</v>
      </c>
    </row>
    <row r="1818" spans="1:7" ht="12" customHeight="1" x14ac:dyDescent="0.15">
      <c r="A1818" s="7">
        <v>44881</v>
      </c>
      <c r="B1818" s="8">
        <v>143439787</v>
      </c>
      <c r="C1818" s="1">
        <v>5540246175049</v>
      </c>
      <c r="D1818" s="1" t="str">
        <f t="shared" si="56"/>
        <v>CREMERIE</v>
      </c>
      <c r="E1818" s="7">
        <v>44887</v>
      </c>
      <c r="F1818" s="9">
        <v>557</v>
      </c>
      <c r="G1818" t="str">
        <f t="shared" si="57"/>
        <v>202211</v>
      </c>
    </row>
    <row r="1819" spans="1:7" ht="12" customHeight="1" x14ac:dyDescent="0.15">
      <c r="A1819" s="4">
        <v>44881</v>
      </c>
      <c r="B1819" s="5">
        <v>143439787</v>
      </c>
      <c r="C1819" s="1">
        <v>5540246175050</v>
      </c>
      <c r="D1819" s="1" t="str">
        <f t="shared" si="56"/>
        <v>CREMERIE</v>
      </c>
      <c r="E1819" s="4">
        <v>44887</v>
      </c>
      <c r="F1819" s="6">
        <v>557</v>
      </c>
      <c r="G1819" t="str">
        <f t="shared" si="57"/>
        <v>202211</v>
      </c>
    </row>
    <row r="1820" spans="1:7" ht="12" customHeight="1" x14ac:dyDescent="0.15">
      <c r="A1820" s="7">
        <v>44881</v>
      </c>
      <c r="B1820" s="8">
        <v>143439789</v>
      </c>
      <c r="C1820" s="1">
        <v>5540246185562</v>
      </c>
      <c r="D1820" s="1" t="str">
        <f t="shared" si="56"/>
        <v>CREMERIE</v>
      </c>
      <c r="E1820" s="7">
        <v>44887</v>
      </c>
      <c r="F1820" s="9">
        <v>70</v>
      </c>
      <c r="G1820" t="str">
        <f t="shared" si="57"/>
        <v>202211</v>
      </c>
    </row>
    <row r="1821" spans="1:7" ht="12" customHeight="1" x14ac:dyDescent="0.15">
      <c r="A1821" s="4">
        <v>44882</v>
      </c>
      <c r="B1821" s="5">
        <v>143439803</v>
      </c>
      <c r="C1821" s="1">
        <v>5540246176699</v>
      </c>
      <c r="D1821" s="1" t="str">
        <f t="shared" si="56"/>
        <v>CREMERIE</v>
      </c>
      <c r="E1821" s="4">
        <v>44886</v>
      </c>
      <c r="F1821" s="6">
        <v>8352</v>
      </c>
      <c r="G1821" t="str">
        <f t="shared" si="57"/>
        <v>202211</v>
      </c>
    </row>
    <row r="1822" spans="1:7" ht="12" customHeight="1" x14ac:dyDescent="0.15">
      <c r="A1822" s="4">
        <v>44882</v>
      </c>
      <c r="B1822" s="5">
        <v>143439803</v>
      </c>
      <c r="C1822" s="1">
        <v>5540246192102</v>
      </c>
      <c r="D1822" s="1" t="str">
        <f t="shared" si="56"/>
        <v>CREMERIE</v>
      </c>
      <c r="E1822" s="4">
        <v>44886</v>
      </c>
      <c r="F1822" s="6">
        <v>2005</v>
      </c>
      <c r="G1822" t="str">
        <f t="shared" si="57"/>
        <v>202211</v>
      </c>
    </row>
    <row r="1823" spans="1:7" ht="12" customHeight="1" x14ac:dyDescent="0.15">
      <c r="A1823" s="4">
        <v>44882</v>
      </c>
      <c r="B1823" s="5">
        <v>143439805</v>
      </c>
      <c r="C1823" s="1">
        <v>5540246171933</v>
      </c>
      <c r="D1823" s="1" t="str">
        <f t="shared" si="56"/>
        <v>CREMERIE</v>
      </c>
      <c r="E1823" s="4">
        <v>44886</v>
      </c>
      <c r="F1823" s="6">
        <v>1114</v>
      </c>
      <c r="G1823" t="str">
        <f t="shared" si="57"/>
        <v>202211</v>
      </c>
    </row>
    <row r="1824" spans="1:7" ht="12" customHeight="1" x14ac:dyDescent="0.15">
      <c r="A1824" s="7">
        <v>44882</v>
      </c>
      <c r="B1824" s="8">
        <v>143439805</v>
      </c>
      <c r="C1824" s="1">
        <v>5540246176294</v>
      </c>
      <c r="D1824" s="1" t="str">
        <f t="shared" si="56"/>
        <v>CREMERIE</v>
      </c>
      <c r="E1824" s="7">
        <v>44886</v>
      </c>
      <c r="F1824" s="9">
        <v>1485</v>
      </c>
      <c r="G1824" t="str">
        <f t="shared" si="57"/>
        <v>202211</v>
      </c>
    </row>
    <row r="1825" spans="1:7" ht="12" customHeight="1" x14ac:dyDescent="0.15">
      <c r="A1825" s="4">
        <v>44882</v>
      </c>
      <c r="B1825" s="5">
        <v>143439805</v>
      </c>
      <c r="C1825" s="1">
        <v>5540246176295</v>
      </c>
      <c r="D1825" s="1" t="str">
        <f t="shared" si="56"/>
        <v>CREMERIE</v>
      </c>
      <c r="E1825" s="4">
        <v>44886</v>
      </c>
      <c r="F1825" s="6">
        <v>8909</v>
      </c>
      <c r="G1825" t="str">
        <f t="shared" si="57"/>
        <v>202211</v>
      </c>
    </row>
    <row r="1826" spans="1:7" ht="12" customHeight="1" x14ac:dyDescent="0.15">
      <c r="A1826" s="4">
        <v>44882</v>
      </c>
      <c r="B1826" s="5">
        <v>143439805</v>
      </c>
      <c r="C1826" s="1">
        <v>5540246187987</v>
      </c>
      <c r="D1826" s="1" t="str">
        <f t="shared" si="56"/>
        <v>CREMERIE</v>
      </c>
      <c r="E1826" s="4">
        <v>44886</v>
      </c>
      <c r="F1826" s="6">
        <v>3341</v>
      </c>
      <c r="G1826" t="str">
        <f t="shared" si="57"/>
        <v>202211</v>
      </c>
    </row>
    <row r="1827" spans="1:7" ht="12" customHeight="1" x14ac:dyDescent="0.15">
      <c r="A1827" s="7">
        <v>44882</v>
      </c>
      <c r="B1827" s="8">
        <v>143439806</v>
      </c>
      <c r="C1827" s="1">
        <v>5540246191598</v>
      </c>
      <c r="D1827" s="1" t="str">
        <f t="shared" si="56"/>
        <v>CREMERIE</v>
      </c>
      <c r="E1827" s="7">
        <v>44887</v>
      </c>
      <c r="F1827" s="9">
        <v>1601</v>
      </c>
      <c r="G1827" t="str">
        <f t="shared" si="57"/>
        <v>202211</v>
      </c>
    </row>
    <row r="1828" spans="1:7" ht="12" customHeight="1" x14ac:dyDescent="0.15">
      <c r="A1828" s="7">
        <v>44882</v>
      </c>
      <c r="B1828" s="8">
        <v>143439825</v>
      </c>
      <c r="C1828" s="1">
        <v>5540246194632</v>
      </c>
      <c r="D1828" s="1" t="str">
        <f t="shared" si="56"/>
        <v>BOULANGERIE</v>
      </c>
      <c r="E1828" s="7">
        <v>44886</v>
      </c>
      <c r="F1828" s="9">
        <v>251</v>
      </c>
      <c r="G1828" t="str">
        <f t="shared" si="57"/>
        <v>202211</v>
      </c>
    </row>
    <row r="1829" spans="1:7" ht="12" customHeight="1" x14ac:dyDescent="0.15">
      <c r="A1829" s="4">
        <v>44882</v>
      </c>
      <c r="B1829" s="5">
        <v>143439825</v>
      </c>
      <c r="C1829" s="1">
        <v>5540246195250</v>
      </c>
      <c r="D1829" s="1" t="str">
        <f t="shared" si="56"/>
        <v>BOULANGERIE</v>
      </c>
      <c r="E1829" s="4">
        <v>44886</v>
      </c>
      <c r="F1829" s="6">
        <v>65</v>
      </c>
      <c r="G1829" t="str">
        <f t="shared" si="57"/>
        <v>202211</v>
      </c>
    </row>
    <row r="1830" spans="1:7" ht="12" customHeight="1" x14ac:dyDescent="0.15">
      <c r="A1830" s="7">
        <v>44882</v>
      </c>
      <c r="B1830" s="8">
        <v>143439825</v>
      </c>
      <c r="C1830" s="1">
        <v>5540246196046</v>
      </c>
      <c r="D1830" s="1" t="str">
        <f t="shared" si="56"/>
        <v>BOULANGERIE</v>
      </c>
      <c r="E1830" s="7">
        <v>44886</v>
      </c>
      <c r="F1830" s="9">
        <v>61</v>
      </c>
      <c r="G1830" t="str">
        <f t="shared" si="57"/>
        <v>202211</v>
      </c>
    </row>
    <row r="1831" spans="1:7" ht="12" customHeight="1" x14ac:dyDescent="0.15">
      <c r="A1831" s="4">
        <v>44882</v>
      </c>
      <c r="B1831" s="5">
        <v>143439827</v>
      </c>
      <c r="C1831" s="1">
        <v>5540246194632</v>
      </c>
      <c r="D1831" s="1" t="str">
        <f t="shared" si="56"/>
        <v>BOULANGERIE</v>
      </c>
      <c r="E1831" s="4">
        <v>44893</v>
      </c>
      <c r="F1831" s="6">
        <v>919</v>
      </c>
      <c r="G1831" t="str">
        <f t="shared" si="57"/>
        <v>202211</v>
      </c>
    </row>
    <row r="1832" spans="1:7" ht="12" customHeight="1" x14ac:dyDescent="0.15">
      <c r="A1832" s="7">
        <v>44882</v>
      </c>
      <c r="B1832" s="8">
        <v>143439827</v>
      </c>
      <c r="C1832" s="1">
        <v>5540246196046</v>
      </c>
      <c r="D1832" s="1" t="str">
        <f t="shared" si="56"/>
        <v>BOULANGERIE</v>
      </c>
      <c r="E1832" s="7">
        <v>44893</v>
      </c>
      <c r="F1832" s="9">
        <v>251</v>
      </c>
      <c r="G1832" t="str">
        <f t="shared" si="57"/>
        <v>202211</v>
      </c>
    </row>
    <row r="1833" spans="1:7" ht="12" customHeight="1" x14ac:dyDescent="0.15">
      <c r="A1833" s="7">
        <v>44882</v>
      </c>
      <c r="B1833" s="8">
        <v>143439828</v>
      </c>
      <c r="C1833" s="1">
        <v>5540246194632</v>
      </c>
      <c r="D1833" s="1" t="str">
        <f t="shared" si="56"/>
        <v>BOULANGERIE</v>
      </c>
      <c r="E1833" s="7">
        <v>44895</v>
      </c>
      <c r="F1833" s="9">
        <v>1003</v>
      </c>
      <c r="G1833" t="str">
        <f t="shared" si="57"/>
        <v>202211</v>
      </c>
    </row>
    <row r="1834" spans="1:7" ht="12" customHeight="1" x14ac:dyDescent="0.15">
      <c r="A1834" s="7">
        <v>44885</v>
      </c>
      <c r="B1834" s="8">
        <v>143449857</v>
      </c>
      <c r="C1834" s="1">
        <v>5540246172978</v>
      </c>
      <c r="D1834" s="1" t="str">
        <f t="shared" si="56"/>
        <v>CREMERIE</v>
      </c>
      <c r="E1834" s="7">
        <v>44887</v>
      </c>
      <c r="F1834" s="9">
        <v>836</v>
      </c>
      <c r="G1834" t="str">
        <f t="shared" si="57"/>
        <v>202211</v>
      </c>
    </row>
    <row r="1835" spans="1:7" ht="12" customHeight="1" x14ac:dyDescent="0.15">
      <c r="A1835" s="4">
        <v>44885</v>
      </c>
      <c r="B1835" s="5">
        <v>143449860</v>
      </c>
      <c r="C1835" s="1">
        <v>5540246176294</v>
      </c>
      <c r="D1835" s="1" t="str">
        <f t="shared" si="56"/>
        <v>CREMERIE</v>
      </c>
      <c r="E1835" s="4">
        <v>44887</v>
      </c>
      <c r="F1835" s="6">
        <v>743</v>
      </c>
      <c r="G1835" t="str">
        <f t="shared" si="57"/>
        <v>202211</v>
      </c>
    </row>
    <row r="1836" spans="1:7" ht="12" customHeight="1" x14ac:dyDescent="0.15">
      <c r="A1836" s="7">
        <v>44885</v>
      </c>
      <c r="B1836" s="8">
        <v>143449860</v>
      </c>
      <c r="C1836" s="1">
        <v>5540246176295</v>
      </c>
      <c r="D1836" s="1" t="str">
        <f t="shared" si="56"/>
        <v>CREMERIE</v>
      </c>
      <c r="E1836" s="7">
        <v>44887</v>
      </c>
      <c r="F1836" s="9">
        <v>4455</v>
      </c>
      <c r="G1836" t="str">
        <f t="shared" si="57"/>
        <v>202211</v>
      </c>
    </row>
    <row r="1837" spans="1:7" ht="12" customHeight="1" x14ac:dyDescent="0.15">
      <c r="A1837" s="7">
        <v>44885</v>
      </c>
      <c r="B1837" s="8">
        <v>143449860</v>
      </c>
      <c r="C1837" s="1">
        <v>5540246188200</v>
      </c>
      <c r="D1837" s="1" t="str">
        <f t="shared" si="56"/>
        <v>CREMERIE</v>
      </c>
      <c r="E1837" s="7">
        <v>44887</v>
      </c>
      <c r="F1837" s="9">
        <v>1485</v>
      </c>
      <c r="G1837" t="str">
        <f t="shared" si="57"/>
        <v>202211</v>
      </c>
    </row>
    <row r="1838" spans="1:7" ht="12" customHeight="1" x14ac:dyDescent="0.15">
      <c r="A1838" s="4">
        <v>44885</v>
      </c>
      <c r="B1838" s="5">
        <v>143449862</v>
      </c>
      <c r="C1838" s="1">
        <v>5540246172978</v>
      </c>
      <c r="D1838" s="1" t="str">
        <f t="shared" si="56"/>
        <v>CREMERIE</v>
      </c>
      <c r="E1838" s="4">
        <v>44886</v>
      </c>
      <c r="F1838" s="6">
        <v>3341</v>
      </c>
      <c r="G1838" t="str">
        <f t="shared" si="57"/>
        <v>202211</v>
      </c>
    </row>
    <row r="1839" spans="1:7" ht="12" customHeight="1" x14ac:dyDescent="0.15">
      <c r="A1839" s="7">
        <v>44885</v>
      </c>
      <c r="B1839" s="8">
        <v>143449875</v>
      </c>
      <c r="C1839" s="1">
        <v>5540246170256</v>
      </c>
      <c r="D1839" s="1" t="str">
        <f t="shared" si="56"/>
        <v>BOULANGERIE</v>
      </c>
      <c r="E1839" s="7">
        <v>44922</v>
      </c>
      <c r="F1839" s="9">
        <v>3174</v>
      </c>
      <c r="G1839" t="str">
        <f t="shared" si="57"/>
        <v>202212</v>
      </c>
    </row>
    <row r="1840" spans="1:7" ht="12" customHeight="1" x14ac:dyDescent="0.15">
      <c r="A1840" s="4">
        <v>44885</v>
      </c>
      <c r="B1840" s="5">
        <v>143449875</v>
      </c>
      <c r="C1840" s="1">
        <v>5540246171888</v>
      </c>
      <c r="D1840" s="1" t="str">
        <f t="shared" si="56"/>
        <v>BOULANGERIE</v>
      </c>
      <c r="E1840" s="4">
        <v>44922</v>
      </c>
      <c r="F1840" s="6">
        <v>520</v>
      </c>
      <c r="G1840" t="str">
        <f t="shared" si="57"/>
        <v>202212</v>
      </c>
    </row>
    <row r="1841" spans="1:7" ht="12" customHeight="1" x14ac:dyDescent="0.15">
      <c r="A1841" s="7">
        <v>44885</v>
      </c>
      <c r="B1841" s="8">
        <v>143449876</v>
      </c>
      <c r="C1841" s="1">
        <v>5540246170256</v>
      </c>
      <c r="D1841" s="1" t="str">
        <f t="shared" si="56"/>
        <v>BOULANGERIE</v>
      </c>
      <c r="E1841" s="7">
        <v>44929</v>
      </c>
      <c r="F1841" s="9">
        <v>3174</v>
      </c>
      <c r="G1841" t="str">
        <f t="shared" si="57"/>
        <v>202301</v>
      </c>
    </row>
    <row r="1842" spans="1:7" ht="12" customHeight="1" x14ac:dyDescent="0.15">
      <c r="A1842" s="4">
        <v>44885</v>
      </c>
      <c r="B1842" s="5">
        <v>143449876</v>
      </c>
      <c r="C1842" s="1">
        <v>5540246171888</v>
      </c>
      <c r="D1842" s="1" t="str">
        <f t="shared" si="56"/>
        <v>BOULANGERIE</v>
      </c>
      <c r="E1842" s="4">
        <v>44929</v>
      </c>
      <c r="F1842" s="6">
        <v>520</v>
      </c>
      <c r="G1842" t="str">
        <f t="shared" si="57"/>
        <v>202301</v>
      </c>
    </row>
    <row r="1843" spans="1:7" ht="12" customHeight="1" x14ac:dyDescent="0.15">
      <c r="A1843" s="7">
        <v>44885</v>
      </c>
      <c r="B1843" s="8">
        <v>143449877</v>
      </c>
      <c r="C1843" s="1">
        <v>5540246170256</v>
      </c>
      <c r="D1843" s="1" t="str">
        <f t="shared" si="56"/>
        <v>BOULANGERIE</v>
      </c>
      <c r="E1843" s="7">
        <v>44936</v>
      </c>
      <c r="F1843" s="9">
        <v>3174</v>
      </c>
      <c r="G1843" t="str">
        <f t="shared" si="57"/>
        <v>202301</v>
      </c>
    </row>
    <row r="1844" spans="1:7" ht="12" customHeight="1" x14ac:dyDescent="0.15">
      <c r="A1844" s="4">
        <v>44885</v>
      </c>
      <c r="B1844" s="5">
        <v>143449877</v>
      </c>
      <c r="C1844" s="1">
        <v>5540246171888</v>
      </c>
      <c r="D1844" s="1" t="str">
        <f t="shared" si="56"/>
        <v>BOULANGERIE</v>
      </c>
      <c r="E1844" s="4">
        <v>44936</v>
      </c>
      <c r="F1844" s="6">
        <v>520</v>
      </c>
      <c r="G1844" t="str">
        <f t="shared" si="57"/>
        <v>202301</v>
      </c>
    </row>
    <row r="1845" spans="1:7" ht="12" customHeight="1" x14ac:dyDescent="0.15">
      <c r="A1845" s="7">
        <v>44885</v>
      </c>
      <c r="B1845" s="8">
        <v>143449891</v>
      </c>
      <c r="C1845" s="1">
        <v>5540246181016</v>
      </c>
      <c r="D1845" s="1" t="str">
        <f t="shared" si="56"/>
        <v>VOLAILLE</v>
      </c>
      <c r="E1845" s="7">
        <v>44892</v>
      </c>
      <c r="F1845" s="9">
        <v>10691</v>
      </c>
      <c r="G1845" t="str">
        <f t="shared" si="57"/>
        <v>202211</v>
      </c>
    </row>
    <row r="1846" spans="1:7" ht="12" customHeight="1" x14ac:dyDescent="0.15">
      <c r="A1846" s="7">
        <v>44886</v>
      </c>
      <c r="B1846" s="8">
        <v>143449917</v>
      </c>
      <c r="C1846" s="1">
        <v>5540246183130</v>
      </c>
      <c r="D1846" s="1" t="str">
        <f t="shared" si="56"/>
        <v>MIX LEGUMES</v>
      </c>
      <c r="E1846" s="7">
        <v>44900</v>
      </c>
      <c r="F1846" s="9">
        <v>4511</v>
      </c>
      <c r="G1846" t="str">
        <f t="shared" si="57"/>
        <v>202212</v>
      </c>
    </row>
    <row r="1847" spans="1:7" ht="12" customHeight="1" x14ac:dyDescent="0.15">
      <c r="A1847" s="4">
        <v>44886</v>
      </c>
      <c r="B1847" s="5">
        <v>143449917</v>
      </c>
      <c r="C1847" s="1">
        <v>5540246183537</v>
      </c>
      <c r="D1847" s="1" t="str">
        <f t="shared" si="56"/>
        <v>MIX LEGUMES</v>
      </c>
      <c r="E1847" s="4">
        <v>44900</v>
      </c>
      <c r="F1847" s="6">
        <v>961</v>
      </c>
      <c r="G1847" t="str">
        <f t="shared" si="57"/>
        <v>202212</v>
      </c>
    </row>
    <row r="1848" spans="1:7" ht="12" customHeight="1" x14ac:dyDescent="0.15">
      <c r="A1848" s="7">
        <v>44886</v>
      </c>
      <c r="B1848" s="8">
        <v>143449919</v>
      </c>
      <c r="C1848" s="1">
        <v>5540246172539</v>
      </c>
      <c r="D1848" s="1" t="str">
        <f t="shared" si="56"/>
        <v>CREMERIE</v>
      </c>
      <c r="E1848" s="7">
        <v>44889</v>
      </c>
      <c r="F1848" s="9">
        <v>24</v>
      </c>
      <c r="G1848" t="str">
        <f t="shared" si="57"/>
        <v>202211</v>
      </c>
    </row>
    <row r="1849" spans="1:7" ht="12" customHeight="1" x14ac:dyDescent="0.15">
      <c r="A1849" s="4">
        <v>44886</v>
      </c>
      <c r="B1849" s="5">
        <v>143449919</v>
      </c>
      <c r="C1849" s="1">
        <v>5540246172669</v>
      </c>
      <c r="D1849" s="1" t="str">
        <f t="shared" si="56"/>
        <v>CREMERIE</v>
      </c>
      <c r="E1849" s="4">
        <v>44889</v>
      </c>
      <c r="F1849" s="6">
        <v>140</v>
      </c>
      <c r="G1849" t="str">
        <f t="shared" si="57"/>
        <v>202211</v>
      </c>
    </row>
    <row r="1850" spans="1:7" ht="12" customHeight="1" x14ac:dyDescent="0.15">
      <c r="A1850" s="7">
        <v>44886</v>
      </c>
      <c r="B1850" s="8">
        <v>143449919</v>
      </c>
      <c r="C1850" s="1">
        <v>5540246172978</v>
      </c>
      <c r="D1850" s="1" t="str">
        <f t="shared" si="56"/>
        <v>CREMERIE</v>
      </c>
      <c r="E1850" s="7">
        <v>44889</v>
      </c>
      <c r="F1850" s="9">
        <v>1671</v>
      </c>
      <c r="G1850" t="str">
        <f t="shared" si="57"/>
        <v>202211</v>
      </c>
    </row>
    <row r="1851" spans="1:7" ht="12" customHeight="1" x14ac:dyDescent="0.15">
      <c r="A1851" s="4">
        <v>44886</v>
      </c>
      <c r="B1851" s="5">
        <v>143449919</v>
      </c>
      <c r="C1851" s="1">
        <v>5540246174174</v>
      </c>
      <c r="D1851" s="1" t="str">
        <f t="shared" si="56"/>
        <v>CREMERIE</v>
      </c>
      <c r="E1851" s="4">
        <v>44889</v>
      </c>
      <c r="F1851" s="6">
        <v>696</v>
      </c>
      <c r="G1851" t="str">
        <f t="shared" si="57"/>
        <v>202211</v>
      </c>
    </row>
    <row r="1852" spans="1:7" ht="12" customHeight="1" x14ac:dyDescent="0.15">
      <c r="A1852" s="4">
        <v>44886</v>
      </c>
      <c r="B1852" s="5">
        <v>143449919</v>
      </c>
      <c r="C1852" s="1">
        <v>5540246176699</v>
      </c>
      <c r="D1852" s="1" t="str">
        <f t="shared" si="56"/>
        <v>CREMERIE</v>
      </c>
      <c r="E1852" s="4">
        <v>44889</v>
      </c>
      <c r="F1852" s="6">
        <v>4176</v>
      </c>
      <c r="G1852" t="str">
        <f t="shared" si="57"/>
        <v>202211</v>
      </c>
    </row>
    <row r="1853" spans="1:7" ht="12" customHeight="1" x14ac:dyDescent="0.15">
      <c r="A1853" s="7">
        <v>44886</v>
      </c>
      <c r="B1853" s="8">
        <v>143449919</v>
      </c>
      <c r="C1853" s="1">
        <v>5540246188175</v>
      </c>
      <c r="D1853" s="1" t="str">
        <f t="shared" si="56"/>
        <v>CREMERIE</v>
      </c>
      <c r="E1853" s="7">
        <v>44889</v>
      </c>
      <c r="F1853" s="9">
        <v>116</v>
      </c>
      <c r="G1853" t="str">
        <f t="shared" si="57"/>
        <v>202211</v>
      </c>
    </row>
    <row r="1854" spans="1:7" ht="12" customHeight="1" x14ac:dyDescent="0.15">
      <c r="A1854" s="7">
        <v>44886</v>
      </c>
      <c r="B1854" s="8">
        <v>143449919</v>
      </c>
      <c r="C1854" s="1">
        <v>5540246191594</v>
      </c>
      <c r="D1854" s="1" t="str">
        <f t="shared" si="56"/>
        <v>CREMERIE</v>
      </c>
      <c r="E1854" s="7">
        <v>44889</v>
      </c>
      <c r="F1854" s="9">
        <v>1504</v>
      </c>
      <c r="G1854" t="str">
        <f t="shared" si="57"/>
        <v>202211</v>
      </c>
    </row>
    <row r="1855" spans="1:7" ht="12" customHeight="1" x14ac:dyDescent="0.15">
      <c r="A1855" s="4">
        <v>44886</v>
      </c>
      <c r="B1855" s="5">
        <v>143449919</v>
      </c>
      <c r="C1855" s="1">
        <v>5540246191598</v>
      </c>
      <c r="D1855" s="1" t="str">
        <f t="shared" si="56"/>
        <v>CREMERIE</v>
      </c>
      <c r="E1855" s="4">
        <v>44889</v>
      </c>
      <c r="F1855" s="6">
        <v>1601</v>
      </c>
      <c r="G1855" t="str">
        <f t="shared" si="57"/>
        <v>202211</v>
      </c>
    </row>
    <row r="1856" spans="1:7" ht="12" customHeight="1" x14ac:dyDescent="0.15">
      <c r="A1856" s="4">
        <v>44886</v>
      </c>
      <c r="B1856" s="5">
        <v>143449922</v>
      </c>
      <c r="C1856" s="1">
        <v>5540246176294</v>
      </c>
      <c r="D1856" s="1" t="str">
        <f t="shared" si="56"/>
        <v>CREMERIE</v>
      </c>
      <c r="E1856" s="4">
        <v>44889</v>
      </c>
      <c r="F1856" s="6">
        <v>743</v>
      </c>
      <c r="G1856" t="str">
        <f t="shared" si="57"/>
        <v>202211</v>
      </c>
    </row>
    <row r="1857" spans="1:7" ht="12" customHeight="1" x14ac:dyDescent="0.15">
      <c r="A1857" s="4">
        <v>44886</v>
      </c>
      <c r="B1857" s="5">
        <v>143449922</v>
      </c>
      <c r="C1857" s="1">
        <v>5540246187987</v>
      </c>
      <c r="D1857" s="1" t="str">
        <f t="shared" si="56"/>
        <v>CREMERIE</v>
      </c>
      <c r="E1857" s="4">
        <v>44889</v>
      </c>
      <c r="F1857" s="6">
        <v>2228</v>
      </c>
      <c r="G1857" t="str">
        <f t="shared" si="57"/>
        <v>202211</v>
      </c>
    </row>
    <row r="1858" spans="1:7" ht="12" customHeight="1" x14ac:dyDescent="0.15">
      <c r="A1858" s="7">
        <v>44886</v>
      </c>
      <c r="B1858" s="8">
        <v>143449922</v>
      </c>
      <c r="C1858" s="1">
        <v>5540246188200</v>
      </c>
      <c r="D1858" s="1" t="str">
        <f t="shared" ref="D1858:D1921" si="58">VLOOKUP(C1858,Categorie,4,FALSE)</f>
        <v>CREMERIE</v>
      </c>
      <c r="E1858" s="7">
        <v>44889</v>
      </c>
      <c r="F1858" s="9">
        <v>1485</v>
      </c>
      <c r="G1858" t="str">
        <f t="shared" si="57"/>
        <v>202211</v>
      </c>
    </row>
    <row r="1859" spans="1:7" ht="12" customHeight="1" x14ac:dyDescent="0.15">
      <c r="A1859" s="4">
        <v>44886</v>
      </c>
      <c r="B1859" s="5">
        <v>143449928</v>
      </c>
      <c r="C1859" s="1">
        <v>5540246174095</v>
      </c>
      <c r="D1859" s="1" t="str">
        <f t="shared" si="58"/>
        <v>CREMERIE</v>
      </c>
      <c r="E1859" s="4">
        <v>44895</v>
      </c>
      <c r="F1859" s="6">
        <v>70</v>
      </c>
      <c r="G1859" t="str">
        <f t="shared" ref="G1859:G1922" si="59">TEXT(E1859,"aaaamm")</f>
        <v>202211</v>
      </c>
    </row>
    <row r="1860" spans="1:7" ht="12" customHeight="1" x14ac:dyDescent="0.15">
      <c r="A1860" s="7">
        <v>44886</v>
      </c>
      <c r="B1860" s="8">
        <v>143449928</v>
      </c>
      <c r="C1860" s="1">
        <v>5540246175049</v>
      </c>
      <c r="D1860" s="1" t="str">
        <f t="shared" si="58"/>
        <v>CREMERIE</v>
      </c>
      <c r="E1860" s="7">
        <v>44895</v>
      </c>
      <c r="F1860" s="9">
        <v>557</v>
      </c>
      <c r="G1860" t="str">
        <f t="shared" si="59"/>
        <v>202211</v>
      </c>
    </row>
    <row r="1861" spans="1:7" ht="12" customHeight="1" x14ac:dyDescent="0.15">
      <c r="A1861" s="4">
        <v>44886</v>
      </c>
      <c r="B1861" s="5">
        <v>143449928</v>
      </c>
      <c r="C1861" s="1">
        <v>5540246175050</v>
      </c>
      <c r="D1861" s="1" t="str">
        <f t="shared" si="58"/>
        <v>CREMERIE</v>
      </c>
      <c r="E1861" s="4">
        <v>44895</v>
      </c>
      <c r="F1861" s="6">
        <v>418</v>
      </c>
      <c r="G1861" t="str">
        <f t="shared" si="59"/>
        <v>202211</v>
      </c>
    </row>
    <row r="1862" spans="1:7" ht="12" customHeight="1" x14ac:dyDescent="0.15">
      <c r="A1862" s="7">
        <v>44886</v>
      </c>
      <c r="B1862" s="8">
        <v>143449928</v>
      </c>
      <c r="C1862" s="1">
        <v>5540246190743</v>
      </c>
      <c r="D1862" s="1" t="str">
        <f t="shared" si="58"/>
        <v>CREMERIE</v>
      </c>
      <c r="E1862" s="7">
        <v>44895</v>
      </c>
      <c r="F1862" s="9">
        <v>279</v>
      </c>
      <c r="G1862" t="str">
        <f t="shared" si="59"/>
        <v>202211</v>
      </c>
    </row>
    <row r="1863" spans="1:7" ht="12" customHeight="1" x14ac:dyDescent="0.15">
      <c r="A1863" s="4">
        <v>44886</v>
      </c>
      <c r="B1863" s="5">
        <v>143449929</v>
      </c>
      <c r="C1863" s="1">
        <v>5540246196148</v>
      </c>
      <c r="D1863" s="1" t="str">
        <f t="shared" si="58"/>
        <v>EMBALLAGES</v>
      </c>
      <c r="E1863" s="4">
        <v>44915</v>
      </c>
      <c r="F1863" s="6">
        <v>975</v>
      </c>
      <c r="G1863" t="str">
        <f t="shared" si="59"/>
        <v>202212</v>
      </c>
    </row>
    <row r="1864" spans="1:7" ht="12" customHeight="1" x14ac:dyDescent="0.15">
      <c r="A1864" s="7">
        <v>44886</v>
      </c>
      <c r="B1864" s="8">
        <v>143449946</v>
      </c>
      <c r="C1864" s="1">
        <v>5540246185429</v>
      </c>
      <c r="D1864" s="1" t="str">
        <f t="shared" si="58"/>
        <v>CREMERIE</v>
      </c>
      <c r="E1864" s="7">
        <v>44895</v>
      </c>
      <c r="F1864" s="9">
        <v>140</v>
      </c>
      <c r="G1864" t="str">
        <f t="shared" si="59"/>
        <v>202211</v>
      </c>
    </row>
    <row r="1865" spans="1:7" ht="12" customHeight="1" x14ac:dyDescent="0.15">
      <c r="A1865" s="4">
        <v>44886</v>
      </c>
      <c r="B1865" s="5">
        <v>143449946</v>
      </c>
      <c r="C1865" s="1">
        <v>5540246185562</v>
      </c>
      <c r="D1865" s="1" t="str">
        <f t="shared" si="58"/>
        <v>CREMERIE</v>
      </c>
      <c r="E1865" s="4">
        <v>44895</v>
      </c>
      <c r="F1865" s="6">
        <v>140</v>
      </c>
      <c r="G1865" t="str">
        <f t="shared" si="59"/>
        <v>202211</v>
      </c>
    </row>
    <row r="1866" spans="1:7" ht="12" customHeight="1" x14ac:dyDescent="0.15">
      <c r="A1866" s="7">
        <v>44886</v>
      </c>
      <c r="B1866" s="8">
        <v>143449946</v>
      </c>
      <c r="C1866" s="1">
        <v>5540246186325</v>
      </c>
      <c r="D1866" s="1" t="str">
        <f t="shared" si="58"/>
        <v>CREMERIE</v>
      </c>
      <c r="E1866" s="7">
        <v>44895</v>
      </c>
      <c r="F1866" s="9">
        <v>140</v>
      </c>
      <c r="G1866" t="str">
        <f t="shared" si="59"/>
        <v>202211</v>
      </c>
    </row>
    <row r="1867" spans="1:7" ht="12" customHeight="1" x14ac:dyDescent="0.15">
      <c r="A1867" s="4">
        <v>44886</v>
      </c>
      <c r="B1867" s="5">
        <v>143449947</v>
      </c>
      <c r="C1867" s="1">
        <v>5540246194632</v>
      </c>
      <c r="D1867" s="1" t="str">
        <f t="shared" si="58"/>
        <v>BOULANGERIE</v>
      </c>
      <c r="E1867" s="4">
        <v>44900</v>
      </c>
      <c r="F1867" s="6">
        <v>919</v>
      </c>
      <c r="G1867" t="str">
        <f t="shared" si="59"/>
        <v>202212</v>
      </c>
    </row>
    <row r="1868" spans="1:7" ht="12" customHeight="1" x14ac:dyDescent="0.15">
      <c r="A1868" s="7">
        <v>44886</v>
      </c>
      <c r="B1868" s="8">
        <v>143449947</v>
      </c>
      <c r="C1868" s="1">
        <v>5540246195250</v>
      </c>
      <c r="D1868" s="1" t="str">
        <f t="shared" si="58"/>
        <v>BOULANGERIE</v>
      </c>
      <c r="E1868" s="7">
        <v>44900</v>
      </c>
      <c r="F1868" s="9">
        <v>251</v>
      </c>
      <c r="G1868" t="str">
        <f t="shared" si="59"/>
        <v>202212</v>
      </c>
    </row>
    <row r="1869" spans="1:7" ht="12" customHeight="1" x14ac:dyDescent="0.15">
      <c r="A1869" s="4">
        <v>44886</v>
      </c>
      <c r="B1869" s="5">
        <v>143449947</v>
      </c>
      <c r="C1869" s="1">
        <v>5540246196046</v>
      </c>
      <c r="D1869" s="1" t="str">
        <f t="shared" si="58"/>
        <v>BOULANGERIE</v>
      </c>
      <c r="E1869" s="4">
        <v>44900</v>
      </c>
      <c r="F1869" s="6">
        <v>168</v>
      </c>
      <c r="G1869" t="str">
        <f t="shared" si="59"/>
        <v>202212</v>
      </c>
    </row>
    <row r="1870" spans="1:7" ht="12" customHeight="1" x14ac:dyDescent="0.15">
      <c r="A1870" s="7">
        <v>44886</v>
      </c>
      <c r="B1870" s="8">
        <v>143449948</v>
      </c>
      <c r="C1870" s="1">
        <v>5540246194632</v>
      </c>
      <c r="D1870" s="1" t="str">
        <f t="shared" si="58"/>
        <v>BOULANGERIE</v>
      </c>
      <c r="E1870" s="7">
        <v>44903</v>
      </c>
      <c r="F1870" s="9">
        <v>2256</v>
      </c>
      <c r="G1870" t="str">
        <f t="shared" si="59"/>
        <v>202212</v>
      </c>
    </row>
    <row r="1871" spans="1:7" ht="12" customHeight="1" x14ac:dyDescent="0.15">
      <c r="A1871" s="7">
        <v>44886</v>
      </c>
      <c r="B1871" s="8">
        <v>143449949</v>
      </c>
      <c r="C1871" s="1">
        <v>5540246194632</v>
      </c>
      <c r="D1871" s="1" t="str">
        <f t="shared" si="58"/>
        <v>BOULANGERIE</v>
      </c>
      <c r="E1871" s="7">
        <v>44907</v>
      </c>
      <c r="F1871" s="9">
        <v>836</v>
      </c>
      <c r="G1871" t="str">
        <f t="shared" si="59"/>
        <v>202212</v>
      </c>
    </row>
    <row r="1872" spans="1:7" ht="12" customHeight="1" x14ac:dyDescent="0.15">
      <c r="A1872" s="7">
        <v>44886</v>
      </c>
      <c r="B1872" s="8">
        <v>143449951</v>
      </c>
      <c r="C1872" s="1">
        <v>5540246194632</v>
      </c>
      <c r="D1872" s="1" t="str">
        <f t="shared" si="58"/>
        <v>BOULANGERIE</v>
      </c>
      <c r="E1872" s="7">
        <v>44910</v>
      </c>
      <c r="F1872" s="9">
        <v>2172</v>
      </c>
      <c r="G1872" t="str">
        <f t="shared" si="59"/>
        <v>202212</v>
      </c>
    </row>
    <row r="1873" spans="1:7" ht="12" customHeight="1" x14ac:dyDescent="0.15">
      <c r="A1873" s="7">
        <v>44886</v>
      </c>
      <c r="B1873" s="8">
        <v>143449952</v>
      </c>
      <c r="C1873" s="1">
        <v>5540246194632</v>
      </c>
      <c r="D1873" s="1" t="str">
        <f t="shared" si="58"/>
        <v>BOULANGERIE</v>
      </c>
      <c r="E1873" s="7">
        <v>44914</v>
      </c>
      <c r="F1873" s="9">
        <v>1921</v>
      </c>
      <c r="G1873" t="str">
        <f t="shared" si="59"/>
        <v>202212</v>
      </c>
    </row>
    <row r="1874" spans="1:7" ht="12" customHeight="1" x14ac:dyDescent="0.15">
      <c r="A1874" s="4">
        <v>44886</v>
      </c>
      <c r="B1874" s="5">
        <v>143449953</v>
      </c>
      <c r="C1874" s="1">
        <v>5540246194632</v>
      </c>
      <c r="D1874" s="1" t="str">
        <f t="shared" si="58"/>
        <v>BOULANGERIE</v>
      </c>
      <c r="E1874" s="4">
        <v>44922</v>
      </c>
      <c r="F1874" s="6">
        <v>2757</v>
      </c>
      <c r="G1874" t="str">
        <f t="shared" si="59"/>
        <v>202212</v>
      </c>
    </row>
    <row r="1875" spans="1:7" ht="12" customHeight="1" x14ac:dyDescent="0.15">
      <c r="A1875" s="4">
        <v>44887</v>
      </c>
      <c r="B1875" s="5">
        <v>143449961</v>
      </c>
      <c r="C1875" s="1">
        <v>5540246192907</v>
      </c>
      <c r="D1875" s="1" t="str">
        <f t="shared" si="58"/>
        <v>VOLAILLE</v>
      </c>
      <c r="E1875" s="4">
        <v>44930</v>
      </c>
      <c r="F1875" s="6">
        <v>3341</v>
      </c>
      <c r="G1875" t="str">
        <f t="shared" si="59"/>
        <v>202301</v>
      </c>
    </row>
    <row r="1876" spans="1:7" ht="12" customHeight="1" x14ac:dyDescent="0.15">
      <c r="A1876" s="7">
        <v>44887</v>
      </c>
      <c r="B1876" s="8">
        <v>143449962</v>
      </c>
      <c r="C1876" s="1">
        <v>5540246192907</v>
      </c>
      <c r="D1876" s="1" t="str">
        <f t="shared" si="58"/>
        <v>VOLAILLE</v>
      </c>
      <c r="E1876" s="7">
        <v>44952</v>
      </c>
      <c r="F1876" s="9">
        <v>11136</v>
      </c>
      <c r="G1876" t="str">
        <f t="shared" si="59"/>
        <v>202301</v>
      </c>
    </row>
    <row r="1877" spans="1:7" ht="12" customHeight="1" x14ac:dyDescent="0.15">
      <c r="A1877" s="7">
        <v>44887</v>
      </c>
      <c r="B1877" s="8">
        <v>143449966</v>
      </c>
      <c r="C1877" s="1">
        <v>5540246172978</v>
      </c>
      <c r="D1877" s="1" t="str">
        <f t="shared" si="58"/>
        <v>CREMERIE</v>
      </c>
      <c r="E1877" s="7">
        <v>44892</v>
      </c>
      <c r="F1877" s="9">
        <v>1671</v>
      </c>
      <c r="G1877" t="str">
        <f t="shared" si="59"/>
        <v>202211</v>
      </c>
    </row>
    <row r="1878" spans="1:7" ht="12" customHeight="1" x14ac:dyDescent="0.15">
      <c r="A1878" s="4">
        <v>44887</v>
      </c>
      <c r="B1878" s="5">
        <v>143449966</v>
      </c>
      <c r="C1878" s="1">
        <v>5540246176699</v>
      </c>
      <c r="D1878" s="1" t="str">
        <f t="shared" si="58"/>
        <v>CREMERIE</v>
      </c>
      <c r="E1878" s="4">
        <v>44892</v>
      </c>
      <c r="F1878" s="6">
        <v>4176</v>
      </c>
      <c r="G1878" t="str">
        <f t="shared" si="59"/>
        <v>202211</v>
      </c>
    </row>
    <row r="1879" spans="1:7" ht="12" customHeight="1" x14ac:dyDescent="0.15">
      <c r="A1879" s="4">
        <v>44887</v>
      </c>
      <c r="B1879" s="5">
        <v>143449966</v>
      </c>
      <c r="C1879" s="1">
        <v>5540246188175</v>
      </c>
      <c r="D1879" s="1" t="str">
        <f t="shared" si="58"/>
        <v>CREMERIE</v>
      </c>
      <c r="E1879" s="4">
        <v>44892</v>
      </c>
      <c r="F1879" s="6">
        <v>116</v>
      </c>
      <c r="G1879" t="str">
        <f t="shared" si="59"/>
        <v>202211</v>
      </c>
    </row>
    <row r="1880" spans="1:7" ht="12" customHeight="1" x14ac:dyDescent="0.15">
      <c r="A1880" s="7">
        <v>44887</v>
      </c>
      <c r="B1880" s="8">
        <v>143449967</v>
      </c>
      <c r="C1880" s="1">
        <v>5540246187987</v>
      </c>
      <c r="D1880" s="1" t="str">
        <f t="shared" si="58"/>
        <v>CREMERIE</v>
      </c>
      <c r="E1880" s="7">
        <v>44892</v>
      </c>
      <c r="F1880" s="9">
        <v>2228</v>
      </c>
      <c r="G1880" t="str">
        <f t="shared" si="59"/>
        <v>202211</v>
      </c>
    </row>
    <row r="1881" spans="1:7" ht="12" customHeight="1" x14ac:dyDescent="0.15">
      <c r="A1881" s="4">
        <v>44887</v>
      </c>
      <c r="B1881" s="5">
        <v>143449967</v>
      </c>
      <c r="C1881" s="1">
        <v>5540246188200</v>
      </c>
      <c r="D1881" s="1" t="str">
        <f t="shared" si="58"/>
        <v>CREMERIE</v>
      </c>
      <c r="E1881" s="4">
        <v>44892</v>
      </c>
      <c r="F1881" s="6">
        <v>1485</v>
      </c>
      <c r="G1881" t="str">
        <f t="shared" si="59"/>
        <v>202211</v>
      </c>
    </row>
    <row r="1882" spans="1:7" ht="12" customHeight="1" x14ac:dyDescent="0.15">
      <c r="A1882" s="4">
        <v>44887</v>
      </c>
      <c r="B1882" s="5">
        <v>143449971</v>
      </c>
      <c r="C1882" s="1">
        <v>5540246171759</v>
      </c>
      <c r="D1882" s="1" t="str">
        <f t="shared" si="58"/>
        <v>MIX LEGUMES</v>
      </c>
      <c r="E1882" s="4">
        <v>44896</v>
      </c>
      <c r="F1882" s="6">
        <v>8352</v>
      </c>
      <c r="G1882" t="str">
        <f t="shared" si="59"/>
        <v>202212</v>
      </c>
    </row>
    <row r="1883" spans="1:7" ht="12" customHeight="1" x14ac:dyDescent="0.15">
      <c r="A1883" s="7">
        <v>44887</v>
      </c>
      <c r="B1883" s="8">
        <v>143449971</v>
      </c>
      <c r="C1883" s="1">
        <v>5540246192518</v>
      </c>
      <c r="D1883" s="1" t="str">
        <f t="shared" si="58"/>
        <v>MIX LEGUMES</v>
      </c>
      <c r="E1883" s="7">
        <v>44896</v>
      </c>
      <c r="F1883" s="9">
        <v>26309</v>
      </c>
      <c r="G1883" t="str">
        <f t="shared" si="59"/>
        <v>202212</v>
      </c>
    </row>
    <row r="1884" spans="1:7" ht="12" customHeight="1" x14ac:dyDescent="0.15">
      <c r="A1884" s="4">
        <v>44887</v>
      </c>
      <c r="B1884" s="5">
        <v>143449974</v>
      </c>
      <c r="C1884" s="1">
        <v>5540246192148</v>
      </c>
      <c r="D1884" s="1" t="str">
        <f t="shared" si="58"/>
        <v>MIX LEGUMES</v>
      </c>
      <c r="E1884" s="4">
        <v>44894</v>
      </c>
      <c r="F1884" s="6">
        <v>45936</v>
      </c>
      <c r="G1884" t="str">
        <f t="shared" si="59"/>
        <v>202211</v>
      </c>
    </row>
    <row r="1885" spans="1:7" ht="12" customHeight="1" x14ac:dyDescent="0.15">
      <c r="A1885" s="7">
        <v>44887</v>
      </c>
      <c r="B1885" s="8">
        <v>143449975</v>
      </c>
      <c r="C1885" s="1">
        <v>5540246192148</v>
      </c>
      <c r="D1885" s="1" t="str">
        <f t="shared" si="58"/>
        <v>MIX LEGUMES</v>
      </c>
      <c r="E1885" s="7">
        <v>44901</v>
      </c>
      <c r="F1885" s="9">
        <v>45936</v>
      </c>
      <c r="G1885" t="str">
        <f t="shared" si="59"/>
        <v>202212</v>
      </c>
    </row>
    <row r="1886" spans="1:7" ht="12" customHeight="1" x14ac:dyDescent="0.15">
      <c r="A1886" s="7">
        <v>44887</v>
      </c>
      <c r="B1886" s="8">
        <v>143449977</v>
      </c>
      <c r="C1886" s="1">
        <v>5540246195943</v>
      </c>
      <c r="D1886" s="1" t="str">
        <f t="shared" si="58"/>
        <v>CREMERIE</v>
      </c>
      <c r="E1886" s="7">
        <v>44922</v>
      </c>
      <c r="F1886" s="9">
        <v>928</v>
      </c>
      <c r="G1886" t="str">
        <f t="shared" si="59"/>
        <v>202212</v>
      </c>
    </row>
    <row r="1887" spans="1:7" ht="12" customHeight="1" x14ac:dyDescent="0.15">
      <c r="A1887" s="4">
        <v>44887</v>
      </c>
      <c r="B1887" s="5">
        <v>143449977</v>
      </c>
      <c r="C1887" s="1">
        <v>5540246195944</v>
      </c>
      <c r="D1887" s="1" t="str">
        <f t="shared" si="58"/>
        <v>CREMERIE</v>
      </c>
      <c r="E1887" s="4">
        <v>44922</v>
      </c>
      <c r="F1887" s="6">
        <v>928</v>
      </c>
      <c r="G1887" t="str">
        <f t="shared" si="59"/>
        <v>202212</v>
      </c>
    </row>
    <row r="1888" spans="1:7" ht="12" customHeight="1" x14ac:dyDescent="0.15">
      <c r="A1888" s="7">
        <v>44887</v>
      </c>
      <c r="B1888" s="8">
        <v>143449978</v>
      </c>
      <c r="C1888" s="1">
        <v>5540246195943</v>
      </c>
      <c r="D1888" s="1" t="str">
        <f t="shared" si="58"/>
        <v>CREMERIE</v>
      </c>
      <c r="E1888" s="7">
        <v>44928</v>
      </c>
      <c r="F1888" s="9">
        <v>928</v>
      </c>
      <c r="G1888" t="str">
        <f t="shared" si="59"/>
        <v>202301</v>
      </c>
    </row>
    <row r="1889" spans="1:7" ht="12" customHeight="1" x14ac:dyDescent="0.15">
      <c r="A1889" s="4">
        <v>44887</v>
      </c>
      <c r="B1889" s="5">
        <v>143449978</v>
      </c>
      <c r="C1889" s="1">
        <v>5540246195944</v>
      </c>
      <c r="D1889" s="1" t="str">
        <f t="shared" si="58"/>
        <v>CREMERIE</v>
      </c>
      <c r="E1889" s="4">
        <v>44928</v>
      </c>
      <c r="F1889" s="6">
        <v>928</v>
      </c>
      <c r="G1889" t="str">
        <f t="shared" si="59"/>
        <v>202301</v>
      </c>
    </row>
    <row r="1890" spans="1:7" ht="12" customHeight="1" x14ac:dyDescent="0.15">
      <c r="A1890" s="7">
        <v>44887</v>
      </c>
      <c r="B1890" s="8">
        <v>143449981</v>
      </c>
      <c r="C1890" s="1">
        <v>5540246191596</v>
      </c>
      <c r="D1890" s="1" t="str">
        <f t="shared" si="58"/>
        <v>BOULANGERIE</v>
      </c>
      <c r="E1890" s="7">
        <v>44902</v>
      </c>
      <c r="F1890" s="9">
        <v>223</v>
      </c>
      <c r="G1890" t="str">
        <f t="shared" si="59"/>
        <v>202212</v>
      </c>
    </row>
    <row r="1891" spans="1:7" ht="12" customHeight="1" x14ac:dyDescent="0.15">
      <c r="A1891" s="4">
        <v>44889</v>
      </c>
      <c r="B1891" s="5">
        <v>143449996</v>
      </c>
      <c r="C1891" s="1">
        <v>5540246171933</v>
      </c>
      <c r="D1891" s="1" t="str">
        <f t="shared" si="58"/>
        <v>CREMERIE</v>
      </c>
      <c r="E1891" s="4">
        <v>44893</v>
      </c>
      <c r="F1891" s="6">
        <v>669</v>
      </c>
      <c r="G1891" t="str">
        <f t="shared" si="59"/>
        <v>202211</v>
      </c>
    </row>
    <row r="1892" spans="1:7" ht="12" customHeight="1" x14ac:dyDescent="0.15">
      <c r="A1892" s="7">
        <v>44889</v>
      </c>
      <c r="B1892" s="8">
        <v>143449996</v>
      </c>
      <c r="C1892" s="1">
        <v>5540246176295</v>
      </c>
      <c r="D1892" s="1" t="str">
        <f t="shared" si="58"/>
        <v>CREMERIE</v>
      </c>
      <c r="E1892" s="7">
        <v>44893</v>
      </c>
      <c r="F1892" s="9">
        <v>2228</v>
      </c>
      <c r="G1892" t="str">
        <f t="shared" si="59"/>
        <v>202211</v>
      </c>
    </row>
    <row r="1893" spans="1:7" ht="12" customHeight="1" x14ac:dyDescent="0.15">
      <c r="A1893" s="4">
        <v>44889</v>
      </c>
      <c r="B1893" s="5">
        <v>143449996</v>
      </c>
      <c r="C1893" s="1">
        <v>5540246187987</v>
      </c>
      <c r="D1893" s="1" t="str">
        <f t="shared" si="58"/>
        <v>CREMERIE</v>
      </c>
      <c r="E1893" s="4">
        <v>44893</v>
      </c>
      <c r="F1893" s="6">
        <v>3341</v>
      </c>
      <c r="G1893" t="str">
        <f t="shared" si="59"/>
        <v>202211</v>
      </c>
    </row>
    <row r="1894" spans="1:7" ht="12" customHeight="1" x14ac:dyDescent="0.15">
      <c r="A1894" s="7">
        <v>44889</v>
      </c>
      <c r="B1894" s="8">
        <v>143450004</v>
      </c>
      <c r="C1894" s="1">
        <v>5540246182684</v>
      </c>
      <c r="D1894" s="1" t="str">
        <f t="shared" si="58"/>
        <v>BOULANGERIE</v>
      </c>
      <c r="E1894" s="7">
        <v>44902</v>
      </c>
      <c r="F1894" s="9">
        <v>372</v>
      </c>
      <c r="G1894" t="str">
        <f t="shared" si="59"/>
        <v>202212</v>
      </c>
    </row>
    <row r="1895" spans="1:7" ht="12" customHeight="1" x14ac:dyDescent="0.15">
      <c r="A1895" s="7">
        <v>44889</v>
      </c>
      <c r="B1895" s="8">
        <v>143450004</v>
      </c>
      <c r="C1895" s="1">
        <v>5540246194467</v>
      </c>
      <c r="D1895" s="1" t="str">
        <f t="shared" si="58"/>
        <v>BOULANGERIE</v>
      </c>
      <c r="E1895" s="7">
        <v>44902</v>
      </c>
      <c r="F1895" s="9">
        <v>12473</v>
      </c>
      <c r="G1895" t="str">
        <f t="shared" si="59"/>
        <v>202212</v>
      </c>
    </row>
    <row r="1896" spans="1:7" ht="12" customHeight="1" x14ac:dyDescent="0.15">
      <c r="A1896" s="4">
        <v>44892</v>
      </c>
      <c r="B1896" s="5">
        <v>143460020</v>
      </c>
      <c r="C1896" s="1">
        <v>5540246193878</v>
      </c>
      <c r="D1896" s="1" t="str">
        <f t="shared" si="58"/>
        <v>VOLAILLE</v>
      </c>
      <c r="E1896" s="4">
        <v>44894</v>
      </c>
      <c r="F1896" s="6">
        <v>26727</v>
      </c>
      <c r="G1896" t="str">
        <f t="shared" si="59"/>
        <v>202211</v>
      </c>
    </row>
    <row r="1897" spans="1:7" ht="12" customHeight="1" x14ac:dyDescent="0.15">
      <c r="A1897" s="7">
        <v>44892</v>
      </c>
      <c r="B1897" s="8">
        <v>143460029</v>
      </c>
      <c r="C1897" s="1">
        <v>5540246172539</v>
      </c>
      <c r="D1897" s="1" t="str">
        <f t="shared" si="58"/>
        <v>CREMERIE</v>
      </c>
      <c r="E1897" s="7">
        <v>44894</v>
      </c>
      <c r="F1897" s="9">
        <v>24</v>
      </c>
      <c r="G1897" t="str">
        <f t="shared" si="59"/>
        <v>202211</v>
      </c>
    </row>
    <row r="1898" spans="1:7" ht="12" customHeight="1" x14ac:dyDescent="0.15">
      <c r="A1898" s="4">
        <v>44892</v>
      </c>
      <c r="B1898" s="5">
        <v>143460029</v>
      </c>
      <c r="C1898" s="1">
        <v>5540246172669</v>
      </c>
      <c r="D1898" s="1" t="str">
        <f t="shared" si="58"/>
        <v>CREMERIE</v>
      </c>
      <c r="E1898" s="4">
        <v>44894</v>
      </c>
      <c r="F1898" s="6">
        <v>279</v>
      </c>
      <c r="G1898" t="str">
        <f t="shared" si="59"/>
        <v>202211</v>
      </c>
    </row>
    <row r="1899" spans="1:7" ht="12" customHeight="1" x14ac:dyDescent="0.15">
      <c r="A1899" s="7">
        <v>44892</v>
      </c>
      <c r="B1899" s="8">
        <v>143460029</v>
      </c>
      <c r="C1899" s="1">
        <v>5540246172978</v>
      </c>
      <c r="D1899" s="1" t="str">
        <f t="shared" si="58"/>
        <v>CREMERIE</v>
      </c>
      <c r="E1899" s="7">
        <v>44894</v>
      </c>
      <c r="F1899" s="9">
        <v>1671</v>
      </c>
      <c r="G1899" t="str">
        <f t="shared" si="59"/>
        <v>202211</v>
      </c>
    </row>
    <row r="1900" spans="1:7" ht="12" customHeight="1" x14ac:dyDescent="0.15">
      <c r="A1900" s="4">
        <v>44892</v>
      </c>
      <c r="B1900" s="5">
        <v>143460029</v>
      </c>
      <c r="C1900" s="1">
        <v>5540246174174</v>
      </c>
      <c r="D1900" s="1" t="str">
        <f t="shared" si="58"/>
        <v>CREMERIE</v>
      </c>
      <c r="E1900" s="4">
        <v>44894</v>
      </c>
      <c r="F1900" s="6">
        <v>232</v>
      </c>
      <c r="G1900" t="str">
        <f t="shared" si="59"/>
        <v>202211</v>
      </c>
    </row>
    <row r="1901" spans="1:7" ht="12" customHeight="1" x14ac:dyDescent="0.15">
      <c r="A1901" s="4">
        <v>44892</v>
      </c>
      <c r="B1901" s="5">
        <v>143460029</v>
      </c>
      <c r="C1901" s="1">
        <v>5540246176699</v>
      </c>
      <c r="D1901" s="1" t="str">
        <f t="shared" si="58"/>
        <v>CREMERIE</v>
      </c>
      <c r="E1901" s="4">
        <v>44894</v>
      </c>
      <c r="F1901" s="6">
        <v>4176</v>
      </c>
      <c r="G1901" t="str">
        <f t="shared" si="59"/>
        <v>202211</v>
      </c>
    </row>
    <row r="1902" spans="1:7" ht="12" customHeight="1" x14ac:dyDescent="0.15">
      <c r="A1902" s="7">
        <v>44892</v>
      </c>
      <c r="B1902" s="8">
        <v>143460030</v>
      </c>
      <c r="C1902" s="1">
        <v>5540246171933</v>
      </c>
      <c r="D1902" s="1" t="str">
        <f t="shared" si="58"/>
        <v>CREMERIE</v>
      </c>
      <c r="E1902" s="7">
        <v>44894</v>
      </c>
      <c r="F1902" s="9">
        <v>557</v>
      </c>
      <c r="G1902" t="str">
        <f t="shared" si="59"/>
        <v>202211</v>
      </c>
    </row>
    <row r="1903" spans="1:7" ht="12" customHeight="1" x14ac:dyDescent="0.15">
      <c r="A1903" s="4">
        <v>44892</v>
      </c>
      <c r="B1903" s="5">
        <v>143460030</v>
      </c>
      <c r="C1903" s="1">
        <v>5540246176295</v>
      </c>
      <c r="D1903" s="1" t="str">
        <f t="shared" si="58"/>
        <v>CREMERIE</v>
      </c>
      <c r="E1903" s="4">
        <v>44894</v>
      </c>
      <c r="F1903" s="6">
        <v>8909</v>
      </c>
      <c r="G1903" t="str">
        <f t="shared" si="59"/>
        <v>202211</v>
      </c>
    </row>
    <row r="1904" spans="1:7" ht="12" customHeight="1" x14ac:dyDescent="0.15">
      <c r="A1904" s="7">
        <v>44892</v>
      </c>
      <c r="B1904" s="8">
        <v>143460030</v>
      </c>
      <c r="C1904" s="1">
        <v>5540246187987</v>
      </c>
      <c r="D1904" s="1" t="str">
        <f t="shared" si="58"/>
        <v>CREMERIE</v>
      </c>
      <c r="E1904" s="7">
        <v>44894</v>
      </c>
      <c r="F1904" s="9">
        <v>1671</v>
      </c>
      <c r="G1904" t="str">
        <f t="shared" si="59"/>
        <v>202211</v>
      </c>
    </row>
    <row r="1905" spans="1:7" ht="12" customHeight="1" x14ac:dyDescent="0.15">
      <c r="A1905" s="4">
        <v>44892</v>
      </c>
      <c r="B1905" s="5">
        <v>143460035</v>
      </c>
      <c r="C1905" s="1">
        <v>5540246181061</v>
      </c>
      <c r="D1905" s="1" t="str">
        <f t="shared" si="58"/>
        <v>VOLAILLE</v>
      </c>
      <c r="E1905" s="4">
        <v>44908</v>
      </c>
      <c r="F1905" s="6">
        <v>3308</v>
      </c>
      <c r="G1905" t="str">
        <f t="shared" si="59"/>
        <v>202212</v>
      </c>
    </row>
    <row r="1906" spans="1:7" ht="12" customHeight="1" x14ac:dyDescent="0.15">
      <c r="A1906" s="7">
        <v>44892</v>
      </c>
      <c r="B1906" s="8">
        <v>143460035</v>
      </c>
      <c r="C1906" s="1">
        <v>5540246185278</v>
      </c>
      <c r="D1906" s="1" t="str">
        <f t="shared" si="58"/>
        <v>VOLAILLE</v>
      </c>
      <c r="E1906" s="7">
        <v>44908</v>
      </c>
      <c r="F1906" s="9">
        <v>2239</v>
      </c>
      <c r="G1906" t="str">
        <f t="shared" si="59"/>
        <v>202212</v>
      </c>
    </row>
    <row r="1907" spans="1:7" ht="12" customHeight="1" x14ac:dyDescent="0.15">
      <c r="A1907" s="7">
        <v>44892</v>
      </c>
      <c r="B1907" s="8">
        <v>143460037</v>
      </c>
      <c r="C1907" s="1">
        <v>5540246183130</v>
      </c>
      <c r="D1907" s="1" t="str">
        <f t="shared" si="58"/>
        <v>MIX LEGUMES</v>
      </c>
      <c r="E1907" s="7">
        <v>44909</v>
      </c>
      <c r="F1907" s="9">
        <v>2256</v>
      </c>
      <c r="G1907" t="str">
        <f t="shared" si="59"/>
        <v>202212</v>
      </c>
    </row>
    <row r="1908" spans="1:7" ht="12" customHeight="1" x14ac:dyDescent="0.15">
      <c r="A1908" s="4">
        <v>44892</v>
      </c>
      <c r="B1908" s="5">
        <v>143460037</v>
      </c>
      <c r="C1908" s="1">
        <v>5540246183538</v>
      </c>
      <c r="D1908" s="1" t="str">
        <f t="shared" si="58"/>
        <v>MIX LEGUMES</v>
      </c>
      <c r="E1908" s="4">
        <v>44909</v>
      </c>
      <c r="F1908" s="6">
        <v>919</v>
      </c>
      <c r="G1908" t="str">
        <f t="shared" si="59"/>
        <v>202212</v>
      </c>
    </row>
    <row r="1909" spans="1:7" ht="12" customHeight="1" x14ac:dyDescent="0.15">
      <c r="A1909" s="7">
        <v>44892</v>
      </c>
      <c r="B1909" s="8">
        <v>143460044</v>
      </c>
      <c r="C1909" s="1">
        <v>5540246174095</v>
      </c>
      <c r="D1909" s="1" t="str">
        <f t="shared" si="58"/>
        <v>CREMERIE</v>
      </c>
      <c r="E1909" s="7">
        <v>44901</v>
      </c>
      <c r="F1909" s="9">
        <v>140</v>
      </c>
      <c r="G1909" t="str">
        <f t="shared" si="59"/>
        <v>202212</v>
      </c>
    </row>
    <row r="1910" spans="1:7" ht="12" customHeight="1" x14ac:dyDescent="0.15">
      <c r="A1910" s="4">
        <v>44892</v>
      </c>
      <c r="B1910" s="5">
        <v>143460044</v>
      </c>
      <c r="C1910" s="1">
        <v>5540246175047</v>
      </c>
      <c r="D1910" s="1" t="str">
        <f t="shared" si="58"/>
        <v>CREMERIE</v>
      </c>
      <c r="E1910" s="4">
        <v>44901</v>
      </c>
      <c r="F1910" s="6">
        <v>279</v>
      </c>
      <c r="G1910" t="str">
        <f t="shared" si="59"/>
        <v>202212</v>
      </c>
    </row>
    <row r="1911" spans="1:7" ht="12" customHeight="1" x14ac:dyDescent="0.15">
      <c r="A1911" s="7">
        <v>44892</v>
      </c>
      <c r="B1911" s="8">
        <v>143460044</v>
      </c>
      <c r="C1911" s="1">
        <v>5540246175049</v>
      </c>
      <c r="D1911" s="1" t="str">
        <f t="shared" si="58"/>
        <v>CREMERIE</v>
      </c>
      <c r="E1911" s="7">
        <v>44901</v>
      </c>
      <c r="F1911" s="9">
        <v>557</v>
      </c>
      <c r="G1911" t="str">
        <f t="shared" si="59"/>
        <v>202212</v>
      </c>
    </row>
    <row r="1912" spans="1:7" ht="12" customHeight="1" x14ac:dyDescent="0.15">
      <c r="A1912" s="4">
        <v>44892</v>
      </c>
      <c r="B1912" s="5">
        <v>143460044</v>
      </c>
      <c r="C1912" s="1">
        <v>5540246190743</v>
      </c>
      <c r="D1912" s="1" t="str">
        <f t="shared" si="58"/>
        <v>CREMERIE</v>
      </c>
      <c r="E1912" s="4">
        <v>44901</v>
      </c>
      <c r="F1912" s="6">
        <v>279</v>
      </c>
      <c r="G1912" t="str">
        <f t="shared" si="59"/>
        <v>202212</v>
      </c>
    </row>
    <row r="1913" spans="1:7" ht="12" customHeight="1" x14ac:dyDescent="0.15">
      <c r="A1913" s="4">
        <v>44892</v>
      </c>
      <c r="B1913" s="5">
        <v>143460045</v>
      </c>
      <c r="C1913" s="1">
        <v>5540246183587</v>
      </c>
      <c r="D1913" s="1" t="str">
        <f t="shared" si="58"/>
        <v>MIX LEGUMES</v>
      </c>
      <c r="E1913" s="4">
        <v>44902</v>
      </c>
      <c r="F1913" s="6">
        <v>502</v>
      </c>
      <c r="G1913" t="str">
        <f t="shared" si="59"/>
        <v>202212</v>
      </c>
    </row>
    <row r="1914" spans="1:7" ht="12" customHeight="1" x14ac:dyDescent="0.15">
      <c r="A1914" s="7">
        <v>44892</v>
      </c>
      <c r="B1914" s="8">
        <v>143460045</v>
      </c>
      <c r="C1914" s="1">
        <v>5540246183589</v>
      </c>
      <c r="D1914" s="1" t="str">
        <f t="shared" si="58"/>
        <v>MIX LEGUMES</v>
      </c>
      <c r="E1914" s="7">
        <v>44902</v>
      </c>
      <c r="F1914" s="9">
        <v>650</v>
      </c>
      <c r="G1914" t="str">
        <f t="shared" si="59"/>
        <v>202212</v>
      </c>
    </row>
    <row r="1915" spans="1:7" ht="12" customHeight="1" x14ac:dyDescent="0.15">
      <c r="A1915" s="4">
        <v>44892</v>
      </c>
      <c r="B1915" s="5">
        <v>143460045</v>
      </c>
      <c r="C1915" s="1">
        <v>5540246186352</v>
      </c>
      <c r="D1915" s="1" t="str">
        <f t="shared" si="58"/>
        <v>MIX LEGUMES</v>
      </c>
      <c r="E1915" s="4">
        <v>44902</v>
      </c>
      <c r="F1915" s="6">
        <v>1880</v>
      </c>
      <c r="G1915" t="str">
        <f t="shared" si="59"/>
        <v>202212</v>
      </c>
    </row>
    <row r="1916" spans="1:7" ht="12" customHeight="1" x14ac:dyDescent="0.15">
      <c r="A1916" s="4">
        <v>44892</v>
      </c>
      <c r="B1916" s="5">
        <v>143460047</v>
      </c>
      <c r="C1916" s="1">
        <v>5540246183558</v>
      </c>
      <c r="D1916" s="1" t="str">
        <f t="shared" si="58"/>
        <v>MIX LEGUMES</v>
      </c>
      <c r="E1916" s="4">
        <v>44906</v>
      </c>
      <c r="F1916" s="6">
        <v>2599</v>
      </c>
      <c r="G1916" t="str">
        <f t="shared" si="59"/>
        <v>202212</v>
      </c>
    </row>
    <row r="1917" spans="1:7" ht="12" customHeight="1" x14ac:dyDescent="0.15">
      <c r="A1917" s="7">
        <v>44892</v>
      </c>
      <c r="B1917" s="8">
        <v>143460047</v>
      </c>
      <c r="C1917" s="1">
        <v>5540246192209</v>
      </c>
      <c r="D1917" s="1" t="str">
        <f t="shared" si="58"/>
        <v>MIX LEGUMES</v>
      </c>
      <c r="E1917" s="7">
        <v>44906</v>
      </c>
      <c r="F1917" s="9">
        <v>2228</v>
      </c>
      <c r="G1917" t="str">
        <f t="shared" si="59"/>
        <v>202212</v>
      </c>
    </row>
    <row r="1918" spans="1:7" ht="12" customHeight="1" x14ac:dyDescent="0.15">
      <c r="A1918" s="4">
        <v>44892</v>
      </c>
      <c r="B1918" s="5">
        <v>143460047</v>
      </c>
      <c r="C1918" s="1">
        <v>5540246192462</v>
      </c>
      <c r="D1918" s="1" t="str">
        <f t="shared" si="58"/>
        <v>MIX LEGUMES</v>
      </c>
      <c r="E1918" s="4">
        <v>44906</v>
      </c>
      <c r="F1918" s="6">
        <v>1114</v>
      </c>
      <c r="G1918" t="str">
        <f t="shared" si="59"/>
        <v>202212</v>
      </c>
    </row>
    <row r="1919" spans="1:7" ht="12" customHeight="1" x14ac:dyDescent="0.15">
      <c r="A1919" s="7">
        <v>44892</v>
      </c>
      <c r="B1919" s="8">
        <v>143460047</v>
      </c>
      <c r="C1919" s="1">
        <v>5540246192594</v>
      </c>
      <c r="D1919" s="1" t="str">
        <f t="shared" si="58"/>
        <v>MIX LEGUMES</v>
      </c>
      <c r="E1919" s="7">
        <v>44906</v>
      </c>
      <c r="F1919" s="9">
        <v>743</v>
      </c>
      <c r="G1919" t="str">
        <f t="shared" si="59"/>
        <v>202212</v>
      </c>
    </row>
    <row r="1920" spans="1:7" ht="12" customHeight="1" x14ac:dyDescent="0.15">
      <c r="A1920" s="4">
        <v>44892</v>
      </c>
      <c r="B1920" s="5">
        <v>143460047</v>
      </c>
      <c r="C1920" s="1">
        <v>5540246192831</v>
      </c>
      <c r="D1920" s="1" t="str">
        <f t="shared" si="58"/>
        <v>MIX LEGUMES</v>
      </c>
      <c r="E1920" s="4">
        <v>44906</v>
      </c>
      <c r="F1920" s="6">
        <v>1300</v>
      </c>
      <c r="G1920" t="str">
        <f t="shared" si="59"/>
        <v>202212</v>
      </c>
    </row>
    <row r="1921" spans="1:7" ht="12" customHeight="1" x14ac:dyDescent="0.15">
      <c r="A1921" s="4">
        <v>44892</v>
      </c>
      <c r="B1921" s="5">
        <v>143460048</v>
      </c>
      <c r="C1921" s="1">
        <v>5540246187995</v>
      </c>
      <c r="D1921" s="1" t="str">
        <f t="shared" si="58"/>
        <v>EMBALLAGES</v>
      </c>
      <c r="E1921" s="4">
        <v>44903</v>
      </c>
      <c r="F1921" s="6">
        <v>1337</v>
      </c>
      <c r="G1921" t="str">
        <f t="shared" si="59"/>
        <v>202212</v>
      </c>
    </row>
    <row r="1922" spans="1:7" ht="12" customHeight="1" x14ac:dyDescent="0.15">
      <c r="A1922" s="7">
        <v>44892</v>
      </c>
      <c r="B1922" s="8">
        <v>143460051</v>
      </c>
      <c r="C1922" s="1">
        <v>5540246177133</v>
      </c>
      <c r="D1922" s="1" t="str">
        <f t="shared" ref="D1922:D1985" si="60">VLOOKUP(C1922,Categorie,4,FALSE)</f>
        <v>MIX LEGUMES</v>
      </c>
      <c r="E1922" s="7">
        <v>44909</v>
      </c>
      <c r="F1922" s="9">
        <v>18375</v>
      </c>
      <c r="G1922" t="str">
        <f t="shared" si="59"/>
        <v>202212</v>
      </c>
    </row>
    <row r="1923" spans="1:7" ht="12" customHeight="1" x14ac:dyDescent="0.15">
      <c r="A1923" s="4">
        <v>44892</v>
      </c>
      <c r="B1923" s="5">
        <v>143460052</v>
      </c>
      <c r="C1923" s="1">
        <v>5540246192148</v>
      </c>
      <c r="D1923" s="1" t="str">
        <f t="shared" si="60"/>
        <v>MIX LEGUMES</v>
      </c>
      <c r="E1923" s="4">
        <v>44909</v>
      </c>
      <c r="F1923" s="6">
        <v>45936</v>
      </c>
      <c r="G1923" t="str">
        <f t="shared" ref="G1923:G1986" si="61">TEXT(E1923,"aaaamm")</f>
        <v>202212</v>
      </c>
    </row>
    <row r="1924" spans="1:7" ht="12" customHeight="1" x14ac:dyDescent="0.15">
      <c r="A1924" s="4">
        <v>44892</v>
      </c>
      <c r="B1924" s="5">
        <v>143460054</v>
      </c>
      <c r="C1924" s="1">
        <v>5540246194632</v>
      </c>
      <c r="D1924" s="1" t="str">
        <f t="shared" si="60"/>
        <v>BOULANGERIE</v>
      </c>
      <c r="E1924" s="4">
        <v>44922</v>
      </c>
      <c r="F1924" s="6">
        <v>2757</v>
      </c>
      <c r="G1924" t="str">
        <f t="shared" si="61"/>
        <v>202212</v>
      </c>
    </row>
    <row r="1925" spans="1:7" ht="12" customHeight="1" x14ac:dyDescent="0.15">
      <c r="A1925" s="4">
        <v>44892</v>
      </c>
      <c r="B1925" s="5">
        <v>143460056</v>
      </c>
      <c r="C1925" s="1">
        <v>5540246185429</v>
      </c>
      <c r="D1925" s="1" t="str">
        <f t="shared" si="60"/>
        <v>CREMERIE</v>
      </c>
      <c r="E1925" s="4">
        <v>44901</v>
      </c>
      <c r="F1925" s="6">
        <v>70</v>
      </c>
      <c r="G1925" t="str">
        <f t="shared" si="61"/>
        <v>202212</v>
      </c>
    </row>
    <row r="1926" spans="1:7" ht="12" customHeight="1" x14ac:dyDescent="0.15">
      <c r="A1926" s="4">
        <v>44893</v>
      </c>
      <c r="B1926" s="5">
        <v>143460070</v>
      </c>
      <c r="C1926" s="1">
        <v>5540246174174</v>
      </c>
      <c r="D1926" s="1" t="str">
        <f t="shared" si="60"/>
        <v>CREMERIE</v>
      </c>
      <c r="E1926" s="4">
        <v>44895</v>
      </c>
      <c r="F1926" s="6">
        <v>464</v>
      </c>
      <c r="G1926" t="str">
        <f t="shared" si="61"/>
        <v>202211</v>
      </c>
    </row>
    <row r="1927" spans="1:7" ht="12" customHeight="1" x14ac:dyDescent="0.15">
      <c r="A1927" s="4">
        <v>44893</v>
      </c>
      <c r="B1927" s="5">
        <v>143460070</v>
      </c>
      <c r="C1927" s="1">
        <v>5540246176699</v>
      </c>
      <c r="D1927" s="1" t="str">
        <f t="shared" si="60"/>
        <v>CREMERIE</v>
      </c>
      <c r="E1927" s="4">
        <v>44895</v>
      </c>
      <c r="F1927" s="6">
        <v>4176</v>
      </c>
      <c r="G1927" t="str">
        <f t="shared" si="61"/>
        <v>202211</v>
      </c>
    </row>
    <row r="1928" spans="1:7" ht="12" customHeight="1" x14ac:dyDescent="0.15">
      <c r="A1928" s="4">
        <v>44893</v>
      </c>
      <c r="B1928" s="5">
        <v>143460070</v>
      </c>
      <c r="C1928" s="1">
        <v>5540246188175</v>
      </c>
      <c r="D1928" s="1" t="str">
        <f t="shared" si="60"/>
        <v>CREMERIE</v>
      </c>
      <c r="E1928" s="4">
        <v>44895</v>
      </c>
      <c r="F1928" s="6">
        <v>464</v>
      </c>
      <c r="G1928" t="str">
        <f t="shared" si="61"/>
        <v>202211</v>
      </c>
    </row>
    <row r="1929" spans="1:7" ht="12" customHeight="1" x14ac:dyDescent="0.15">
      <c r="A1929" s="4">
        <v>44893</v>
      </c>
      <c r="B1929" s="5">
        <v>143460070</v>
      </c>
      <c r="C1929" s="1">
        <v>5540246192102</v>
      </c>
      <c r="D1929" s="1" t="str">
        <f t="shared" si="60"/>
        <v>CREMERIE</v>
      </c>
      <c r="E1929" s="4">
        <v>44895</v>
      </c>
      <c r="F1929" s="6">
        <v>2005</v>
      </c>
      <c r="G1929" t="str">
        <f t="shared" si="61"/>
        <v>202211</v>
      </c>
    </row>
    <row r="1930" spans="1:7" ht="12" customHeight="1" x14ac:dyDescent="0.15">
      <c r="A1930" s="7">
        <v>44893</v>
      </c>
      <c r="B1930" s="8">
        <v>143460073</v>
      </c>
      <c r="C1930" s="1">
        <v>5540246171933</v>
      </c>
      <c r="D1930" s="1" t="str">
        <f t="shared" si="60"/>
        <v>CREMERIE</v>
      </c>
      <c r="E1930" s="7">
        <v>44895</v>
      </c>
      <c r="F1930" s="9">
        <v>1114</v>
      </c>
      <c r="G1930" t="str">
        <f t="shared" si="61"/>
        <v>202211</v>
      </c>
    </row>
    <row r="1931" spans="1:7" ht="12" customHeight="1" x14ac:dyDescent="0.15">
      <c r="A1931" s="4">
        <v>44893</v>
      </c>
      <c r="B1931" s="5">
        <v>143460073</v>
      </c>
      <c r="C1931" s="1">
        <v>5540246176294</v>
      </c>
      <c r="D1931" s="1" t="str">
        <f t="shared" si="60"/>
        <v>CREMERIE</v>
      </c>
      <c r="E1931" s="4">
        <v>44895</v>
      </c>
      <c r="F1931" s="6">
        <v>743</v>
      </c>
      <c r="G1931" t="str">
        <f t="shared" si="61"/>
        <v>202211</v>
      </c>
    </row>
    <row r="1932" spans="1:7" ht="12" customHeight="1" x14ac:dyDescent="0.15">
      <c r="A1932" s="4">
        <v>44893</v>
      </c>
      <c r="B1932" s="5">
        <v>143460073</v>
      </c>
      <c r="C1932" s="1">
        <v>5540246187987</v>
      </c>
      <c r="D1932" s="1" t="str">
        <f t="shared" si="60"/>
        <v>CREMERIE</v>
      </c>
      <c r="E1932" s="4">
        <v>44895</v>
      </c>
      <c r="F1932" s="6">
        <v>3341</v>
      </c>
      <c r="G1932" t="str">
        <f t="shared" si="61"/>
        <v>202211</v>
      </c>
    </row>
    <row r="1933" spans="1:7" ht="12" customHeight="1" x14ac:dyDescent="0.15">
      <c r="A1933" s="7">
        <v>44893</v>
      </c>
      <c r="B1933" s="8">
        <v>143460073</v>
      </c>
      <c r="C1933" s="1">
        <v>5540246188200</v>
      </c>
      <c r="D1933" s="1" t="str">
        <f t="shared" si="60"/>
        <v>CREMERIE</v>
      </c>
      <c r="E1933" s="7">
        <v>44895</v>
      </c>
      <c r="F1933" s="9">
        <v>1485</v>
      </c>
      <c r="G1933" t="str">
        <f t="shared" si="61"/>
        <v>202211</v>
      </c>
    </row>
    <row r="1934" spans="1:7" ht="12" customHeight="1" x14ac:dyDescent="0.15">
      <c r="A1934" s="4">
        <v>44893</v>
      </c>
      <c r="B1934" s="5">
        <v>143460075</v>
      </c>
      <c r="C1934" s="1">
        <v>5540246194632</v>
      </c>
      <c r="D1934" s="1" t="str">
        <f t="shared" si="60"/>
        <v>BOULANGERIE</v>
      </c>
      <c r="E1934" s="4">
        <v>44913</v>
      </c>
      <c r="F1934" s="6">
        <v>502</v>
      </c>
      <c r="G1934" t="str">
        <f t="shared" si="61"/>
        <v>202212</v>
      </c>
    </row>
    <row r="1935" spans="1:7" ht="12" customHeight="1" x14ac:dyDescent="0.15">
      <c r="A1935" s="7">
        <v>44893</v>
      </c>
      <c r="B1935" s="8">
        <v>143460075</v>
      </c>
      <c r="C1935" s="1">
        <v>5540246195250</v>
      </c>
      <c r="D1935" s="1" t="str">
        <f t="shared" si="60"/>
        <v>BOULANGERIE</v>
      </c>
      <c r="E1935" s="7">
        <v>44913</v>
      </c>
      <c r="F1935" s="9">
        <v>168</v>
      </c>
      <c r="G1935" t="str">
        <f t="shared" si="61"/>
        <v>202212</v>
      </c>
    </row>
    <row r="1936" spans="1:7" ht="12" customHeight="1" x14ac:dyDescent="0.15">
      <c r="A1936" s="4">
        <v>44893</v>
      </c>
      <c r="B1936" s="5">
        <v>143460075</v>
      </c>
      <c r="C1936" s="1">
        <v>5540246196046</v>
      </c>
      <c r="D1936" s="1" t="str">
        <f t="shared" si="60"/>
        <v>BOULANGERIE</v>
      </c>
      <c r="E1936" s="4">
        <v>44913</v>
      </c>
      <c r="F1936" s="6">
        <v>418</v>
      </c>
      <c r="G1936" t="str">
        <f t="shared" si="61"/>
        <v>202212</v>
      </c>
    </row>
    <row r="1937" spans="1:7" ht="12" customHeight="1" x14ac:dyDescent="0.15">
      <c r="A1937" s="4">
        <v>44894</v>
      </c>
      <c r="B1937" s="5">
        <v>143460091</v>
      </c>
      <c r="C1937" s="1">
        <v>5540246172669</v>
      </c>
      <c r="D1937" s="1" t="str">
        <f t="shared" si="60"/>
        <v>CREMERIE</v>
      </c>
      <c r="E1937" s="4">
        <v>44896</v>
      </c>
      <c r="F1937" s="6">
        <v>209</v>
      </c>
      <c r="G1937" t="str">
        <f t="shared" si="61"/>
        <v>202212</v>
      </c>
    </row>
    <row r="1938" spans="1:7" ht="12" customHeight="1" x14ac:dyDescent="0.15">
      <c r="A1938" s="4">
        <v>44894</v>
      </c>
      <c r="B1938" s="5">
        <v>143460091</v>
      </c>
      <c r="C1938" s="1">
        <v>5540246174174</v>
      </c>
      <c r="D1938" s="1" t="str">
        <f t="shared" si="60"/>
        <v>CREMERIE</v>
      </c>
      <c r="E1938" s="4">
        <v>44896</v>
      </c>
      <c r="F1938" s="6">
        <v>232</v>
      </c>
      <c r="G1938" t="str">
        <f t="shared" si="61"/>
        <v>202212</v>
      </c>
    </row>
    <row r="1939" spans="1:7" ht="12" customHeight="1" x14ac:dyDescent="0.15">
      <c r="A1939" s="7">
        <v>44894</v>
      </c>
      <c r="B1939" s="8">
        <v>143460091</v>
      </c>
      <c r="C1939" s="1">
        <v>5540246176699</v>
      </c>
      <c r="D1939" s="1" t="str">
        <f t="shared" si="60"/>
        <v>CREMERIE</v>
      </c>
      <c r="E1939" s="7">
        <v>44896</v>
      </c>
      <c r="F1939" s="9">
        <v>8352</v>
      </c>
      <c r="G1939" t="str">
        <f t="shared" si="61"/>
        <v>202212</v>
      </c>
    </row>
    <row r="1940" spans="1:7" ht="12" customHeight="1" x14ac:dyDescent="0.15">
      <c r="A1940" s="7">
        <v>44894</v>
      </c>
      <c r="B1940" s="8">
        <v>143460091</v>
      </c>
      <c r="C1940" s="1">
        <v>5540246192102</v>
      </c>
      <c r="D1940" s="1" t="str">
        <f t="shared" si="60"/>
        <v>CREMERIE</v>
      </c>
      <c r="E1940" s="7">
        <v>44896</v>
      </c>
      <c r="F1940" s="9">
        <v>2005</v>
      </c>
      <c r="G1940" t="str">
        <f t="shared" si="61"/>
        <v>202212</v>
      </c>
    </row>
    <row r="1941" spans="1:7" ht="12" customHeight="1" x14ac:dyDescent="0.15">
      <c r="A1941" s="7">
        <v>44894</v>
      </c>
      <c r="B1941" s="8">
        <v>143460092</v>
      </c>
      <c r="C1941" s="1">
        <v>5540246171933</v>
      </c>
      <c r="D1941" s="1" t="str">
        <f t="shared" si="60"/>
        <v>CREMERIE</v>
      </c>
      <c r="E1941" s="7">
        <v>44896</v>
      </c>
      <c r="F1941" s="9">
        <v>1114</v>
      </c>
      <c r="G1941" t="str">
        <f t="shared" si="61"/>
        <v>202212</v>
      </c>
    </row>
    <row r="1942" spans="1:7" ht="12" customHeight="1" x14ac:dyDescent="0.15">
      <c r="A1942" s="4">
        <v>44894</v>
      </c>
      <c r="B1942" s="5">
        <v>143460092</v>
      </c>
      <c r="C1942" s="1">
        <v>5540246176295</v>
      </c>
      <c r="D1942" s="1" t="str">
        <f t="shared" si="60"/>
        <v>CREMERIE</v>
      </c>
      <c r="E1942" s="4">
        <v>44896</v>
      </c>
      <c r="F1942" s="6">
        <v>5940</v>
      </c>
      <c r="G1942" t="str">
        <f t="shared" si="61"/>
        <v>202212</v>
      </c>
    </row>
    <row r="1943" spans="1:7" ht="12" customHeight="1" x14ac:dyDescent="0.15">
      <c r="A1943" s="7">
        <v>44894</v>
      </c>
      <c r="B1943" s="8">
        <v>143460092</v>
      </c>
      <c r="C1943" s="1">
        <v>5540246187987</v>
      </c>
      <c r="D1943" s="1" t="str">
        <f t="shared" si="60"/>
        <v>CREMERIE</v>
      </c>
      <c r="E1943" s="7">
        <v>44896</v>
      </c>
      <c r="F1943" s="9">
        <v>4455</v>
      </c>
      <c r="G1943" t="str">
        <f t="shared" si="61"/>
        <v>202212</v>
      </c>
    </row>
    <row r="1944" spans="1:7" ht="12" customHeight="1" x14ac:dyDescent="0.15">
      <c r="A1944" s="4">
        <v>44894</v>
      </c>
      <c r="B1944" s="5">
        <v>143460092</v>
      </c>
      <c r="C1944" s="1">
        <v>5540246188200</v>
      </c>
      <c r="D1944" s="1" t="str">
        <f t="shared" si="60"/>
        <v>CREMERIE</v>
      </c>
      <c r="E1944" s="4">
        <v>44896</v>
      </c>
      <c r="F1944" s="6">
        <v>743</v>
      </c>
      <c r="G1944" t="str">
        <f t="shared" si="61"/>
        <v>202212</v>
      </c>
    </row>
    <row r="1945" spans="1:7" ht="12" customHeight="1" x14ac:dyDescent="0.15">
      <c r="A1945" s="4">
        <v>44894</v>
      </c>
      <c r="B1945" s="5">
        <v>143460095</v>
      </c>
      <c r="C1945" s="1">
        <v>5540246175049</v>
      </c>
      <c r="D1945" s="1" t="str">
        <f t="shared" si="60"/>
        <v>CREMERIE</v>
      </c>
      <c r="E1945" s="4">
        <v>44903</v>
      </c>
      <c r="F1945" s="6">
        <v>836</v>
      </c>
      <c r="G1945" t="str">
        <f t="shared" si="61"/>
        <v>202212</v>
      </c>
    </row>
    <row r="1946" spans="1:7" ht="12" customHeight="1" x14ac:dyDescent="0.15">
      <c r="A1946" s="4">
        <v>44894</v>
      </c>
      <c r="B1946" s="5">
        <v>143460096</v>
      </c>
      <c r="C1946" s="1">
        <v>5540246192148</v>
      </c>
      <c r="D1946" s="1" t="str">
        <f t="shared" si="60"/>
        <v>MIX LEGUMES</v>
      </c>
      <c r="E1946" s="4">
        <v>44916</v>
      </c>
      <c r="F1946" s="6">
        <v>45936</v>
      </c>
      <c r="G1946" t="str">
        <f t="shared" si="61"/>
        <v>202212</v>
      </c>
    </row>
    <row r="1947" spans="1:7" ht="12" customHeight="1" x14ac:dyDescent="0.15">
      <c r="A1947" s="4">
        <v>44894</v>
      </c>
      <c r="B1947" s="5">
        <v>143460107</v>
      </c>
      <c r="C1947" s="1">
        <v>5540246196466</v>
      </c>
      <c r="D1947" s="1" t="str">
        <f t="shared" si="60"/>
        <v>BOULANGERIE</v>
      </c>
      <c r="E1947" s="4">
        <v>44901</v>
      </c>
      <c r="F1947" s="6">
        <v>1782</v>
      </c>
      <c r="G1947" t="str">
        <f t="shared" si="61"/>
        <v>202212</v>
      </c>
    </row>
    <row r="1948" spans="1:7" ht="12" customHeight="1" x14ac:dyDescent="0.15">
      <c r="A1948" s="7">
        <v>44894</v>
      </c>
      <c r="B1948" s="8">
        <v>143460135</v>
      </c>
      <c r="C1948" s="1">
        <v>5540246183547</v>
      </c>
      <c r="D1948" s="1" t="str">
        <f t="shared" si="60"/>
        <v>VOLAILLE</v>
      </c>
      <c r="E1948" s="7">
        <v>44908</v>
      </c>
      <c r="F1948" s="9">
        <v>8909</v>
      </c>
      <c r="G1948" t="str">
        <f t="shared" si="61"/>
        <v>202212</v>
      </c>
    </row>
    <row r="1949" spans="1:7" ht="12" customHeight="1" x14ac:dyDescent="0.15">
      <c r="A1949" s="7">
        <v>44895</v>
      </c>
      <c r="B1949" s="8">
        <v>143460152</v>
      </c>
      <c r="C1949" s="1">
        <v>5540246171933</v>
      </c>
      <c r="D1949" s="1" t="str">
        <f t="shared" si="60"/>
        <v>CREMERIE</v>
      </c>
      <c r="E1949" s="7">
        <v>44900</v>
      </c>
      <c r="F1949" s="9">
        <v>2228</v>
      </c>
      <c r="G1949" t="str">
        <f t="shared" si="61"/>
        <v>202212</v>
      </c>
    </row>
    <row r="1950" spans="1:7" ht="12" customHeight="1" x14ac:dyDescent="0.15">
      <c r="A1950" s="4">
        <v>44895</v>
      </c>
      <c r="B1950" s="5">
        <v>143460152</v>
      </c>
      <c r="C1950" s="1">
        <v>5540246176294</v>
      </c>
      <c r="D1950" s="1" t="str">
        <f t="shared" si="60"/>
        <v>CREMERIE</v>
      </c>
      <c r="E1950" s="4">
        <v>44900</v>
      </c>
      <c r="F1950" s="6">
        <v>743</v>
      </c>
      <c r="G1950" t="str">
        <f t="shared" si="61"/>
        <v>202212</v>
      </c>
    </row>
    <row r="1951" spans="1:7" ht="12" customHeight="1" x14ac:dyDescent="0.15">
      <c r="A1951" s="7">
        <v>44895</v>
      </c>
      <c r="B1951" s="8">
        <v>143460152</v>
      </c>
      <c r="C1951" s="1">
        <v>5540246176295</v>
      </c>
      <c r="D1951" s="1" t="str">
        <f t="shared" si="60"/>
        <v>CREMERIE</v>
      </c>
      <c r="E1951" s="7">
        <v>44900</v>
      </c>
      <c r="F1951" s="9">
        <v>4455</v>
      </c>
      <c r="G1951" t="str">
        <f t="shared" si="61"/>
        <v>202212</v>
      </c>
    </row>
    <row r="1952" spans="1:7" ht="12" customHeight="1" x14ac:dyDescent="0.15">
      <c r="A1952" s="4">
        <v>44895</v>
      </c>
      <c r="B1952" s="5">
        <v>143460152</v>
      </c>
      <c r="C1952" s="1">
        <v>5540246187987</v>
      </c>
      <c r="D1952" s="1" t="str">
        <f t="shared" si="60"/>
        <v>CREMERIE</v>
      </c>
      <c r="E1952" s="4">
        <v>44900</v>
      </c>
      <c r="F1952" s="6">
        <v>6682</v>
      </c>
      <c r="G1952" t="str">
        <f t="shared" si="61"/>
        <v>202212</v>
      </c>
    </row>
    <row r="1953" spans="1:7" ht="12" customHeight="1" x14ac:dyDescent="0.15">
      <c r="A1953" s="7">
        <v>44895</v>
      </c>
      <c r="B1953" s="8">
        <v>143460152</v>
      </c>
      <c r="C1953" s="1">
        <v>5540246188200</v>
      </c>
      <c r="D1953" s="1" t="str">
        <f t="shared" si="60"/>
        <v>CREMERIE</v>
      </c>
      <c r="E1953" s="7">
        <v>44900</v>
      </c>
      <c r="F1953" s="9">
        <v>1485</v>
      </c>
      <c r="G1953" t="str">
        <f t="shared" si="61"/>
        <v>202212</v>
      </c>
    </row>
    <row r="1954" spans="1:7" ht="12" customHeight="1" x14ac:dyDescent="0.15">
      <c r="A1954" s="7">
        <v>44895</v>
      </c>
      <c r="B1954" s="8">
        <v>143460153</v>
      </c>
      <c r="C1954" s="1">
        <v>5540246172539</v>
      </c>
      <c r="D1954" s="1" t="str">
        <f t="shared" si="60"/>
        <v>CREMERIE</v>
      </c>
      <c r="E1954" s="7">
        <v>44900</v>
      </c>
      <c r="F1954" s="9">
        <v>47</v>
      </c>
      <c r="G1954" t="str">
        <f t="shared" si="61"/>
        <v>202212</v>
      </c>
    </row>
    <row r="1955" spans="1:7" ht="12" customHeight="1" x14ac:dyDescent="0.15">
      <c r="A1955" s="4">
        <v>44895</v>
      </c>
      <c r="B1955" s="5">
        <v>143460153</v>
      </c>
      <c r="C1955" s="1">
        <v>5540246172669</v>
      </c>
      <c r="D1955" s="1" t="str">
        <f t="shared" si="60"/>
        <v>CREMERIE</v>
      </c>
      <c r="E1955" s="4">
        <v>44900</v>
      </c>
      <c r="F1955" s="6">
        <v>279</v>
      </c>
      <c r="G1955" t="str">
        <f t="shared" si="61"/>
        <v>202212</v>
      </c>
    </row>
    <row r="1956" spans="1:7" ht="12" customHeight="1" x14ac:dyDescent="0.15">
      <c r="A1956" s="7">
        <v>44895</v>
      </c>
      <c r="B1956" s="8">
        <v>143460153</v>
      </c>
      <c r="C1956" s="1">
        <v>5540246172978</v>
      </c>
      <c r="D1956" s="1" t="str">
        <f t="shared" si="60"/>
        <v>CREMERIE</v>
      </c>
      <c r="E1956" s="7">
        <v>44900</v>
      </c>
      <c r="F1956" s="9">
        <v>1671</v>
      </c>
      <c r="G1956" t="str">
        <f t="shared" si="61"/>
        <v>202212</v>
      </c>
    </row>
    <row r="1957" spans="1:7" ht="12" customHeight="1" x14ac:dyDescent="0.15">
      <c r="A1957" s="4">
        <v>44895</v>
      </c>
      <c r="B1957" s="5">
        <v>143460153</v>
      </c>
      <c r="C1957" s="1">
        <v>5540246174174</v>
      </c>
      <c r="D1957" s="1" t="str">
        <f t="shared" si="60"/>
        <v>CREMERIE</v>
      </c>
      <c r="E1957" s="4">
        <v>44900</v>
      </c>
      <c r="F1957" s="6">
        <v>232</v>
      </c>
      <c r="G1957" t="str">
        <f t="shared" si="61"/>
        <v>202212</v>
      </c>
    </row>
    <row r="1958" spans="1:7" ht="12" customHeight="1" x14ac:dyDescent="0.15">
      <c r="A1958" s="4">
        <v>44895</v>
      </c>
      <c r="B1958" s="5">
        <v>143460153</v>
      </c>
      <c r="C1958" s="1">
        <v>5540246176699</v>
      </c>
      <c r="D1958" s="1" t="str">
        <f t="shared" si="60"/>
        <v>CREMERIE</v>
      </c>
      <c r="E1958" s="4">
        <v>44900</v>
      </c>
      <c r="F1958" s="6">
        <v>4176</v>
      </c>
      <c r="G1958" t="str">
        <f t="shared" si="61"/>
        <v>202212</v>
      </c>
    </row>
    <row r="1959" spans="1:7" ht="12" customHeight="1" x14ac:dyDescent="0.15">
      <c r="A1959" s="4">
        <v>44895</v>
      </c>
      <c r="B1959" s="5">
        <v>143460157</v>
      </c>
      <c r="C1959" s="1">
        <v>5540246185562</v>
      </c>
      <c r="D1959" s="1" t="str">
        <f t="shared" si="60"/>
        <v>CREMERIE</v>
      </c>
      <c r="E1959" s="4">
        <v>44903</v>
      </c>
      <c r="F1959" s="6">
        <v>140</v>
      </c>
      <c r="G1959" t="str">
        <f t="shared" si="61"/>
        <v>202212</v>
      </c>
    </row>
    <row r="1960" spans="1:7" ht="12" customHeight="1" x14ac:dyDescent="0.15">
      <c r="A1960" s="7">
        <v>44895</v>
      </c>
      <c r="B1960" s="8">
        <v>143460157</v>
      </c>
      <c r="C1960" s="1">
        <v>5540246186325</v>
      </c>
      <c r="D1960" s="1" t="str">
        <f t="shared" si="60"/>
        <v>CREMERIE</v>
      </c>
      <c r="E1960" s="7">
        <v>44903</v>
      </c>
      <c r="F1960" s="9">
        <v>279</v>
      </c>
      <c r="G1960" t="str">
        <f t="shared" si="61"/>
        <v>202212</v>
      </c>
    </row>
    <row r="1961" spans="1:7" ht="12" customHeight="1" x14ac:dyDescent="0.15">
      <c r="A1961" s="4">
        <v>44895</v>
      </c>
      <c r="B1961" s="5">
        <v>143460158</v>
      </c>
      <c r="C1961" s="1">
        <v>5540246175047</v>
      </c>
      <c r="D1961" s="1" t="str">
        <f t="shared" si="60"/>
        <v>CREMERIE</v>
      </c>
      <c r="E1961" s="4">
        <v>44903</v>
      </c>
      <c r="F1961" s="6">
        <v>279</v>
      </c>
      <c r="G1961" t="str">
        <f t="shared" si="61"/>
        <v>202212</v>
      </c>
    </row>
    <row r="1962" spans="1:7" ht="12" customHeight="1" x14ac:dyDescent="0.15">
      <c r="A1962" s="4">
        <v>44896</v>
      </c>
      <c r="B1962" s="5">
        <v>143460199</v>
      </c>
      <c r="C1962" s="1">
        <v>5540246176294</v>
      </c>
      <c r="D1962" s="1" t="str">
        <f t="shared" si="60"/>
        <v>CREMERIE</v>
      </c>
      <c r="E1962" s="4">
        <v>44901</v>
      </c>
      <c r="F1962" s="6">
        <v>2228</v>
      </c>
      <c r="G1962" t="str">
        <f t="shared" si="61"/>
        <v>202212</v>
      </c>
    </row>
    <row r="1963" spans="1:7" ht="12" customHeight="1" x14ac:dyDescent="0.15">
      <c r="A1963" s="7">
        <v>44896</v>
      </c>
      <c r="B1963" s="8">
        <v>143460199</v>
      </c>
      <c r="C1963" s="1">
        <v>5540246176295</v>
      </c>
      <c r="D1963" s="1" t="str">
        <f t="shared" si="60"/>
        <v>CREMERIE</v>
      </c>
      <c r="E1963" s="7">
        <v>44901</v>
      </c>
      <c r="F1963" s="9">
        <v>4455</v>
      </c>
      <c r="G1963" t="str">
        <f t="shared" si="61"/>
        <v>202212</v>
      </c>
    </row>
    <row r="1964" spans="1:7" ht="12" customHeight="1" x14ac:dyDescent="0.15">
      <c r="A1964" s="7">
        <v>44896</v>
      </c>
      <c r="B1964" s="8">
        <v>143460199</v>
      </c>
      <c r="C1964" s="1">
        <v>5540246187987</v>
      </c>
      <c r="D1964" s="1" t="str">
        <f t="shared" si="60"/>
        <v>CREMERIE</v>
      </c>
      <c r="E1964" s="7">
        <v>44901</v>
      </c>
      <c r="F1964" s="9">
        <v>4455</v>
      </c>
      <c r="G1964" t="str">
        <f t="shared" si="61"/>
        <v>202212</v>
      </c>
    </row>
    <row r="1965" spans="1:7" ht="12" customHeight="1" x14ac:dyDescent="0.15">
      <c r="A1965" s="4">
        <v>44896</v>
      </c>
      <c r="B1965" s="5">
        <v>143460199</v>
      </c>
      <c r="C1965" s="1">
        <v>5540246188200</v>
      </c>
      <c r="D1965" s="1" t="str">
        <f t="shared" si="60"/>
        <v>CREMERIE</v>
      </c>
      <c r="E1965" s="4">
        <v>44901</v>
      </c>
      <c r="F1965" s="6">
        <v>743</v>
      </c>
      <c r="G1965" t="str">
        <f t="shared" si="61"/>
        <v>202212</v>
      </c>
    </row>
    <row r="1966" spans="1:7" ht="12" customHeight="1" x14ac:dyDescent="0.15">
      <c r="A1966" s="4">
        <v>44896</v>
      </c>
      <c r="B1966" s="5">
        <v>143460200</v>
      </c>
      <c r="C1966" s="1">
        <v>5540246172978</v>
      </c>
      <c r="D1966" s="1" t="str">
        <f t="shared" si="60"/>
        <v>CREMERIE</v>
      </c>
      <c r="E1966" s="4">
        <v>44901</v>
      </c>
      <c r="F1966" s="6">
        <v>1671</v>
      </c>
      <c r="G1966" t="str">
        <f t="shared" si="61"/>
        <v>202212</v>
      </c>
    </row>
    <row r="1967" spans="1:7" ht="12" customHeight="1" x14ac:dyDescent="0.15">
      <c r="A1967" s="7">
        <v>44896</v>
      </c>
      <c r="B1967" s="8">
        <v>143460200</v>
      </c>
      <c r="C1967" s="1">
        <v>5540246176699</v>
      </c>
      <c r="D1967" s="1" t="str">
        <f t="shared" si="60"/>
        <v>CREMERIE</v>
      </c>
      <c r="E1967" s="7">
        <v>44901</v>
      </c>
      <c r="F1967" s="9">
        <v>8352</v>
      </c>
      <c r="G1967" t="str">
        <f t="shared" si="61"/>
        <v>202212</v>
      </c>
    </row>
    <row r="1968" spans="1:7" ht="12" customHeight="1" x14ac:dyDescent="0.15">
      <c r="A1968" s="4">
        <v>44900</v>
      </c>
      <c r="B1968" s="5">
        <v>143470228</v>
      </c>
      <c r="C1968" s="1">
        <v>5540246172669</v>
      </c>
      <c r="D1968" s="1" t="str">
        <f t="shared" si="60"/>
        <v>CREMERIE</v>
      </c>
      <c r="E1968" s="4">
        <v>44902</v>
      </c>
      <c r="F1968" s="6">
        <v>279</v>
      </c>
      <c r="G1968" t="str">
        <f t="shared" si="61"/>
        <v>202212</v>
      </c>
    </row>
    <row r="1969" spans="1:7" ht="12" customHeight="1" x14ac:dyDescent="0.15">
      <c r="A1969" s="7">
        <v>44900</v>
      </c>
      <c r="B1969" s="8">
        <v>143470228</v>
      </c>
      <c r="C1969" s="1">
        <v>5540246176699</v>
      </c>
      <c r="D1969" s="1" t="str">
        <f t="shared" si="60"/>
        <v>CREMERIE</v>
      </c>
      <c r="E1969" s="7">
        <v>44902</v>
      </c>
      <c r="F1969" s="9">
        <v>8352</v>
      </c>
      <c r="G1969" t="str">
        <f t="shared" si="61"/>
        <v>202212</v>
      </c>
    </row>
    <row r="1970" spans="1:7" ht="12" customHeight="1" x14ac:dyDescent="0.15">
      <c r="A1970" s="4">
        <v>44900</v>
      </c>
      <c r="B1970" s="5">
        <v>143470229</v>
      </c>
      <c r="C1970" s="1">
        <v>5540246176295</v>
      </c>
      <c r="D1970" s="1" t="str">
        <f t="shared" si="60"/>
        <v>CREMERIE</v>
      </c>
      <c r="E1970" s="4">
        <v>44902</v>
      </c>
      <c r="F1970" s="6">
        <v>7424</v>
      </c>
      <c r="G1970" t="str">
        <f t="shared" si="61"/>
        <v>202212</v>
      </c>
    </row>
    <row r="1971" spans="1:7" ht="12" customHeight="1" x14ac:dyDescent="0.15">
      <c r="A1971" s="7">
        <v>44900</v>
      </c>
      <c r="B1971" s="8">
        <v>143470229</v>
      </c>
      <c r="C1971" s="1">
        <v>5540246187987</v>
      </c>
      <c r="D1971" s="1" t="str">
        <f t="shared" si="60"/>
        <v>CREMERIE</v>
      </c>
      <c r="E1971" s="7">
        <v>44902</v>
      </c>
      <c r="F1971" s="9">
        <v>4455</v>
      </c>
      <c r="G1971" t="str">
        <f t="shared" si="61"/>
        <v>202212</v>
      </c>
    </row>
    <row r="1972" spans="1:7" ht="12" customHeight="1" x14ac:dyDescent="0.15">
      <c r="A1972" s="4">
        <v>44900</v>
      </c>
      <c r="B1972" s="5">
        <v>143470229</v>
      </c>
      <c r="C1972" s="1">
        <v>5540246188200</v>
      </c>
      <c r="D1972" s="1" t="str">
        <f t="shared" si="60"/>
        <v>CREMERIE</v>
      </c>
      <c r="E1972" s="4">
        <v>44902</v>
      </c>
      <c r="F1972" s="6">
        <v>1114</v>
      </c>
      <c r="G1972" t="str">
        <f t="shared" si="61"/>
        <v>202212</v>
      </c>
    </row>
    <row r="1973" spans="1:7" ht="12" customHeight="1" x14ac:dyDescent="0.15">
      <c r="A1973" s="4">
        <v>44900</v>
      </c>
      <c r="B1973" s="5">
        <v>143470230</v>
      </c>
      <c r="C1973" s="1">
        <v>5540246175049</v>
      </c>
      <c r="D1973" s="1" t="str">
        <f t="shared" si="60"/>
        <v>CREMERIE</v>
      </c>
      <c r="E1973" s="4">
        <v>44908</v>
      </c>
      <c r="F1973" s="6">
        <v>1114</v>
      </c>
      <c r="G1973" t="str">
        <f t="shared" si="61"/>
        <v>202212</v>
      </c>
    </row>
    <row r="1974" spans="1:7" ht="12" customHeight="1" x14ac:dyDescent="0.15">
      <c r="A1974" s="7">
        <v>44900</v>
      </c>
      <c r="B1974" s="8">
        <v>143470230</v>
      </c>
      <c r="C1974" s="1">
        <v>5540246175050</v>
      </c>
      <c r="D1974" s="1" t="str">
        <f t="shared" si="60"/>
        <v>CREMERIE</v>
      </c>
      <c r="E1974" s="7">
        <v>44908</v>
      </c>
      <c r="F1974" s="9">
        <v>1114</v>
      </c>
      <c r="G1974" t="str">
        <f t="shared" si="61"/>
        <v>202212</v>
      </c>
    </row>
    <row r="1975" spans="1:7" ht="12" customHeight="1" x14ac:dyDescent="0.15">
      <c r="A1975" s="4">
        <v>44900</v>
      </c>
      <c r="B1975" s="5">
        <v>143470230</v>
      </c>
      <c r="C1975" s="1">
        <v>5540246190743</v>
      </c>
      <c r="D1975" s="1" t="str">
        <f t="shared" si="60"/>
        <v>CREMERIE</v>
      </c>
      <c r="E1975" s="4">
        <v>44908</v>
      </c>
      <c r="F1975" s="6">
        <v>279</v>
      </c>
      <c r="G1975" t="str">
        <f t="shared" si="61"/>
        <v>202212</v>
      </c>
    </row>
    <row r="1976" spans="1:7" ht="12" customHeight="1" x14ac:dyDescent="0.15">
      <c r="A1976" s="7">
        <v>44900</v>
      </c>
      <c r="B1976" s="8">
        <v>143470246</v>
      </c>
      <c r="C1976" s="1">
        <v>5540246182684</v>
      </c>
      <c r="D1976" s="1" t="str">
        <f t="shared" si="60"/>
        <v>BOULANGERIE</v>
      </c>
      <c r="E1976" s="7">
        <v>44910</v>
      </c>
      <c r="F1976" s="9">
        <v>140</v>
      </c>
      <c r="G1976" t="str">
        <f t="shared" si="61"/>
        <v>202212</v>
      </c>
    </row>
    <row r="1977" spans="1:7" ht="12" customHeight="1" x14ac:dyDescent="0.15">
      <c r="A1977" s="4">
        <v>44900</v>
      </c>
      <c r="B1977" s="5">
        <v>143470246</v>
      </c>
      <c r="C1977" s="1">
        <v>5540246183844</v>
      </c>
      <c r="D1977" s="1" t="str">
        <f t="shared" si="60"/>
        <v>BOULANGERIE</v>
      </c>
      <c r="E1977" s="4">
        <v>44910</v>
      </c>
      <c r="F1977" s="6">
        <v>186</v>
      </c>
      <c r="G1977" t="str">
        <f t="shared" si="61"/>
        <v>202212</v>
      </c>
    </row>
    <row r="1978" spans="1:7" ht="12" customHeight="1" x14ac:dyDescent="0.15">
      <c r="A1978" s="4">
        <v>44900</v>
      </c>
      <c r="B1978" s="5">
        <v>143470246</v>
      </c>
      <c r="C1978" s="1">
        <v>5540246194467</v>
      </c>
      <c r="D1978" s="1" t="str">
        <f t="shared" si="60"/>
        <v>BOULANGERIE</v>
      </c>
      <c r="E1978" s="4">
        <v>44910</v>
      </c>
      <c r="F1978" s="6">
        <v>12473</v>
      </c>
      <c r="G1978" t="str">
        <f t="shared" si="61"/>
        <v>202212</v>
      </c>
    </row>
    <row r="1979" spans="1:7" ht="12" customHeight="1" x14ac:dyDescent="0.15">
      <c r="A1979" s="7">
        <v>44900</v>
      </c>
      <c r="B1979" s="8">
        <v>143470255</v>
      </c>
      <c r="C1979" s="1">
        <v>5540246171759</v>
      </c>
      <c r="D1979" s="1" t="str">
        <f t="shared" si="60"/>
        <v>MIX LEGUMES</v>
      </c>
      <c r="E1979" s="7">
        <v>44920</v>
      </c>
      <c r="F1979" s="9">
        <v>3341</v>
      </c>
      <c r="G1979" t="str">
        <f t="shared" si="61"/>
        <v>202212</v>
      </c>
    </row>
    <row r="1980" spans="1:7" ht="12" customHeight="1" x14ac:dyDescent="0.15">
      <c r="A1980" s="4">
        <v>44900</v>
      </c>
      <c r="B1980" s="5">
        <v>143470255</v>
      </c>
      <c r="C1980" s="1">
        <v>5540246177133</v>
      </c>
      <c r="D1980" s="1" t="str">
        <f t="shared" si="60"/>
        <v>MIX LEGUMES</v>
      </c>
      <c r="E1980" s="4">
        <v>44920</v>
      </c>
      <c r="F1980" s="6">
        <v>10023</v>
      </c>
      <c r="G1980" t="str">
        <f t="shared" si="61"/>
        <v>202212</v>
      </c>
    </row>
    <row r="1981" spans="1:7" ht="12" customHeight="1" x14ac:dyDescent="0.15">
      <c r="A1981" s="7">
        <v>44900</v>
      </c>
      <c r="B1981" s="8">
        <v>143470255</v>
      </c>
      <c r="C1981" s="1">
        <v>5540246192148</v>
      </c>
      <c r="D1981" s="1" t="str">
        <f t="shared" si="60"/>
        <v>MIX LEGUMES</v>
      </c>
      <c r="E1981" s="7">
        <v>44920</v>
      </c>
      <c r="F1981" s="9">
        <v>6960</v>
      </c>
      <c r="G1981" t="str">
        <f t="shared" si="61"/>
        <v>202212</v>
      </c>
    </row>
    <row r="1982" spans="1:7" ht="12" customHeight="1" x14ac:dyDescent="0.15">
      <c r="A1982" s="4">
        <v>44900</v>
      </c>
      <c r="B1982" s="5">
        <v>143470255</v>
      </c>
      <c r="C1982" s="1">
        <v>5540246192518</v>
      </c>
      <c r="D1982" s="1" t="str">
        <f t="shared" si="60"/>
        <v>MIX LEGUMES</v>
      </c>
      <c r="E1982" s="4">
        <v>44920</v>
      </c>
      <c r="F1982" s="6">
        <v>5847</v>
      </c>
      <c r="G1982" t="str">
        <f t="shared" si="61"/>
        <v>202212</v>
      </c>
    </row>
    <row r="1983" spans="1:7" ht="12" customHeight="1" x14ac:dyDescent="0.15">
      <c r="A1983" s="4">
        <v>44901</v>
      </c>
      <c r="B1983" s="5">
        <v>143470275</v>
      </c>
      <c r="C1983" s="1">
        <v>5540246176294</v>
      </c>
      <c r="D1983" s="1" t="str">
        <f t="shared" si="60"/>
        <v>CREMERIE</v>
      </c>
      <c r="E1983" s="4">
        <v>44903</v>
      </c>
      <c r="F1983" s="6">
        <v>1485</v>
      </c>
      <c r="G1983" t="str">
        <f t="shared" si="61"/>
        <v>202212</v>
      </c>
    </row>
    <row r="1984" spans="1:7" ht="12" customHeight="1" x14ac:dyDescent="0.15">
      <c r="A1984" s="7">
        <v>44901</v>
      </c>
      <c r="B1984" s="8">
        <v>143470275</v>
      </c>
      <c r="C1984" s="1">
        <v>5540246176295</v>
      </c>
      <c r="D1984" s="1" t="str">
        <f t="shared" si="60"/>
        <v>CREMERIE</v>
      </c>
      <c r="E1984" s="7">
        <v>44903</v>
      </c>
      <c r="F1984" s="9">
        <v>7424</v>
      </c>
      <c r="G1984" t="str">
        <f t="shared" si="61"/>
        <v>202212</v>
      </c>
    </row>
    <row r="1985" spans="1:7" ht="12" customHeight="1" x14ac:dyDescent="0.15">
      <c r="A1985" s="7">
        <v>44901</v>
      </c>
      <c r="B1985" s="8">
        <v>143470275</v>
      </c>
      <c r="C1985" s="1">
        <v>5540246187987</v>
      </c>
      <c r="D1985" s="1" t="str">
        <f t="shared" si="60"/>
        <v>CREMERIE</v>
      </c>
      <c r="E1985" s="7">
        <v>44903</v>
      </c>
      <c r="F1985" s="9">
        <v>4455</v>
      </c>
      <c r="G1985" t="str">
        <f t="shared" si="61"/>
        <v>202212</v>
      </c>
    </row>
    <row r="1986" spans="1:7" ht="12" customHeight="1" x14ac:dyDescent="0.15">
      <c r="A1986" s="7">
        <v>44901</v>
      </c>
      <c r="B1986" s="8">
        <v>143470276</v>
      </c>
      <c r="C1986" s="1">
        <v>5540246174174</v>
      </c>
      <c r="D1986" s="1" t="str">
        <f t="shared" ref="D1986:D2049" si="62">VLOOKUP(C1986,Categorie,4,FALSE)</f>
        <v>CREMERIE</v>
      </c>
      <c r="E1986" s="7">
        <v>44903</v>
      </c>
      <c r="F1986" s="9">
        <v>232</v>
      </c>
      <c r="G1986" t="str">
        <f t="shared" si="61"/>
        <v>202212</v>
      </c>
    </row>
    <row r="1987" spans="1:7" ht="12" customHeight="1" x14ac:dyDescent="0.15">
      <c r="A1987" s="7">
        <v>44901</v>
      </c>
      <c r="B1987" s="8">
        <v>143470276</v>
      </c>
      <c r="C1987" s="1">
        <v>5540246176699</v>
      </c>
      <c r="D1987" s="1" t="str">
        <f t="shared" si="62"/>
        <v>CREMERIE</v>
      </c>
      <c r="E1987" s="7">
        <v>44903</v>
      </c>
      <c r="F1987" s="9">
        <v>8352</v>
      </c>
      <c r="G1987" t="str">
        <f t="shared" ref="G1987:G2050" si="63">TEXT(E1987,"aaaamm")</f>
        <v>202212</v>
      </c>
    </row>
    <row r="1988" spans="1:7" ht="12" customHeight="1" x14ac:dyDescent="0.15">
      <c r="A1988" s="4">
        <v>44901</v>
      </c>
      <c r="B1988" s="5">
        <v>143470276</v>
      </c>
      <c r="C1988" s="1">
        <v>5540246192102</v>
      </c>
      <c r="D1988" s="1" t="str">
        <f t="shared" si="62"/>
        <v>CREMERIE</v>
      </c>
      <c r="E1988" s="4">
        <v>44903</v>
      </c>
      <c r="F1988" s="6">
        <v>4009</v>
      </c>
      <c r="G1988" t="str">
        <f t="shared" si="63"/>
        <v>202212</v>
      </c>
    </row>
    <row r="1989" spans="1:7" ht="12" customHeight="1" x14ac:dyDescent="0.15">
      <c r="A1989" s="7">
        <v>44901</v>
      </c>
      <c r="B1989" s="8">
        <v>143470313</v>
      </c>
      <c r="C1989" s="1">
        <v>5540246194632</v>
      </c>
      <c r="D1989" s="1" t="str">
        <f t="shared" si="62"/>
        <v>BOULANGERIE</v>
      </c>
      <c r="E1989" s="7">
        <v>44929</v>
      </c>
      <c r="F1989" s="9">
        <v>919</v>
      </c>
      <c r="G1989" t="str">
        <f t="shared" si="63"/>
        <v>202301</v>
      </c>
    </row>
    <row r="1990" spans="1:7" ht="12" customHeight="1" x14ac:dyDescent="0.15">
      <c r="A1990" s="7">
        <v>44901</v>
      </c>
      <c r="B1990" s="8">
        <v>143470317</v>
      </c>
      <c r="C1990" s="1">
        <v>5540246194467</v>
      </c>
      <c r="D1990" s="1" t="str">
        <f t="shared" si="62"/>
        <v>BOULANGERIE</v>
      </c>
      <c r="E1990" s="7">
        <v>44917</v>
      </c>
      <c r="F1990" s="9">
        <v>58799</v>
      </c>
      <c r="G1990" t="str">
        <f t="shared" si="63"/>
        <v>202212</v>
      </c>
    </row>
    <row r="1991" spans="1:7" ht="12" customHeight="1" x14ac:dyDescent="0.15">
      <c r="A1991" s="4">
        <v>44902</v>
      </c>
      <c r="B1991" s="5">
        <v>143470330</v>
      </c>
      <c r="C1991" s="1">
        <v>5540246174174</v>
      </c>
      <c r="D1991" s="1" t="str">
        <f t="shared" si="62"/>
        <v>CREMERIE</v>
      </c>
      <c r="E1991" s="4">
        <v>44906</v>
      </c>
      <c r="F1991" s="6">
        <v>464</v>
      </c>
      <c r="G1991" t="str">
        <f t="shared" si="63"/>
        <v>202212</v>
      </c>
    </row>
    <row r="1992" spans="1:7" ht="12" customHeight="1" x14ac:dyDescent="0.15">
      <c r="A1992" s="4">
        <v>44902</v>
      </c>
      <c r="B1992" s="5">
        <v>143470332</v>
      </c>
      <c r="C1992" s="1">
        <v>5540246176295</v>
      </c>
      <c r="D1992" s="1" t="str">
        <f t="shared" si="62"/>
        <v>CREMERIE</v>
      </c>
      <c r="E1992" s="4">
        <v>44906</v>
      </c>
      <c r="F1992" s="6">
        <v>4455</v>
      </c>
      <c r="G1992" t="str">
        <f t="shared" si="63"/>
        <v>202212</v>
      </c>
    </row>
    <row r="1993" spans="1:7" ht="12" customHeight="1" x14ac:dyDescent="0.15">
      <c r="A1993" s="7">
        <v>44902</v>
      </c>
      <c r="B1993" s="8">
        <v>143470332</v>
      </c>
      <c r="C1993" s="1">
        <v>5540246187987</v>
      </c>
      <c r="D1993" s="1" t="str">
        <f t="shared" si="62"/>
        <v>CREMERIE</v>
      </c>
      <c r="E1993" s="7">
        <v>44906</v>
      </c>
      <c r="F1993" s="9">
        <v>6682</v>
      </c>
      <c r="G1993" t="str">
        <f t="shared" si="63"/>
        <v>202212</v>
      </c>
    </row>
    <row r="1994" spans="1:7" ht="12" customHeight="1" x14ac:dyDescent="0.15">
      <c r="A1994" s="7">
        <v>44902</v>
      </c>
      <c r="B1994" s="8">
        <v>143470334</v>
      </c>
      <c r="C1994" s="1">
        <v>5540246177133</v>
      </c>
      <c r="D1994" s="1" t="str">
        <f t="shared" si="62"/>
        <v>MIX LEGUMES</v>
      </c>
      <c r="E1994" s="7">
        <v>44924</v>
      </c>
      <c r="F1994" s="9">
        <v>9466</v>
      </c>
      <c r="G1994" t="str">
        <f t="shared" si="63"/>
        <v>202212</v>
      </c>
    </row>
    <row r="1995" spans="1:7" ht="12" customHeight="1" x14ac:dyDescent="0.15">
      <c r="A1995" s="4">
        <v>44902</v>
      </c>
      <c r="B1995" s="5">
        <v>143470334</v>
      </c>
      <c r="C1995" s="1">
        <v>5540246192148</v>
      </c>
      <c r="D1995" s="1" t="str">
        <f t="shared" si="62"/>
        <v>MIX LEGUMES</v>
      </c>
      <c r="E1995" s="4">
        <v>44924</v>
      </c>
      <c r="F1995" s="6">
        <v>15312</v>
      </c>
      <c r="G1995" t="str">
        <f t="shared" si="63"/>
        <v>202212</v>
      </c>
    </row>
    <row r="1996" spans="1:7" ht="12" customHeight="1" x14ac:dyDescent="0.15">
      <c r="A1996" s="7">
        <v>44902</v>
      </c>
      <c r="B1996" s="8">
        <v>143470335</v>
      </c>
      <c r="C1996" s="1">
        <v>5540246190727</v>
      </c>
      <c r="D1996" s="1" t="str">
        <f t="shared" si="62"/>
        <v>BOULANGERIE</v>
      </c>
      <c r="E1996" s="7">
        <v>44923</v>
      </c>
      <c r="F1996" s="9">
        <v>877</v>
      </c>
      <c r="G1996" t="str">
        <f t="shared" si="63"/>
        <v>202212</v>
      </c>
    </row>
    <row r="1997" spans="1:7" ht="12" customHeight="1" x14ac:dyDescent="0.15">
      <c r="A1997" s="4">
        <v>44902</v>
      </c>
      <c r="B1997" s="5">
        <v>143470339</v>
      </c>
      <c r="C1997" s="1">
        <v>5540246186325</v>
      </c>
      <c r="D1997" s="1" t="str">
        <f t="shared" si="62"/>
        <v>CREMERIE</v>
      </c>
      <c r="E1997" s="4">
        <v>44908</v>
      </c>
      <c r="F1997" s="6">
        <v>418</v>
      </c>
      <c r="G1997" t="str">
        <f t="shared" si="63"/>
        <v>202212</v>
      </c>
    </row>
    <row r="1998" spans="1:7" ht="12" customHeight="1" x14ac:dyDescent="0.15">
      <c r="A1998" s="4">
        <v>44902</v>
      </c>
      <c r="B1998" s="5">
        <v>143470340</v>
      </c>
      <c r="C1998" s="1">
        <v>5540246173472</v>
      </c>
      <c r="D1998" s="1" t="str">
        <f t="shared" si="62"/>
        <v>CREMERIE</v>
      </c>
      <c r="E1998" s="4">
        <v>44910</v>
      </c>
      <c r="F1998" s="6">
        <v>279</v>
      </c>
      <c r="G1998" t="str">
        <f t="shared" si="63"/>
        <v>202212</v>
      </c>
    </row>
    <row r="1999" spans="1:7" ht="12" customHeight="1" x14ac:dyDescent="0.15">
      <c r="A1999" s="7">
        <v>44902</v>
      </c>
      <c r="B1999" s="8">
        <v>143470340</v>
      </c>
      <c r="C1999" s="1">
        <v>5540246174095</v>
      </c>
      <c r="D1999" s="1" t="str">
        <f t="shared" si="62"/>
        <v>CREMERIE</v>
      </c>
      <c r="E1999" s="7">
        <v>44910</v>
      </c>
      <c r="F1999" s="9">
        <v>70</v>
      </c>
      <c r="G1999" t="str">
        <f t="shared" si="63"/>
        <v>202212</v>
      </c>
    </row>
    <row r="2000" spans="1:7" ht="12" customHeight="1" x14ac:dyDescent="0.15">
      <c r="A2000" s="4">
        <v>44902</v>
      </c>
      <c r="B2000" s="5">
        <v>143470340</v>
      </c>
      <c r="C2000" s="1">
        <v>5540246175047</v>
      </c>
      <c r="D2000" s="1" t="str">
        <f t="shared" si="62"/>
        <v>CREMERIE</v>
      </c>
      <c r="E2000" s="4">
        <v>44910</v>
      </c>
      <c r="F2000" s="6">
        <v>418</v>
      </c>
      <c r="G2000" t="str">
        <f t="shared" si="63"/>
        <v>202212</v>
      </c>
    </row>
    <row r="2001" spans="1:7" ht="12" customHeight="1" x14ac:dyDescent="0.15">
      <c r="A2001" s="7">
        <v>44902</v>
      </c>
      <c r="B2001" s="8">
        <v>143470340</v>
      </c>
      <c r="C2001" s="1">
        <v>5540246175049</v>
      </c>
      <c r="D2001" s="1" t="str">
        <f t="shared" si="62"/>
        <v>CREMERIE</v>
      </c>
      <c r="E2001" s="7">
        <v>44910</v>
      </c>
      <c r="F2001" s="9">
        <v>557</v>
      </c>
      <c r="G2001" t="str">
        <f t="shared" si="63"/>
        <v>202212</v>
      </c>
    </row>
    <row r="2002" spans="1:7" ht="12" customHeight="1" x14ac:dyDescent="0.15">
      <c r="A2002" s="4">
        <v>44902</v>
      </c>
      <c r="B2002" s="5">
        <v>143470340</v>
      </c>
      <c r="C2002" s="1">
        <v>5540246175050</v>
      </c>
      <c r="D2002" s="1" t="str">
        <f t="shared" si="62"/>
        <v>CREMERIE</v>
      </c>
      <c r="E2002" s="4">
        <v>44910</v>
      </c>
      <c r="F2002" s="6">
        <v>557</v>
      </c>
      <c r="G2002" t="str">
        <f t="shared" si="63"/>
        <v>202212</v>
      </c>
    </row>
    <row r="2003" spans="1:7" ht="12" customHeight="1" x14ac:dyDescent="0.15">
      <c r="A2003" s="7">
        <v>44902</v>
      </c>
      <c r="B2003" s="8">
        <v>143470356</v>
      </c>
      <c r="C2003" s="1">
        <v>5540246183554</v>
      </c>
      <c r="D2003" s="1" t="str">
        <f t="shared" si="62"/>
        <v>MIX LEGUMES</v>
      </c>
      <c r="E2003" s="7">
        <v>44913</v>
      </c>
      <c r="F2003" s="9">
        <v>891</v>
      </c>
      <c r="G2003" t="str">
        <f t="shared" si="63"/>
        <v>202212</v>
      </c>
    </row>
    <row r="2004" spans="1:7" ht="12" customHeight="1" x14ac:dyDescent="0.15">
      <c r="A2004" s="4">
        <v>44902</v>
      </c>
      <c r="B2004" s="5">
        <v>143470356</v>
      </c>
      <c r="C2004" s="1">
        <v>5540246183558</v>
      </c>
      <c r="D2004" s="1" t="str">
        <f t="shared" si="62"/>
        <v>MIX LEGUMES</v>
      </c>
      <c r="E2004" s="4">
        <v>44913</v>
      </c>
      <c r="F2004" s="6">
        <v>2599</v>
      </c>
      <c r="G2004" t="str">
        <f t="shared" si="63"/>
        <v>202212</v>
      </c>
    </row>
    <row r="2005" spans="1:7" ht="12" customHeight="1" x14ac:dyDescent="0.15">
      <c r="A2005" s="7">
        <v>44902</v>
      </c>
      <c r="B2005" s="8">
        <v>143470356</v>
      </c>
      <c r="C2005" s="1">
        <v>5540246183560</v>
      </c>
      <c r="D2005" s="1" t="str">
        <f t="shared" si="62"/>
        <v>MIX LEGUMES</v>
      </c>
      <c r="E2005" s="7">
        <v>44913</v>
      </c>
      <c r="F2005" s="9">
        <v>446</v>
      </c>
      <c r="G2005" t="str">
        <f t="shared" si="63"/>
        <v>202212</v>
      </c>
    </row>
    <row r="2006" spans="1:7" ht="12" customHeight="1" x14ac:dyDescent="0.15">
      <c r="A2006" s="4">
        <v>44902</v>
      </c>
      <c r="B2006" s="5">
        <v>143470356</v>
      </c>
      <c r="C2006" s="1">
        <v>5540246192209</v>
      </c>
      <c r="D2006" s="1" t="str">
        <f t="shared" si="62"/>
        <v>MIX LEGUMES</v>
      </c>
      <c r="E2006" s="4">
        <v>44913</v>
      </c>
      <c r="F2006" s="6">
        <v>2228</v>
      </c>
      <c r="G2006" t="str">
        <f t="shared" si="63"/>
        <v>202212</v>
      </c>
    </row>
    <row r="2007" spans="1:7" ht="12" customHeight="1" x14ac:dyDescent="0.15">
      <c r="A2007" s="7">
        <v>44902</v>
      </c>
      <c r="B2007" s="8">
        <v>143470356</v>
      </c>
      <c r="C2007" s="1">
        <v>5540246192462</v>
      </c>
      <c r="D2007" s="1" t="str">
        <f t="shared" si="62"/>
        <v>MIX LEGUMES</v>
      </c>
      <c r="E2007" s="7">
        <v>44913</v>
      </c>
      <c r="F2007" s="9">
        <v>1114</v>
      </c>
      <c r="G2007" t="str">
        <f t="shared" si="63"/>
        <v>202212</v>
      </c>
    </row>
    <row r="2008" spans="1:7" ht="12" customHeight="1" x14ac:dyDescent="0.15">
      <c r="A2008" s="4">
        <v>44902</v>
      </c>
      <c r="B2008" s="5">
        <v>143470356</v>
      </c>
      <c r="C2008" s="1">
        <v>5540246192594</v>
      </c>
      <c r="D2008" s="1" t="str">
        <f t="shared" si="62"/>
        <v>MIX LEGUMES</v>
      </c>
      <c r="E2008" s="4">
        <v>44913</v>
      </c>
      <c r="F2008" s="6">
        <v>1485</v>
      </c>
      <c r="G2008" t="str">
        <f t="shared" si="63"/>
        <v>202212</v>
      </c>
    </row>
    <row r="2009" spans="1:7" ht="12" customHeight="1" x14ac:dyDescent="0.15">
      <c r="A2009" s="7">
        <v>44902</v>
      </c>
      <c r="B2009" s="8">
        <v>143470356</v>
      </c>
      <c r="C2009" s="1">
        <v>5540246192831</v>
      </c>
      <c r="D2009" s="1" t="str">
        <f t="shared" si="62"/>
        <v>MIX LEGUMES</v>
      </c>
      <c r="E2009" s="7">
        <v>44913</v>
      </c>
      <c r="F2009" s="9">
        <v>1300</v>
      </c>
      <c r="G2009" t="str">
        <f t="shared" si="63"/>
        <v>202212</v>
      </c>
    </row>
    <row r="2010" spans="1:7" ht="12" customHeight="1" x14ac:dyDescent="0.15">
      <c r="A2010" s="4">
        <v>44902</v>
      </c>
      <c r="B2010" s="5">
        <v>143470363</v>
      </c>
      <c r="C2010" s="1">
        <v>5540246173906</v>
      </c>
      <c r="D2010" s="1" t="str">
        <f t="shared" si="62"/>
        <v>VOLAILLE</v>
      </c>
      <c r="E2010" s="4">
        <v>44915</v>
      </c>
      <c r="F2010" s="6">
        <v>3267</v>
      </c>
      <c r="G2010" t="str">
        <f t="shared" si="63"/>
        <v>202212</v>
      </c>
    </row>
    <row r="2011" spans="1:7" ht="12" customHeight="1" x14ac:dyDescent="0.15">
      <c r="A2011" s="7">
        <v>44902</v>
      </c>
      <c r="B2011" s="8">
        <v>143470363</v>
      </c>
      <c r="C2011" s="1">
        <v>5540246181016</v>
      </c>
      <c r="D2011" s="1" t="str">
        <f t="shared" si="62"/>
        <v>VOLAILLE</v>
      </c>
      <c r="E2011" s="7">
        <v>44915</v>
      </c>
      <c r="F2011" s="9">
        <v>7128</v>
      </c>
      <c r="G2011" t="str">
        <f t="shared" si="63"/>
        <v>202212</v>
      </c>
    </row>
    <row r="2012" spans="1:7" ht="12" customHeight="1" x14ac:dyDescent="0.15">
      <c r="A2012" s="7">
        <v>44903</v>
      </c>
      <c r="B2012" s="8">
        <v>143470382</v>
      </c>
      <c r="C2012" s="1">
        <v>5540246172978</v>
      </c>
      <c r="D2012" s="1" t="str">
        <f t="shared" si="62"/>
        <v>CREMERIE</v>
      </c>
      <c r="E2012" s="7">
        <v>44907</v>
      </c>
      <c r="F2012" s="9">
        <v>836</v>
      </c>
      <c r="G2012" t="str">
        <f t="shared" si="63"/>
        <v>202212</v>
      </c>
    </row>
    <row r="2013" spans="1:7" ht="12" customHeight="1" x14ac:dyDescent="0.15">
      <c r="A2013" s="4">
        <v>44903</v>
      </c>
      <c r="B2013" s="5">
        <v>143470382</v>
      </c>
      <c r="C2013" s="1">
        <v>5540246188175</v>
      </c>
      <c r="D2013" s="1" t="str">
        <f t="shared" si="62"/>
        <v>CREMERIE</v>
      </c>
      <c r="E2013" s="4">
        <v>44907</v>
      </c>
      <c r="F2013" s="6">
        <v>232</v>
      </c>
      <c r="G2013" t="str">
        <f t="shared" si="63"/>
        <v>202212</v>
      </c>
    </row>
    <row r="2014" spans="1:7" ht="12" customHeight="1" x14ac:dyDescent="0.15">
      <c r="A2014" s="7">
        <v>44906</v>
      </c>
      <c r="B2014" s="8">
        <v>143480432</v>
      </c>
      <c r="C2014" s="1">
        <v>5540246172539</v>
      </c>
      <c r="D2014" s="1" t="str">
        <f t="shared" si="62"/>
        <v>CREMERIE</v>
      </c>
      <c r="E2014" s="7">
        <v>44908</v>
      </c>
      <c r="F2014" s="9">
        <v>47</v>
      </c>
      <c r="G2014" t="str">
        <f t="shared" si="63"/>
        <v>202212</v>
      </c>
    </row>
    <row r="2015" spans="1:7" ht="12" customHeight="1" x14ac:dyDescent="0.15">
      <c r="A2015" s="4">
        <v>44906</v>
      </c>
      <c r="B2015" s="5">
        <v>143480432</v>
      </c>
      <c r="C2015" s="1">
        <v>5540246172978</v>
      </c>
      <c r="D2015" s="1" t="str">
        <f t="shared" si="62"/>
        <v>CREMERIE</v>
      </c>
      <c r="E2015" s="4">
        <v>44908</v>
      </c>
      <c r="F2015" s="6">
        <v>1671</v>
      </c>
      <c r="G2015" t="str">
        <f t="shared" si="63"/>
        <v>202212</v>
      </c>
    </row>
    <row r="2016" spans="1:7" ht="12" customHeight="1" x14ac:dyDescent="0.15">
      <c r="A2016" s="4">
        <v>44906</v>
      </c>
      <c r="B2016" s="5">
        <v>143480432</v>
      </c>
      <c r="C2016" s="1">
        <v>5540246174174</v>
      </c>
      <c r="D2016" s="1" t="str">
        <f t="shared" si="62"/>
        <v>CREMERIE</v>
      </c>
      <c r="E2016" s="4">
        <v>44908</v>
      </c>
      <c r="F2016" s="6">
        <v>464</v>
      </c>
      <c r="G2016" t="str">
        <f t="shared" si="63"/>
        <v>202212</v>
      </c>
    </row>
    <row r="2017" spans="1:7" ht="12" customHeight="1" x14ac:dyDescent="0.15">
      <c r="A2017" s="7">
        <v>44906</v>
      </c>
      <c r="B2017" s="8">
        <v>143480432</v>
      </c>
      <c r="C2017" s="1">
        <v>5540246176699</v>
      </c>
      <c r="D2017" s="1" t="str">
        <f t="shared" si="62"/>
        <v>CREMERIE</v>
      </c>
      <c r="E2017" s="7">
        <v>44908</v>
      </c>
      <c r="F2017" s="9">
        <v>6264</v>
      </c>
      <c r="G2017" t="str">
        <f t="shared" si="63"/>
        <v>202212</v>
      </c>
    </row>
    <row r="2018" spans="1:7" ht="12" customHeight="1" x14ac:dyDescent="0.15">
      <c r="A2018" s="7">
        <v>44906</v>
      </c>
      <c r="B2018" s="8">
        <v>143480433</v>
      </c>
      <c r="C2018" s="1">
        <v>5540246176295</v>
      </c>
      <c r="D2018" s="1" t="str">
        <f t="shared" si="62"/>
        <v>CREMERIE</v>
      </c>
      <c r="E2018" s="7">
        <v>44908</v>
      </c>
      <c r="F2018" s="9">
        <v>7424</v>
      </c>
      <c r="G2018" t="str">
        <f t="shared" si="63"/>
        <v>202212</v>
      </c>
    </row>
    <row r="2019" spans="1:7" ht="12" customHeight="1" x14ac:dyDescent="0.15">
      <c r="A2019" s="7">
        <v>44907</v>
      </c>
      <c r="B2019" s="8">
        <v>143480480</v>
      </c>
      <c r="C2019" s="1">
        <v>5540246187987</v>
      </c>
      <c r="D2019" s="1" t="str">
        <f t="shared" si="62"/>
        <v>CREMERIE</v>
      </c>
      <c r="E2019" s="7">
        <v>44909</v>
      </c>
      <c r="F2019" s="9">
        <v>2228</v>
      </c>
      <c r="G2019" t="str">
        <f t="shared" si="63"/>
        <v>202212</v>
      </c>
    </row>
    <row r="2020" spans="1:7" ht="12" customHeight="1" x14ac:dyDescent="0.15">
      <c r="A2020" s="4">
        <v>44907</v>
      </c>
      <c r="B2020" s="5">
        <v>143480481</v>
      </c>
      <c r="C2020" s="1">
        <v>5540246172669</v>
      </c>
      <c r="D2020" s="1" t="str">
        <f t="shared" si="62"/>
        <v>CREMERIE</v>
      </c>
      <c r="E2020" s="4">
        <v>44909</v>
      </c>
      <c r="F2020" s="6">
        <v>279</v>
      </c>
      <c r="G2020" t="str">
        <f t="shared" si="63"/>
        <v>202212</v>
      </c>
    </row>
    <row r="2021" spans="1:7" ht="12" customHeight="1" x14ac:dyDescent="0.15">
      <c r="A2021" s="7">
        <v>44907</v>
      </c>
      <c r="B2021" s="8">
        <v>143480481</v>
      </c>
      <c r="C2021" s="1">
        <v>5540246172978</v>
      </c>
      <c r="D2021" s="1" t="str">
        <f t="shared" si="62"/>
        <v>CREMERIE</v>
      </c>
      <c r="E2021" s="7">
        <v>44909</v>
      </c>
      <c r="F2021" s="9">
        <v>836</v>
      </c>
      <c r="G2021" t="str">
        <f t="shared" si="63"/>
        <v>202212</v>
      </c>
    </row>
    <row r="2022" spans="1:7" ht="12" customHeight="1" x14ac:dyDescent="0.15">
      <c r="A2022" s="4">
        <v>44907</v>
      </c>
      <c r="B2022" s="5">
        <v>143480481</v>
      </c>
      <c r="C2022" s="1">
        <v>5540246174174</v>
      </c>
      <c r="D2022" s="1" t="str">
        <f t="shared" si="62"/>
        <v>CREMERIE</v>
      </c>
      <c r="E2022" s="4">
        <v>44909</v>
      </c>
      <c r="F2022" s="6">
        <v>232</v>
      </c>
      <c r="G2022" t="str">
        <f t="shared" si="63"/>
        <v>202212</v>
      </c>
    </row>
    <row r="2023" spans="1:7" ht="12" customHeight="1" x14ac:dyDescent="0.15">
      <c r="A2023" s="4">
        <v>44907</v>
      </c>
      <c r="B2023" s="5">
        <v>143480481</v>
      </c>
      <c r="C2023" s="1">
        <v>5540246192102</v>
      </c>
      <c r="D2023" s="1" t="str">
        <f t="shared" si="62"/>
        <v>CREMERIE</v>
      </c>
      <c r="E2023" s="4">
        <v>44909</v>
      </c>
      <c r="F2023" s="6">
        <v>4009</v>
      </c>
      <c r="G2023" t="str">
        <f t="shared" si="63"/>
        <v>202212</v>
      </c>
    </row>
    <row r="2024" spans="1:7" ht="12" customHeight="1" x14ac:dyDescent="0.15">
      <c r="A2024" s="4">
        <v>44907</v>
      </c>
      <c r="B2024" s="5">
        <v>143480485</v>
      </c>
      <c r="C2024" s="1">
        <v>5540246186325</v>
      </c>
      <c r="D2024" s="1" t="str">
        <f t="shared" si="62"/>
        <v>CREMERIE</v>
      </c>
      <c r="E2024" s="4">
        <v>44910</v>
      </c>
      <c r="F2024" s="6">
        <v>140</v>
      </c>
      <c r="G2024" t="str">
        <f t="shared" si="63"/>
        <v>202212</v>
      </c>
    </row>
    <row r="2025" spans="1:7" ht="12" customHeight="1" x14ac:dyDescent="0.15">
      <c r="A2025" s="7">
        <v>44907</v>
      </c>
      <c r="B2025" s="8">
        <v>143480489</v>
      </c>
      <c r="C2025" s="1">
        <v>5540246173472</v>
      </c>
      <c r="D2025" s="1" t="str">
        <f t="shared" si="62"/>
        <v>CREMERIE</v>
      </c>
      <c r="E2025" s="7">
        <v>44914</v>
      </c>
      <c r="F2025" s="9">
        <v>279</v>
      </c>
      <c r="G2025" t="str">
        <f t="shared" si="63"/>
        <v>202212</v>
      </c>
    </row>
    <row r="2026" spans="1:7" ht="12" customHeight="1" x14ac:dyDescent="0.15">
      <c r="A2026" s="4">
        <v>44907</v>
      </c>
      <c r="B2026" s="5">
        <v>143480489</v>
      </c>
      <c r="C2026" s="1">
        <v>5540246175047</v>
      </c>
      <c r="D2026" s="1" t="str">
        <f t="shared" si="62"/>
        <v>CREMERIE</v>
      </c>
      <c r="E2026" s="4">
        <v>44914</v>
      </c>
      <c r="F2026" s="6">
        <v>209</v>
      </c>
      <c r="G2026" t="str">
        <f t="shared" si="63"/>
        <v>202212</v>
      </c>
    </row>
    <row r="2027" spans="1:7" ht="12" customHeight="1" x14ac:dyDescent="0.15">
      <c r="A2027" s="7">
        <v>44907</v>
      </c>
      <c r="B2027" s="8">
        <v>143480489</v>
      </c>
      <c r="C2027" s="1">
        <v>5540246175049</v>
      </c>
      <c r="D2027" s="1" t="str">
        <f t="shared" si="62"/>
        <v>CREMERIE</v>
      </c>
      <c r="E2027" s="7">
        <v>44914</v>
      </c>
      <c r="F2027" s="9">
        <v>557</v>
      </c>
      <c r="G2027" t="str">
        <f t="shared" si="63"/>
        <v>202212</v>
      </c>
    </row>
    <row r="2028" spans="1:7" ht="12" customHeight="1" x14ac:dyDescent="0.15">
      <c r="A2028" s="4">
        <v>44907</v>
      </c>
      <c r="B2028" s="5">
        <v>143480489</v>
      </c>
      <c r="C2028" s="1">
        <v>5540246175050</v>
      </c>
      <c r="D2028" s="1" t="str">
        <f t="shared" si="62"/>
        <v>CREMERIE</v>
      </c>
      <c r="E2028" s="4">
        <v>44914</v>
      </c>
      <c r="F2028" s="6">
        <v>557</v>
      </c>
      <c r="G2028" t="str">
        <f t="shared" si="63"/>
        <v>202212</v>
      </c>
    </row>
    <row r="2029" spans="1:7" ht="12" customHeight="1" x14ac:dyDescent="0.15">
      <c r="A2029" s="4">
        <v>44907</v>
      </c>
      <c r="B2029" s="5">
        <v>143480505</v>
      </c>
      <c r="C2029" s="1">
        <v>5540246192102</v>
      </c>
      <c r="D2029" s="1" t="str">
        <f t="shared" si="62"/>
        <v>CREMERIE</v>
      </c>
      <c r="E2029" s="4">
        <v>44908</v>
      </c>
      <c r="F2029" s="6">
        <v>6014</v>
      </c>
      <c r="G2029" t="str">
        <f t="shared" si="63"/>
        <v>202212</v>
      </c>
    </row>
    <row r="2030" spans="1:7" ht="12" customHeight="1" x14ac:dyDescent="0.15">
      <c r="A2030" s="7">
        <v>44908</v>
      </c>
      <c r="B2030" s="8">
        <v>143480513</v>
      </c>
      <c r="C2030" s="1">
        <v>5540246171933</v>
      </c>
      <c r="D2030" s="1" t="str">
        <f t="shared" si="62"/>
        <v>CREMERIE</v>
      </c>
      <c r="E2030" s="7">
        <v>44910</v>
      </c>
      <c r="F2030" s="9">
        <v>2228</v>
      </c>
      <c r="G2030" t="str">
        <f t="shared" si="63"/>
        <v>202212</v>
      </c>
    </row>
    <row r="2031" spans="1:7" ht="12" customHeight="1" x14ac:dyDescent="0.15">
      <c r="A2031" s="4">
        <v>44908</v>
      </c>
      <c r="B2031" s="5">
        <v>143480513</v>
      </c>
      <c r="C2031" s="1">
        <v>5540246176294</v>
      </c>
      <c r="D2031" s="1" t="str">
        <f t="shared" si="62"/>
        <v>CREMERIE</v>
      </c>
      <c r="E2031" s="4">
        <v>44910</v>
      </c>
      <c r="F2031" s="6">
        <v>1485</v>
      </c>
      <c r="G2031" t="str">
        <f t="shared" si="63"/>
        <v>202212</v>
      </c>
    </row>
    <row r="2032" spans="1:7" ht="12" customHeight="1" x14ac:dyDescent="0.15">
      <c r="A2032" s="7">
        <v>44908</v>
      </c>
      <c r="B2032" s="8">
        <v>143480513</v>
      </c>
      <c r="C2032" s="1">
        <v>5540246176295</v>
      </c>
      <c r="D2032" s="1" t="str">
        <f t="shared" si="62"/>
        <v>CREMERIE</v>
      </c>
      <c r="E2032" s="7">
        <v>44910</v>
      </c>
      <c r="F2032" s="9">
        <v>7424</v>
      </c>
      <c r="G2032" t="str">
        <f t="shared" si="63"/>
        <v>202212</v>
      </c>
    </row>
    <row r="2033" spans="1:7" ht="12" customHeight="1" x14ac:dyDescent="0.15">
      <c r="A2033" s="7">
        <v>44908</v>
      </c>
      <c r="B2033" s="8">
        <v>143480513</v>
      </c>
      <c r="C2033" s="1">
        <v>5540246187987</v>
      </c>
      <c r="D2033" s="1" t="str">
        <f t="shared" si="62"/>
        <v>CREMERIE</v>
      </c>
      <c r="E2033" s="7">
        <v>44910</v>
      </c>
      <c r="F2033" s="9">
        <v>3341</v>
      </c>
      <c r="G2033" t="str">
        <f t="shared" si="63"/>
        <v>202212</v>
      </c>
    </row>
    <row r="2034" spans="1:7" ht="12" customHeight="1" x14ac:dyDescent="0.15">
      <c r="A2034" s="7">
        <v>44908</v>
      </c>
      <c r="B2034" s="8">
        <v>143480514</v>
      </c>
      <c r="C2034" s="1">
        <v>5540246172539</v>
      </c>
      <c r="D2034" s="1" t="str">
        <f t="shared" si="62"/>
        <v>CREMERIE</v>
      </c>
      <c r="E2034" s="7">
        <v>44910</v>
      </c>
      <c r="F2034" s="9">
        <v>47</v>
      </c>
      <c r="G2034" t="str">
        <f t="shared" si="63"/>
        <v>202212</v>
      </c>
    </row>
    <row r="2035" spans="1:7" ht="12" customHeight="1" x14ac:dyDescent="0.15">
      <c r="A2035" s="4">
        <v>44908</v>
      </c>
      <c r="B2035" s="5">
        <v>143480514</v>
      </c>
      <c r="C2035" s="1">
        <v>5540246172669</v>
      </c>
      <c r="D2035" s="1" t="str">
        <f t="shared" si="62"/>
        <v>CREMERIE</v>
      </c>
      <c r="E2035" s="4">
        <v>44910</v>
      </c>
      <c r="F2035" s="6">
        <v>279</v>
      </c>
      <c r="G2035" t="str">
        <f t="shared" si="63"/>
        <v>202212</v>
      </c>
    </row>
    <row r="2036" spans="1:7" ht="12" customHeight="1" x14ac:dyDescent="0.15">
      <c r="A2036" s="7">
        <v>44908</v>
      </c>
      <c r="B2036" s="8">
        <v>143480514</v>
      </c>
      <c r="C2036" s="1">
        <v>5540246172978</v>
      </c>
      <c r="D2036" s="1" t="str">
        <f t="shared" si="62"/>
        <v>CREMERIE</v>
      </c>
      <c r="E2036" s="7">
        <v>44910</v>
      </c>
      <c r="F2036" s="9">
        <v>1671</v>
      </c>
      <c r="G2036" t="str">
        <f t="shared" si="63"/>
        <v>202212</v>
      </c>
    </row>
    <row r="2037" spans="1:7" ht="12" customHeight="1" x14ac:dyDescent="0.15">
      <c r="A2037" s="4">
        <v>44908</v>
      </c>
      <c r="B2037" s="5">
        <v>143480514</v>
      </c>
      <c r="C2037" s="1">
        <v>5540246174174</v>
      </c>
      <c r="D2037" s="1" t="str">
        <f t="shared" si="62"/>
        <v>CREMERIE</v>
      </c>
      <c r="E2037" s="4">
        <v>44910</v>
      </c>
      <c r="F2037" s="6">
        <v>232</v>
      </c>
      <c r="G2037" t="str">
        <f t="shared" si="63"/>
        <v>202212</v>
      </c>
    </row>
    <row r="2038" spans="1:7" ht="12" customHeight="1" x14ac:dyDescent="0.15">
      <c r="A2038" s="7">
        <v>44908</v>
      </c>
      <c r="B2038" s="8">
        <v>143480514</v>
      </c>
      <c r="C2038" s="1">
        <v>5540246176699</v>
      </c>
      <c r="D2038" s="1" t="str">
        <f t="shared" si="62"/>
        <v>CREMERIE</v>
      </c>
      <c r="E2038" s="7">
        <v>44910</v>
      </c>
      <c r="F2038" s="9">
        <v>6264</v>
      </c>
      <c r="G2038" t="str">
        <f t="shared" si="63"/>
        <v>202212</v>
      </c>
    </row>
    <row r="2039" spans="1:7" ht="12" customHeight="1" x14ac:dyDescent="0.15">
      <c r="A2039" s="4">
        <v>44908</v>
      </c>
      <c r="B2039" s="5">
        <v>143480521</v>
      </c>
      <c r="C2039" s="1">
        <v>5540246192148</v>
      </c>
      <c r="D2039" s="1" t="str">
        <f t="shared" si="62"/>
        <v>MIX LEGUMES</v>
      </c>
      <c r="E2039" s="4">
        <v>44930</v>
      </c>
      <c r="F2039" s="6">
        <v>45936</v>
      </c>
      <c r="G2039" t="str">
        <f t="shared" si="63"/>
        <v>202301</v>
      </c>
    </row>
    <row r="2040" spans="1:7" ht="12" customHeight="1" x14ac:dyDescent="0.15">
      <c r="A2040" s="4">
        <v>44908</v>
      </c>
      <c r="B2040" s="5">
        <v>143480525</v>
      </c>
      <c r="C2040" s="1">
        <v>5540246185429</v>
      </c>
      <c r="D2040" s="1" t="str">
        <f t="shared" si="62"/>
        <v>CREMERIE</v>
      </c>
      <c r="E2040" s="4">
        <v>44913</v>
      </c>
      <c r="F2040" s="6">
        <v>140</v>
      </c>
      <c r="G2040" t="str">
        <f t="shared" si="63"/>
        <v>202212</v>
      </c>
    </row>
    <row r="2041" spans="1:7" ht="12" customHeight="1" x14ac:dyDescent="0.15">
      <c r="A2041" s="7">
        <v>44908</v>
      </c>
      <c r="B2041" s="8">
        <v>143480525</v>
      </c>
      <c r="C2041" s="1">
        <v>5540246185562</v>
      </c>
      <c r="D2041" s="1" t="str">
        <f t="shared" si="62"/>
        <v>CREMERIE</v>
      </c>
      <c r="E2041" s="7">
        <v>44913</v>
      </c>
      <c r="F2041" s="9">
        <v>140</v>
      </c>
      <c r="G2041" t="str">
        <f t="shared" si="63"/>
        <v>202212</v>
      </c>
    </row>
    <row r="2042" spans="1:7" ht="12" customHeight="1" x14ac:dyDescent="0.15">
      <c r="A2042" s="7">
        <v>44908</v>
      </c>
      <c r="B2042" s="8">
        <v>143480537</v>
      </c>
      <c r="C2042" s="1">
        <v>5540246181061</v>
      </c>
      <c r="D2042" s="1" t="str">
        <f t="shared" si="62"/>
        <v>VOLAILLE</v>
      </c>
      <c r="E2042" s="7">
        <v>44929</v>
      </c>
      <c r="F2042" s="9">
        <v>6615</v>
      </c>
      <c r="G2042" t="str">
        <f t="shared" si="63"/>
        <v>202301</v>
      </c>
    </row>
    <row r="2043" spans="1:7" ht="12" customHeight="1" x14ac:dyDescent="0.15">
      <c r="A2043" s="4">
        <v>44908</v>
      </c>
      <c r="B2043" s="5">
        <v>143480537</v>
      </c>
      <c r="C2043" s="1">
        <v>5540246185278</v>
      </c>
      <c r="D2043" s="1" t="str">
        <f t="shared" si="62"/>
        <v>VOLAILLE</v>
      </c>
      <c r="E2043" s="4">
        <v>44929</v>
      </c>
      <c r="F2043" s="6">
        <v>4477</v>
      </c>
      <c r="G2043" t="str">
        <f t="shared" si="63"/>
        <v>202301</v>
      </c>
    </row>
    <row r="2044" spans="1:7" ht="12" customHeight="1" x14ac:dyDescent="0.15">
      <c r="A2044" s="7">
        <v>44908</v>
      </c>
      <c r="B2044" s="8">
        <v>143480539</v>
      </c>
      <c r="C2044" s="1">
        <v>5540246183130</v>
      </c>
      <c r="D2044" s="1" t="str">
        <f t="shared" si="62"/>
        <v>MIX LEGUMES</v>
      </c>
      <c r="E2044" s="7">
        <v>44920</v>
      </c>
      <c r="F2044" s="9">
        <v>2819</v>
      </c>
      <c r="G2044" t="str">
        <f t="shared" si="63"/>
        <v>202212</v>
      </c>
    </row>
    <row r="2045" spans="1:7" ht="12" customHeight="1" x14ac:dyDescent="0.15">
      <c r="A2045" s="4">
        <v>44908</v>
      </c>
      <c r="B2045" s="5">
        <v>143480539</v>
      </c>
      <c r="C2045" s="1">
        <v>5540246183537</v>
      </c>
      <c r="D2045" s="1" t="str">
        <f t="shared" si="62"/>
        <v>MIX LEGUMES</v>
      </c>
      <c r="E2045" s="4">
        <v>44920</v>
      </c>
      <c r="F2045" s="6">
        <v>961</v>
      </c>
      <c r="G2045" t="str">
        <f t="shared" si="63"/>
        <v>202212</v>
      </c>
    </row>
    <row r="2046" spans="1:7" ht="12" customHeight="1" x14ac:dyDescent="0.15">
      <c r="A2046" s="7">
        <v>44908</v>
      </c>
      <c r="B2046" s="8">
        <v>143480539</v>
      </c>
      <c r="C2046" s="1">
        <v>5540246183541</v>
      </c>
      <c r="D2046" s="1" t="str">
        <f t="shared" si="62"/>
        <v>MIX LEGUMES</v>
      </c>
      <c r="E2046" s="7">
        <v>44920</v>
      </c>
      <c r="F2046" s="9">
        <v>1694</v>
      </c>
      <c r="G2046" t="str">
        <f t="shared" si="63"/>
        <v>202212</v>
      </c>
    </row>
    <row r="2047" spans="1:7" ht="12" customHeight="1" x14ac:dyDescent="0.15">
      <c r="A2047" s="4">
        <v>44908</v>
      </c>
      <c r="B2047" s="5">
        <v>143480539</v>
      </c>
      <c r="C2047" s="1">
        <v>5540246183555</v>
      </c>
      <c r="D2047" s="1" t="str">
        <f t="shared" si="62"/>
        <v>MIX LEGUMES</v>
      </c>
      <c r="E2047" s="4">
        <v>44920</v>
      </c>
      <c r="F2047" s="6">
        <v>543</v>
      </c>
      <c r="G2047" t="str">
        <f t="shared" si="63"/>
        <v>202212</v>
      </c>
    </row>
    <row r="2048" spans="1:7" ht="12" customHeight="1" x14ac:dyDescent="0.15">
      <c r="A2048" s="7">
        <v>44908</v>
      </c>
      <c r="B2048" s="8">
        <v>143480539</v>
      </c>
      <c r="C2048" s="1">
        <v>5540246192571</v>
      </c>
      <c r="D2048" s="1" t="str">
        <f t="shared" si="62"/>
        <v>MIX LEGUMES</v>
      </c>
      <c r="E2048" s="7">
        <v>44920</v>
      </c>
      <c r="F2048" s="9">
        <v>1337</v>
      </c>
      <c r="G2048" t="str">
        <f t="shared" si="63"/>
        <v>202212</v>
      </c>
    </row>
    <row r="2049" spans="1:7" ht="12" customHeight="1" x14ac:dyDescent="0.15">
      <c r="A2049" s="7">
        <v>44908</v>
      </c>
      <c r="B2049" s="8">
        <v>143480547</v>
      </c>
      <c r="C2049" s="1">
        <v>5540246193316</v>
      </c>
      <c r="D2049" s="1" t="str">
        <f t="shared" si="62"/>
        <v>BOULANGERIE</v>
      </c>
      <c r="E2049" s="7">
        <v>44936</v>
      </c>
      <c r="F2049" s="9">
        <v>557</v>
      </c>
      <c r="G2049" t="str">
        <f t="shared" si="63"/>
        <v>202301</v>
      </c>
    </row>
    <row r="2050" spans="1:7" ht="12" customHeight="1" x14ac:dyDescent="0.15">
      <c r="A2050" s="7">
        <v>44908</v>
      </c>
      <c r="B2050" s="8">
        <v>143480552</v>
      </c>
      <c r="C2050" s="1">
        <v>5540246194632</v>
      </c>
      <c r="D2050" s="1" t="str">
        <f t="shared" ref="D2050:D2113" si="64">VLOOKUP(C2050,Categorie,4,FALSE)</f>
        <v>BOULANGERIE</v>
      </c>
      <c r="E2050" s="7">
        <v>44927</v>
      </c>
      <c r="F2050" s="9">
        <v>585</v>
      </c>
      <c r="G2050" t="str">
        <f t="shared" si="63"/>
        <v>202301</v>
      </c>
    </row>
    <row r="2051" spans="1:7" ht="12" customHeight="1" x14ac:dyDescent="0.15">
      <c r="A2051" s="7">
        <v>44908</v>
      </c>
      <c r="B2051" s="8">
        <v>143480558</v>
      </c>
      <c r="C2051" s="1">
        <v>5540246171759</v>
      </c>
      <c r="D2051" s="1" t="str">
        <f t="shared" si="64"/>
        <v>MIX LEGUMES</v>
      </c>
      <c r="E2051" s="7">
        <v>44927</v>
      </c>
      <c r="F2051" s="9">
        <v>8770</v>
      </c>
      <c r="G2051" t="str">
        <f t="shared" ref="G2051:G2114" si="65">TEXT(E2051,"aaaamm")</f>
        <v>202301</v>
      </c>
    </row>
    <row r="2052" spans="1:7" ht="12" customHeight="1" x14ac:dyDescent="0.15">
      <c r="A2052" s="4">
        <v>44908</v>
      </c>
      <c r="B2052" s="5">
        <v>143480558</v>
      </c>
      <c r="C2052" s="1">
        <v>5540246177133</v>
      </c>
      <c r="D2052" s="1" t="str">
        <f t="shared" si="64"/>
        <v>MIX LEGUMES</v>
      </c>
      <c r="E2052" s="4">
        <v>44927</v>
      </c>
      <c r="F2052" s="6">
        <v>8909</v>
      </c>
      <c r="G2052" t="str">
        <f t="shared" si="65"/>
        <v>202301</v>
      </c>
    </row>
    <row r="2053" spans="1:7" ht="12" customHeight="1" x14ac:dyDescent="0.15">
      <c r="A2053" s="7">
        <v>44908</v>
      </c>
      <c r="B2053" s="8">
        <v>143480558</v>
      </c>
      <c r="C2053" s="1">
        <v>5540246192518</v>
      </c>
      <c r="D2053" s="1" t="str">
        <f t="shared" si="64"/>
        <v>MIX LEGUMES</v>
      </c>
      <c r="E2053" s="7">
        <v>44927</v>
      </c>
      <c r="F2053" s="9">
        <v>4176</v>
      </c>
      <c r="G2053" t="str">
        <f t="shared" si="65"/>
        <v>202301</v>
      </c>
    </row>
    <row r="2054" spans="1:7" ht="12" customHeight="1" x14ac:dyDescent="0.15">
      <c r="A2054" s="4">
        <v>44908</v>
      </c>
      <c r="B2054" s="5">
        <v>143480563</v>
      </c>
      <c r="C2054" s="1">
        <v>5540246180522</v>
      </c>
      <c r="D2054" s="1" t="str">
        <f t="shared" si="64"/>
        <v>BOULANGERIE</v>
      </c>
      <c r="E2054" s="4">
        <v>44928</v>
      </c>
      <c r="F2054" s="6">
        <v>1838</v>
      </c>
      <c r="G2054" t="str">
        <f t="shared" si="65"/>
        <v>202301</v>
      </c>
    </row>
    <row r="2055" spans="1:7" ht="12" customHeight="1" x14ac:dyDescent="0.15">
      <c r="A2055" s="4">
        <v>44909</v>
      </c>
      <c r="B2055" s="5">
        <v>143480574</v>
      </c>
      <c r="C2055" s="1">
        <v>5540246171933</v>
      </c>
      <c r="D2055" s="1" t="str">
        <f t="shared" si="64"/>
        <v>CREMERIE</v>
      </c>
      <c r="E2055" s="4">
        <v>44913</v>
      </c>
      <c r="F2055" s="6">
        <v>2228</v>
      </c>
      <c r="G2055" t="str">
        <f t="shared" si="65"/>
        <v>202212</v>
      </c>
    </row>
    <row r="2056" spans="1:7" ht="12" customHeight="1" x14ac:dyDescent="0.15">
      <c r="A2056" s="7">
        <v>44909</v>
      </c>
      <c r="B2056" s="8">
        <v>143480574</v>
      </c>
      <c r="C2056" s="1">
        <v>5540246176295</v>
      </c>
      <c r="D2056" s="1" t="str">
        <f t="shared" si="64"/>
        <v>CREMERIE</v>
      </c>
      <c r="E2056" s="7">
        <v>44913</v>
      </c>
      <c r="F2056" s="9">
        <v>7424</v>
      </c>
      <c r="G2056" t="str">
        <f t="shared" si="65"/>
        <v>202212</v>
      </c>
    </row>
    <row r="2057" spans="1:7" ht="12" customHeight="1" x14ac:dyDescent="0.15">
      <c r="A2057" s="7">
        <v>44909</v>
      </c>
      <c r="B2057" s="8">
        <v>143480574</v>
      </c>
      <c r="C2057" s="1">
        <v>5540246187987</v>
      </c>
      <c r="D2057" s="1" t="str">
        <f t="shared" si="64"/>
        <v>CREMERIE</v>
      </c>
      <c r="E2057" s="7">
        <v>44913</v>
      </c>
      <c r="F2057" s="9">
        <v>2228</v>
      </c>
      <c r="G2057" t="str">
        <f t="shared" si="65"/>
        <v>202212</v>
      </c>
    </row>
    <row r="2058" spans="1:7" ht="12" customHeight="1" x14ac:dyDescent="0.15">
      <c r="A2058" s="4">
        <v>44909</v>
      </c>
      <c r="B2058" s="5">
        <v>143480575</v>
      </c>
      <c r="C2058" s="1">
        <v>5540246172978</v>
      </c>
      <c r="D2058" s="1" t="str">
        <f t="shared" si="64"/>
        <v>CREMERIE</v>
      </c>
      <c r="E2058" s="4">
        <v>44913</v>
      </c>
      <c r="F2058" s="6">
        <v>836</v>
      </c>
      <c r="G2058" t="str">
        <f t="shared" si="65"/>
        <v>202212</v>
      </c>
    </row>
    <row r="2059" spans="1:7" ht="12" customHeight="1" x14ac:dyDescent="0.15">
      <c r="A2059" s="7">
        <v>44909</v>
      </c>
      <c r="B2059" s="8">
        <v>143480575</v>
      </c>
      <c r="C2059" s="1">
        <v>5540246174174</v>
      </c>
      <c r="D2059" s="1" t="str">
        <f t="shared" si="64"/>
        <v>CREMERIE</v>
      </c>
      <c r="E2059" s="7">
        <v>44913</v>
      </c>
      <c r="F2059" s="9">
        <v>348</v>
      </c>
      <c r="G2059" t="str">
        <f t="shared" si="65"/>
        <v>202212</v>
      </c>
    </row>
    <row r="2060" spans="1:7" ht="12" customHeight="1" x14ac:dyDescent="0.15">
      <c r="A2060" s="7">
        <v>44909</v>
      </c>
      <c r="B2060" s="8">
        <v>143480575</v>
      </c>
      <c r="C2060" s="1">
        <v>5540246176699</v>
      </c>
      <c r="D2060" s="1" t="str">
        <f t="shared" si="64"/>
        <v>CREMERIE</v>
      </c>
      <c r="E2060" s="7">
        <v>44913</v>
      </c>
      <c r="F2060" s="9">
        <v>6264</v>
      </c>
      <c r="G2060" t="str">
        <f t="shared" si="65"/>
        <v>202212</v>
      </c>
    </row>
    <row r="2061" spans="1:7" ht="12" customHeight="1" x14ac:dyDescent="0.15">
      <c r="A2061" s="7">
        <v>44909</v>
      </c>
      <c r="B2061" s="8">
        <v>143480575</v>
      </c>
      <c r="C2061" s="1">
        <v>5540246188175</v>
      </c>
      <c r="D2061" s="1" t="str">
        <f t="shared" si="64"/>
        <v>CREMERIE</v>
      </c>
      <c r="E2061" s="7">
        <v>44913</v>
      </c>
      <c r="F2061" s="9">
        <v>464</v>
      </c>
      <c r="G2061" t="str">
        <f t="shared" si="65"/>
        <v>202212</v>
      </c>
    </row>
    <row r="2062" spans="1:7" ht="12" customHeight="1" x14ac:dyDescent="0.15">
      <c r="A2062" s="4">
        <v>44909</v>
      </c>
      <c r="B2062" s="5">
        <v>143480577</v>
      </c>
      <c r="C2062" s="1">
        <v>5540246191598</v>
      </c>
      <c r="D2062" s="1" t="str">
        <f t="shared" si="64"/>
        <v>CREMERIE</v>
      </c>
      <c r="E2062" s="4">
        <v>44914</v>
      </c>
      <c r="F2062" s="6">
        <v>1601</v>
      </c>
      <c r="G2062" t="str">
        <f t="shared" si="65"/>
        <v>202212</v>
      </c>
    </row>
    <row r="2063" spans="1:7" ht="12" customHeight="1" x14ac:dyDescent="0.15">
      <c r="A2063" s="7">
        <v>44909</v>
      </c>
      <c r="B2063" s="8">
        <v>143480581</v>
      </c>
      <c r="C2063" s="1">
        <v>5540246188200</v>
      </c>
      <c r="D2063" s="1" t="str">
        <f t="shared" si="64"/>
        <v>CREMERIE</v>
      </c>
      <c r="E2063" s="7">
        <v>44910</v>
      </c>
      <c r="F2063" s="9">
        <v>11136</v>
      </c>
      <c r="G2063" t="str">
        <f t="shared" si="65"/>
        <v>202212</v>
      </c>
    </row>
    <row r="2064" spans="1:7" ht="12" customHeight="1" x14ac:dyDescent="0.15">
      <c r="A2064" s="4">
        <v>44909</v>
      </c>
      <c r="B2064" s="5">
        <v>143480592</v>
      </c>
      <c r="C2064" s="1">
        <v>5540246173472</v>
      </c>
      <c r="D2064" s="1" t="str">
        <f t="shared" si="64"/>
        <v>CREMERIE</v>
      </c>
      <c r="E2064" s="4">
        <v>44917</v>
      </c>
      <c r="F2064" s="6">
        <v>279</v>
      </c>
      <c r="G2064" t="str">
        <f t="shared" si="65"/>
        <v>202212</v>
      </c>
    </row>
    <row r="2065" spans="1:7" ht="12" customHeight="1" x14ac:dyDescent="0.15">
      <c r="A2065" s="7">
        <v>44909</v>
      </c>
      <c r="B2065" s="8">
        <v>143480592</v>
      </c>
      <c r="C2065" s="1">
        <v>5540246174095</v>
      </c>
      <c r="D2065" s="1" t="str">
        <f t="shared" si="64"/>
        <v>CREMERIE</v>
      </c>
      <c r="E2065" s="7">
        <v>44917</v>
      </c>
      <c r="F2065" s="9">
        <v>70</v>
      </c>
      <c r="G2065" t="str">
        <f t="shared" si="65"/>
        <v>202212</v>
      </c>
    </row>
    <row r="2066" spans="1:7" ht="12" customHeight="1" x14ac:dyDescent="0.15">
      <c r="A2066" s="4">
        <v>44909</v>
      </c>
      <c r="B2066" s="5">
        <v>143480592</v>
      </c>
      <c r="C2066" s="1">
        <v>5540246175047</v>
      </c>
      <c r="D2066" s="1" t="str">
        <f t="shared" si="64"/>
        <v>CREMERIE</v>
      </c>
      <c r="E2066" s="4">
        <v>44917</v>
      </c>
      <c r="F2066" s="6">
        <v>279</v>
      </c>
      <c r="G2066" t="str">
        <f t="shared" si="65"/>
        <v>202212</v>
      </c>
    </row>
    <row r="2067" spans="1:7" ht="12" customHeight="1" x14ac:dyDescent="0.15">
      <c r="A2067" s="7">
        <v>44909</v>
      </c>
      <c r="B2067" s="8">
        <v>143480592</v>
      </c>
      <c r="C2067" s="1">
        <v>5540246175049</v>
      </c>
      <c r="D2067" s="1" t="str">
        <f t="shared" si="64"/>
        <v>CREMERIE</v>
      </c>
      <c r="E2067" s="7">
        <v>44917</v>
      </c>
      <c r="F2067" s="9">
        <v>557</v>
      </c>
      <c r="G2067" t="str">
        <f t="shared" si="65"/>
        <v>202212</v>
      </c>
    </row>
    <row r="2068" spans="1:7" ht="12" customHeight="1" x14ac:dyDescent="0.15">
      <c r="A2068" s="4">
        <v>44909</v>
      </c>
      <c r="B2068" s="5">
        <v>143480592</v>
      </c>
      <c r="C2068" s="1">
        <v>5540246175050</v>
      </c>
      <c r="D2068" s="1" t="str">
        <f t="shared" si="64"/>
        <v>CREMERIE</v>
      </c>
      <c r="E2068" s="4">
        <v>44917</v>
      </c>
      <c r="F2068" s="6">
        <v>557</v>
      </c>
      <c r="G2068" t="str">
        <f t="shared" si="65"/>
        <v>202212</v>
      </c>
    </row>
    <row r="2069" spans="1:7" ht="12" customHeight="1" x14ac:dyDescent="0.15">
      <c r="A2069" s="7">
        <v>44910</v>
      </c>
      <c r="B2069" s="8">
        <v>143480608</v>
      </c>
      <c r="C2069" s="1">
        <v>5540246176294</v>
      </c>
      <c r="D2069" s="1" t="str">
        <f t="shared" si="64"/>
        <v>CREMERIE</v>
      </c>
      <c r="E2069" s="7">
        <v>44914</v>
      </c>
      <c r="F2069" s="9">
        <v>1485</v>
      </c>
      <c r="G2069" t="str">
        <f t="shared" si="65"/>
        <v>202212</v>
      </c>
    </row>
    <row r="2070" spans="1:7" ht="12" customHeight="1" x14ac:dyDescent="0.15">
      <c r="A2070" s="4">
        <v>44910</v>
      </c>
      <c r="B2070" s="5">
        <v>143480608</v>
      </c>
      <c r="C2070" s="1">
        <v>5540246176295</v>
      </c>
      <c r="D2070" s="1" t="str">
        <f t="shared" si="64"/>
        <v>CREMERIE</v>
      </c>
      <c r="E2070" s="4">
        <v>44914</v>
      </c>
      <c r="F2070" s="6">
        <v>7424</v>
      </c>
      <c r="G2070" t="str">
        <f t="shared" si="65"/>
        <v>202212</v>
      </c>
    </row>
    <row r="2071" spans="1:7" ht="12" customHeight="1" x14ac:dyDescent="0.15">
      <c r="A2071" s="7">
        <v>44910</v>
      </c>
      <c r="B2071" s="8">
        <v>143480608</v>
      </c>
      <c r="C2071" s="1">
        <v>5540246187987</v>
      </c>
      <c r="D2071" s="1" t="str">
        <f t="shared" si="64"/>
        <v>CREMERIE</v>
      </c>
      <c r="E2071" s="7">
        <v>44914</v>
      </c>
      <c r="F2071" s="9">
        <v>4455</v>
      </c>
      <c r="G2071" t="str">
        <f t="shared" si="65"/>
        <v>202212</v>
      </c>
    </row>
    <row r="2072" spans="1:7" ht="12" customHeight="1" x14ac:dyDescent="0.15">
      <c r="A2072" s="4">
        <v>44910</v>
      </c>
      <c r="B2072" s="5">
        <v>143480609</v>
      </c>
      <c r="C2072" s="1">
        <v>5540246176699</v>
      </c>
      <c r="D2072" s="1" t="str">
        <f t="shared" si="64"/>
        <v>CREMERIE</v>
      </c>
      <c r="E2072" s="4">
        <v>44914</v>
      </c>
      <c r="F2072" s="6">
        <v>6264</v>
      </c>
      <c r="G2072" t="str">
        <f t="shared" si="65"/>
        <v>202212</v>
      </c>
    </row>
    <row r="2073" spans="1:7" ht="12" customHeight="1" x14ac:dyDescent="0.15">
      <c r="A2073" s="7">
        <v>44910</v>
      </c>
      <c r="B2073" s="8">
        <v>143480616</v>
      </c>
      <c r="C2073" s="1">
        <v>5540246193878</v>
      </c>
      <c r="D2073" s="1" t="str">
        <f t="shared" si="64"/>
        <v>VOLAILLE</v>
      </c>
      <c r="E2073" s="7">
        <v>44950</v>
      </c>
      <c r="F2073" s="9">
        <v>24500</v>
      </c>
      <c r="G2073" t="str">
        <f t="shared" si="65"/>
        <v>202301</v>
      </c>
    </row>
    <row r="2074" spans="1:7" ht="12" customHeight="1" x14ac:dyDescent="0.15">
      <c r="A2074" s="7">
        <v>44910</v>
      </c>
      <c r="B2074" s="8">
        <v>143480620</v>
      </c>
      <c r="C2074" s="1">
        <v>5540246188200</v>
      </c>
      <c r="D2074" s="1" t="str">
        <f t="shared" si="64"/>
        <v>CREMERIE</v>
      </c>
      <c r="E2074" s="7">
        <v>44910</v>
      </c>
      <c r="F2074" s="9">
        <v>10654</v>
      </c>
      <c r="G2074" t="str">
        <f t="shared" si="65"/>
        <v>202212</v>
      </c>
    </row>
    <row r="2075" spans="1:7" ht="12" customHeight="1" x14ac:dyDescent="0.15">
      <c r="A2075" s="4">
        <v>44910</v>
      </c>
      <c r="B2075" s="5">
        <v>143480621</v>
      </c>
      <c r="C2075" s="1">
        <v>5540246194632</v>
      </c>
      <c r="D2075" s="1" t="str">
        <f t="shared" si="64"/>
        <v>BOULANGERIE</v>
      </c>
      <c r="E2075" s="4">
        <v>44923</v>
      </c>
      <c r="F2075" s="6">
        <v>1587</v>
      </c>
      <c r="G2075" t="str">
        <f t="shared" si="65"/>
        <v>202212</v>
      </c>
    </row>
    <row r="2076" spans="1:7" ht="12" customHeight="1" x14ac:dyDescent="0.15">
      <c r="A2076" s="7">
        <v>44910</v>
      </c>
      <c r="B2076" s="8">
        <v>143480621</v>
      </c>
      <c r="C2076" s="1">
        <v>5540246195250</v>
      </c>
      <c r="D2076" s="1" t="str">
        <f t="shared" si="64"/>
        <v>BOULANGERIE</v>
      </c>
      <c r="E2076" s="7">
        <v>44923</v>
      </c>
      <c r="F2076" s="9">
        <v>335</v>
      </c>
      <c r="G2076" t="str">
        <f t="shared" si="65"/>
        <v>202212</v>
      </c>
    </row>
    <row r="2077" spans="1:7" ht="12" customHeight="1" x14ac:dyDescent="0.15">
      <c r="A2077" s="4">
        <v>44910</v>
      </c>
      <c r="B2077" s="5">
        <v>143480645</v>
      </c>
      <c r="C2077" s="1">
        <v>5540246182684</v>
      </c>
      <c r="D2077" s="1" t="str">
        <f t="shared" si="64"/>
        <v>BOULANGERIE</v>
      </c>
      <c r="E2077" s="4">
        <v>44924</v>
      </c>
      <c r="F2077" s="6">
        <v>325</v>
      </c>
      <c r="G2077" t="str">
        <f t="shared" si="65"/>
        <v>202212</v>
      </c>
    </row>
    <row r="2078" spans="1:7" ht="12" customHeight="1" x14ac:dyDescent="0.15">
      <c r="A2078" s="7">
        <v>44910</v>
      </c>
      <c r="B2078" s="8">
        <v>143480645</v>
      </c>
      <c r="C2078" s="1">
        <v>5540246183844</v>
      </c>
      <c r="D2078" s="1" t="str">
        <f t="shared" si="64"/>
        <v>BOULANGERIE</v>
      </c>
      <c r="E2078" s="7">
        <v>44924</v>
      </c>
      <c r="F2078" s="9">
        <v>186</v>
      </c>
      <c r="G2078" t="str">
        <f t="shared" si="65"/>
        <v>202212</v>
      </c>
    </row>
    <row r="2079" spans="1:7" ht="12" customHeight="1" x14ac:dyDescent="0.15">
      <c r="A2079" s="7">
        <v>44910</v>
      </c>
      <c r="B2079" s="8">
        <v>143480649</v>
      </c>
      <c r="C2079" s="1">
        <v>5540246183558</v>
      </c>
      <c r="D2079" s="1" t="str">
        <f t="shared" si="64"/>
        <v>MIX LEGUMES</v>
      </c>
      <c r="E2079" s="7">
        <v>44923</v>
      </c>
      <c r="F2079" s="9">
        <v>1300</v>
      </c>
      <c r="G2079" t="str">
        <f t="shared" si="65"/>
        <v>202212</v>
      </c>
    </row>
    <row r="2080" spans="1:7" ht="12" customHeight="1" x14ac:dyDescent="0.15">
      <c r="A2080" s="4">
        <v>44910</v>
      </c>
      <c r="B2080" s="5">
        <v>143480649</v>
      </c>
      <c r="C2080" s="1">
        <v>5540246192594</v>
      </c>
      <c r="D2080" s="1" t="str">
        <f t="shared" si="64"/>
        <v>MIX LEGUMES</v>
      </c>
      <c r="E2080" s="4">
        <v>44923</v>
      </c>
      <c r="F2080" s="6">
        <v>2970</v>
      </c>
      <c r="G2080" t="str">
        <f t="shared" si="65"/>
        <v>202212</v>
      </c>
    </row>
    <row r="2081" spans="1:7" ht="12" customHeight="1" x14ac:dyDescent="0.15">
      <c r="A2081" s="4">
        <v>44910</v>
      </c>
      <c r="B2081" s="5">
        <v>143480651</v>
      </c>
      <c r="C2081" s="1">
        <v>5540246183589</v>
      </c>
      <c r="D2081" s="1" t="str">
        <f t="shared" si="64"/>
        <v>MIX LEGUMES</v>
      </c>
      <c r="E2081" s="4">
        <v>44928</v>
      </c>
      <c r="F2081" s="6">
        <v>1300</v>
      </c>
      <c r="G2081" t="str">
        <f t="shared" si="65"/>
        <v>202301</v>
      </c>
    </row>
    <row r="2082" spans="1:7" ht="12" customHeight="1" x14ac:dyDescent="0.15">
      <c r="A2082" s="7">
        <v>44910</v>
      </c>
      <c r="B2082" s="8">
        <v>143480651</v>
      </c>
      <c r="C2082" s="1">
        <v>5540246194790</v>
      </c>
      <c r="D2082" s="1" t="str">
        <f t="shared" si="64"/>
        <v>MIX LEGUMES</v>
      </c>
      <c r="E2082" s="7">
        <v>44928</v>
      </c>
      <c r="F2082" s="9">
        <v>1316</v>
      </c>
      <c r="G2082" t="str">
        <f t="shared" si="65"/>
        <v>202301</v>
      </c>
    </row>
    <row r="2083" spans="1:7" ht="12" customHeight="1" x14ac:dyDescent="0.15">
      <c r="A2083" s="4">
        <v>44910</v>
      </c>
      <c r="B2083" s="5">
        <v>143480653</v>
      </c>
      <c r="C2083" s="1">
        <v>5540246195241</v>
      </c>
      <c r="D2083" s="1" t="str">
        <f t="shared" si="64"/>
        <v>MIX LEGUMES</v>
      </c>
      <c r="E2083" s="4">
        <v>44930</v>
      </c>
      <c r="F2083" s="6">
        <v>743</v>
      </c>
      <c r="G2083" t="str">
        <f t="shared" si="65"/>
        <v>202301</v>
      </c>
    </row>
    <row r="2084" spans="1:7" ht="12" customHeight="1" x14ac:dyDescent="0.15">
      <c r="A2084" s="4">
        <v>44910</v>
      </c>
      <c r="B2084" s="5">
        <v>143480655</v>
      </c>
      <c r="C2084" s="1">
        <v>5540246195653</v>
      </c>
      <c r="D2084" s="1" t="str">
        <f t="shared" si="64"/>
        <v>EMBALLAGES</v>
      </c>
      <c r="E2084" s="4">
        <v>44928</v>
      </c>
      <c r="F2084" s="6">
        <v>168</v>
      </c>
      <c r="G2084" t="str">
        <f t="shared" si="65"/>
        <v>202301</v>
      </c>
    </row>
    <row r="2085" spans="1:7" ht="12" customHeight="1" x14ac:dyDescent="0.15">
      <c r="A2085" s="7">
        <v>44913</v>
      </c>
      <c r="B2085" s="8">
        <v>143490660</v>
      </c>
      <c r="C2085" s="1">
        <v>5540246172978</v>
      </c>
      <c r="D2085" s="1" t="str">
        <f t="shared" si="64"/>
        <v>CREMERIE</v>
      </c>
      <c r="E2085" s="7">
        <v>44915</v>
      </c>
      <c r="F2085" s="9">
        <v>1671</v>
      </c>
      <c r="G2085" t="str">
        <f t="shared" si="65"/>
        <v>202212</v>
      </c>
    </row>
    <row r="2086" spans="1:7" ht="12" customHeight="1" x14ac:dyDescent="0.15">
      <c r="A2086" s="7">
        <v>44913</v>
      </c>
      <c r="B2086" s="8">
        <v>143490660</v>
      </c>
      <c r="C2086" s="1">
        <v>5540246174174</v>
      </c>
      <c r="D2086" s="1" t="str">
        <f t="shared" si="64"/>
        <v>CREMERIE</v>
      </c>
      <c r="E2086" s="7">
        <v>44915</v>
      </c>
      <c r="F2086" s="9">
        <v>348</v>
      </c>
      <c r="G2086" t="str">
        <f t="shared" si="65"/>
        <v>202212</v>
      </c>
    </row>
    <row r="2087" spans="1:7" ht="12" customHeight="1" x14ac:dyDescent="0.15">
      <c r="A2087" s="4">
        <v>44913</v>
      </c>
      <c r="B2087" s="5">
        <v>143490660</v>
      </c>
      <c r="C2087" s="1">
        <v>5540246188175</v>
      </c>
      <c r="D2087" s="1" t="str">
        <f t="shared" si="64"/>
        <v>CREMERIE</v>
      </c>
      <c r="E2087" s="4">
        <v>44915</v>
      </c>
      <c r="F2087" s="6">
        <v>232</v>
      </c>
      <c r="G2087" t="str">
        <f t="shared" si="65"/>
        <v>202212</v>
      </c>
    </row>
    <row r="2088" spans="1:7" ht="12" customHeight="1" x14ac:dyDescent="0.15">
      <c r="A2088" s="4">
        <v>44913</v>
      </c>
      <c r="B2088" s="5">
        <v>143490662</v>
      </c>
      <c r="C2088" s="1">
        <v>5540246171933</v>
      </c>
      <c r="D2088" s="1" t="str">
        <f t="shared" si="64"/>
        <v>CREMERIE</v>
      </c>
      <c r="E2088" s="4">
        <v>44915</v>
      </c>
      <c r="F2088" s="6">
        <v>1671</v>
      </c>
      <c r="G2088" t="str">
        <f t="shared" si="65"/>
        <v>202212</v>
      </c>
    </row>
    <row r="2089" spans="1:7" ht="12" customHeight="1" x14ac:dyDescent="0.15">
      <c r="A2089" s="4">
        <v>44913</v>
      </c>
      <c r="B2089" s="5">
        <v>143490682</v>
      </c>
      <c r="C2089" s="1">
        <v>5540246183560</v>
      </c>
      <c r="D2089" s="1" t="str">
        <f t="shared" si="64"/>
        <v>MIX LEGUMES</v>
      </c>
      <c r="E2089" s="4">
        <v>44920</v>
      </c>
      <c r="F2089" s="6">
        <v>669</v>
      </c>
      <c r="G2089" t="str">
        <f t="shared" si="65"/>
        <v>202212</v>
      </c>
    </row>
    <row r="2090" spans="1:7" ht="12" customHeight="1" x14ac:dyDescent="0.15">
      <c r="A2090" s="7">
        <v>44913</v>
      </c>
      <c r="B2090" s="8">
        <v>143490683</v>
      </c>
      <c r="C2090" s="1">
        <v>5540246170256</v>
      </c>
      <c r="D2090" s="1" t="str">
        <f t="shared" si="64"/>
        <v>BOULANGERIE</v>
      </c>
      <c r="E2090" s="7">
        <v>44949</v>
      </c>
      <c r="F2090" s="9">
        <v>3174</v>
      </c>
      <c r="G2090" t="str">
        <f t="shared" si="65"/>
        <v>202301</v>
      </c>
    </row>
    <row r="2091" spans="1:7" ht="12" customHeight="1" x14ac:dyDescent="0.15">
      <c r="A2091" s="4">
        <v>44913</v>
      </c>
      <c r="B2091" s="5">
        <v>143490683</v>
      </c>
      <c r="C2091" s="1">
        <v>5540246171888</v>
      </c>
      <c r="D2091" s="1" t="str">
        <f t="shared" si="64"/>
        <v>BOULANGERIE</v>
      </c>
      <c r="E2091" s="4">
        <v>44949</v>
      </c>
      <c r="F2091" s="6">
        <v>520</v>
      </c>
      <c r="G2091" t="str">
        <f t="shared" si="65"/>
        <v>202301</v>
      </c>
    </row>
    <row r="2092" spans="1:7" ht="12" customHeight="1" x14ac:dyDescent="0.15">
      <c r="A2092" s="4">
        <v>44913</v>
      </c>
      <c r="B2092" s="5">
        <v>143490693</v>
      </c>
      <c r="C2092" s="1">
        <v>5540246194632</v>
      </c>
      <c r="D2092" s="1" t="str">
        <f t="shared" si="64"/>
        <v>BOULANGERIE</v>
      </c>
      <c r="E2092" s="4">
        <v>44931</v>
      </c>
      <c r="F2092" s="6">
        <v>2088</v>
      </c>
      <c r="G2092" t="str">
        <f t="shared" si="65"/>
        <v>202301</v>
      </c>
    </row>
    <row r="2093" spans="1:7" ht="12" customHeight="1" x14ac:dyDescent="0.15">
      <c r="A2093" s="7">
        <v>44913</v>
      </c>
      <c r="B2093" s="8">
        <v>143490694</v>
      </c>
      <c r="C2093" s="1">
        <v>5540246195250</v>
      </c>
      <c r="D2093" s="1" t="str">
        <f t="shared" si="64"/>
        <v>BOULANGERIE</v>
      </c>
      <c r="E2093" s="7">
        <v>44934</v>
      </c>
      <c r="F2093" s="9">
        <v>418</v>
      </c>
      <c r="G2093" t="str">
        <f t="shared" si="65"/>
        <v>202301</v>
      </c>
    </row>
    <row r="2094" spans="1:7" ht="12" customHeight="1" x14ac:dyDescent="0.15">
      <c r="A2094" s="4">
        <v>44913</v>
      </c>
      <c r="B2094" s="5">
        <v>143490694</v>
      </c>
      <c r="C2094" s="1">
        <v>5540246196046</v>
      </c>
      <c r="D2094" s="1" t="str">
        <f t="shared" si="64"/>
        <v>BOULANGERIE</v>
      </c>
      <c r="E2094" s="4">
        <v>44934</v>
      </c>
      <c r="F2094" s="6">
        <v>836</v>
      </c>
      <c r="G2094" t="str">
        <f t="shared" si="65"/>
        <v>202301</v>
      </c>
    </row>
    <row r="2095" spans="1:7" ht="12" customHeight="1" x14ac:dyDescent="0.15">
      <c r="A2095" s="7">
        <v>44914</v>
      </c>
      <c r="B2095" s="8">
        <v>143490711</v>
      </c>
      <c r="C2095" s="1">
        <v>5540246174095</v>
      </c>
      <c r="D2095" s="1" t="str">
        <f t="shared" si="64"/>
        <v>CREMERIE</v>
      </c>
      <c r="E2095" s="7">
        <v>44922</v>
      </c>
      <c r="F2095" s="9">
        <v>70</v>
      </c>
      <c r="G2095" t="str">
        <f t="shared" si="65"/>
        <v>202212</v>
      </c>
    </row>
    <row r="2096" spans="1:7" ht="12" customHeight="1" x14ac:dyDescent="0.15">
      <c r="A2096" s="4">
        <v>44914</v>
      </c>
      <c r="B2096" s="5">
        <v>143490711</v>
      </c>
      <c r="C2096" s="1">
        <v>5540246175049</v>
      </c>
      <c r="D2096" s="1" t="str">
        <f t="shared" si="64"/>
        <v>CREMERIE</v>
      </c>
      <c r="E2096" s="4">
        <v>44922</v>
      </c>
      <c r="F2096" s="6">
        <v>696</v>
      </c>
      <c r="G2096" t="str">
        <f t="shared" si="65"/>
        <v>202212</v>
      </c>
    </row>
    <row r="2097" spans="1:7" ht="12" customHeight="1" x14ac:dyDescent="0.15">
      <c r="A2097" s="7">
        <v>44914</v>
      </c>
      <c r="B2097" s="8">
        <v>143490711</v>
      </c>
      <c r="C2097" s="1">
        <v>5540246175050</v>
      </c>
      <c r="D2097" s="1" t="str">
        <f t="shared" si="64"/>
        <v>CREMERIE</v>
      </c>
      <c r="E2097" s="7">
        <v>44922</v>
      </c>
      <c r="F2097" s="9">
        <v>279</v>
      </c>
      <c r="G2097" t="str">
        <f t="shared" si="65"/>
        <v>202212</v>
      </c>
    </row>
    <row r="2098" spans="1:7" ht="12" customHeight="1" x14ac:dyDescent="0.15">
      <c r="A2098" s="7">
        <v>44914</v>
      </c>
      <c r="B2098" s="8">
        <v>143490732</v>
      </c>
      <c r="C2098" s="1">
        <v>5540246196148</v>
      </c>
      <c r="D2098" s="1" t="str">
        <f t="shared" si="64"/>
        <v>EMBALLAGES</v>
      </c>
      <c r="E2098" s="7">
        <v>44945</v>
      </c>
      <c r="F2098" s="9">
        <v>975</v>
      </c>
      <c r="G2098" t="str">
        <f t="shared" si="65"/>
        <v>202301</v>
      </c>
    </row>
    <row r="2099" spans="1:7" ht="12" customHeight="1" x14ac:dyDescent="0.15">
      <c r="A2099" s="7">
        <v>44915</v>
      </c>
      <c r="B2099" s="8">
        <v>143490736</v>
      </c>
      <c r="C2099" s="1">
        <v>5540246172539</v>
      </c>
      <c r="D2099" s="1" t="str">
        <f t="shared" si="64"/>
        <v>CREMERIE</v>
      </c>
      <c r="E2099" s="7">
        <v>44917</v>
      </c>
      <c r="F2099" s="9">
        <v>24</v>
      </c>
      <c r="G2099" t="str">
        <f t="shared" si="65"/>
        <v>202212</v>
      </c>
    </row>
    <row r="2100" spans="1:7" ht="12" customHeight="1" x14ac:dyDescent="0.15">
      <c r="A2100" s="4">
        <v>44915</v>
      </c>
      <c r="B2100" s="5">
        <v>143490736</v>
      </c>
      <c r="C2100" s="1">
        <v>5540246172669</v>
      </c>
      <c r="D2100" s="1" t="str">
        <f t="shared" si="64"/>
        <v>CREMERIE</v>
      </c>
      <c r="E2100" s="4">
        <v>44917</v>
      </c>
      <c r="F2100" s="6">
        <v>279</v>
      </c>
      <c r="G2100" t="str">
        <f t="shared" si="65"/>
        <v>202212</v>
      </c>
    </row>
    <row r="2101" spans="1:7" ht="12" customHeight="1" x14ac:dyDescent="0.15">
      <c r="A2101" s="7">
        <v>44915</v>
      </c>
      <c r="B2101" s="8">
        <v>143490736</v>
      </c>
      <c r="C2101" s="1">
        <v>5540246172978</v>
      </c>
      <c r="D2101" s="1" t="str">
        <f t="shared" si="64"/>
        <v>CREMERIE</v>
      </c>
      <c r="E2101" s="7">
        <v>44917</v>
      </c>
      <c r="F2101" s="9">
        <v>1671</v>
      </c>
      <c r="G2101" t="str">
        <f t="shared" si="65"/>
        <v>202212</v>
      </c>
    </row>
    <row r="2102" spans="1:7" ht="12" customHeight="1" x14ac:dyDescent="0.15">
      <c r="A2102" s="7">
        <v>44915</v>
      </c>
      <c r="B2102" s="8">
        <v>143490736</v>
      </c>
      <c r="C2102" s="1">
        <v>5540246174174</v>
      </c>
      <c r="D2102" s="1" t="str">
        <f t="shared" si="64"/>
        <v>CREMERIE</v>
      </c>
      <c r="E2102" s="7">
        <v>44917</v>
      </c>
      <c r="F2102" s="9">
        <v>232</v>
      </c>
      <c r="G2102" t="str">
        <f t="shared" si="65"/>
        <v>202212</v>
      </c>
    </row>
    <row r="2103" spans="1:7" ht="12" customHeight="1" x14ac:dyDescent="0.15">
      <c r="A2103" s="4">
        <v>44915</v>
      </c>
      <c r="B2103" s="5">
        <v>143490736</v>
      </c>
      <c r="C2103" s="1">
        <v>5540246176699</v>
      </c>
      <c r="D2103" s="1" t="str">
        <f t="shared" si="64"/>
        <v>CREMERIE</v>
      </c>
      <c r="E2103" s="4">
        <v>44917</v>
      </c>
      <c r="F2103" s="6">
        <v>6264</v>
      </c>
      <c r="G2103" t="str">
        <f t="shared" si="65"/>
        <v>202212</v>
      </c>
    </row>
    <row r="2104" spans="1:7" ht="12" customHeight="1" x14ac:dyDescent="0.15">
      <c r="A2104" s="7">
        <v>44915</v>
      </c>
      <c r="B2104" s="8">
        <v>143490737</v>
      </c>
      <c r="C2104" s="1">
        <v>5540246171933</v>
      </c>
      <c r="D2104" s="1" t="str">
        <f t="shared" si="64"/>
        <v>CREMERIE</v>
      </c>
      <c r="E2104" s="7">
        <v>44917</v>
      </c>
      <c r="F2104" s="9">
        <v>1114</v>
      </c>
      <c r="G2104" t="str">
        <f t="shared" si="65"/>
        <v>202212</v>
      </c>
    </row>
    <row r="2105" spans="1:7" ht="12" customHeight="1" x14ac:dyDescent="0.15">
      <c r="A2105" s="4">
        <v>44915</v>
      </c>
      <c r="B2105" s="5">
        <v>143490737</v>
      </c>
      <c r="C2105" s="1">
        <v>5540246176294</v>
      </c>
      <c r="D2105" s="1" t="str">
        <f t="shared" si="64"/>
        <v>CREMERIE</v>
      </c>
      <c r="E2105" s="4">
        <v>44917</v>
      </c>
      <c r="F2105" s="6">
        <v>1485</v>
      </c>
      <c r="G2105" t="str">
        <f t="shared" si="65"/>
        <v>202212</v>
      </c>
    </row>
    <row r="2106" spans="1:7" ht="12" customHeight="1" x14ac:dyDescent="0.15">
      <c r="A2106" s="7">
        <v>44915</v>
      </c>
      <c r="B2106" s="8">
        <v>143490737</v>
      </c>
      <c r="C2106" s="1">
        <v>5540246176295</v>
      </c>
      <c r="D2106" s="1" t="str">
        <f t="shared" si="64"/>
        <v>CREMERIE</v>
      </c>
      <c r="E2106" s="7">
        <v>44917</v>
      </c>
      <c r="F2106" s="9">
        <v>6682</v>
      </c>
      <c r="G2106" t="str">
        <f t="shared" si="65"/>
        <v>202212</v>
      </c>
    </row>
    <row r="2107" spans="1:7" ht="12" customHeight="1" x14ac:dyDescent="0.15">
      <c r="A2107" s="7">
        <v>44915</v>
      </c>
      <c r="B2107" s="8">
        <v>143490737</v>
      </c>
      <c r="C2107" s="1">
        <v>5540246187987</v>
      </c>
      <c r="D2107" s="1" t="str">
        <f t="shared" si="64"/>
        <v>CREMERIE</v>
      </c>
      <c r="E2107" s="7">
        <v>44917</v>
      </c>
      <c r="F2107" s="9">
        <v>3341</v>
      </c>
      <c r="G2107" t="str">
        <f t="shared" si="65"/>
        <v>202212</v>
      </c>
    </row>
    <row r="2108" spans="1:7" ht="12" customHeight="1" x14ac:dyDescent="0.15">
      <c r="A2108" s="7">
        <v>44915</v>
      </c>
      <c r="B2108" s="8">
        <v>143490747</v>
      </c>
      <c r="C2108" s="1">
        <v>5540246188175</v>
      </c>
      <c r="D2108" s="1" t="str">
        <f t="shared" si="64"/>
        <v>CREMERIE</v>
      </c>
      <c r="E2108" s="7">
        <v>44921</v>
      </c>
      <c r="F2108" s="9">
        <v>836</v>
      </c>
      <c r="G2108" t="str">
        <f t="shared" si="65"/>
        <v>202212</v>
      </c>
    </row>
    <row r="2109" spans="1:7" ht="12" customHeight="1" x14ac:dyDescent="0.15">
      <c r="A2109" s="7">
        <v>44915</v>
      </c>
      <c r="B2109" s="8">
        <v>143490761</v>
      </c>
      <c r="C2109" s="1">
        <v>5540246191394</v>
      </c>
      <c r="D2109" s="1" t="str">
        <f t="shared" si="64"/>
        <v>CREMERIE</v>
      </c>
      <c r="E2109" s="7">
        <v>44945</v>
      </c>
      <c r="F2109" s="9">
        <v>418</v>
      </c>
      <c r="G2109" t="str">
        <f t="shared" si="65"/>
        <v>202301</v>
      </c>
    </row>
    <row r="2110" spans="1:7" ht="12" customHeight="1" x14ac:dyDescent="0.15">
      <c r="A2110" s="7">
        <v>44915</v>
      </c>
      <c r="B2110" s="8">
        <v>143490763</v>
      </c>
      <c r="C2110" s="1">
        <v>5540246196002</v>
      </c>
      <c r="D2110" s="1" t="str">
        <f t="shared" si="64"/>
        <v>CREMERIE</v>
      </c>
      <c r="E2110" s="7">
        <v>44945</v>
      </c>
      <c r="F2110" s="9">
        <v>423</v>
      </c>
      <c r="G2110" t="str">
        <f t="shared" si="65"/>
        <v>202301</v>
      </c>
    </row>
    <row r="2111" spans="1:7" ht="12" customHeight="1" x14ac:dyDescent="0.15">
      <c r="A2111" s="7">
        <v>44915</v>
      </c>
      <c r="B2111" s="8">
        <v>143490765</v>
      </c>
      <c r="C2111" s="1">
        <v>5540246177133</v>
      </c>
      <c r="D2111" s="1" t="str">
        <f t="shared" si="64"/>
        <v>MIX LEGUMES</v>
      </c>
      <c r="E2111" s="7">
        <v>44934</v>
      </c>
      <c r="F2111" s="9">
        <v>6125</v>
      </c>
      <c r="G2111" t="str">
        <f t="shared" si="65"/>
        <v>202301</v>
      </c>
    </row>
    <row r="2112" spans="1:7" ht="12" customHeight="1" x14ac:dyDescent="0.15">
      <c r="A2112" s="4">
        <v>44915</v>
      </c>
      <c r="B2112" s="5">
        <v>143490765</v>
      </c>
      <c r="C2112" s="1">
        <v>5540246192148</v>
      </c>
      <c r="D2112" s="1" t="str">
        <f t="shared" si="64"/>
        <v>MIX LEGUMES</v>
      </c>
      <c r="E2112" s="4">
        <v>44934</v>
      </c>
      <c r="F2112" s="6">
        <v>13920</v>
      </c>
      <c r="G2112" t="str">
        <f t="shared" si="65"/>
        <v>202301</v>
      </c>
    </row>
    <row r="2113" spans="1:7" ht="12" customHeight="1" x14ac:dyDescent="0.15">
      <c r="A2113" s="7">
        <v>44915</v>
      </c>
      <c r="B2113" s="8">
        <v>143490765</v>
      </c>
      <c r="C2113" s="1">
        <v>5540246192518</v>
      </c>
      <c r="D2113" s="1" t="str">
        <f t="shared" si="64"/>
        <v>MIX LEGUMES</v>
      </c>
      <c r="E2113" s="7">
        <v>44934</v>
      </c>
      <c r="F2113" s="9">
        <v>9396</v>
      </c>
      <c r="G2113" t="str">
        <f t="shared" si="65"/>
        <v>202301</v>
      </c>
    </row>
    <row r="2114" spans="1:7" ht="12" customHeight="1" x14ac:dyDescent="0.15">
      <c r="A2114" s="7">
        <v>44915</v>
      </c>
      <c r="B2114" s="8">
        <v>143490767</v>
      </c>
      <c r="C2114" s="1">
        <v>5540246177376</v>
      </c>
      <c r="D2114" s="1" t="str">
        <f t="shared" ref="D2114:D2177" si="66">VLOOKUP(C2114,Categorie,4,FALSE)</f>
        <v>BOULANGERIE</v>
      </c>
      <c r="E2114" s="7">
        <v>44935</v>
      </c>
      <c r="F2114" s="9">
        <v>1420</v>
      </c>
      <c r="G2114" t="str">
        <f t="shared" si="65"/>
        <v>202301</v>
      </c>
    </row>
    <row r="2115" spans="1:7" ht="12" customHeight="1" x14ac:dyDescent="0.15">
      <c r="A2115" s="7">
        <v>44915</v>
      </c>
      <c r="B2115" s="8">
        <v>143490772</v>
      </c>
      <c r="C2115" s="1">
        <v>5540246170256</v>
      </c>
      <c r="D2115" s="1" t="str">
        <f t="shared" si="66"/>
        <v>BOULANGERIE</v>
      </c>
      <c r="E2115" s="7">
        <v>44950</v>
      </c>
      <c r="F2115" s="9">
        <v>2116</v>
      </c>
      <c r="G2115" t="str">
        <f t="shared" ref="G2115:G2178" si="67">TEXT(E2115,"aaaamm")</f>
        <v>202301</v>
      </c>
    </row>
    <row r="2116" spans="1:7" ht="12" customHeight="1" x14ac:dyDescent="0.15">
      <c r="A2116" s="4">
        <v>44915</v>
      </c>
      <c r="B2116" s="5">
        <v>143490772</v>
      </c>
      <c r="C2116" s="1">
        <v>5540246171888</v>
      </c>
      <c r="D2116" s="1" t="str">
        <f t="shared" si="66"/>
        <v>BOULANGERIE</v>
      </c>
      <c r="E2116" s="4">
        <v>44950</v>
      </c>
      <c r="F2116" s="6">
        <v>1300</v>
      </c>
      <c r="G2116" t="str">
        <f t="shared" si="67"/>
        <v>202301</v>
      </c>
    </row>
    <row r="2117" spans="1:7" ht="12" customHeight="1" x14ac:dyDescent="0.15">
      <c r="A2117" s="7">
        <v>44916</v>
      </c>
      <c r="B2117" s="8">
        <v>143490786</v>
      </c>
      <c r="C2117" s="1">
        <v>5540246176295</v>
      </c>
      <c r="D2117" s="1" t="str">
        <f t="shared" si="66"/>
        <v>CREMERIE</v>
      </c>
      <c r="E2117" s="7">
        <v>44920</v>
      </c>
      <c r="F2117" s="9">
        <v>6682</v>
      </c>
      <c r="G2117" t="str">
        <f t="shared" si="67"/>
        <v>202212</v>
      </c>
    </row>
    <row r="2118" spans="1:7" ht="12" customHeight="1" x14ac:dyDescent="0.15">
      <c r="A2118" s="7">
        <v>44916</v>
      </c>
      <c r="B2118" s="8">
        <v>143490786</v>
      </c>
      <c r="C2118" s="1">
        <v>5540246187987</v>
      </c>
      <c r="D2118" s="1" t="str">
        <f t="shared" si="66"/>
        <v>CREMERIE</v>
      </c>
      <c r="E2118" s="7">
        <v>44920</v>
      </c>
      <c r="F2118" s="9">
        <v>4455</v>
      </c>
      <c r="G2118" t="str">
        <f t="shared" si="67"/>
        <v>202212</v>
      </c>
    </row>
    <row r="2119" spans="1:7" ht="12" customHeight="1" x14ac:dyDescent="0.15">
      <c r="A2119" s="7">
        <v>44916</v>
      </c>
      <c r="B2119" s="8">
        <v>143490787</v>
      </c>
      <c r="C2119" s="1">
        <v>5540246172978</v>
      </c>
      <c r="D2119" s="1" t="str">
        <f t="shared" si="66"/>
        <v>CREMERIE</v>
      </c>
      <c r="E2119" s="7">
        <v>44920</v>
      </c>
      <c r="F2119" s="9">
        <v>836</v>
      </c>
      <c r="G2119" t="str">
        <f t="shared" si="67"/>
        <v>202212</v>
      </c>
    </row>
    <row r="2120" spans="1:7" ht="12" customHeight="1" x14ac:dyDescent="0.15">
      <c r="A2120" s="4">
        <v>44916</v>
      </c>
      <c r="B2120" s="5">
        <v>143490787</v>
      </c>
      <c r="C2120" s="1">
        <v>5540246176699</v>
      </c>
      <c r="D2120" s="1" t="str">
        <f t="shared" si="66"/>
        <v>CREMERIE</v>
      </c>
      <c r="E2120" s="4">
        <v>44920</v>
      </c>
      <c r="F2120" s="6">
        <v>6264</v>
      </c>
      <c r="G2120" t="str">
        <f t="shared" si="67"/>
        <v>202212</v>
      </c>
    </row>
    <row r="2121" spans="1:7" ht="12" customHeight="1" x14ac:dyDescent="0.15">
      <c r="A2121" s="7">
        <v>44916</v>
      </c>
      <c r="B2121" s="8">
        <v>143490787</v>
      </c>
      <c r="C2121" s="1">
        <v>5540246188175</v>
      </c>
      <c r="D2121" s="1" t="str">
        <f t="shared" si="66"/>
        <v>CREMERIE</v>
      </c>
      <c r="E2121" s="7">
        <v>44920</v>
      </c>
      <c r="F2121" s="9">
        <v>232</v>
      </c>
      <c r="G2121" t="str">
        <f t="shared" si="67"/>
        <v>202212</v>
      </c>
    </row>
    <row r="2122" spans="1:7" ht="12" customHeight="1" x14ac:dyDescent="0.15">
      <c r="A2122" s="7">
        <v>44916</v>
      </c>
      <c r="B2122" s="8">
        <v>143490790</v>
      </c>
      <c r="C2122" s="1">
        <v>5540246191598</v>
      </c>
      <c r="D2122" s="1" t="str">
        <f t="shared" si="66"/>
        <v>CREMERIE</v>
      </c>
      <c r="E2122" s="7">
        <v>44922</v>
      </c>
      <c r="F2122" s="9">
        <v>1601</v>
      </c>
      <c r="G2122" t="str">
        <f t="shared" si="67"/>
        <v>202212</v>
      </c>
    </row>
    <row r="2123" spans="1:7" ht="12" customHeight="1" x14ac:dyDescent="0.15">
      <c r="A2123" s="7">
        <v>44916</v>
      </c>
      <c r="B2123" s="8">
        <v>143490803</v>
      </c>
      <c r="C2123" s="1">
        <v>5540246185562</v>
      </c>
      <c r="D2123" s="1" t="str">
        <f t="shared" si="66"/>
        <v>CREMERIE</v>
      </c>
      <c r="E2123" s="7">
        <v>44922</v>
      </c>
      <c r="F2123" s="9">
        <v>279</v>
      </c>
      <c r="G2123" t="str">
        <f t="shared" si="67"/>
        <v>202212</v>
      </c>
    </row>
    <row r="2124" spans="1:7" ht="12" customHeight="1" x14ac:dyDescent="0.15">
      <c r="A2124" s="7">
        <v>44916</v>
      </c>
      <c r="B2124" s="8">
        <v>143490804</v>
      </c>
      <c r="C2124" s="1">
        <v>5540246174095</v>
      </c>
      <c r="D2124" s="1" t="str">
        <f t="shared" si="66"/>
        <v>CREMERIE</v>
      </c>
      <c r="E2124" s="7">
        <v>44924</v>
      </c>
      <c r="F2124" s="9">
        <v>70</v>
      </c>
      <c r="G2124" t="str">
        <f t="shared" si="67"/>
        <v>202212</v>
      </c>
    </row>
    <row r="2125" spans="1:7" ht="12" customHeight="1" x14ac:dyDescent="0.15">
      <c r="A2125" s="4">
        <v>44916</v>
      </c>
      <c r="B2125" s="5">
        <v>143490804</v>
      </c>
      <c r="C2125" s="1">
        <v>5540246175047</v>
      </c>
      <c r="D2125" s="1" t="str">
        <f t="shared" si="66"/>
        <v>CREMERIE</v>
      </c>
      <c r="E2125" s="4">
        <v>44924</v>
      </c>
      <c r="F2125" s="6">
        <v>279</v>
      </c>
      <c r="G2125" t="str">
        <f t="shared" si="67"/>
        <v>202212</v>
      </c>
    </row>
    <row r="2126" spans="1:7" ht="12" customHeight="1" x14ac:dyDescent="0.15">
      <c r="A2126" s="7">
        <v>44916</v>
      </c>
      <c r="B2126" s="8">
        <v>143490804</v>
      </c>
      <c r="C2126" s="1">
        <v>5540246175049</v>
      </c>
      <c r="D2126" s="1" t="str">
        <f t="shared" si="66"/>
        <v>CREMERIE</v>
      </c>
      <c r="E2126" s="7">
        <v>44924</v>
      </c>
      <c r="F2126" s="9">
        <v>836</v>
      </c>
      <c r="G2126" t="str">
        <f t="shared" si="67"/>
        <v>202212</v>
      </c>
    </row>
    <row r="2127" spans="1:7" ht="12" customHeight="1" x14ac:dyDescent="0.15">
      <c r="A2127" s="4">
        <v>44916</v>
      </c>
      <c r="B2127" s="5">
        <v>143490804</v>
      </c>
      <c r="C2127" s="1">
        <v>5540246190743</v>
      </c>
      <c r="D2127" s="1" t="str">
        <f t="shared" si="66"/>
        <v>CREMERIE</v>
      </c>
      <c r="E2127" s="4">
        <v>44924</v>
      </c>
      <c r="F2127" s="6">
        <v>557</v>
      </c>
      <c r="G2127" t="str">
        <f t="shared" si="67"/>
        <v>202212</v>
      </c>
    </row>
    <row r="2128" spans="1:7" ht="12" customHeight="1" x14ac:dyDescent="0.15">
      <c r="A2128" s="4">
        <v>44916</v>
      </c>
      <c r="B2128" s="5">
        <v>143490806</v>
      </c>
      <c r="C2128" s="1">
        <v>5540246194632</v>
      </c>
      <c r="D2128" s="1" t="str">
        <f t="shared" si="66"/>
        <v>BOULANGERIE</v>
      </c>
      <c r="E2128" s="4">
        <v>44935</v>
      </c>
      <c r="F2128" s="6">
        <v>1671</v>
      </c>
      <c r="G2128" t="str">
        <f t="shared" si="67"/>
        <v>202301</v>
      </c>
    </row>
    <row r="2129" spans="1:7" ht="12" customHeight="1" x14ac:dyDescent="0.15">
      <c r="A2129" s="7">
        <v>44916</v>
      </c>
      <c r="B2129" s="8">
        <v>143490806</v>
      </c>
      <c r="C2129" s="1">
        <v>5540246195250</v>
      </c>
      <c r="D2129" s="1" t="str">
        <f t="shared" si="66"/>
        <v>BOULANGERIE</v>
      </c>
      <c r="E2129" s="7">
        <v>44935</v>
      </c>
      <c r="F2129" s="9">
        <v>168</v>
      </c>
      <c r="G2129" t="str">
        <f t="shared" si="67"/>
        <v>202301</v>
      </c>
    </row>
    <row r="2130" spans="1:7" ht="12" customHeight="1" x14ac:dyDescent="0.15">
      <c r="A2130" s="4">
        <v>44916</v>
      </c>
      <c r="B2130" s="5">
        <v>143490806</v>
      </c>
      <c r="C2130" s="1">
        <v>5540246196046</v>
      </c>
      <c r="D2130" s="1" t="str">
        <f t="shared" si="66"/>
        <v>BOULANGERIE</v>
      </c>
      <c r="E2130" s="4">
        <v>44935</v>
      </c>
      <c r="F2130" s="6">
        <v>84</v>
      </c>
      <c r="G2130" t="str">
        <f t="shared" si="67"/>
        <v>202301</v>
      </c>
    </row>
    <row r="2131" spans="1:7" ht="12" customHeight="1" x14ac:dyDescent="0.15">
      <c r="A2131" s="7">
        <v>44916</v>
      </c>
      <c r="B2131" s="8">
        <v>143490807</v>
      </c>
      <c r="C2131" s="1">
        <v>5540246177133</v>
      </c>
      <c r="D2131" s="1" t="str">
        <f t="shared" si="66"/>
        <v>MIX LEGUMES</v>
      </c>
      <c r="E2131" s="7">
        <v>44938</v>
      </c>
      <c r="F2131" s="9">
        <v>5568</v>
      </c>
      <c r="G2131" t="str">
        <f t="shared" si="67"/>
        <v>202301</v>
      </c>
    </row>
    <row r="2132" spans="1:7" ht="12" customHeight="1" x14ac:dyDescent="0.15">
      <c r="A2132" s="4">
        <v>44916</v>
      </c>
      <c r="B2132" s="5">
        <v>143490807</v>
      </c>
      <c r="C2132" s="1">
        <v>5540246192148</v>
      </c>
      <c r="D2132" s="1" t="str">
        <f t="shared" si="66"/>
        <v>MIX LEGUMES</v>
      </c>
      <c r="E2132" s="4">
        <v>44938</v>
      </c>
      <c r="F2132" s="6">
        <v>23664</v>
      </c>
      <c r="G2132" t="str">
        <f t="shared" si="67"/>
        <v>202301</v>
      </c>
    </row>
    <row r="2133" spans="1:7" ht="12" customHeight="1" x14ac:dyDescent="0.15">
      <c r="A2133" s="7">
        <v>44916</v>
      </c>
      <c r="B2133" s="8">
        <v>143490807</v>
      </c>
      <c r="C2133" s="1">
        <v>5540246192518</v>
      </c>
      <c r="D2133" s="1" t="str">
        <f t="shared" si="66"/>
        <v>MIX LEGUMES</v>
      </c>
      <c r="E2133" s="7">
        <v>44938</v>
      </c>
      <c r="F2133" s="9">
        <v>3132</v>
      </c>
      <c r="G2133" t="str">
        <f t="shared" si="67"/>
        <v>202301</v>
      </c>
    </row>
    <row r="2134" spans="1:7" ht="12" customHeight="1" x14ac:dyDescent="0.15">
      <c r="A2134" s="7">
        <v>44916</v>
      </c>
      <c r="B2134" s="8">
        <v>143490813</v>
      </c>
      <c r="C2134" s="1">
        <v>5540246173492</v>
      </c>
      <c r="D2134" s="1" t="str">
        <f t="shared" si="66"/>
        <v>VOLAILLE</v>
      </c>
      <c r="E2134" s="7">
        <v>44931</v>
      </c>
      <c r="F2134" s="9">
        <v>8967</v>
      </c>
      <c r="G2134" t="str">
        <f t="shared" si="67"/>
        <v>202301</v>
      </c>
    </row>
    <row r="2135" spans="1:7" ht="12" customHeight="1" x14ac:dyDescent="0.15">
      <c r="A2135" s="7">
        <v>44916</v>
      </c>
      <c r="B2135" s="8">
        <v>143490814</v>
      </c>
      <c r="C2135" s="1">
        <v>5540246196046</v>
      </c>
      <c r="D2135" s="1" t="str">
        <f t="shared" si="66"/>
        <v>BOULANGERIE</v>
      </c>
      <c r="E2135" s="7">
        <v>44917</v>
      </c>
      <c r="F2135" s="9">
        <v>335</v>
      </c>
      <c r="G2135" t="str">
        <f t="shared" si="67"/>
        <v>202212</v>
      </c>
    </row>
    <row r="2136" spans="1:7" ht="12" customHeight="1" x14ac:dyDescent="0.15">
      <c r="A2136" s="4">
        <v>44916</v>
      </c>
      <c r="B2136" s="5">
        <v>143490821</v>
      </c>
      <c r="C2136" s="1">
        <v>5540246181061</v>
      </c>
      <c r="D2136" s="1" t="str">
        <f t="shared" si="66"/>
        <v>VOLAILLE</v>
      </c>
      <c r="E2136" s="4">
        <v>44930</v>
      </c>
      <c r="F2136" s="6">
        <v>6615</v>
      </c>
      <c r="G2136" t="str">
        <f t="shared" si="67"/>
        <v>202301</v>
      </c>
    </row>
    <row r="2137" spans="1:7" ht="12" customHeight="1" x14ac:dyDescent="0.15">
      <c r="A2137" s="7">
        <v>44916</v>
      </c>
      <c r="B2137" s="8">
        <v>143490821</v>
      </c>
      <c r="C2137" s="1">
        <v>5540246185278</v>
      </c>
      <c r="D2137" s="1" t="str">
        <f t="shared" si="66"/>
        <v>VOLAILLE</v>
      </c>
      <c r="E2137" s="7">
        <v>44930</v>
      </c>
      <c r="F2137" s="9">
        <v>3358</v>
      </c>
      <c r="G2137" t="str">
        <f t="shared" si="67"/>
        <v>202301</v>
      </c>
    </row>
    <row r="2138" spans="1:7" ht="12" customHeight="1" x14ac:dyDescent="0.15">
      <c r="A2138" s="7">
        <v>44917</v>
      </c>
      <c r="B2138" s="8">
        <v>143490829</v>
      </c>
      <c r="C2138" s="1">
        <v>5540246176699</v>
      </c>
      <c r="D2138" s="1" t="str">
        <f t="shared" si="66"/>
        <v>CREMERIE</v>
      </c>
      <c r="E2138" s="7">
        <v>44921</v>
      </c>
      <c r="F2138" s="9">
        <v>6264</v>
      </c>
      <c r="G2138" t="str">
        <f t="shared" si="67"/>
        <v>202212</v>
      </c>
    </row>
    <row r="2139" spans="1:7" ht="12" customHeight="1" x14ac:dyDescent="0.15">
      <c r="A2139" s="4">
        <v>44917</v>
      </c>
      <c r="B2139" s="5">
        <v>143490830</v>
      </c>
      <c r="C2139" s="1">
        <v>5540246176295</v>
      </c>
      <c r="D2139" s="1" t="str">
        <f t="shared" si="66"/>
        <v>CREMERIE</v>
      </c>
      <c r="E2139" s="4">
        <v>44921</v>
      </c>
      <c r="F2139" s="6">
        <v>7424</v>
      </c>
      <c r="G2139" t="str">
        <f t="shared" si="67"/>
        <v>202212</v>
      </c>
    </row>
    <row r="2140" spans="1:7" ht="12" customHeight="1" x14ac:dyDescent="0.15">
      <c r="A2140" s="7">
        <v>44917</v>
      </c>
      <c r="B2140" s="8">
        <v>143490830</v>
      </c>
      <c r="C2140" s="1">
        <v>5540246187987</v>
      </c>
      <c r="D2140" s="1" t="str">
        <f t="shared" si="66"/>
        <v>CREMERIE</v>
      </c>
      <c r="E2140" s="7">
        <v>44921</v>
      </c>
      <c r="F2140" s="9">
        <v>3341</v>
      </c>
      <c r="G2140" t="str">
        <f t="shared" si="67"/>
        <v>202212</v>
      </c>
    </row>
    <row r="2141" spans="1:7" ht="12" customHeight="1" x14ac:dyDescent="0.15">
      <c r="A2141" s="7">
        <v>44917</v>
      </c>
      <c r="B2141" s="8">
        <v>143490837</v>
      </c>
      <c r="C2141" s="1">
        <v>5540246194632</v>
      </c>
      <c r="D2141" s="1" t="str">
        <f t="shared" si="66"/>
        <v>BOULANGERIE</v>
      </c>
      <c r="E2141" s="7">
        <v>44938</v>
      </c>
      <c r="F2141" s="9">
        <v>1420</v>
      </c>
      <c r="G2141" t="str">
        <f t="shared" si="67"/>
        <v>202301</v>
      </c>
    </row>
    <row r="2142" spans="1:7" ht="12" customHeight="1" x14ac:dyDescent="0.15">
      <c r="A2142" s="4">
        <v>44920</v>
      </c>
      <c r="B2142" s="5">
        <v>143500850</v>
      </c>
      <c r="C2142" s="1">
        <v>5540246174174</v>
      </c>
      <c r="D2142" s="1" t="str">
        <f t="shared" si="66"/>
        <v>CREMERIE</v>
      </c>
      <c r="E2142" s="4">
        <v>44922</v>
      </c>
      <c r="F2142" s="6">
        <v>696</v>
      </c>
      <c r="G2142" t="str">
        <f t="shared" si="67"/>
        <v>202212</v>
      </c>
    </row>
    <row r="2143" spans="1:7" ht="12" customHeight="1" x14ac:dyDescent="0.15">
      <c r="A2143" s="4">
        <v>44920</v>
      </c>
      <c r="B2143" s="5">
        <v>143500851</v>
      </c>
      <c r="C2143" s="1">
        <v>5540246187987</v>
      </c>
      <c r="D2143" s="1" t="str">
        <f t="shared" si="66"/>
        <v>CREMERIE</v>
      </c>
      <c r="E2143" s="4">
        <v>44922</v>
      </c>
      <c r="F2143" s="6">
        <v>2228</v>
      </c>
      <c r="G2143" t="str">
        <f t="shared" si="67"/>
        <v>202212</v>
      </c>
    </row>
    <row r="2144" spans="1:7" ht="12" customHeight="1" x14ac:dyDescent="0.15">
      <c r="A2144" s="7">
        <v>44920</v>
      </c>
      <c r="B2144" s="8">
        <v>143500860</v>
      </c>
      <c r="C2144" s="1">
        <v>5540246173472</v>
      </c>
      <c r="D2144" s="1" t="str">
        <f t="shared" si="66"/>
        <v>CREMERIE</v>
      </c>
      <c r="E2144" s="7">
        <v>44928</v>
      </c>
      <c r="F2144" s="9">
        <v>279</v>
      </c>
      <c r="G2144" t="str">
        <f t="shared" si="67"/>
        <v>202301</v>
      </c>
    </row>
    <row r="2145" spans="1:7" ht="12" customHeight="1" x14ac:dyDescent="0.15">
      <c r="A2145" s="4">
        <v>44920</v>
      </c>
      <c r="B2145" s="5">
        <v>143500860</v>
      </c>
      <c r="C2145" s="1">
        <v>5540246175049</v>
      </c>
      <c r="D2145" s="1" t="str">
        <f t="shared" si="66"/>
        <v>CREMERIE</v>
      </c>
      <c r="E2145" s="4">
        <v>44928</v>
      </c>
      <c r="F2145" s="6">
        <v>557</v>
      </c>
      <c r="G2145" t="str">
        <f t="shared" si="67"/>
        <v>202301</v>
      </c>
    </row>
    <row r="2146" spans="1:7" ht="12" customHeight="1" x14ac:dyDescent="0.15">
      <c r="A2146" s="7">
        <v>44920</v>
      </c>
      <c r="B2146" s="8">
        <v>143500860</v>
      </c>
      <c r="C2146" s="1">
        <v>5540246175050</v>
      </c>
      <c r="D2146" s="1" t="str">
        <f t="shared" si="66"/>
        <v>CREMERIE</v>
      </c>
      <c r="E2146" s="7">
        <v>44928</v>
      </c>
      <c r="F2146" s="9">
        <v>1114</v>
      </c>
      <c r="G2146" t="str">
        <f t="shared" si="67"/>
        <v>202301</v>
      </c>
    </row>
    <row r="2147" spans="1:7" ht="12" customHeight="1" x14ac:dyDescent="0.15">
      <c r="A2147" s="4">
        <v>44920</v>
      </c>
      <c r="B2147" s="5">
        <v>143500865</v>
      </c>
      <c r="C2147" s="1">
        <v>5540246194632</v>
      </c>
      <c r="D2147" s="1" t="str">
        <f t="shared" si="66"/>
        <v>BOULANGERIE</v>
      </c>
      <c r="E2147" s="4">
        <v>44942</v>
      </c>
      <c r="F2147" s="6">
        <v>919</v>
      </c>
      <c r="G2147" t="str">
        <f t="shared" si="67"/>
        <v>202301</v>
      </c>
    </row>
    <row r="2148" spans="1:7" ht="12" customHeight="1" x14ac:dyDescent="0.15">
      <c r="A2148" s="7">
        <v>44920</v>
      </c>
      <c r="B2148" s="8">
        <v>143500865</v>
      </c>
      <c r="C2148" s="1">
        <v>5540246195250</v>
      </c>
      <c r="D2148" s="1" t="str">
        <f t="shared" si="66"/>
        <v>BOULANGERIE</v>
      </c>
      <c r="E2148" s="7">
        <v>44942</v>
      </c>
      <c r="F2148" s="9">
        <v>168</v>
      </c>
      <c r="G2148" t="str">
        <f t="shared" si="67"/>
        <v>202301</v>
      </c>
    </row>
    <row r="2149" spans="1:7" ht="12" customHeight="1" x14ac:dyDescent="0.15">
      <c r="A2149" s="4">
        <v>44920</v>
      </c>
      <c r="B2149" s="5">
        <v>143500866</v>
      </c>
      <c r="C2149" s="1">
        <v>5540246182684</v>
      </c>
      <c r="D2149" s="1" t="str">
        <f t="shared" si="66"/>
        <v>BOULANGERIE</v>
      </c>
      <c r="E2149" s="4">
        <v>44942</v>
      </c>
      <c r="F2149" s="6">
        <v>372</v>
      </c>
      <c r="G2149" t="str">
        <f t="shared" si="67"/>
        <v>202301</v>
      </c>
    </row>
    <row r="2150" spans="1:7" ht="12" customHeight="1" x14ac:dyDescent="0.15">
      <c r="A2150" s="4">
        <v>44920</v>
      </c>
      <c r="B2150" s="5">
        <v>143500866</v>
      </c>
      <c r="C2150" s="1">
        <v>5540246194467</v>
      </c>
      <c r="D2150" s="1" t="str">
        <f t="shared" si="66"/>
        <v>BOULANGERIE</v>
      </c>
      <c r="E2150" s="4">
        <v>44942</v>
      </c>
      <c r="F2150" s="6">
        <v>14255</v>
      </c>
      <c r="G2150" t="str">
        <f t="shared" si="67"/>
        <v>202301</v>
      </c>
    </row>
    <row r="2151" spans="1:7" ht="12" customHeight="1" x14ac:dyDescent="0.15">
      <c r="A2151" s="4">
        <v>44920</v>
      </c>
      <c r="B2151" s="5">
        <v>143500873</v>
      </c>
      <c r="C2151" s="1">
        <v>5540246173906</v>
      </c>
      <c r="D2151" s="1" t="str">
        <f t="shared" si="66"/>
        <v>VOLAILLE</v>
      </c>
      <c r="E2151" s="4">
        <v>44935</v>
      </c>
      <c r="F2151" s="6">
        <v>4900</v>
      </c>
      <c r="G2151" t="str">
        <f t="shared" si="67"/>
        <v>202301</v>
      </c>
    </row>
    <row r="2152" spans="1:7" ht="12" customHeight="1" x14ac:dyDescent="0.15">
      <c r="A2152" s="7">
        <v>44920</v>
      </c>
      <c r="B2152" s="8">
        <v>143500873</v>
      </c>
      <c r="C2152" s="1">
        <v>5540246181016</v>
      </c>
      <c r="D2152" s="1" t="str">
        <f t="shared" si="66"/>
        <v>VOLAILLE</v>
      </c>
      <c r="E2152" s="7">
        <v>44935</v>
      </c>
      <c r="F2152" s="9">
        <v>10691</v>
      </c>
      <c r="G2152" t="str">
        <f t="shared" si="67"/>
        <v>202301</v>
      </c>
    </row>
    <row r="2153" spans="1:7" ht="12" customHeight="1" x14ac:dyDescent="0.15">
      <c r="A2153" s="4">
        <v>44920</v>
      </c>
      <c r="B2153" s="5">
        <v>143500874</v>
      </c>
      <c r="C2153" s="1">
        <v>5540246183130</v>
      </c>
      <c r="D2153" s="1" t="str">
        <f t="shared" si="66"/>
        <v>MIX LEGUMES</v>
      </c>
      <c r="E2153" s="4">
        <v>44943</v>
      </c>
      <c r="F2153" s="6">
        <v>1128</v>
      </c>
      <c r="G2153" t="str">
        <f t="shared" si="67"/>
        <v>202301</v>
      </c>
    </row>
    <row r="2154" spans="1:7" ht="12" customHeight="1" x14ac:dyDescent="0.15">
      <c r="A2154" s="7">
        <v>44920</v>
      </c>
      <c r="B2154" s="8">
        <v>143500874</v>
      </c>
      <c r="C2154" s="1">
        <v>5540246183455</v>
      </c>
      <c r="D2154" s="1" t="str">
        <f t="shared" si="66"/>
        <v>MIX LEGUMES</v>
      </c>
      <c r="E2154" s="7">
        <v>44943</v>
      </c>
      <c r="F2154" s="9">
        <v>1044</v>
      </c>
      <c r="G2154" t="str">
        <f t="shared" si="67"/>
        <v>202301</v>
      </c>
    </row>
    <row r="2155" spans="1:7" ht="12" customHeight="1" x14ac:dyDescent="0.15">
      <c r="A2155" s="4">
        <v>44920</v>
      </c>
      <c r="B2155" s="5">
        <v>143500874</v>
      </c>
      <c r="C2155" s="1">
        <v>5540246183538</v>
      </c>
      <c r="D2155" s="1" t="str">
        <f t="shared" si="66"/>
        <v>MIX LEGUMES</v>
      </c>
      <c r="E2155" s="4">
        <v>44943</v>
      </c>
      <c r="F2155" s="6">
        <v>919</v>
      </c>
      <c r="G2155" t="str">
        <f t="shared" si="67"/>
        <v>202301</v>
      </c>
    </row>
    <row r="2156" spans="1:7" ht="12" customHeight="1" x14ac:dyDescent="0.15">
      <c r="A2156" s="4">
        <v>44920</v>
      </c>
      <c r="B2156" s="5">
        <v>143500876</v>
      </c>
      <c r="C2156" s="1">
        <v>5540246183587</v>
      </c>
      <c r="D2156" s="1" t="str">
        <f t="shared" si="66"/>
        <v>MIX LEGUMES</v>
      </c>
      <c r="E2156" s="4">
        <v>44944</v>
      </c>
      <c r="F2156" s="6">
        <v>502</v>
      </c>
      <c r="G2156" t="str">
        <f t="shared" si="67"/>
        <v>202301</v>
      </c>
    </row>
    <row r="2157" spans="1:7" ht="12" customHeight="1" x14ac:dyDescent="0.15">
      <c r="A2157" s="7">
        <v>44920</v>
      </c>
      <c r="B2157" s="8">
        <v>143500876</v>
      </c>
      <c r="C2157" s="1">
        <v>5540246183589</v>
      </c>
      <c r="D2157" s="1" t="str">
        <f t="shared" si="66"/>
        <v>MIX LEGUMES</v>
      </c>
      <c r="E2157" s="7">
        <v>44944</v>
      </c>
      <c r="F2157" s="9">
        <v>1300</v>
      </c>
      <c r="G2157" t="str">
        <f t="shared" si="67"/>
        <v>202301</v>
      </c>
    </row>
    <row r="2158" spans="1:7" ht="12" customHeight="1" x14ac:dyDescent="0.15">
      <c r="A2158" s="4">
        <v>44920</v>
      </c>
      <c r="B2158" s="5">
        <v>143500876</v>
      </c>
      <c r="C2158" s="1">
        <v>5540246186352</v>
      </c>
      <c r="D2158" s="1" t="str">
        <f t="shared" si="66"/>
        <v>MIX LEGUMES</v>
      </c>
      <c r="E2158" s="4">
        <v>44944</v>
      </c>
      <c r="F2158" s="6">
        <v>940</v>
      </c>
      <c r="G2158" t="str">
        <f t="shared" si="67"/>
        <v>202301</v>
      </c>
    </row>
    <row r="2159" spans="1:7" ht="12" customHeight="1" x14ac:dyDescent="0.15">
      <c r="A2159" s="4">
        <v>44921</v>
      </c>
      <c r="B2159" s="5">
        <v>143500892</v>
      </c>
      <c r="C2159" s="1">
        <v>5540246188175</v>
      </c>
      <c r="D2159" s="1" t="str">
        <f t="shared" si="66"/>
        <v>CREMERIE</v>
      </c>
      <c r="E2159" s="4">
        <v>44923</v>
      </c>
      <c r="F2159" s="6">
        <v>348</v>
      </c>
      <c r="G2159" t="str">
        <f t="shared" si="67"/>
        <v>202212</v>
      </c>
    </row>
    <row r="2160" spans="1:7" ht="12" customHeight="1" x14ac:dyDescent="0.15">
      <c r="A2160" s="7">
        <v>44921</v>
      </c>
      <c r="B2160" s="8">
        <v>143500892</v>
      </c>
      <c r="C2160" s="1">
        <v>5540246192102</v>
      </c>
      <c r="D2160" s="1" t="str">
        <f t="shared" si="66"/>
        <v>CREMERIE</v>
      </c>
      <c r="E2160" s="7">
        <v>44923</v>
      </c>
      <c r="F2160" s="9">
        <v>4009</v>
      </c>
      <c r="G2160" t="str">
        <f t="shared" si="67"/>
        <v>202212</v>
      </c>
    </row>
    <row r="2161" spans="1:7" ht="12" customHeight="1" x14ac:dyDescent="0.15">
      <c r="A2161" s="4">
        <v>44922</v>
      </c>
      <c r="B2161" s="5">
        <v>143500931</v>
      </c>
      <c r="C2161" s="1">
        <v>5540246171933</v>
      </c>
      <c r="D2161" s="1" t="str">
        <f t="shared" si="66"/>
        <v>CREMERIE</v>
      </c>
      <c r="E2161" s="4">
        <v>44924</v>
      </c>
      <c r="F2161" s="6">
        <v>1671</v>
      </c>
      <c r="G2161" t="str">
        <f t="shared" si="67"/>
        <v>202212</v>
      </c>
    </row>
    <row r="2162" spans="1:7" ht="12" customHeight="1" x14ac:dyDescent="0.15">
      <c r="A2162" s="7">
        <v>44922</v>
      </c>
      <c r="B2162" s="8">
        <v>143500931</v>
      </c>
      <c r="C2162" s="1">
        <v>5540246176294</v>
      </c>
      <c r="D2162" s="1" t="str">
        <f t="shared" si="66"/>
        <v>CREMERIE</v>
      </c>
      <c r="E2162" s="7">
        <v>44924</v>
      </c>
      <c r="F2162" s="9">
        <v>1114</v>
      </c>
      <c r="G2162" t="str">
        <f t="shared" si="67"/>
        <v>202212</v>
      </c>
    </row>
    <row r="2163" spans="1:7" ht="12" customHeight="1" x14ac:dyDescent="0.15">
      <c r="A2163" s="4">
        <v>44922</v>
      </c>
      <c r="B2163" s="5">
        <v>143500931</v>
      </c>
      <c r="C2163" s="1">
        <v>5540246176295</v>
      </c>
      <c r="D2163" s="1" t="str">
        <f t="shared" si="66"/>
        <v>CREMERIE</v>
      </c>
      <c r="E2163" s="4">
        <v>44924</v>
      </c>
      <c r="F2163" s="6">
        <v>3712</v>
      </c>
      <c r="G2163" t="str">
        <f t="shared" si="67"/>
        <v>202212</v>
      </c>
    </row>
    <row r="2164" spans="1:7" ht="12" customHeight="1" x14ac:dyDescent="0.15">
      <c r="A2164" s="4">
        <v>44922</v>
      </c>
      <c r="B2164" s="5">
        <v>143500931</v>
      </c>
      <c r="C2164" s="1">
        <v>5540246187987</v>
      </c>
      <c r="D2164" s="1" t="str">
        <f t="shared" si="66"/>
        <v>CREMERIE</v>
      </c>
      <c r="E2164" s="4">
        <v>44924</v>
      </c>
      <c r="F2164" s="6">
        <v>2228</v>
      </c>
      <c r="G2164" t="str">
        <f t="shared" si="67"/>
        <v>202212</v>
      </c>
    </row>
    <row r="2165" spans="1:7" ht="12" customHeight="1" x14ac:dyDescent="0.15">
      <c r="A2165" s="7">
        <v>44922</v>
      </c>
      <c r="B2165" s="8">
        <v>143500936</v>
      </c>
      <c r="C2165" s="1">
        <v>5540246185429</v>
      </c>
      <c r="D2165" s="1" t="str">
        <f t="shared" si="66"/>
        <v>CREMERIE</v>
      </c>
      <c r="E2165" s="7">
        <v>44927</v>
      </c>
      <c r="F2165" s="9">
        <v>140</v>
      </c>
      <c r="G2165" t="str">
        <f t="shared" si="67"/>
        <v>202301</v>
      </c>
    </row>
    <row r="2166" spans="1:7" ht="12" customHeight="1" x14ac:dyDescent="0.15">
      <c r="A2166" s="4">
        <v>44922</v>
      </c>
      <c r="B2166" s="5">
        <v>143500942</v>
      </c>
      <c r="C2166" s="1">
        <v>5540246191598</v>
      </c>
      <c r="D2166" s="1" t="str">
        <f t="shared" si="66"/>
        <v>CREMERIE</v>
      </c>
      <c r="E2166" s="4">
        <v>44927</v>
      </c>
      <c r="F2166" s="6">
        <v>1601</v>
      </c>
      <c r="G2166" t="str">
        <f t="shared" si="67"/>
        <v>202301</v>
      </c>
    </row>
    <row r="2167" spans="1:7" ht="12" customHeight="1" x14ac:dyDescent="0.15">
      <c r="A2167" s="7">
        <v>44922</v>
      </c>
      <c r="B2167" s="8">
        <v>143500943</v>
      </c>
      <c r="C2167" s="1">
        <v>5540246191594</v>
      </c>
      <c r="D2167" s="1" t="str">
        <f t="shared" si="66"/>
        <v>CREMERIE</v>
      </c>
      <c r="E2167" s="7">
        <v>44927</v>
      </c>
      <c r="F2167" s="9">
        <v>1504</v>
      </c>
      <c r="G2167" t="str">
        <f t="shared" si="67"/>
        <v>202301</v>
      </c>
    </row>
    <row r="2168" spans="1:7" ht="12" customHeight="1" x14ac:dyDescent="0.15">
      <c r="A2168" s="4">
        <v>44922</v>
      </c>
      <c r="B2168" s="5">
        <v>143500947</v>
      </c>
      <c r="C2168" s="1">
        <v>5540246191596</v>
      </c>
      <c r="D2168" s="1" t="str">
        <f t="shared" si="66"/>
        <v>BOULANGERIE</v>
      </c>
      <c r="E2168" s="4">
        <v>44941</v>
      </c>
      <c r="F2168" s="6">
        <v>149</v>
      </c>
      <c r="G2168" t="str">
        <f t="shared" si="67"/>
        <v>202301</v>
      </c>
    </row>
    <row r="2169" spans="1:7" ht="12" customHeight="1" x14ac:dyDescent="0.15">
      <c r="A2169" s="7">
        <v>44922</v>
      </c>
      <c r="B2169" s="8">
        <v>143500947</v>
      </c>
      <c r="C2169" s="1">
        <v>5540246196466</v>
      </c>
      <c r="D2169" s="1" t="str">
        <f t="shared" si="66"/>
        <v>BOULANGERIE</v>
      </c>
      <c r="E2169" s="7">
        <v>44941</v>
      </c>
      <c r="F2169" s="9">
        <v>594</v>
      </c>
      <c r="G2169" t="str">
        <f t="shared" si="67"/>
        <v>202301</v>
      </c>
    </row>
    <row r="2170" spans="1:7" ht="12" customHeight="1" x14ac:dyDescent="0.15">
      <c r="A2170" s="7">
        <v>44923</v>
      </c>
      <c r="B2170" s="8">
        <v>143500967</v>
      </c>
      <c r="C2170" s="1">
        <v>5540246172978</v>
      </c>
      <c r="D2170" s="1" t="str">
        <f t="shared" si="66"/>
        <v>CREMERIE</v>
      </c>
      <c r="E2170" s="7">
        <v>44927</v>
      </c>
      <c r="F2170" s="9">
        <v>1671</v>
      </c>
      <c r="G2170" t="str">
        <f t="shared" si="67"/>
        <v>202301</v>
      </c>
    </row>
    <row r="2171" spans="1:7" ht="12" customHeight="1" x14ac:dyDescent="0.15">
      <c r="A2171" s="4">
        <v>44923</v>
      </c>
      <c r="B2171" s="5">
        <v>143500967</v>
      </c>
      <c r="C2171" s="1">
        <v>5540246176699</v>
      </c>
      <c r="D2171" s="1" t="str">
        <f t="shared" si="66"/>
        <v>CREMERIE</v>
      </c>
      <c r="E2171" s="4">
        <v>44927</v>
      </c>
      <c r="F2171" s="6">
        <v>12528</v>
      </c>
      <c r="G2171" t="str">
        <f t="shared" si="67"/>
        <v>202301</v>
      </c>
    </row>
    <row r="2172" spans="1:7" ht="12" customHeight="1" x14ac:dyDescent="0.15">
      <c r="A2172" s="7">
        <v>44923</v>
      </c>
      <c r="B2172" s="8">
        <v>143500969</v>
      </c>
      <c r="C2172" s="1">
        <v>5540246171933</v>
      </c>
      <c r="D2172" s="1" t="str">
        <f t="shared" si="66"/>
        <v>CREMERIE</v>
      </c>
      <c r="E2172" s="7">
        <v>44927</v>
      </c>
      <c r="F2172" s="9">
        <v>1671</v>
      </c>
      <c r="G2172" t="str">
        <f t="shared" si="67"/>
        <v>202301</v>
      </c>
    </row>
    <row r="2173" spans="1:7" ht="12" customHeight="1" x14ac:dyDescent="0.15">
      <c r="A2173" s="7">
        <v>44923</v>
      </c>
      <c r="B2173" s="8">
        <v>143500969</v>
      </c>
      <c r="C2173" s="1">
        <v>5540246187987</v>
      </c>
      <c r="D2173" s="1" t="str">
        <f t="shared" si="66"/>
        <v>CREMERIE</v>
      </c>
      <c r="E2173" s="7">
        <v>44927</v>
      </c>
      <c r="F2173" s="9">
        <v>5568</v>
      </c>
      <c r="G2173" t="str">
        <f t="shared" si="67"/>
        <v>202301</v>
      </c>
    </row>
    <row r="2174" spans="1:7" ht="12" customHeight="1" x14ac:dyDescent="0.15">
      <c r="A2174" s="4">
        <v>44923</v>
      </c>
      <c r="B2174" s="5">
        <v>143500969</v>
      </c>
      <c r="C2174" s="1">
        <v>5540246188200</v>
      </c>
      <c r="D2174" s="1" t="str">
        <f t="shared" si="66"/>
        <v>CREMERIE</v>
      </c>
      <c r="E2174" s="4">
        <v>44927</v>
      </c>
      <c r="F2174" s="6">
        <v>2228</v>
      </c>
      <c r="G2174" t="str">
        <f t="shared" si="67"/>
        <v>202301</v>
      </c>
    </row>
    <row r="2175" spans="1:7" ht="12" customHeight="1" x14ac:dyDescent="0.15">
      <c r="A2175" s="7">
        <v>44923</v>
      </c>
      <c r="B2175" s="8">
        <v>143500973</v>
      </c>
      <c r="C2175" s="1">
        <v>5540246185278</v>
      </c>
      <c r="D2175" s="1" t="str">
        <f t="shared" si="66"/>
        <v>VOLAILLE</v>
      </c>
      <c r="E2175" s="7">
        <v>44924</v>
      </c>
      <c r="F2175" s="9">
        <v>1120</v>
      </c>
      <c r="G2175" t="str">
        <f t="shared" si="67"/>
        <v>202212</v>
      </c>
    </row>
    <row r="2176" spans="1:7" ht="12" customHeight="1" x14ac:dyDescent="0.15">
      <c r="A2176" s="7">
        <v>44923</v>
      </c>
      <c r="B2176" s="8">
        <v>143500984</v>
      </c>
      <c r="C2176" s="1">
        <v>5540246194632</v>
      </c>
      <c r="D2176" s="1" t="str">
        <f t="shared" si="66"/>
        <v>BOULANGERIE</v>
      </c>
      <c r="E2176" s="7">
        <v>44944</v>
      </c>
      <c r="F2176" s="9">
        <v>2005</v>
      </c>
      <c r="G2176" t="str">
        <f t="shared" si="67"/>
        <v>202301</v>
      </c>
    </row>
    <row r="2177" spans="1:7" ht="12" customHeight="1" x14ac:dyDescent="0.15">
      <c r="A2177" s="7">
        <v>44923</v>
      </c>
      <c r="B2177" s="8">
        <v>143500987</v>
      </c>
      <c r="C2177" s="1">
        <v>5540246192148</v>
      </c>
      <c r="D2177" s="1" t="str">
        <f t="shared" si="66"/>
        <v>MIX LEGUMES</v>
      </c>
      <c r="E2177" s="7">
        <v>44941</v>
      </c>
      <c r="F2177" s="9">
        <v>45936</v>
      </c>
      <c r="G2177" t="str">
        <f t="shared" si="67"/>
        <v>202301</v>
      </c>
    </row>
    <row r="2178" spans="1:7" ht="12" customHeight="1" x14ac:dyDescent="0.15">
      <c r="A2178" s="7">
        <v>44923</v>
      </c>
      <c r="B2178" s="8">
        <v>143500988</v>
      </c>
      <c r="C2178" s="1">
        <v>5540246171759</v>
      </c>
      <c r="D2178" s="1" t="str">
        <f t="shared" ref="D2178:D2241" si="68">VLOOKUP(C2178,Categorie,4,FALSE)</f>
        <v>MIX LEGUMES</v>
      </c>
      <c r="E2178" s="7">
        <v>44943</v>
      </c>
      <c r="F2178" s="9">
        <v>7308</v>
      </c>
      <c r="G2178" t="str">
        <f t="shared" si="67"/>
        <v>202301</v>
      </c>
    </row>
    <row r="2179" spans="1:7" ht="12" customHeight="1" x14ac:dyDescent="0.15">
      <c r="A2179" s="4">
        <v>44923</v>
      </c>
      <c r="B2179" s="5">
        <v>143500988</v>
      </c>
      <c r="C2179" s="1">
        <v>5540246177133</v>
      </c>
      <c r="D2179" s="1" t="str">
        <f t="shared" si="68"/>
        <v>MIX LEGUMES</v>
      </c>
      <c r="E2179" s="4">
        <v>44943</v>
      </c>
      <c r="F2179" s="6">
        <v>8352</v>
      </c>
      <c r="G2179" t="str">
        <f t="shared" ref="G2179:G2242" si="69">TEXT(E2179,"aaaamm")</f>
        <v>202301</v>
      </c>
    </row>
    <row r="2180" spans="1:7" ht="12" customHeight="1" x14ac:dyDescent="0.15">
      <c r="A2180" s="7">
        <v>44923</v>
      </c>
      <c r="B2180" s="8">
        <v>143500988</v>
      </c>
      <c r="C2180" s="1">
        <v>5540246192518</v>
      </c>
      <c r="D2180" s="1" t="str">
        <f t="shared" si="68"/>
        <v>MIX LEGUMES</v>
      </c>
      <c r="E2180" s="7">
        <v>44943</v>
      </c>
      <c r="F2180" s="9">
        <v>5220</v>
      </c>
      <c r="G2180" t="str">
        <f t="shared" si="69"/>
        <v>202301</v>
      </c>
    </row>
    <row r="2181" spans="1:7" ht="12" customHeight="1" x14ac:dyDescent="0.15">
      <c r="A2181" s="7">
        <v>44924</v>
      </c>
      <c r="B2181" s="8">
        <v>143501007</v>
      </c>
      <c r="C2181" s="1">
        <v>5540246172539</v>
      </c>
      <c r="D2181" s="1" t="str">
        <f t="shared" si="68"/>
        <v>CREMERIE</v>
      </c>
      <c r="E2181" s="7">
        <v>44928</v>
      </c>
      <c r="F2181" s="9">
        <v>47</v>
      </c>
      <c r="G2181" t="str">
        <f t="shared" si="69"/>
        <v>202301</v>
      </c>
    </row>
    <row r="2182" spans="1:7" ht="12" customHeight="1" x14ac:dyDescent="0.15">
      <c r="A2182" s="4">
        <v>44924</v>
      </c>
      <c r="B2182" s="5">
        <v>143501007</v>
      </c>
      <c r="C2182" s="1">
        <v>5540246172669</v>
      </c>
      <c r="D2182" s="1" t="str">
        <f t="shared" si="68"/>
        <v>CREMERIE</v>
      </c>
      <c r="E2182" s="4">
        <v>44928</v>
      </c>
      <c r="F2182" s="6">
        <v>557</v>
      </c>
      <c r="G2182" t="str">
        <f t="shared" si="69"/>
        <v>202301</v>
      </c>
    </row>
    <row r="2183" spans="1:7" ht="12" customHeight="1" x14ac:dyDescent="0.15">
      <c r="A2183" s="7">
        <v>44924</v>
      </c>
      <c r="B2183" s="8">
        <v>143501007</v>
      </c>
      <c r="C2183" s="1">
        <v>5540246172978</v>
      </c>
      <c r="D2183" s="1" t="str">
        <f t="shared" si="68"/>
        <v>CREMERIE</v>
      </c>
      <c r="E2183" s="7">
        <v>44928</v>
      </c>
      <c r="F2183" s="9">
        <v>1671</v>
      </c>
      <c r="G2183" t="str">
        <f t="shared" si="69"/>
        <v>202301</v>
      </c>
    </row>
    <row r="2184" spans="1:7" ht="12" customHeight="1" x14ac:dyDescent="0.15">
      <c r="A2184" s="7">
        <v>44924</v>
      </c>
      <c r="B2184" s="8">
        <v>143501008</v>
      </c>
      <c r="C2184" s="1">
        <v>5540246191598</v>
      </c>
      <c r="D2184" s="1" t="str">
        <f t="shared" si="68"/>
        <v>CREMERIE</v>
      </c>
      <c r="E2184" s="7">
        <v>44928</v>
      </c>
      <c r="F2184" s="9">
        <v>1601</v>
      </c>
      <c r="G2184" t="str">
        <f t="shared" si="69"/>
        <v>202301</v>
      </c>
    </row>
    <row r="2185" spans="1:7" ht="12" customHeight="1" x14ac:dyDescent="0.15">
      <c r="A2185" s="7">
        <v>44924</v>
      </c>
      <c r="B2185" s="8">
        <v>143501009</v>
      </c>
      <c r="C2185" s="1">
        <v>5540246171933</v>
      </c>
      <c r="D2185" s="1" t="str">
        <f t="shared" si="68"/>
        <v>CREMERIE</v>
      </c>
      <c r="E2185" s="7">
        <v>44928</v>
      </c>
      <c r="F2185" s="9">
        <v>1671</v>
      </c>
      <c r="G2185" t="str">
        <f t="shared" si="69"/>
        <v>202301</v>
      </c>
    </row>
    <row r="2186" spans="1:7" ht="12" customHeight="1" x14ac:dyDescent="0.15">
      <c r="A2186" s="4">
        <v>44924</v>
      </c>
      <c r="B2186" s="5">
        <v>143501009</v>
      </c>
      <c r="C2186" s="1">
        <v>5540246176294</v>
      </c>
      <c r="D2186" s="1" t="str">
        <f t="shared" si="68"/>
        <v>CREMERIE</v>
      </c>
      <c r="E2186" s="4">
        <v>44928</v>
      </c>
      <c r="F2186" s="6">
        <v>2228</v>
      </c>
      <c r="G2186" t="str">
        <f t="shared" si="69"/>
        <v>202301</v>
      </c>
    </row>
    <row r="2187" spans="1:7" ht="12" customHeight="1" x14ac:dyDescent="0.15">
      <c r="A2187" s="7">
        <v>44924</v>
      </c>
      <c r="B2187" s="8">
        <v>143501009</v>
      </c>
      <c r="C2187" s="1">
        <v>5540246176295</v>
      </c>
      <c r="D2187" s="1" t="str">
        <f t="shared" si="68"/>
        <v>CREMERIE</v>
      </c>
      <c r="E2187" s="7">
        <v>44928</v>
      </c>
      <c r="F2187" s="9">
        <v>4455</v>
      </c>
      <c r="G2187" t="str">
        <f t="shared" si="69"/>
        <v>202301</v>
      </c>
    </row>
    <row r="2188" spans="1:7" ht="12" customHeight="1" x14ac:dyDescent="0.15">
      <c r="A2188" s="7">
        <v>44924</v>
      </c>
      <c r="B2188" s="8">
        <v>143501009</v>
      </c>
      <c r="C2188" s="1">
        <v>5540246187987</v>
      </c>
      <c r="D2188" s="1" t="str">
        <f t="shared" si="68"/>
        <v>CREMERIE</v>
      </c>
      <c r="E2188" s="7">
        <v>44928</v>
      </c>
      <c r="F2188" s="9">
        <v>4455</v>
      </c>
      <c r="G2188" t="str">
        <f t="shared" si="69"/>
        <v>202301</v>
      </c>
    </row>
    <row r="2189" spans="1:7" ht="12" customHeight="1" x14ac:dyDescent="0.15">
      <c r="A2189" s="4">
        <v>44924</v>
      </c>
      <c r="B2189" s="5">
        <v>143501009</v>
      </c>
      <c r="C2189" s="1">
        <v>5540246188200</v>
      </c>
      <c r="D2189" s="1" t="str">
        <f t="shared" si="68"/>
        <v>CREMERIE</v>
      </c>
      <c r="E2189" s="4">
        <v>44928</v>
      </c>
      <c r="F2189" s="6">
        <v>1485</v>
      </c>
      <c r="G2189" t="str">
        <f t="shared" si="69"/>
        <v>202301</v>
      </c>
    </row>
    <row r="2190" spans="1:7" ht="12" customHeight="1" x14ac:dyDescent="0.15">
      <c r="A2190" s="4">
        <v>44924</v>
      </c>
      <c r="B2190" s="5">
        <v>143501014</v>
      </c>
      <c r="C2190" s="1">
        <v>5540246186325</v>
      </c>
      <c r="D2190" s="1" t="str">
        <f t="shared" si="68"/>
        <v>CREMERIE</v>
      </c>
      <c r="E2190" s="4">
        <v>44930</v>
      </c>
      <c r="F2190" s="6">
        <v>140</v>
      </c>
      <c r="G2190" t="str">
        <f t="shared" si="69"/>
        <v>202301</v>
      </c>
    </row>
    <row r="2191" spans="1:7" ht="12" customHeight="1" x14ac:dyDescent="0.15">
      <c r="A2191" s="4">
        <v>44924</v>
      </c>
      <c r="B2191" s="5">
        <v>143501015</v>
      </c>
      <c r="C2191" s="1">
        <v>5540246188175</v>
      </c>
      <c r="D2191" s="1" t="str">
        <f t="shared" si="68"/>
        <v>CREMERIE</v>
      </c>
      <c r="E2191" s="4">
        <v>44928</v>
      </c>
      <c r="F2191" s="6">
        <v>696</v>
      </c>
      <c r="G2191" t="str">
        <f t="shared" si="69"/>
        <v>202301</v>
      </c>
    </row>
    <row r="2192" spans="1:7" ht="12" customHeight="1" x14ac:dyDescent="0.15">
      <c r="A2192" s="7">
        <v>44924</v>
      </c>
      <c r="B2192" s="8">
        <v>143501016</v>
      </c>
      <c r="C2192" s="1">
        <v>5540246196800</v>
      </c>
      <c r="D2192" s="1" t="str">
        <f t="shared" si="68"/>
        <v>MIX LEGUMES</v>
      </c>
      <c r="E2192" s="7">
        <v>44929</v>
      </c>
      <c r="F2192" s="9">
        <v>669</v>
      </c>
      <c r="G2192" t="str">
        <f t="shared" si="69"/>
        <v>202301</v>
      </c>
    </row>
    <row r="2193" spans="1:7" ht="12" customHeight="1" x14ac:dyDescent="0.15">
      <c r="A2193" s="7">
        <v>44924</v>
      </c>
      <c r="B2193" s="8">
        <v>143501018</v>
      </c>
      <c r="C2193" s="1">
        <v>5540246173472</v>
      </c>
      <c r="D2193" s="1" t="str">
        <f t="shared" si="68"/>
        <v>CREMERIE</v>
      </c>
      <c r="E2193" s="7">
        <v>44931</v>
      </c>
      <c r="F2193" s="9">
        <v>279</v>
      </c>
      <c r="G2193" t="str">
        <f t="shared" si="69"/>
        <v>202301</v>
      </c>
    </row>
    <row r="2194" spans="1:7" ht="12" customHeight="1" x14ac:dyDescent="0.15">
      <c r="A2194" s="4">
        <v>44924</v>
      </c>
      <c r="B2194" s="5">
        <v>143501018</v>
      </c>
      <c r="C2194" s="1">
        <v>5540246174095</v>
      </c>
      <c r="D2194" s="1" t="str">
        <f t="shared" si="68"/>
        <v>CREMERIE</v>
      </c>
      <c r="E2194" s="4">
        <v>44931</v>
      </c>
      <c r="F2194" s="6">
        <v>279</v>
      </c>
      <c r="G2194" t="str">
        <f t="shared" si="69"/>
        <v>202301</v>
      </c>
    </row>
    <row r="2195" spans="1:7" ht="12" customHeight="1" x14ac:dyDescent="0.15">
      <c r="A2195" s="7">
        <v>44924</v>
      </c>
      <c r="B2195" s="8">
        <v>143501018</v>
      </c>
      <c r="C2195" s="1">
        <v>5540246175049</v>
      </c>
      <c r="D2195" s="1" t="str">
        <f t="shared" si="68"/>
        <v>CREMERIE</v>
      </c>
      <c r="E2195" s="7">
        <v>44931</v>
      </c>
      <c r="F2195" s="9">
        <v>836</v>
      </c>
      <c r="G2195" t="str">
        <f t="shared" si="69"/>
        <v>202301</v>
      </c>
    </row>
    <row r="2196" spans="1:7" ht="12" customHeight="1" x14ac:dyDescent="0.15">
      <c r="A2196" s="4">
        <v>44924</v>
      </c>
      <c r="B2196" s="5">
        <v>143501018</v>
      </c>
      <c r="C2196" s="1">
        <v>5540246175050</v>
      </c>
      <c r="D2196" s="1" t="str">
        <f t="shared" si="68"/>
        <v>CREMERIE</v>
      </c>
      <c r="E2196" s="4">
        <v>44931</v>
      </c>
      <c r="F2196" s="6">
        <v>557</v>
      </c>
      <c r="G2196" t="str">
        <f t="shared" si="69"/>
        <v>202301</v>
      </c>
    </row>
    <row r="2197" spans="1:7" ht="12" customHeight="1" x14ac:dyDescent="0.15">
      <c r="A2197" s="4">
        <v>44927</v>
      </c>
      <c r="B2197" s="5">
        <v>143511044</v>
      </c>
      <c r="C2197" s="1">
        <v>5540246174174</v>
      </c>
      <c r="D2197" s="1" t="str">
        <f t="shared" si="68"/>
        <v>CREMERIE</v>
      </c>
      <c r="E2197" s="4">
        <v>44929</v>
      </c>
      <c r="F2197" s="6">
        <v>464</v>
      </c>
      <c r="G2197" t="str">
        <f t="shared" si="69"/>
        <v>202301</v>
      </c>
    </row>
    <row r="2198" spans="1:7" ht="12" customHeight="1" x14ac:dyDescent="0.15">
      <c r="A2198" s="4">
        <v>44927</v>
      </c>
      <c r="B2198" s="5">
        <v>143511045</v>
      </c>
      <c r="C2198" s="1">
        <v>5540246176295</v>
      </c>
      <c r="D2198" s="1" t="str">
        <f t="shared" si="68"/>
        <v>CREMERIE</v>
      </c>
      <c r="E2198" s="4">
        <v>44929</v>
      </c>
      <c r="F2198" s="6">
        <v>7424</v>
      </c>
      <c r="G2198" t="str">
        <f t="shared" si="69"/>
        <v>202301</v>
      </c>
    </row>
    <row r="2199" spans="1:7" ht="12" customHeight="1" x14ac:dyDescent="0.15">
      <c r="A2199" s="7">
        <v>44927</v>
      </c>
      <c r="B2199" s="8">
        <v>143511045</v>
      </c>
      <c r="C2199" s="1">
        <v>5540246188200</v>
      </c>
      <c r="D2199" s="1" t="str">
        <f t="shared" si="68"/>
        <v>CREMERIE</v>
      </c>
      <c r="E2199" s="7">
        <v>44929</v>
      </c>
      <c r="F2199" s="9">
        <v>2228</v>
      </c>
      <c r="G2199" t="str">
        <f t="shared" si="69"/>
        <v>202301</v>
      </c>
    </row>
    <row r="2200" spans="1:7" ht="12" customHeight="1" x14ac:dyDescent="0.15">
      <c r="A2200" s="7">
        <v>44927</v>
      </c>
      <c r="B2200" s="8">
        <v>143511052</v>
      </c>
      <c r="C2200" s="1">
        <v>5540246175049</v>
      </c>
      <c r="D2200" s="1" t="str">
        <f t="shared" si="68"/>
        <v>CREMERIE</v>
      </c>
      <c r="E2200" s="7">
        <v>44935</v>
      </c>
      <c r="F2200" s="9">
        <v>1114</v>
      </c>
      <c r="G2200" t="str">
        <f t="shared" si="69"/>
        <v>202301</v>
      </c>
    </row>
    <row r="2201" spans="1:7" ht="12" customHeight="1" x14ac:dyDescent="0.15">
      <c r="A2201" s="4">
        <v>44927</v>
      </c>
      <c r="B2201" s="5">
        <v>143511052</v>
      </c>
      <c r="C2201" s="1">
        <v>5540246175050</v>
      </c>
      <c r="D2201" s="1" t="str">
        <f t="shared" si="68"/>
        <v>CREMERIE</v>
      </c>
      <c r="E2201" s="4">
        <v>44935</v>
      </c>
      <c r="F2201" s="6">
        <v>557</v>
      </c>
      <c r="G2201" t="str">
        <f t="shared" si="69"/>
        <v>202301</v>
      </c>
    </row>
    <row r="2202" spans="1:7" ht="12" customHeight="1" x14ac:dyDescent="0.15">
      <c r="A2202" s="7">
        <v>44927</v>
      </c>
      <c r="B2202" s="8">
        <v>143511064</v>
      </c>
      <c r="C2202" s="1">
        <v>5540246194632</v>
      </c>
      <c r="D2202" s="1" t="str">
        <f t="shared" si="68"/>
        <v>BOULANGERIE</v>
      </c>
      <c r="E2202" s="7">
        <v>44948</v>
      </c>
      <c r="F2202" s="9">
        <v>2757</v>
      </c>
      <c r="G2202" t="str">
        <f t="shared" si="69"/>
        <v>202301</v>
      </c>
    </row>
    <row r="2203" spans="1:7" ht="12" customHeight="1" x14ac:dyDescent="0.15">
      <c r="A2203" s="4">
        <v>44927</v>
      </c>
      <c r="B2203" s="5">
        <v>143511068</v>
      </c>
      <c r="C2203" s="1">
        <v>5540246192209</v>
      </c>
      <c r="D2203" s="1" t="str">
        <f t="shared" si="68"/>
        <v>MIX LEGUMES</v>
      </c>
      <c r="E2203" s="4">
        <v>44943</v>
      </c>
      <c r="F2203" s="6">
        <v>1114</v>
      </c>
      <c r="G2203" t="str">
        <f t="shared" si="69"/>
        <v>202301</v>
      </c>
    </row>
    <row r="2204" spans="1:7" ht="12" customHeight="1" x14ac:dyDescent="0.15">
      <c r="A2204" s="7">
        <v>44927</v>
      </c>
      <c r="B2204" s="8">
        <v>143511068</v>
      </c>
      <c r="C2204" s="1">
        <v>5540246192594</v>
      </c>
      <c r="D2204" s="1" t="str">
        <f t="shared" si="68"/>
        <v>MIX LEGUMES</v>
      </c>
      <c r="E2204" s="7">
        <v>44943</v>
      </c>
      <c r="F2204" s="9">
        <v>743</v>
      </c>
      <c r="G2204" t="str">
        <f t="shared" si="69"/>
        <v>202301</v>
      </c>
    </row>
    <row r="2205" spans="1:7" ht="12" customHeight="1" x14ac:dyDescent="0.15">
      <c r="A2205" s="4">
        <v>44927</v>
      </c>
      <c r="B2205" s="5">
        <v>143511068</v>
      </c>
      <c r="C2205" s="1">
        <v>5540246192831</v>
      </c>
      <c r="D2205" s="1" t="str">
        <f t="shared" si="68"/>
        <v>MIX LEGUMES</v>
      </c>
      <c r="E2205" s="4">
        <v>44943</v>
      </c>
      <c r="F2205" s="6">
        <v>1300</v>
      </c>
      <c r="G2205" t="str">
        <f t="shared" si="69"/>
        <v>202301</v>
      </c>
    </row>
    <row r="2206" spans="1:7" ht="12" customHeight="1" x14ac:dyDescent="0.15">
      <c r="A2206" s="4">
        <v>44927</v>
      </c>
      <c r="B2206" s="5">
        <v>143511070</v>
      </c>
      <c r="C2206" s="1">
        <v>5540246193316</v>
      </c>
      <c r="D2206" s="1" t="str">
        <f t="shared" si="68"/>
        <v>BOULANGERIE</v>
      </c>
      <c r="E2206" s="4">
        <v>44950</v>
      </c>
      <c r="F2206" s="6">
        <v>669</v>
      </c>
      <c r="G2206" t="str">
        <f t="shared" si="69"/>
        <v>202301</v>
      </c>
    </row>
    <row r="2207" spans="1:7" ht="12" customHeight="1" x14ac:dyDescent="0.15">
      <c r="A2207" s="7">
        <v>44928</v>
      </c>
      <c r="B2207" s="8">
        <v>143511082</v>
      </c>
      <c r="C2207" s="1">
        <v>5540246172669</v>
      </c>
      <c r="D2207" s="1" t="str">
        <f t="shared" si="68"/>
        <v>CREMERIE</v>
      </c>
      <c r="E2207" s="7">
        <v>44930</v>
      </c>
      <c r="F2207" s="9">
        <v>279</v>
      </c>
      <c r="G2207" t="str">
        <f t="shared" si="69"/>
        <v>202301</v>
      </c>
    </row>
    <row r="2208" spans="1:7" ht="12" customHeight="1" x14ac:dyDescent="0.15">
      <c r="A2208" s="7">
        <v>44928</v>
      </c>
      <c r="B2208" s="8">
        <v>143511082</v>
      </c>
      <c r="C2208" s="1">
        <v>5540246174174</v>
      </c>
      <c r="D2208" s="1" t="str">
        <f t="shared" si="68"/>
        <v>CREMERIE</v>
      </c>
      <c r="E2208" s="7">
        <v>44930</v>
      </c>
      <c r="F2208" s="9">
        <v>464</v>
      </c>
      <c r="G2208" t="str">
        <f t="shared" si="69"/>
        <v>202301</v>
      </c>
    </row>
    <row r="2209" spans="1:7" ht="12" customHeight="1" x14ac:dyDescent="0.15">
      <c r="A2209" s="4">
        <v>44928</v>
      </c>
      <c r="B2209" s="5">
        <v>143511082</v>
      </c>
      <c r="C2209" s="1">
        <v>5540246176699</v>
      </c>
      <c r="D2209" s="1" t="str">
        <f t="shared" si="68"/>
        <v>CREMERIE</v>
      </c>
      <c r="E2209" s="4">
        <v>44930</v>
      </c>
      <c r="F2209" s="6">
        <v>8352</v>
      </c>
      <c r="G2209" t="str">
        <f t="shared" si="69"/>
        <v>202301</v>
      </c>
    </row>
    <row r="2210" spans="1:7" ht="12" customHeight="1" x14ac:dyDescent="0.15">
      <c r="A2210" s="4">
        <v>44928</v>
      </c>
      <c r="B2210" s="5">
        <v>143511082</v>
      </c>
      <c r="C2210" s="1">
        <v>5540246192102</v>
      </c>
      <c r="D2210" s="1" t="str">
        <f t="shared" si="68"/>
        <v>CREMERIE</v>
      </c>
      <c r="E2210" s="4">
        <v>44930</v>
      </c>
      <c r="F2210" s="6">
        <v>2005</v>
      </c>
      <c r="G2210" t="str">
        <f t="shared" si="69"/>
        <v>202301</v>
      </c>
    </row>
    <row r="2211" spans="1:7" ht="12" customHeight="1" x14ac:dyDescent="0.15">
      <c r="A2211" s="4">
        <v>44928</v>
      </c>
      <c r="B2211" s="5">
        <v>143511083</v>
      </c>
      <c r="C2211" s="1">
        <v>5540246176295</v>
      </c>
      <c r="D2211" s="1" t="str">
        <f t="shared" si="68"/>
        <v>CREMERIE</v>
      </c>
      <c r="E2211" s="4">
        <v>44930</v>
      </c>
      <c r="F2211" s="6">
        <v>7424</v>
      </c>
      <c r="G2211" t="str">
        <f t="shared" si="69"/>
        <v>202301</v>
      </c>
    </row>
    <row r="2212" spans="1:7" ht="12" customHeight="1" x14ac:dyDescent="0.15">
      <c r="A2212" s="7">
        <v>44928</v>
      </c>
      <c r="B2212" s="8">
        <v>143511083</v>
      </c>
      <c r="C2212" s="1">
        <v>5540246187987</v>
      </c>
      <c r="D2212" s="1" t="str">
        <f t="shared" si="68"/>
        <v>CREMERIE</v>
      </c>
      <c r="E2212" s="7">
        <v>44930</v>
      </c>
      <c r="F2212" s="9">
        <v>2228</v>
      </c>
      <c r="G2212" t="str">
        <f t="shared" si="69"/>
        <v>202301</v>
      </c>
    </row>
    <row r="2213" spans="1:7" ht="12" customHeight="1" x14ac:dyDescent="0.15">
      <c r="A2213" s="7">
        <v>44928</v>
      </c>
      <c r="B2213" s="8">
        <v>143511097</v>
      </c>
      <c r="C2213" s="1">
        <v>5540246183130</v>
      </c>
      <c r="D2213" s="1" t="str">
        <f t="shared" si="68"/>
        <v>MIX LEGUMES</v>
      </c>
      <c r="E2213" s="7">
        <v>44951</v>
      </c>
      <c r="F2213" s="9">
        <v>1692</v>
      </c>
      <c r="G2213" t="str">
        <f t="shared" si="69"/>
        <v>202301</v>
      </c>
    </row>
    <row r="2214" spans="1:7" ht="12" customHeight="1" x14ac:dyDescent="0.15">
      <c r="A2214" s="4">
        <v>44928</v>
      </c>
      <c r="B2214" s="5">
        <v>143511097</v>
      </c>
      <c r="C2214" s="1">
        <v>5540246183537</v>
      </c>
      <c r="D2214" s="1" t="str">
        <f t="shared" si="68"/>
        <v>MIX LEGUMES</v>
      </c>
      <c r="E2214" s="4">
        <v>44951</v>
      </c>
      <c r="F2214" s="6">
        <v>961</v>
      </c>
      <c r="G2214" t="str">
        <f t="shared" si="69"/>
        <v>202301</v>
      </c>
    </row>
    <row r="2215" spans="1:7" ht="12" customHeight="1" x14ac:dyDescent="0.15">
      <c r="A2215" s="7">
        <v>44928</v>
      </c>
      <c r="B2215" s="8">
        <v>143511097</v>
      </c>
      <c r="C2215" s="1">
        <v>5540246183538</v>
      </c>
      <c r="D2215" s="1" t="str">
        <f t="shared" si="68"/>
        <v>MIX LEGUMES</v>
      </c>
      <c r="E2215" s="7">
        <v>44951</v>
      </c>
      <c r="F2215" s="9">
        <v>919</v>
      </c>
      <c r="G2215" t="str">
        <f t="shared" si="69"/>
        <v>202301</v>
      </c>
    </row>
    <row r="2216" spans="1:7" ht="12" customHeight="1" x14ac:dyDescent="0.15">
      <c r="A2216" s="4">
        <v>44928</v>
      </c>
      <c r="B2216" s="5">
        <v>143511097</v>
      </c>
      <c r="C2216" s="1">
        <v>5540246183541</v>
      </c>
      <c r="D2216" s="1" t="str">
        <f t="shared" si="68"/>
        <v>MIX LEGUMES</v>
      </c>
      <c r="E2216" s="4">
        <v>44951</v>
      </c>
      <c r="F2216" s="6">
        <v>1044</v>
      </c>
      <c r="G2216" t="str">
        <f t="shared" si="69"/>
        <v>202301</v>
      </c>
    </row>
    <row r="2217" spans="1:7" ht="12" customHeight="1" x14ac:dyDescent="0.15">
      <c r="A2217" s="7">
        <v>44928</v>
      </c>
      <c r="B2217" s="8">
        <v>143511097</v>
      </c>
      <c r="C2217" s="1">
        <v>5540246183552</v>
      </c>
      <c r="D2217" s="1" t="str">
        <f t="shared" si="68"/>
        <v>MIX LEGUMES</v>
      </c>
      <c r="E2217" s="7">
        <v>44951</v>
      </c>
      <c r="F2217" s="9">
        <v>2172</v>
      </c>
      <c r="G2217" t="str">
        <f t="shared" si="69"/>
        <v>202301</v>
      </c>
    </row>
    <row r="2218" spans="1:7" ht="12" customHeight="1" x14ac:dyDescent="0.15">
      <c r="A2218" s="7">
        <v>44928</v>
      </c>
      <c r="B2218" s="8">
        <v>143511097</v>
      </c>
      <c r="C2218" s="1">
        <v>5540246192571</v>
      </c>
      <c r="D2218" s="1" t="str">
        <f t="shared" si="68"/>
        <v>MIX LEGUMES</v>
      </c>
      <c r="E2218" s="7">
        <v>44951</v>
      </c>
      <c r="F2218" s="9">
        <v>669</v>
      </c>
      <c r="G2218" t="str">
        <f t="shared" si="69"/>
        <v>202301</v>
      </c>
    </row>
    <row r="2219" spans="1:7" ht="12" customHeight="1" x14ac:dyDescent="0.15">
      <c r="A2219" s="7">
        <v>44928</v>
      </c>
      <c r="B2219" s="8">
        <v>143511101</v>
      </c>
      <c r="C2219" s="1">
        <v>5540246180522</v>
      </c>
      <c r="D2219" s="1" t="str">
        <f t="shared" si="68"/>
        <v>BOULANGERIE</v>
      </c>
      <c r="E2219" s="7">
        <v>44952</v>
      </c>
      <c r="F2219" s="9">
        <v>1782</v>
      </c>
      <c r="G2219" t="str">
        <f t="shared" si="69"/>
        <v>202301</v>
      </c>
    </row>
    <row r="2220" spans="1:7" ht="12" customHeight="1" x14ac:dyDescent="0.15">
      <c r="A2220" s="4">
        <v>44928</v>
      </c>
      <c r="B2220" s="5">
        <v>143511101</v>
      </c>
      <c r="C2220" s="1">
        <v>5540246193409</v>
      </c>
      <c r="D2220" s="1" t="str">
        <f t="shared" si="68"/>
        <v>BOULANGERIE</v>
      </c>
      <c r="E2220" s="4">
        <v>44952</v>
      </c>
      <c r="F2220" s="6">
        <v>65</v>
      </c>
      <c r="G2220" t="str">
        <f t="shared" si="69"/>
        <v>202301</v>
      </c>
    </row>
    <row r="2221" spans="1:7" ht="12" customHeight="1" x14ac:dyDescent="0.15">
      <c r="A2221" s="7">
        <v>44928</v>
      </c>
      <c r="B2221" s="8">
        <v>143511102</v>
      </c>
      <c r="C2221" s="1">
        <v>5540246191596</v>
      </c>
      <c r="D2221" s="1" t="str">
        <f t="shared" si="68"/>
        <v>BOULANGERIE</v>
      </c>
      <c r="E2221" s="7">
        <v>44949</v>
      </c>
      <c r="F2221" s="9">
        <v>372</v>
      </c>
      <c r="G2221" t="str">
        <f t="shared" si="69"/>
        <v>202301</v>
      </c>
    </row>
    <row r="2222" spans="1:7" ht="12" customHeight="1" x14ac:dyDescent="0.15">
      <c r="A2222" s="4">
        <v>44928</v>
      </c>
      <c r="B2222" s="5">
        <v>143511102</v>
      </c>
      <c r="C2222" s="1">
        <v>5540246196466</v>
      </c>
      <c r="D2222" s="1" t="str">
        <f t="shared" si="68"/>
        <v>BOULANGERIE</v>
      </c>
      <c r="E2222" s="4">
        <v>44949</v>
      </c>
      <c r="F2222" s="6">
        <v>1188</v>
      </c>
      <c r="G2222" t="str">
        <f t="shared" si="69"/>
        <v>202301</v>
      </c>
    </row>
    <row r="2223" spans="1:7" ht="12" customHeight="1" x14ac:dyDescent="0.15">
      <c r="A2223" s="4">
        <v>44929</v>
      </c>
      <c r="B2223" s="5">
        <v>143511120</v>
      </c>
      <c r="C2223" s="1">
        <v>5540246172978</v>
      </c>
      <c r="D2223" s="1" t="str">
        <f t="shared" si="68"/>
        <v>CREMERIE</v>
      </c>
      <c r="E2223" s="4">
        <v>44931</v>
      </c>
      <c r="F2223" s="6">
        <v>2506</v>
      </c>
      <c r="G2223" t="str">
        <f t="shared" si="69"/>
        <v>202301</v>
      </c>
    </row>
    <row r="2224" spans="1:7" ht="12" customHeight="1" x14ac:dyDescent="0.15">
      <c r="A2224" s="4">
        <v>44929</v>
      </c>
      <c r="B2224" s="5">
        <v>143511120</v>
      </c>
      <c r="C2224" s="1">
        <v>5540246174174</v>
      </c>
      <c r="D2224" s="1" t="str">
        <f t="shared" si="68"/>
        <v>CREMERIE</v>
      </c>
      <c r="E2224" s="4">
        <v>44931</v>
      </c>
      <c r="F2224" s="6">
        <v>348</v>
      </c>
      <c r="G2224" t="str">
        <f t="shared" si="69"/>
        <v>202301</v>
      </c>
    </row>
    <row r="2225" spans="1:7" ht="12" customHeight="1" x14ac:dyDescent="0.15">
      <c r="A2225" s="4">
        <v>44929</v>
      </c>
      <c r="B2225" s="5">
        <v>143511120</v>
      </c>
      <c r="C2225" s="1">
        <v>5540246176699</v>
      </c>
      <c r="D2225" s="1" t="str">
        <f t="shared" si="68"/>
        <v>CREMERIE</v>
      </c>
      <c r="E2225" s="4">
        <v>44931</v>
      </c>
      <c r="F2225" s="6">
        <v>4176</v>
      </c>
      <c r="G2225" t="str">
        <f t="shared" si="69"/>
        <v>202301</v>
      </c>
    </row>
    <row r="2226" spans="1:7" ht="12" customHeight="1" x14ac:dyDescent="0.15">
      <c r="A2226" s="7">
        <v>44929</v>
      </c>
      <c r="B2226" s="8">
        <v>143511120</v>
      </c>
      <c r="C2226" s="1">
        <v>5540246188175</v>
      </c>
      <c r="D2226" s="1" t="str">
        <f t="shared" si="68"/>
        <v>CREMERIE</v>
      </c>
      <c r="E2226" s="7">
        <v>44931</v>
      </c>
      <c r="F2226" s="9">
        <v>696</v>
      </c>
      <c r="G2226" t="str">
        <f t="shared" si="69"/>
        <v>202301</v>
      </c>
    </row>
    <row r="2227" spans="1:7" ht="12" customHeight="1" x14ac:dyDescent="0.15">
      <c r="A2227" s="4">
        <v>44929</v>
      </c>
      <c r="B2227" s="5">
        <v>143511121</v>
      </c>
      <c r="C2227" s="1">
        <v>5540246176294</v>
      </c>
      <c r="D2227" s="1" t="str">
        <f t="shared" si="68"/>
        <v>CREMERIE</v>
      </c>
      <c r="E2227" s="4">
        <v>44931</v>
      </c>
      <c r="F2227" s="6">
        <v>743</v>
      </c>
      <c r="G2227" t="str">
        <f t="shared" si="69"/>
        <v>202301</v>
      </c>
    </row>
    <row r="2228" spans="1:7" ht="12" customHeight="1" x14ac:dyDescent="0.15">
      <c r="A2228" s="7">
        <v>44929</v>
      </c>
      <c r="B2228" s="8">
        <v>143511121</v>
      </c>
      <c r="C2228" s="1">
        <v>5540246176295</v>
      </c>
      <c r="D2228" s="1" t="str">
        <f t="shared" si="68"/>
        <v>CREMERIE</v>
      </c>
      <c r="E2228" s="7">
        <v>44931</v>
      </c>
      <c r="F2228" s="9">
        <v>4455</v>
      </c>
      <c r="G2228" t="str">
        <f t="shared" si="69"/>
        <v>202301</v>
      </c>
    </row>
    <row r="2229" spans="1:7" ht="12" customHeight="1" x14ac:dyDescent="0.15">
      <c r="A2229" s="7">
        <v>44929</v>
      </c>
      <c r="B2229" s="8">
        <v>143511121</v>
      </c>
      <c r="C2229" s="1">
        <v>5540246188200</v>
      </c>
      <c r="D2229" s="1" t="str">
        <f t="shared" si="68"/>
        <v>CREMERIE</v>
      </c>
      <c r="E2229" s="7">
        <v>44931</v>
      </c>
      <c r="F2229" s="9">
        <v>1485</v>
      </c>
      <c r="G2229" t="str">
        <f t="shared" si="69"/>
        <v>202301</v>
      </c>
    </row>
    <row r="2230" spans="1:7" ht="12" customHeight="1" x14ac:dyDescent="0.15">
      <c r="A2230" s="7">
        <v>44929</v>
      </c>
      <c r="B2230" s="8">
        <v>143511127</v>
      </c>
      <c r="C2230" s="1">
        <v>5540246191598</v>
      </c>
      <c r="D2230" s="1" t="str">
        <f t="shared" si="68"/>
        <v>CREMERIE</v>
      </c>
      <c r="E2230" s="7">
        <v>44935</v>
      </c>
      <c r="F2230" s="9">
        <v>1601</v>
      </c>
      <c r="G2230" t="str">
        <f t="shared" si="69"/>
        <v>202301</v>
      </c>
    </row>
    <row r="2231" spans="1:7" ht="12" customHeight="1" x14ac:dyDescent="0.15">
      <c r="A2231" s="7">
        <v>44929</v>
      </c>
      <c r="B2231" s="8">
        <v>143511129</v>
      </c>
      <c r="C2231" s="1">
        <v>5540246195242</v>
      </c>
      <c r="D2231" s="1" t="str">
        <f t="shared" si="68"/>
        <v>MIX LEGUMES</v>
      </c>
      <c r="E2231" s="7">
        <v>44948</v>
      </c>
      <c r="F2231" s="9">
        <v>743</v>
      </c>
      <c r="G2231" t="str">
        <f t="shared" si="69"/>
        <v>202301</v>
      </c>
    </row>
    <row r="2232" spans="1:7" ht="12" customHeight="1" x14ac:dyDescent="0.15">
      <c r="A2232" s="7">
        <v>44930</v>
      </c>
      <c r="B2232" s="8">
        <v>143511148</v>
      </c>
      <c r="C2232" s="1">
        <v>5540246174174</v>
      </c>
      <c r="D2232" s="1" t="str">
        <f t="shared" si="68"/>
        <v>CREMERIE</v>
      </c>
      <c r="E2232" s="7">
        <v>44934</v>
      </c>
      <c r="F2232" s="9">
        <v>232</v>
      </c>
      <c r="G2232" t="str">
        <f t="shared" si="69"/>
        <v>202301</v>
      </c>
    </row>
    <row r="2233" spans="1:7" ht="12" customHeight="1" x14ac:dyDescent="0.15">
      <c r="A2233" s="4">
        <v>44930</v>
      </c>
      <c r="B2233" s="5">
        <v>143511148</v>
      </c>
      <c r="C2233" s="1">
        <v>5540246176699</v>
      </c>
      <c r="D2233" s="1" t="str">
        <f t="shared" si="68"/>
        <v>CREMERIE</v>
      </c>
      <c r="E2233" s="4">
        <v>44934</v>
      </c>
      <c r="F2233" s="6">
        <v>8352</v>
      </c>
      <c r="G2233" t="str">
        <f t="shared" si="69"/>
        <v>202301</v>
      </c>
    </row>
    <row r="2234" spans="1:7" ht="12" customHeight="1" x14ac:dyDescent="0.15">
      <c r="A2234" s="7">
        <v>44930</v>
      </c>
      <c r="B2234" s="8">
        <v>143511149</v>
      </c>
      <c r="C2234" s="1">
        <v>5540246176294</v>
      </c>
      <c r="D2234" s="1" t="str">
        <f t="shared" si="68"/>
        <v>CREMERIE</v>
      </c>
      <c r="E2234" s="7">
        <v>44934</v>
      </c>
      <c r="F2234" s="9">
        <v>1485</v>
      </c>
      <c r="G2234" t="str">
        <f t="shared" si="69"/>
        <v>202301</v>
      </c>
    </row>
    <row r="2235" spans="1:7" ht="12" customHeight="1" x14ac:dyDescent="0.15">
      <c r="A2235" s="4">
        <v>44930</v>
      </c>
      <c r="B2235" s="5">
        <v>143511149</v>
      </c>
      <c r="C2235" s="1">
        <v>5540246187987</v>
      </c>
      <c r="D2235" s="1" t="str">
        <f t="shared" si="68"/>
        <v>CREMERIE</v>
      </c>
      <c r="E2235" s="4">
        <v>44934</v>
      </c>
      <c r="F2235" s="6">
        <v>2784</v>
      </c>
      <c r="G2235" t="str">
        <f t="shared" si="69"/>
        <v>202301</v>
      </c>
    </row>
    <row r="2236" spans="1:7" ht="12" customHeight="1" x14ac:dyDescent="0.15">
      <c r="A2236" s="7">
        <v>44930</v>
      </c>
      <c r="B2236" s="8">
        <v>143511152</v>
      </c>
      <c r="C2236" s="1">
        <v>5540246175049</v>
      </c>
      <c r="D2236" s="1" t="str">
        <f t="shared" si="68"/>
        <v>CREMERIE</v>
      </c>
      <c r="E2236" s="7">
        <v>44938</v>
      </c>
      <c r="F2236" s="9">
        <v>836</v>
      </c>
      <c r="G2236" t="str">
        <f t="shared" si="69"/>
        <v>202301</v>
      </c>
    </row>
    <row r="2237" spans="1:7" ht="12" customHeight="1" x14ac:dyDescent="0.15">
      <c r="A2237" s="4">
        <v>44930</v>
      </c>
      <c r="B2237" s="5">
        <v>143511168</v>
      </c>
      <c r="C2237" s="1">
        <v>5540246183587</v>
      </c>
      <c r="D2237" s="1" t="str">
        <f t="shared" si="68"/>
        <v>MIX LEGUMES</v>
      </c>
      <c r="E2237" s="4">
        <v>44951</v>
      </c>
      <c r="F2237" s="6">
        <v>502</v>
      </c>
      <c r="G2237" t="str">
        <f t="shared" si="69"/>
        <v>202301</v>
      </c>
    </row>
    <row r="2238" spans="1:7" ht="12" customHeight="1" x14ac:dyDescent="0.15">
      <c r="A2238" s="7">
        <v>44930</v>
      </c>
      <c r="B2238" s="8">
        <v>143511168</v>
      </c>
      <c r="C2238" s="1">
        <v>5540246183589</v>
      </c>
      <c r="D2238" s="1" t="str">
        <f t="shared" si="68"/>
        <v>MIX LEGUMES</v>
      </c>
      <c r="E2238" s="7">
        <v>44951</v>
      </c>
      <c r="F2238" s="9">
        <v>1300</v>
      </c>
      <c r="G2238" t="str">
        <f t="shared" si="69"/>
        <v>202301</v>
      </c>
    </row>
    <row r="2239" spans="1:7" ht="12" customHeight="1" x14ac:dyDescent="0.15">
      <c r="A2239" s="4">
        <v>44930</v>
      </c>
      <c r="B2239" s="5">
        <v>143511168</v>
      </c>
      <c r="C2239" s="1">
        <v>5540246186352</v>
      </c>
      <c r="D2239" s="1" t="str">
        <f t="shared" si="68"/>
        <v>MIX LEGUMES</v>
      </c>
      <c r="E2239" s="4">
        <v>44951</v>
      </c>
      <c r="F2239" s="6">
        <v>940</v>
      </c>
      <c r="G2239" t="str">
        <f t="shared" si="69"/>
        <v>202301</v>
      </c>
    </row>
    <row r="2240" spans="1:7" ht="12" customHeight="1" x14ac:dyDescent="0.15">
      <c r="A2240" s="7">
        <v>44930</v>
      </c>
      <c r="B2240" s="8">
        <v>143511168</v>
      </c>
      <c r="C2240" s="1">
        <v>5540246194790</v>
      </c>
      <c r="D2240" s="1" t="str">
        <f t="shared" si="68"/>
        <v>MIX LEGUMES</v>
      </c>
      <c r="E2240" s="7">
        <v>44951</v>
      </c>
      <c r="F2240" s="9">
        <v>1316</v>
      </c>
      <c r="G2240" t="str">
        <f t="shared" si="69"/>
        <v>202301</v>
      </c>
    </row>
    <row r="2241" spans="1:7" ht="12" customHeight="1" x14ac:dyDescent="0.15">
      <c r="A2241" s="4">
        <v>44930</v>
      </c>
      <c r="B2241" s="5">
        <v>143511173</v>
      </c>
      <c r="C2241" s="1">
        <v>5540246192148</v>
      </c>
      <c r="D2241" s="1" t="str">
        <f t="shared" si="68"/>
        <v>MIX LEGUMES</v>
      </c>
      <c r="E2241" s="4">
        <v>44948</v>
      </c>
      <c r="F2241" s="6">
        <v>45936</v>
      </c>
      <c r="G2241" t="str">
        <f t="shared" si="69"/>
        <v>202301</v>
      </c>
    </row>
    <row r="2242" spans="1:7" ht="12" customHeight="1" x14ac:dyDescent="0.15">
      <c r="A2242" s="7">
        <v>44930</v>
      </c>
      <c r="B2242" s="8">
        <v>143511174</v>
      </c>
      <c r="C2242" s="1">
        <v>5540246192148</v>
      </c>
      <c r="D2242" s="1" t="str">
        <f t="shared" ref="D2242:D2305" si="70">VLOOKUP(C2242,Categorie,4,FALSE)</f>
        <v>MIX LEGUMES</v>
      </c>
      <c r="E2242" s="7">
        <v>44952</v>
      </c>
      <c r="F2242" s="9">
        <v>45936</v>
      </c>
      <c r="G2242" t="str">
        <f t="shared" si="69"/>
        <v>202301</v>
      </c>
    </row>
    <row r="2243" spans="1:7" ht="12" customHeight="1" x14ac:dyDescent="0.15">
      <c r="A2243" s="7">
        <v>44930</v>
      </c>
      <c r="B2243" s="8">
        <v>143511175</v>
      </c>
      <c r="C2243" s="1">
        <v>5540246171759</v>
      </c>
      <c r="D2243" s="1" t="str">
        <f t="shared" si="70"/>
        <v>MIX LEGUMES</v>
      </c>
      <c r="E2243" s="7">
        <v>44950</v>
      </c>
      <c r="F2243" s="9">
        <v>5847</v>
      </c>
      <c r="G2243" t="str">
        <f t="shared" ref="G2243:G2306" si="71">TEXT(E2243,"aaaamm")</f>
        <v>202301</v>
      </c>
    </row>
    <row r="2244" spans="1:7" ht="12" customHeight="1" x14ac:dyDescent="0.15">
      <c r="A2244" s="4">
        <v>44930</v>
      </c>
      <c r="B2244" s="5">
        <v>143511175</v>
      </c>
      <c r="C2244" s="1">
        <v>5540246177133</v>
      </c>
      <c r="D2244" s="1" t="str">
        <f t="shared" si="70"/>
        <v>MIX LEGUMES</v>
      </c>
      <c r="E2244" s="4">
        <v>44950</v>
      </c>
      <c r="F2244" s="6">
        <v>8352</v>
      </c>
      <c r="G2244" t="str">
        <f t="shared" si="71"/>
        <v>202301</v>
      </c>
    </row>
    <row r="2245" spans="1:7" ht="12" customHeight="1" x14ac:dyDescent="0.15">
      <c r="A2245" s="7">
        <v>44930</v>
      </c>
      <c r="B2245" s="8">
        <v>143511175</v>
      </c>
      <c r="C2245" s="1">
        <v>5540246192518</v>
      </c>
      <c r="D2245" s="1" t="str">
        <f t="shared" si="70"/>
        <v>MIX LEGUMES</v>
      </c>
      <c r="E2245" s="7">
        <v>44950</v>
      </c>
      <c r="F2245" s="9">
        <v>4176</v>
      </c>
      <c r="G2245" t="str">
        <f t="shared" si="71"/>
        <v>202301</v>
      </c>
    </row>
    <row r="2246" spans="1:7" ht="12" customHeight="1" x14ac:dyDescent="0.15">
      <c r="A2246" s="4">
        <v>44931</v>
      </c>
      <c r="B2246" s="5">
        <v>143511188</v>
      </c>
      <c r="C2246" s="1">
        <v>5540246174174</v>
      </c>
      <c r="D2246" s="1" t="str">
        <f t="shared" si="70"/>
        <v>CREMERIE</v>
      </c>
      <c r="E2246" s="4">
        <v>44935</v>
      </c>
      <c r="F2246" s="6">
        <v>232</v>
      </c>
      <c r="G2246" t="str">
        <f t="shared" si="71"/>
        <v>202301</v>
      </c>
    </row>
    <row r="2247" spans="1:7" ht="12" customHeight="1" x14ac:dyDescent="0.15">
      <c r="A2247" s="4">
        <v>44931</v>
      </c>
      <c r="B2247" s="5">
        <v>143511188</v>
      </c>
      <c r="C2247" s="1">
        <v>5540246188175</v>
      </c>
      <c r="D2247" s="1" t="str">
        <f t="shared" si="70"/>
        <v>CREMERIE</v>
      </c>
      <c r="E2247" s="4">
        <v>44935</v>
      </c>
      <c r="F2247" s="6">
        <v>464</v>
      </c>
      <c r="G2247" t="str">
        <f t="shared" si="71"/>
        <v>202301</v>
      </c>
    </row>
    <row r="2248" spans="1:7" ht="12" customHeight="1" x14ac:dyDescent="0.15">
      <c r="A2248" s="4">
        <v>44931</v>
      </c>
      <c r="B2248" s="5">
        <v>143511189</v>
      </c>
      <c r="C2248" s="1">
        <v>5540246176294</v>
      </c>
      <c r="D2248" s="1" t="str">
        <f t="shared" si="70"/>
        <v>CREMERIE</v>
      </c>
      <c r="E2248" s="4">
        <v>44935</v>
      </c>
      <c r="F2248" s="6">
        <v>2228</v>
      </c>
      <c r="G2248" t="str">
        <f t="shared" si="71"/>
        <v>202301</v>
      </c>
    </row>
    <row r="2249" spans="1:7" ht="12" customHeight="1" x14ac:dyDescent="0.15">
      <c r="A2249" s="4">
        <v>44931</v>
      </c>
      <c r="B2249" s="5">
        <v>143511189</v>
      </c>
      <c r="C2249" s="1">
        <v>5540246187987</v>
      </c>
      <c r="D2249" s="1" t="str">
        <f t="shared" si="70"/>
        <v>CREMERIE</v>
      </c>
      <c r="E2249" s="4">
        <v>44935</v>
      </c>
      <c r="F2249" s="6">
        <v>4455</v>
      </c>
      <c r="G2249" t="str">
        <f t="shared" si="71"/>
        <v>202301</v>
      </c>
    </row>
    <row r="2250" spans="1:7" ht="12" customHeight="1" x14ac:dyDescent="0.15">
      <c r="A2250" s="7">
        <v>44931</v>
      </c>
      <c r="B2250" s="8">
        <v>143511189</v>
      </c>
      <c r="C2250" s="1">
        <v>5540246188200</v>
      </c>
      <c r="D2250" s="1" t="str">
        <f t="shared" si="70"/>
        <v>CREMERIE</v>
      </c>
      <c r="E2250" s="7">
        <v>44935</v>
      </c>
      <c r="F2250" s="9">
        <v>743</v>
      </c>
      <c r="G2250" t="str">
        <f t="shared" si="71"/>
        <v>202301</v>
      </c>
    </row>
    <row r="2251" spans="1:7" ht="12" customHeight="1" x14ac:dyDescent="0.15">
      <c r="A2251" s="4">
        <v>44931</v>
      </c>
      <c r="B2251" s="5">
        <v>143511194</v>
      </c>
      <c r="C2251" s="1">
        <v>5540246185429</v>
      </c>
      <c r="D2251" s="1" t="str">
        <f t="shared" si="70"/>
        <v>CREMERIE</v>
      </c>
      <c r="E2251" s="4">
        <v>44938</v>
      </c>
      <c r="F2251" s="6">
        <v>140</v>
      </c>
      <c r="G2251" t="str">
        <f t="shared" si="71"/>
        <v>202301</v>
      </c>
    </row>
    <row r="2252" spans="1:7" ht="12" customHeight="1" x14ac:dyDescent="0.15">
      <c r="A2252" s="7">
        <v>44931</v>
      </c>
      <c r="B2252" s="8">
        <v>143511194</v>
      </c>
      <c r="C2252" s="1">
        <v>5540246185562</v>
      </c>
      <c r="D2252" s="1" t="str">
        <f t="shared" si="70"/>
        <v>CREMERIE</v>
      </c>
      <c r="E2252" s="7">
        <v>44938</v>
      </c>
      <c r="F2252" s="9">
        <v>140</v>
      </c>
      <c r="G2252" t="str">
        <f t="shared" si="71"/>
        <v>202301</v>
      </c>
    </row>
    <row r="2253" spans="1:7" ht="12" customHeight="1" x14ac:dyDescent="0.15">
      <c r="A2253" s="7">
        <v>44931</v>
      </c>
      <c r="B2253" s="8">
        <v>143511201</v>
      </c>
      <c r="C2253" s="1">
        <v>5540246173906</v>
      </c>
      <c r="D2253" s="1" t="str">
        <f t="shared" si="70"/>
        <v>VOLAILLE</v>
      </c>
      <c r="E2253" s="7">
        <v>44945</v>
      </c>
      <c r="F2253" s="9">
        <v>3267</v>
      </c>
      <c r="G2253" t="str">
        <f t="shared" si="71"/>
        <v>202301</v>
      </c>
    </row>
    <row r="2254" spans="1:7" ht="12" customHeight="1" x14ac:dyDescent="0.15">
      <c r="A2254" s="4">
        <v>44931</v>
      </c>
      <c r="B2254" s="5">
        <v>143511201</v>
      </c>
      <c r="C2254" s="1">
        <v>5540246181016</v>
      </c>
      <c r="D2254" s="1" t="str">
        <f t="shared" si="70"/>
        <v>VOLAILLE</v>
      </c>
      <c r="E2254" s="4">
        <v>44945</v>
      </c>
      <c r="F2254" s="6">
        <v>10691</v>
      </c>
      <c r="G2254" t="str">
        <f t="shared" si="71"/>
        <v>202301</v>
      </c>
    </row>
    <row r="2255" spans="1:7" ht="12" customHeight="1" x14ac:dyDescent="0.15">
      <c r="A2255" s="4">
        <v>44931</v>
      </c>
      <c r="B2255" s="5">
        <v>143511209</v>
      </c>
      <c r="C2255" s="1">
        <v>5540246194632</v>
      </c>
      <c r="D2255" s="1" t="str">
        <f t="shared" si="70"/>
        <v>BOULANGERIE</v>
      </c>
      <c r="E2255" s="4">
        <v>44951</v>
      </c>
      <c r="F2255" s="6">
        <v>2088</v>
      </c>
      <c r="G2255" t="str">
        <f t="shared" si="71"/>
        <v>202301</v>
      </c>
    </row>
    <row r="2256" spans="1:7" ht="12" customHeight="1" x14ac:dyDescent="0.15">
      <c r="A2256" s="7">
        <v>44934</v>
      </c>
      <c r="B2256" s="8">
        <v>143521222</v>
      </c>
      <c r="C2256" s="1">
        <v>5540246172539</v>
      </c>
      <c r="D2256" s="1" t="str">
        <f t="shared" si="70"/>
        <v>CREMERIE</v>
      </c>
      <c r="E2256" s="7">
        <v>44936</v>
      </c>
      <c r="F2256" s="9">
        <v>47</v>
      </c>
      <c r="G2256" t="str">
        <f t="shared" si="71"/>
        <v>202301</v>
      </c>
    </row>
    <row r="2257" spans="1:7" ht="12" customHeight="1" x14ac:dyDescent="0.15">
      <c r="A2257" s="4">
        <v>44934</v>
      </c>
      <c r="B2257" s="5">
        <v>143521222</v>
      </c>
      <c r="C2257" s="1">
        <v>5540246172669</v>
      </c>
      <c r="D2257" s="1" t="str">
        <f t="shared" si="70"/>
        <v>CREMERIE</v>
      </c>
      <c r="E2257" s="4">
        <v>44936</v>
      </c>
      <c r="F2257" s="6">
        <v>279</v>
      </c>
      <c r="G2257" t="str">
        <f t="shared" si="71"/>
        <v>202301</v>
      </c>
    </row>
    <row r="2258" spans="1:7" ht="12" customHeight="1" x14ac:dyDescent="0.15">
      <c r="A2258" s="7">
        <v>44934</v>
      </c>
      <c r="B2258" s="8">
        <v>143521222</v>
      </c>
      <c r="C2258" s="1">
        <v>5540246172978</v>
      </c>
      <c r="D2258" s="1" t="str">
        <f t="shared" si="70"/>
        <v>CREMERIE</v>
      </c>
      <c r="E2258" s="7">
        <v>44936</v>
      </c>
      <c r="F2258" s="9">
        <v>1671</v>
      </c>
      <c r="G2258" t="str">
        <f t="shared" si="71"/>
        <v>202301</v>
      </c>
    </row>
    <row r="2259" spans="1:7" ht="12" customHeight="1" x14ac:dyDescent="0.15">
      <c r="A2259" s="7">
        <v>44934</v>
      </c>
      <c r="B2259" s="8">
        <v>143521222</v>
      </c>
      <c r="C2259" s="1">
        <v>5540246174174</v>
      </c>
      <c r="D2259" s="1" t="str">
        <f t="shared" si="70"/>
        <v>CREMERIE</v>
      </c>
      <c r="E2259" s="7">
        <v>44936</v>
      </c>
      <c r="F2259" s="9">
        <v>348</v>
      </c>
      <c r="G2259" t="str">
        <f t="shared" si="71"/>
        <v>202301</v>
      </c>
    </row>
    <row r="2260" spans="1:7" ht="12" customHeight="1" x14ac:dyDescent="0.15">
      <c r="A2260" s="4">
        <v>44934</v>
      </c>
      <c r="B2260" s="5">
        <v>143521222</v>
      </c>
      <c r="C2260" s="1">
        <v>5540246176699</v>
      </c>
      <c r="D2260" s="1" t="str">
        <f t="shared" si="70"/>
        <v>CREMERIE</v>
      </c>
      <c r="E2260" s="4">
        <v>44936</v>
      </c>
      <c r="F2260" s="6">
        <v>8352</v>
      </c>
      <c r="G2260" t="str">
        <f t="shared" si="71"/>
        <v>202301</v>
      </c>
    </row>
    <row r="2261" spans="1:7" ht="12" customHeight="1" x14ac:dyDescent="0.15">
      <c r="A2261" s="7">
        <v>44934</v>
      </c>
      <c r="B2261" s="8">
        <v>143521224</v>
      </c>
      <c r="C2261" s="1">
        <v>5540246176294</v>
      </c>
      <c r="D2261" s="1" t="str">
        <f t="shared" si="70"/>
        <v>CREMERIE</v>
      </c>
      <c r="E2261" s="7">
        <v>44936</v>
      </c>
      <c r="F2261" s="9">
        <v>1485</v>
      </c>
      <c r="G2261" t="str">
        <f t="shared" si="71"/>
        <v>202301</v>
      </c>
    </row>
    <row r="2262" spans="1:7" ht="12" customHeight="1" x14ac:dyDescent="0.15">
      <c r="A2262" s="4">
        <v>44934</v>
      </c>
      <c r="B2262" s="5">
        <v>143521224</v>
      </c>
      <c r="C2262" s="1">
        <v>5540246176295</v>
      </c>
      <c r="D2262" s="1" t="str">
        <f t="shared" si="70"/>
        <v>CREMERIE</v>
      </c>
      <c r="E2262" s="4">
        <v>44936</v>
      </c>
      <c r="F2262" s="6">
        <v>14848</v>
      </c>
      <c r="G2262" t="str">
        <f t="shared" si="71"/>
        <v>202301</v>
      </c>
    </row>
    <row r="2263" spans="1:7" ht="12" customHeight="1" x14ac:dyDescent="0.15">
      <c r="A2263" s="4">
        <v>44934</v>
      </c>
      <c r="B2263" s="5">
        <v>143521224</v>
      </c>
      <c r="C2263" s="1">
        <v>5540246187987</v>
      </c>
      <c r="D2263" s="1" t="str">
        <f t="shared" si="70"/>
        <v>CREMERIE</v>
      </c>
      <c r="E2263" s="4">
        <v>44936</v>
      </c>
      <c r="F2263" s="6">
        <v>6682</v>
      </c>
      <c r="G2263" t="str">
        <f t="shared" si="71"/>
        <v>202301</v>
      </c>
    </row>
    <row r="2264" spans="1:7" ht="12" customHeight="1" x14ac:dyDescent="0.15">
      <c r="A2264" s="7">
        <v>44934</v>
      </c>
      <c r="B2264" s="8">
        <v>143521224</v>
      </c>
      <c r="C2264" s="1">
        <v>5540246188200</v>
      </c>
      <c r="D2264" s="1" t="str">
        <f t="shared" si="70"/>
        <v>CREMERIE</v>
      </c>
      <c r="E2264" s="7">
        <v>44936</v>
      </c>
      <c r="F2264" s="9">
        <v>2228</v>
      </c>
      <c r="G2264" t="str">
        <f t="shared" si="71"/>
        <v>202301</v>
      </c>
    </row>
    <row r="2265" spans="1:7" ht="12" customHeight="1" x14ac:dyDescent="0.15">
      <c r="A2265" s="4">
        <v>44934</v>
      </c>
      <c r="B2265" s="5">
        <v>143521231</v>
      </c>
      <c r="C2265" s="1">
        <v>5540246191598</v>
      </c>
      <c r="D2265" s="1" t="str">
        <f t="shared" si="70"/>
        <v>CREMERIE</v>
      </c>
      <c r="E2265" s="4">
        <v>44938</v>
      </c>
      <c r="F2265" s="6">
        <v>1601</v>
      </c>
      <c r="G2265" t="str">
        <f t="shared" si="71"/>
        <v>202301</v>
      </c>
    </row>
    <row r="2266" spans="1:7" ht="12" customHeight="1" x14ac:dyDescent="0.15">
      <c r="A2266" s="7">
        <v>44934</v>
      </c>
      <c r="B2266" s="8">
        <v>143521245</v>
      </c>
      <c r="C2266" s="1">
        <v>5540246175047</v>
      </c>
      <c r="D2266" s="1" t="str">
        <f t="shared" si="70"/>
        <v>CREMERIE</v>
      </c>
      <c r="E2266" s="7">
        <v>44942</v>
      </c>
      <c r="F2266" s="9">
        <v>418</v>
      </c>
      <c r="G2266" t="str">
        <f t="shared" si="71"/>
        <v>202301</v>
      </c>
    </row>
    <row r="2267" spans="1:7" ht="12" customHeight="1" x14ac:dyDescent="0.15">
      <c r="A2267" s="4">
        <v>44934</v>
      </c>
      <c r="B2267" s="5">
        <v>143521245</v>
      </c>
      <c r="C2267" s="1">
        <v>5540246175049</v>
      </c>
      <c r="D2267" s="1" t="str">
        <f t="shared" si="70"/>
        <v>CREMERIE</v>
      </c>
      <c r="E2267" s="4">
        <v>44942</v>
      </c>
      <c r="F2267" s="6">
        <v>1114</v>
      </c>
      <c r="G2267" t="str">
        <f t="shared" si="71"/>
        <v>202301</v>
      </c>
    </row>
    <row r="2268" spans="1:7" ht="12" customHeight="1" x14ac:dyDescent="0.15">
      <c r="A2268" s="7">
        <v>44934</v>
      </c>
      <c r="B2268" s="8">
        <v>143521245</v>
      </c>
      <c r="C2268" s="1">
        <v>5540246175050</v>
      </c>
      <c r="D2268" s="1" t="str">
        <f t="shared" si="70"/>
        <v>CREMERIE</v>
      </c>
      <c r="E2268" s="7">
        <v>44942</v>
      </c>
      <c r="F2268" s="9">
        <v>1114</v>
      </c>
      <c r="G2268" t="str">
        <f t="shared" si="71"/>
        <v>202301</v>
      </c>
    </row>
    <row r="2269" spans="1:7" ht="12" customHeight="1" x14ac:dyDescent="0.15">
      <c r="A2269" s="4">
        <v>44935</v>
      </c>
      <c r="B2269" s="5">
        <v>143521272</v>
      </c>
      <c r="C2269" s="1">
        <v>5540246176699</v>
      </c>
      <c r="D2269" s="1" t="str">
        <f t="shared" si="70"/>
        <v>CREMERIE</v>
      </c>
      <c r="E2269" s="4">
        <v>44938</v>
      </c>
      <c r="F2269" s="6">
        <v>6264</v>
      </c>
      <c r="G2269" t="str">
        <f t="shared" si="71"/>
        <v>202301</v>
      </c>
    </row>
    <row r="2270" spans="1:7" ht="12" customHeight="1" x14ac:dyDescent="0.15">
      <c r="A2270" s="4">
        <v>44935</v>
      </c>
      <c r="B2270" s="5">
        <v>143521272</v>
      </c>
      <c r="C2270" s="1">
        <v>5540246188175</v>
      </c>
      <c r="D2270" s="1" t="str">
        <f t="shared" si="70"/>
        <v>CREMERIE</v>
      </c>
      <c r="E2270" s="4">
        <v>44938</v>
      </c>
      <c r="F2270" s="6">
        <v>928</v>
      </c>
      <c r="G2270" t="str">
        <f t="shared" si="71"/>
        <v>202301</v>
      </c>
    </row>
    <row r="2271" spans="1:7" ht="12" customHeight="1" x14ac:dyDescent="0.15">
      <c r="A2271" s="7">
        <v>44935</v>
      </c>
      <c r="B2271" s="8">
        <v>143521274</v>
      </c>
      <c r="C2271" s="1">
        <v>5540246176295</v>
      </c>
      <c r="D2271" s="1" t="str">
        <f t="shared" si="70"/>
        <v>CREMERIE</v>
      </c>
      <c r="E2271" s="7">
        <v>44938</v>
      </c>
      <c r="F2271" s="9">
        <v>7424</v>
      </c>
      <c r="G2271" t="str">
        <f t="shared" si="71"/>
        <v>202301</v>
      </c>
    </row>
    <row r="2272" spans="1:7" ht="12" customHeight="1" x14ac:dyDescent="0.15">
      <c r="A2272" s="4">
        <v>44935</v>
      </c>
      <c r="B2272" s="5">
        <v>143521274</v>
      </c>
      <c r="C2272" s="1">
        <v>5540246187987</v>
      </c>
      <c r="D2272" s="1" t="str">
        <f t="shared" si="70"/>
        <v>CREMERIE</v>
      </c>
      <c r="E2272" s="4">
        <v>44938</v>
      </c>
      <c r="F2272" s="6">
        <v>4455</v>
      </c>
      <c r="G2272" t="str">
        <f t="shared" si="71"/>
        <v>202301</v>
      </c>
    </row>
    <row r="2273" spans="1:7" ht="12" customHeight="1" x14ac:dyDescent="0.15">
      <c r="A2273" s="7">
        <v>44935</v>
      </c>
      <c r="B2273" s="8">
        <v>143521285</v>
      </c>
      <c r="C2273" s="1">
        <v>5540246194632</v>
      </c>
      <c r="D2273" s="1" t="str">
        <f t="shared" si="70"/>
        <v>BOULANGERIE</v>
      </c>
      <c r="E2273" s="7">
        <v>44945</v>
      </c>
      <c r="F2273" s="9">
        <v>1420</v>
      </c>
      <c r="G2273" t="str">
        <f t="shared" si="71"/>
        <v>202301</v>
      </c>
    </row>
    <row r="2274" spans="1:7" ht="12" customHeight="1" x14ac:dyDescent="0.15">
      <c r="A2274" s="7">
        <v>44935</v>
      </c>
      <c r="B2274" s="8">
        <v>143521289</v>
      </c>
      <c r="C2274" s="1">
        <v>5540246195250</v>
      </c>
      <c r="D2274" s="1" t="str">
        <f t="shared" si="70"/>
        <v>BOULANGERIE</v>
      </c>
      <c r="E2274" s="7">
        <v>44943</v>
      </c>
      <c r="F2274" s="9">
        <v>84</v>
      </c>
      <c r="G2274" t="str">
        <f t="shared" si="71"/>
        <v>202301</v>
      </c>
    </row>
    <row r="2275" spans="1:7" ht="12" customHeight="1" x14ac:dyDescent="0.15">
      <c r="A2275" s="7">
        <v>44936</v>
      </c>
      <c r="B2275" s="8">
        <v>143521300</v>
      </c>
      <c r="C2275" s="1">
        <v>5540246176699</v>
      </c>
      <c r="D2275" s="1" t="str">
        <f t="shared" si="70"/>
        <v>CREMERIE</v>
      </c>
      <c r="E2275" s="7">
        <v>44941</v>
      </c>
      <c r="F2275" s="9">
        <v>4176</v>
      </c>
      <c r="G2275" t="str">
        <f t="shared" si="71"/>
        <v>202301</v>
      </c>
    </row>
    <row r="2276" spans="1:7" ht="12" customHeight="1" x14ac:dyDescent="0.15">
      <c r="A2276" s="4">
        <v>44936</v>
      </c>
      <c r="B2276" s="5">
        <v>143521300</v>
      </c>
      <c r="C2276" s="1">
        <v>5540246192102</v>
      </c>
      <c r="D2276" s="1" t="str">
        <f t="shared" si="70"/>
        <v>CREMERIE</v>
      </c>
      <c r="E2276" s="4">
        <v>44941</v>
      </c>
      <c r="F2276" s="6">
        <v>4009</v>
      </c>
      <c r="G2276" t="str">
        <f t="shared" si="71"/>
        <v>202301</v>
      </c>
    </row>
    <row r="2277" spans="1:7" ht="12" customHeight="1" x14ac:dyDescent="0.15">
      <c r="A2277" s="4">
        <v>44936</v>
      </c>
      <c r="B2277" s="5">
        <v>143521302</v>
      </c>
      <c r="C2277" s="1">
        <v>5540246187987</v>
      </c>
      <c r="D2277" s="1" t="str">
        <f t="shared" si="70"/>
        <v>CREMERIE</v>
      </c>
      <c r="E2277" s="4">
        <v>44941</v>
      </c>
      <c r="F2277" s="6">
        <v>3341</v>
      </c>
      <c r="G2277" t="str">
        <f t="shared" si="71"/>
        <v>202301</v>
      </c>
    </row>
    <row r="2278" spans="1:7" ht="12" customHeight="1" x14ac:dyDescent="0.15">
      <c r="A2278" s="7">
        <v>44938</v>
      </c>
      <c r="B2278" s="8">
        <v>143521324</v>
      </c>
      <c r="C2278" s="1">
        <v>5540246172978</v>
      </c>
      <c r="D2278" s="1" t="str">
        <f t="shared" si="70"/>
        <v>CREMERIE</v>
      </c>
      <c r="E2278" s="7">
        <v>44942</v>
      </c>
      <c r="F2278" s="9">
        <v>836</v>
      </c>
      <c r="G2278" t="str">
        <f t="shared" si="71"/>
        <v>202301</v>
      </c>
    </row>
    <row r="2279" spans="1:7" ht="12" customHeight="1" x14ac:dyDescent="0.15">
      <c r="A2279" s="4">
        <v>44938</v>
      </c>
      <c r="B2279" s="5">
        <v>143521324</v>
      </c>
      <c r="C2279" s="1">
        <v>5540246174174</v>
      </c>
      <c r="D2279" s="1" t="str">
        <f t="shared" si="70"/>
        <v>CREMERIE</v>
      </c>
      <c r="E2279" s="4">
        <v>44942</v>
      </c>
      <c r="F2279" s="6">
        <v>464</v>
      </c>
      <c r="G2279" t="str">
        <f t="shared" si="71"/>
        <v>202301</v>
      </c>
    </row>
    <row r="2280" spans="1:7" ht="12" customHeight="1" x14ac:dyDescent="0.15">
      <c r="A2280" s="4">
        <v>44938</v>
      </c>
      <c r="B2280" s="5">
        <v>143521324</v>
      </c>
      <c r="C2280" s="1">
        <v>5540246176699</v>
      </c>
      <c r="D2280" s="1" t="str">
        <f t="shared" si="70"/>
        <v>CREMERIE</v>
      </c>
      <c r="E2280" s="4">
        <v>44942</v>
      </c>
      <c r="F2280" s="6">
        <v>4176</v>
      </c>
      <c r="G2280" t="str">
        <f t="shared" si="71"/>
        <v>202301</v>
      </c>
    </row>
    <row r="2281" spans="1:7" ht="12" customHeight="1" x14ac:dyDescent="0.15">
      <c r="A2281" s="7">
        <v>44938</v>
      </c>
      <c r="B2281" s="8">
        <v>143521324</v>
      </c>
      <c r="C2281" s="1">
        <v>5540246188175</v>
      </c>
      <c r="D2281" s="1" t="str">
        <f t="shared" si="70"/>
        <v>CREMERIE</v>
      </c>
      <c r="E2281" s="7">
        <v>44942</v>
      </c>
      <c r="F2281" s="9">
        <v>464</v>
      </c>
      <c r="G2281" t="str">
        <f t="shared" si="71"/>
        <v>202301</v>
      </c>
    </row>
    <row r="2282" spans="1:7" ht="12" customHeight="1" x14ac:dyDescent="0.15">
      <c r="A2282" s="7">
        <v>44938</v>
      </c>
      <c r="B2282" s="8">
        <v>143521325</v>
      </c>
      <c r="C2282" s="1">
        <v>5540246171933</v>
      </c>
      <c r="D2282" s="1" t="str">
        <f t="shared" si="70"/>
        <v>CREMERIE</v>
      </c>
      <c r="E2282" s="7">
        <v>44942</v>
      </c>
      <c r="F2282" s="9">
        <v>1671</v>
      </c>
      <c r="G2282" t="str">
        <f t="shared" si="71"/>
        <v>202301</v>
      </c>
    </row>
    <row r="2283" spans="1:7" ht="12" customHeight="1" x14ac:dyDescent="0.15">
      <c r="A2283" s="4">
        <v>44938</v>
      </c>
      <c r="B2283" s="5">
        <v>143521325</v>
      </c>
      <c r="C2283" s="1">
        <v>5540246188200</v>
      </c>
      <c r="D2283" s="1" t="str">
        <f t="shared" si="70"/>
        <v>CREMERIE</v>
      </c>
      <c r="E2283" s="4">
        <v>44942</v>
      </c>
      <c r="F2283" s="6">
        <v>743</v>
      </c>
      <c r="G2283" t="str">
        <f t="shared" si="71"/>
        <v>202301</v>
      </c>
    </row>
    <row r="2284" spans="1:7" ht="12" customHeight="1" x14ac:dyDescent="0.15">
      <c r="A2284" s="4">
        <v>44938</v>
      </c>
      <c r="B2284" s="5">
        <v>143521342</v>
      </c>
      <c r="C2284" s="1">
        <v>5540246185429</v>
      </c>
      <c r="D2284" s="1" t="str">
        <f t="shared" si="70"/>
        <v>CREMERIE</v>
      </c>
      <c r="E2284" s="4">
        <v>44943</v>
      </c>
      <c r="F2284" s="6">
        <v>140</v>
      </c>
      <c r="G2284" t="str">
        <f t="shared" si="71"/>
        <v>202301</v>
      </c>
    </row>
    <row r="2285" spans="1:7" ht="12" customHeight="1" x14ac:dyDescent="0.15">
      <c r="A2285" s="7">
        <v>44938</v>
      </c>
      <c r="B2285" s="8">
        <v>143521342</v>
      </c>
      <c r="C2285" s="1">
        <v>5540246185562</v>
      </c>
      <c r="D2285" s="1" t="str">
        <f t="shared" si="70"/>
        <v>CREMERIE</v>
      </c>
      <c r="E2285" s="7">
        <v>44943</v>
      </c>
      <c r="F2285" s="9">
        <v>279</v>
      </c>
      <c r="G2285" t="str">
        <f t="shared" si="71"/>
        <v>202301</v>
      </c>
    </row>
    <row r="2286" spans="1:7" ht="12" customHeight="1" x14ac:dyDescent="0.15">
      <c r="A2286" s="4">
        <v>44938</v>
      </c>
      <c r="B2286" s="5">
        <v>143521342</v>
      </c>
      <c r="C2286" s="1">
        <v>5540246186325</v>
      </c>
      <c r="D2286" s="1" t="str">
        <f t="shared" si="70"/>
        <v>CREMERIE</v>
      </c>
      <c r="E2286" s="4">
        <v>44943</v>
      </c>
      <c r="F2286" s="6">
        <v>279</v>
      </c>
      <c r="G2286" t="str">
        <f t="shared" si="71"/>
        <v>202301</v>
      </c>
    </row>
    <row r="2287" spans="1:7" ht="12" customHeight="1" x14ac:dyDescent="0.15">
      <c r="A2287" s="4">
        <v>44941</v>
      </c>
      <c r="B2287" s="5">
        <v>143531365</v>
      </c>
      <c r="C2287" s="1">
        <v>5540246174174</v>
      </c>
      <c r="D2287" s="1" t="str">
        <f t="shared" si="70"/>
        <v>CREMERIE</v>
      </c>
      <c r="E2287" s="4">
        <v>44943</v>
      </c>
      <c r="F2287" s="6">
        <v>464</v>
      </c>
      <c r="G2287" t="str">
        <f t="shared" si="71"/>
        <v>202301</v>
      </c>
    </row>
    <row r="2288" spans="1:7" ht="12" customHeight="1" x14ac:dyDescent="0.15">
      <c r="A2288" s="7">
        <v>44941</v>
      </c>
      <c r="B2288" s="8">
        <v>143531365</v>
      </c>
      <c r="C2288" s="1">
        <v>5540246188175</v>
      </c>
      <c r="D2288" s="1" t="str">
        <f t="shared" si="70"/>
        <v>CREMERIE</v>
      </c>
      <c r="E2288" s="7">
        <v>44943</v>
      </c>
      <c r="F2288" s="9">
        <v>464</v>
      </c>
      <c r="G2288" t="str">
        <f t="shared" si="71"/>
        <v>202301</v>
      </c>
    </row>
    <row r="2289" spans="1:7" ht="12" customHeight="1" x14ac:dyDescent="0.15">
      <c r="A2289" s="7">
        <v>44941</v>
      </c>
      <c r="B2289" s="8">
        <v>143531366</v>
      </c>
      <c r="C2289" s="1">
        <v>5540246176294</v>
      </c>
      <c r="D2289" s="1" t="str">
        <f t="shared" si="70"/>
        <v>CREMERIE</v>
      </c>
      <c r="E2289" s="7">
        <v>44943</v>
      </c>
      <c r="F2289" s="9">
        <v>1114</v>
      </c>
      <c r="G2289" t="str">
        <f t="shared" si="71"/>
        <v>202301</v>
      </c>
    </row>
    <row r="2290" spans="1:7" ht="12" customHeight="1" x14ac:dyDescent="0.15">
      <c r="A2290" s="4">
        <v>44941</v>
      </c>
      <c r="B2290" s="5">
        <v>143531366</v>
      </c>
      <c r="C2290" s="1">
        <v>5540246176295</v>
      </c>
      <c r="D2290" s="1" t="str">
        <f t="shared" si="70"/>
        <v>CREMERIE</v>
      </c>
      <c r="E2290" s="4">
        <v>44943</v>
      </c>
      <c r="F2290" s="6">
        <v>4455</v>
      </c>
      <c r="G2290" t="str">
        <f t="shared" si="71"/>
        <v>202301</v>
      </c>
    </row>
    <row r="2291" spans="1:7" ht="12" customHeight="1" x14ac:dyDescent="0.15">
      <c r="A2291" s="4">
        <v>44942</v>
      </c>
      <c r="B2291" s="5">
        <v>143531382</v>
      </c>
      <c r="C2291" s="1">
        <v>5540246171933</v>
      </c>
      <c r="D2291" s="1" t="str">
        <f t="shared" si="70"/>
        <v>CREMERIE</v>
      </c>
      <c r="E2291" s="4">
        <v>44944</v>
      </c>
      <c r="F2291" s="6">
        <v>557</v>
      </c>
      <c r="G2291" t="str">
        <f t="shared" si="71"/>
        <v>202301</v>
      </c>
    </row>
    <row r="2292" spans="1:7" ht="12" customHeight="1" x14ac:dyDescent="0.15">
      <c r="A2292" s="4">
        <v>44942</v>
      </c>
      <c r="B2292" s="5">
        <v>143531393</v>
      </c>
      <c r="C2292" s="1">
        <v>5540246194632</v>
      </c>
      <c r="D2292" s="1" t="str">
        <f t="shared" si="70"/>
        <v>BOULANGERIE</v>
      </c>
      <c r="E2292" s="4">
        <v>44943</v>
      </c>
      <c r="F2292" s="6">
        <v>251</v>
      </c>
      <c r="G2292" t="str">
        <f t="shared" si="71"/>
        <v>202301</v>
      </c>
    </row>
    <row r="2293" spans="1:7" ht="12" customHeight="1" x14ac:dyDescent="0.15">
      <c r="A2293" s="7">
        <v>44944</v>
      </c>
      <c r="B2293" s="8">
        <v>143531423</v>
      </c>
      <c r="C2293" s="1">
        <v>5540246188175</v>
      </c>
      <c r="D2293" s="1" t="str">
        <f t="shared" si="70"/>
        <v>CREMERIE</v>
      </c>
      <c r="E2293" s="7">
        <v>44948</v>
      </c>
      <c r="F2293" s="9">
        <v>464</v>
      </c>
      <c r="G2293" t="str">
        <f t="shared" si="71"/>
        <v>202301</v>
      </c>
    </row>
    <row r="2294" spans="1:7" ht="12" customHeight="1" x14ac:dyDescent="0.15">
      <c r="A2294" s="4">
        <v>44944</v>
      </c>
      <c r="B2294" s="5">
        <v>143531425</v>
      </c>
      <c r="C2294" s="1">
        <v>5540246171933</v>
      </c>
      <c r="D2294" s="1" t="str">
        <f t="shared" si="70"/>
        <v>CREMERIE</v>
      </c>
      <c r="E2294" s="4">
        <v>44948</v>
      </c>
      <c r="F2294" s="6">
        <v>1114</v>
      </c>
      <c r="G2294" t="str">
        <f t="shared" si="71"/>
        <v>202301</v>
      </c>
    </row>
    <row r="2295" spans="1:7" ht="12" customHeight="1" x14ac:dyDescent="0.15">
      <c r="A2295" s="7">
        <v>44944</v>
      </c>
      <c r="B2295" s="8">
        <v>143531425</v>
      </c>
      <c r="C2295" s="1">
        <v>5540246176294</v>
      </c>
      <c r="D2295" s="1" t="str">
        <f t="shared" si="70"/>
        <v>CREMERIE</v>
      </c>
      <c r="E2295" s="7">
        <v>44948</v>
      </c>
      <c r="F2295" s="9">
        <v>743</v>
      </c>
      <c r="G2295" t="str">
        <f t="shared" si="71"/>
        <v>202301</v>
      </c>
    </row>
    <row r="2296" spans="1:7" ht="12" customHeight="1" x14ac:dyDescent="0.15">
      <c r="A2296" s="4">
        <v>44944</v>
      </c>
      <c r="B2296" s="5">
        <v>143531425</v>
      </c>
      <c r="C2296" s="1">
        <v>5540246176295</v>
      </c>
      <c r="D2296" s="1" t="str">
        <f t="shared" si="70"/>
        <v>CREMERIE</v>
      </c>
      <c r="E2296" s="4">
        <v>44948</v>
      </c>
      <c r="F2296" s="6">
        <v>7424</v>
      </c>
      <c r="G2296" t="str">
        <f t="shared" si="71"/>
        <v>202301</v>
      </c>
    </row>
    <row r="2297" spans="1:7" ht="12" customHeight="1" x14ac:dyDescent="0.15">
      <c r="A2297" s="4">
        <v>44944</v>
      </c>
      <c r="B2297" s="5">
        <v>143531425</v>
      </c>
      <c r="C2297" s="1">
        <v>5540246187987</v>
      </c>
      <c r="D2297" s="1" t="str">
        <f t="shared" si="70"/>
        <v>CREMERIE</v>
      </c>
      <c r="E2297" s="4">
        <v>44948</v>
      </c>
      <c r="F2297" s="6">
        <v>4455</v>
      </c>
      <c r="G2297" t="str">
        <f t="shared" si="71"/>
        <v>202301</v>
      </c>
    </row>
    <row r="2298" spans="1:7" ht="12" customHeight="1" x14ac:dyDescent="0.15">
      <c r="A2298" s="7">
        <v>44944</v>
      </c>
      <c r="B2298" s="8">
        <v>143531430</v>
      </c>
      <c r="C2298" s="1">
        <v>5540246194632</v>
      </c>
      <c r="D2298" s="1" t="str">
        <f t="shared" si="70"/>
        <v>BOULANGERIE</v>
      </c>
      <c r="E2298" s="7">
        <v>44950</v>
      </c>
      <c r="F2298" s="9">
        <v>1504</v>
      </c>
      <c r="G2298" t="str">
        <f t="shared" si="71"/>
        <v>202301</v>
      </c>
    </row>
    <row r="2299" spans="1:7" ht="12" customHeight="1" x14ac:dyDescent="0.15">
      <c r="A2299" s="7">
        <v>44944</v>
      </c>
      <c r="B2299" s="8">
        <v>143531432</v>
      </c>
      <c r="C2299" s="1">
        <v>5540246188175</v>
      </c>
      <c r="D2299" s="1" t="str">
        <f t="shared" si="70"/>
        <v>CREMERIE</v>
      </c>
      <c r="E2299" s="7">
        <v>44945</v>
      </c>
      <c r="F2299" s="9">
        <v>1392</v>
      </c>
      <c r="G2299" t="str">
        <f t="shared" si="71"/>
        <v>202301</v>
      </c>
    </row>
    <row r="2300" spans="1:7" ht="12" customHeight="1" x14ac:dyDescent="0.15">
      <c r="A2300" s="4">
        <v>44944</v>
      </c>
      <c r="B2300" s="5">
        <v>143531433</v>
      </c>
      <c r="C2300" s="1">
        <v>5540246188175</v>
      </c>
      <c r="D2300" s="1" t="str">
        <f t="shared" si="70"/>
        <v>CREMERIE</v>
      </c>
      <c r="E2300" s="4">
        <v>44949</v>
      </c>
      <c r="F2300" s="6">
        <v>2320</v>
      </c>
      <c r="G2300" t="str">
        <f t="shared" si="71"/>
        <v>202301</v>
      </c>
    </row>
    <row r="2301" spans="1:7" ht="12" customHeight="1" x14ac:dyDescent="0.15">
      <c r="A2301" s="4">
        <v>44944</v>
      </c>
      <c r="B2301" s="5">
        <v>143531435</v>
      </c>
      <c r="C2301" s="1">
        <v>5540246183844</v>
      </c>
      <c r="D2301" s="1" t="str">
        <f t="shared" si="70"/>
        <v>BOULANGERIE</v>
      </c>
      <c r="E2301" s="4">
        <v>44949</v>
      </c>
      <c r="F2301" s="6">
        <v>325</v>
      </c>
      <c r="G2301" t="str">
        <f t="shared" si="71"/>
        <v>202301</v>
      </c>
    </row>
    <row r="2302" spans="1:7" ht="12" customHeight="1" x14ac:dyDescent="0.15">
      <c r="A2302" s="7">
        <v>44945</v>
      </c>
      <c r="B2302" s="8">
        <v>143531453</v>
      </c>
      <c r="C2302" s="1">
        <v>5540246172978</v>
      </c>
      <c r="D2302" s="1" t="str">
        <f t="shared" si="70"/>
        <v>CREMERIE</v>
      </c>
      <c r="E2302" s="7">
        <v>44949</v>
      </c>
      <c r="F2302" s="9">
        <v>1671</v>
      </c>
      <c r="G2302" t="str">
        <f t="shared" si="71"/>
        <v>202301</v>
      </c>
    </row>
    <row r="2303" spans="1:7" ht="12" customHeight="1" x14ac:dyDescent="0.15">
      <c r="A2303" s="7">
        <v>44945</v>
      </c>
      <c r="B2303" s="8">
        <v>143531453</v>
      </c>
      <c r="C2303" s="1">
        <v>5540246174174</v>
      </c>
      <c r="D2303" s="1" t="str">
        <f t="shared" si="70"/>
        <v>CREMERIE</v>
      </c>
      <c r="E2303" s="7">
        <v>44949</v>
      </c>
      <c r="F2303" s="9">
        <v>464</v>
      </c>
      <c r="G2303" t="str">
        <f t="shared" si="71"/>
        <v>202301</v>
      </c>
    </row>
    <row r="2304" spans="1:7" ht="12" customHeight="1" x14ac:dyDescent="0.15">
      <c r="A2304" s="4">
        <v>44945</v>
      </c>
      <c r="B2304" s="5">
        <v>143531453</v>
      </c>
      <c r="C2304" s="1">
        <v>5540246176699</v>
      </c>
      <c r="D2304" s="1" t="str">
        <f t="shared" si="70"/>
        <v>CREMERIE</v>
      </c>
      <c r="E2304" s="4">
        <v>44949</v>
      </c>
      <c r="F2304" s="6">
        <v>4176</v>
      </c>
      <c r="G2304" t="str">
        <f t="shared" si="71"/>
        <v>202301</v>
      </c>
    </row>
    <row r="2305" spans="1:7" ht="12" customHeight="1" x14ac:dyDescent="0.15">
      <c r="A2305" s="7">
        <v>44945</v>
      </c>
      <c r="B2305" s="8">
        <v>143531453</v>
      </c>
      <c r="C2305" s="1">
        <v>5540246192102</v>
      </c>
      <c r="D2305" s="1" t="str">
        <f t="shared" si="70"/>
        <v>CREMERIE</v>
      </c>
      <c r="E2305" s="7">
        <v>44949</v>
      </c>
      <c r="F2305" s="9">
        <v>2005</v>
      </c>
      <c r="G2305" t="str">
        <f t="shared" si="71"/>
        <v>202301</v>
      </c>
    </row>
    <row r="2306" spans="1:7" ht="12" customHeight="1" x14ac:dyDescent="0.15">
      <c r="A2306" s="7">
        <v>44945</v>
      </c>
      <c r="B2306" s="8">
        <v>143531454</v>
      </c>
      <c r="C2306" s="1">
        <v>5540246171933</v>
      </c>
      <c r="D2306" s="1" t="str">
        <f t="shared" ref="D2306:D2349" si="72">VLOOKUP(C2306,Categorie,4,FALSE)</f>
        <v>CREMERIE</v>
      </c>
      <c r="E2306" s="7">
        <v>44949</v>
      </c>
      <c r="F2306" s="9">
        <v>557</v>
      </c>
      <c r="G2306" t="str">
        <f t="shared" si="71"/>
        <v>202301</v>
      </c>
    </row>
    <row r="2307" spans="1:7" ht="12" customHeight="1" x14ac:dyDescent="0.15">
      <c r="A2307" s="4">
        <v>44945</v>
      </c>
      <c r="B2307" s="5">
        <v>143531454</v>
      </c>
      <c r="C2307" s="1">
        <v>5540246176294</v>
      </c>
      <c r="D2307" s="1" t="str">
        <f t="shared" si="72"/>
        <v>CREMERIE</v>
      </c>
      <c r="E2307" s="4">
        <v>44949</v>
      </c>
      <c r="F2307" s="6">
        <v>743</v>
      </c>
      <c r="G2307" t="str">
        <f t="shared" ref="G2307:G2349" si="73">TEXT(E2307,"aaaamm")</f>
        <v>202301</v>
      </c>
    </row>
    <row r="2308" spans="1:7" ht="12" customHeight="1" x14ac:dyDescent="0.15">
      <c r="A2308" s="7">
        <v>44945</v>
      </c>
      <c r="B2308" s="8">
        <v>143531454</v>
      </c>
      <c r="C2308" s="1">
        <v>5540246176295</v>
      </c>
      <c r="D2308" s="1" t="str">
        <f t="shared" si="72"/>
        <v>CREMERIE</v>
      </c>
      <c r="E2308" s="7">
        <v>44949</v>
      </c>
      <c r="F2308" s="9">
        <v>7424</v>
      </c>
      <c r="G2308" t="str">
        <f t="shared" si="73"/>
        <v>202301</v>
      </c>
    </row>
    <row r="2309" spans="1:7" ht="12" customHeight="1" x14ac:dyDescent="0.15">
      <c r="A2309" s="4">
        <v>44945</v>
      </c>
      <c r="B2309" s="5">
        <v>143531454</v>
      </c>
      <c r="C2309" s="1">
        <v>5540246187987</v>
      </c>
      <c r="D2309" s="1" t="str">
        <f t="shared" si="72"/>
        <v>CREMERIE</v>
      </c>
      <c r="E2309" s="4">
        <v>44949</v>
      </c>
      <c r="F2309" s="6">
        <v>4455</v>
      </c>
      <c r="G2309" t="str">
        <f t="shared" si="73"/>
        <v>202301</v>
      </c>
    </row>
    <row r="2310" spans="1:7" ht="12" customHeight="1" x14ac:dyDescent="0.15">
      <c r="A2310" s="7">
        <v>44945</v>
      </c>
      <c r="B2310" s="8">
        <v>143531458</v>
      </c>
      <c r="C2310" s="1">
        <v>5540246188175</v>
      </c>
      <c r="D2310" s="1" t="str">
        <f t="shared" si="72"/>
        <v>CREMERIE</v>
      </c>
      <c r="E2310" s="7">
        <v>44946</v>
      </c>
      <c r="F2310" s="9">
        <v>1392</v>
      </c>
      <c r="G2310" t="str">
        <f t="shared" si="73"/>
        <v>202301</v>
      </c>
    </row>
    <row r="2311" spans="1:7" ht="12" customHeight="1" x14ac:dyDescent="0.15">
      <c r="A2311" s="7">
        <v>44945</v>
      </c>
      <c r="B2311" s="8">
        <v>143531460</v>
      </c>
      <c r="C2311" s="1">
        <v>5540246191598</v>
      </c>
      <c r="D2311" s="1" t="str">
        <f t="shared" si="72"/>
        <v>CREMERIE</v>
      </c>
      <c r="E2311" s="7">
        <v>44950</v>
      </c>
      <c r="F2311" s="9">
        <v>1601</v>
      </c>
      <c r="G2311" t="str">
        <f t="shared" si="73"/>
        <v>202301</v>
      </c>
    </row>
    <row r="2312" spans="1:7" ht="12" customHeight="1" x14ac:dyDescent="0.15">
      <c r="A2312" s="4">
        <v>44948</v>
      </c>
      <c r="B2312" s="5">
        <v>143541475</v>
      </c>
      <c r="C2312" s="1">
        <v>5540246172669</v>
      </c>
      <c r="D2312" s="1" t="str">
        <f t="shared" si="72"/>
        <v>CREMERIE</v>
      </c>
      <c r="E2312" s="4">
        <v>44950</v>
      </c>
      <c r="F2312" s="6">
        <v>279</v>
      </c>
      <c r="G2312" t="str">
        <f t="shared" si="73"/>
        <v>202301</v>
      </c>
    </row>
    <row r="2313" spans="1:7" ht="12" customHeight="1" x14ac:dyDescent="0.15">
      <c r="A2313" s="7">
        <v>44948</v>
      </c>
      <c r="B2313" s="8">
        <v>143541475</v>
      </c>
      <c r="C2313" s="1">
        <v>5540246172978</v>
      </c>
      <c r="D2313" s="1" t="str">
        <f t="shared" si="72"/>
        <v>CREMERIE</v>
      </c>
      <c r="E2313" s="7">
        <v>44950</v>
      </c>
      <c r="F2313" s="9">
        <v>1253</v>
      </c>
      <c r="G2313" t="str">
        <f t="shared" si="73"/>
        <v>202301</v>
      </c>
    </row>
    <row r="2314" spans="1:7" ht="12" customHeight="1" x14ac:dyDescent="0.15">
      <c r="A2314" s="7">
        <v>44948</v>
      </c>
      <c r="B2314" s="8">
        <v>143541475</v>
      </c>
      <c r="C2314" s="1">
        <v>5540246174174</v>
      </c>
      <c r="D2314" s="1" t="str">
        <f t="shared" si="72"/>
        <v>CREMERIE</v>
      </c>
      <c r="E2314" s="7">
        <v>44950</v>
      </c>
      <c r="F2314" s="9">
        <v>464</v>
      </c>
      <c r="G2314" t="str">
        <f t="shared" si="73"/>
        <v>202301</v>
      </c>
    </row>
    <row r="2315" spans="1:7" ht="12" customHeight="1" x14ac:dyDescent="0.15">
      <c r="A2315" s="7">
        <v>44948</v>
      </c>
      <c r="B2315" s="8">
        <v>143541475</v>
      </c>
      <c r="C2315" s="1">
        <v>5540246176699</v>
      </c>
      <c r="D2315" s="1" t="str">
        <f t="shared" si="72"/>
        <v>CREMERIE</v>
      </c>
      <c r="E2315" s="7">
        <v>44950</v>
      </c>
      <c r="F2315" s="9">
        <v>4176</v>
      </c>
      <c r="G2315" t="str">
        <f t="shared" si="73"/>
        <v>202301</v>
      </c>
    </row>
    <row r="2316" spans="1:7" ht="12" customHeight="1" x14ac:dyDescent="0.15">
      <c r="A2316" s="7">
        <v>44948</v>
      </c>
      <c r="B2316" s="8">
        <v>143541477</v>
      </c>
      <c r="C2316" s="1">
        <v>5540246176294</v>
      </c>
      <c r="D2316" s="1" t="str">
        <f t="shared" si="72"/>
        <v>CREMERIE</v>
      </c>
      <c r="E2316" s="7">
        <v>44950</v>
      </c>
      <c r="F2316" s="9">
        <v>1485</v>
      </c>
      <c r="G2316" t="str">
        <f t="shared" si="73"/>
        <v>202301</v>
      </c>
    </row>
    <row r="2317" spans="1:7" ht="12" customHeight="1" x14ac:dyDescent="0.15">
      <c r="A2317" s="4">
        <v>44948</v>
      </c>
      <c r="B2317" s="5">
        <v>143541477</v>
      </c>
      <c r="C2317" s="1">
        <v>5540246176295</v>
      </c>
      <c r="D2317" s="1" t="str">
        <f t="shared" si="72"/>
        <v>CREMERIE</v>
      </c>
      <c r="E2317" s="4">
        <v>44950</v>
      </c>
      <c r="F2317" s="6">
        <v>11136</v>
      </c>
      <c r="G2317" t="str">
        <f t="shared" si="73"/>
        <v>202301</v>
      </c>
    </row>
    <row r="2318" spans="1:7" ht="12" customHeight="1" x14ac:dyDescent="0.15">
      <c r="A2318" s="7">
        <v>44948</v>
      </c>
      <c r="B2318" s="8">
        <v>143541486</v>
      </c>
      <c r="C2318" s="1">
        <v>5540246173472</v>
      </c>
      <c r="D2318" s="1" t="str">
        <f t="shared" si="72"/>
        <v>CREMERIE</v>
      </c>
      <c r="E2318" s="7">
        <v>44952</v>
      </c>
      <c r="F2318" s="9">
        <v>140</v>
      </c>
      <c r="G2318" t="str">
        <f t="shared" si="73"/>
        <v>202301</v>
      </c>
    </row>
    <row r="2319" spans="1:7" ht="12" customHeight="1" x14ac:dyDescent="0.15">
      <c r="A2319" s="4">
        <v>44948</v>
      </c>
      <c r="B2319" s="5">
        <v>143541486</v>
      </c>
      <c r="C2319" s="1">
        <v>5540246174095</v>
      </c>
      <c r="D2319" s="1" t="str">
        <f t="shared" si="72"/>
        <v>CREMERIE</v>
      </c>
      <c r="E2319" s="4">
        <v>44952</v>
      </c>
      <c r="F2319" s="6">
        <v>140</v>
      </c>
      <c r="G2319" t="str">
        <f t="shared" si="73"/>
        <v>202301</v>
      </c>
    </row>
    <row r="2320" spans="1:7" ht="12" customHeight="1" x14ac:dyDescent="0.15">
      <c r="A2320" s="7">
        <v>44948</v>
      </c>
      <c r="B2320" s="8">
        <v>143541486</v>
      </c>
      <c r="C2320" s="1">
        <v>5540246175049</v>
      </c>
      <c r="D2320" s="1" t="str">
        <f t="shared" si="72"/>
        <v>CREMERIE</v>
      </c>
      <c r="E2320" s="7">
        <v>44952</v>
      </c>
      <c r="F2320" s="9">
        <v>836</v>
      </c>
      <c r="G2320" t="str">
        <f t="shared" si="73"/>
        <v>202301</v>
      </c>
    </row>
    <row r="2321" spans="1:7" ht="12" customHeight="1" x14ac:dyDescent="0.15">
      <c r="A2321" s="4">
        <v>44948</v>
      </c>
      <c r="B2321" s="5">
        <v>143541486</v>
      </c>
      <c r="C2321" s="1">
        <v>5540246175050</v>
      </c>
      <c r="D2321" s="1" t="str">
        <f t="shared" si="72"/>
        <v>CREMERIE</v>
      </c>
      <c r="E2321" s="4">
        <v>44952</v>
      </c>
      <c r="F2321" s="6">
        <v>836</v>
      </c>
      <c r="G2321" t="str">
        <f t="shared" si="73"/>
        <v>202301</v>
      </c>
    </row>
    <row r="2322" spans="1:7" ht="12" customHeight="1" x14ac:dyDescent="0.15">
      <c r="A2322" s="7">
        <v>44948</v>
      </c>
      <c r="B2322" s="8">
        <v>143541486</v>
      </c>
      <c r="C2322" s="1">
        <v>5540246190743</v>
      </c>
      <c r="D2322" s="1" t="str">
        <f t="shared" si="72"/>
        <v>CREMERIE</v>
      </c>
      <c r="E2322" s="7">
        <v>44952</v>
      </c>
      <c r="F2322" s="9">
        <v>140</v>
      </c>
      <c r="G2322" t="str">
        <f t="shared" si="73"/>
        <v>202301</v>
      </c>
    </row>
    <row r="2323" spans="1:7" ht="12" customHeight="1" x14ac:dyDescent="0.15">
      <c r="A2323" s="7">
        <v>44949</v>
      </c>
      <c r="B2323" s="8">
        <v>143541505</v>
      </c>
      <c r="C2323" s="1">
        <v>5540246172539</v>
      </c>
      <c r="D2323" s="1" t="str">
        <f t="shared" si="72"/>
        <v>CREMERIE</v>
      </c>
      <c r="E2323" s="7">
        <v>44951</v>
      </c>
      <c r="F2323" s="9">
        <v>70</v>
      </c>
      <c r="G2323" t="str">
        <f t="shared" si="73"/>
        <v>202301</v>
      </c>
    </row>
    <row r="2324" spans="1:7" ht="12" customHeight="1" x14ac:dyDescent="0.15">
      <c r="A2324" s="4">
        <v>44949</v>
      </c>
      <c r="B2324" s="5">
        <v>143541505</v>
      </c>
      <c r="C2324" s="1">
        <v>5540246172669</v>
      </c>
      <c r="D2324" s="1" t="str">
        <f t="shared" si="72"/>
        <v>CREMERIE</v>
      </c>
      <c r="E2324" s="4">
        <v>44951</v>
      </c>
      <c r="F2324" s="6">
        <v>279</v>
      </c>
      <c r="G2324" t="str">
        <f t="shared" si="73"/>
        <v>202301</v>
      </c>
    </row>
    <row r="2325" spans="1:7" ht="12" customHeight="1" x14ac:dyDescent="0.15">
      <c r="A2325" s="7">
        <v>44949</v>
      </c>
      <c r="B2325" s="8">
        <v>143541505</v>
      </c>
      <c r="C2325" s="1">
        <v>5540246172978</v>
      </c>
      <c r="D2325" s="1" t="str">
        <f t="shared" si="72"/>
        <v>CREMERIE</v>
      </c>
      <c r="E2325" s="7">
        <v>44951</v>
      </c>
      <c r="F2325" s="9">
        <v>1671</v>
      </c>
      <c r="G2325" t="str">
        <f t="shared" si="73"/>
        <v>202301</v>
      </c>
    </row>
    <row r="2326" spans="1:7" ht="12" customHeight="1" x14ac:dyDescent="0.15">
      <c r="A2326" s="7">
        <v>44949</v>
      </c>
      <c r="B2326" s="8">
        <v>143541505</v>
      </c>
      <c r="C2326" s="1">
        <v>5540246174174</v>
      </c>
      <c r="D2326" s="1" t="str">
        <f t="shared" si="72"/>
        <v>CREMERIE</v>
      </c>
      <c r="E2326" s="7">
        <v>44951</v>
      </c>
      <c r="F2326" s="9">
        <v>464</v>
      </c>
      <c r="G2326" t="str">
        <f t="shared" si="73"/>
        <v>202301</v>
      </c>
    </row>
    <row r="2327" spans="1:7" ht="12" customHeight="1" x14ac:dyDescent="0.15">
      <c r="A2327" s="4">
        <v>44949</v>
      </c>
      <c r="B2327" s="5">
        <v>143541505</v>
      </c>
      <c r="C2327" s="1">
        <v>5540246176699</v>
      </c>
      <c r="D2327" s="1" t="str">
        <f t="shared" si="72"/>
        <v>CREMERIE</v>
      </c>
      <c r="E2327" s="4">
        <v>44951</v>
      </c>
      <c r="F2327" s="6">
        <v>12528</v>
      </c>
      <c r="G2327" t="str">
        <f t="shared" si="73"/>
        <v>202301</v>
      </c>
    </row>
    <row r="2328" spans="1:7" ht="12" customHeight="1" x14ac:dyDescent="0.15">
      <c r="A2328" s="7">
        <v>44949</v>
      </c>
      <c r="B2328" s="8">
        <v>143541506</v>
      </c>
      <c r="C2328" s="1">
        <v>5540246171933</v>
      </c>
      <c r="D2328" s="1" t="str">
        <f t="shared" si="72"/>
        <v>CREMERIE</v>
      </c>
      <c r="E2328" s="7">
        <v>44951</v>
      </c>
      <c r="F2328" s="9">
        <v>1114</v>
      </c>
      <c r="G2328" t="str">
        <f t="shared" si="73"/>
        <v>202301</v>
      </c>
    </row>
    <row r="2329" spans="1:7" ht="12" customHeight="1" x14ac:dyDescent="0.15">
      <c r="A2329" s="7">
        <v>44949</v>
      </c>
      <c r="B2329" s="8">
        <v>143541506</v>
      </c>
      <c r="C2329" s="1">
        <v>5540246187987</v>
      </c>
      <c r="D2329" s="1" t="str">
        <f t="shared" si="72"/>
        <v>CREMERIE</v>
      </c>
      <c r="E2329" s="7">
        <v>44951</v>
      </c>
      <c r="F2329" s="9">
        <v>4455</v>
      </c>
      <c r="G2329" t="str">
        <f t="shared" si="73"/>
        <v>202301</v>
      </c>
    </row>
    <row r="2330" spans="1:7" ht="12" customHeight="1" x14ac:dyDescent="0.15">
      <c r="A2330" s="4">
        <v>44950</v>
      </c>
      <c r="B2330" s="5">
        <v>143541532</v>
      </c>
      <c r="C2330" s="1">
        <v>5540246172978</v>
      </c>
      <c r="D2330" s="1" t="str">
        <f t="shared" si="72"/>
        <v>CREMERIE</v>
      </c>
      <c r="E2330" s="4">
        <v>44952</v>
      </c>
      <c r="F2330" s="6">
        <v>2506</v>
      </c>
      <c r="G2330" t="str">
        <f t="shared" si="73"/>
        <v>202301</v>
      </c>
    </row>
    <row r="2331" spans="1:7" ht="12" customHeight="1" x14ac:dyDescent="0.15">
      <c r="A2331" s="7">
        <v>44950</v>
      </c>
      <c r="B2331" s="8">
        <v>143541535</v>
      </c>
      <c r="C2331" s="1">
        <v>5540246171933</v>
      </c>
      <c r="D2331" s="1" t="str">
        <f t="shared" si="72"/>
        <v>CREMERIE</v>
      </c>
      <c r="E2331" s="7">
        <v>44952</v>
      </c>
      <c r="F2331" s="9">
        <v>557</v>
      </c>
      <c r="G2331" t="str">
        <f t="shared" si="73"/>
        <v>202301</v>
      </c>
    </row>
    <row r="2332" spans="1:7" ht="12" customHeight="1" x14ac:dyDescent="0.15">
      <c r="A2332" s="7">
        <v>44950</v>
      </c>
      <c r="B2332" s="8">
        <v>143541535</v>
      </c>
      <c r="C2332" s="1">
        <v>5540246176294</v>
      </c>
      <c r="D2332" s="1" t="str">
        <f t="shared" si="72"/>
        <v>CREMERIE</v>
      </c>
      <c r="E2332" s="7">
        <v>44952</v>
      </c>
      <c r="F2332" s="9">
        <v>743</v>
      </c>
      <c r="G2332" t="str">
        <f t="shared" si="73"/>
        <v>202301</v>
      </c>
    </row>
    <row r="2333" spans="1:7" ht="12" customHeight="1" x14ac:dyDescent="0.15">
      <c r="A2333" s="4">
        <v>44950</v>
      </c>
      <c r="B2333" s="5">
        <v>143541535</v>
      </c>
      <c r="C2333" s="1">
        <v>5540246187987</v>
      </c>
      <c r="D2333" s="1" t="str">
        <f t="shared" si="72"/>
        <v>CREMERIE</v>
      </c>
      <c r="E2333" s="4">
        <v>44952</v>
      </c>
      <c r="F2333" s="6">
        <v>3341</v>
      </c>
      <c r="G2333" t="str">
        <f t="shared" si="73"/>
        <v>202301</v>
      </c>
    </row>
    <row r="2334" spans="1:7" ht="12" customHeight="1" x14ac:dyDescent="0.15">
      <c r="A2334" s="4">
        <v>44950</v>
      </c>
      <c r="B2334" s="5">
        <v>143541537</v>
      </c>
      <c r="C2334" s="1">
        <v>5540246188175</v>
      </c>
      <c r="D2334" s="1" t="str">
        <f t="shared" si="72"/>
        <v>CREMERIE</v>
      </c>
      <c r="E2334" s="4">
        <v>44956</v>
      </c>
      <c r="F2334" s="6">
        <v>4640</v>
      </c>
      <c r="G2334" t="str">
        <f t="shared" si="73"/>
        <v>202301</v>
      </c>
    </row>
    <row r="2335" spans="1:7" ht="12" customHeight="1" x14ac:dyDescent="0.15">
      <c r="A2335" s="4">
        <v>44950</v>
      </c>
      <c r="B2335" s="5">
        <v>143541542</v>
      </c>
      <c r="C2335" s="1">
        <v>5540246186325</v>
      </c>
      <c r="D2335" s="1" t="str">
        <f t="shared" si="72"/>
        <v>CREMERIE</v>
      </c>
      <c r="E2335" s="4">
        <v>44956</v>
      </c>
      <c r="F2335" s="6">
        <v>279</v>
      </c>
      <c r="G2335" t="str">
        <f t="shared" si="73"/>
        <v>202301</v>
      </c>
    </row>
    <row r="2336" spans="1:7" ht="12" customHeight="1" x14ac:dyDescent="0.15">
      <c r="A2336" s="7">
        <v>44951</v>
      </c>
      <c r="B2336" s="8">
        <v>143541565</v>
      </c>
      <c r="C2336" s="1">
        <v>5540246172978</v>
      </c>
      <c r="D2336" s="1" t="str">
        <f t="shared" si="72"/>
        <v>CREMERIE</v>
      </c>
      <c r="E2336" s="7">
        <v>44955</v>
      </c>
      <c r="F2336" s="9">
        <v>836</v>
      </c>
      <c r="G2336" t="str">
        <f t="shared" si="73"/>
        <v>202301</v>
      </c>
    </row>
    <row r="2337" spans="1:7" ht="12" customHeight="1" x14ac:dyDescent="0.15">
      <c r="A2337" s="7">
        <v>44951</v>
      </c>
      <c r="B2337" s="8">
        <v>143541566</v>
      </c>
      <c r="C2337" s="1">
        <v>5540246171933</v>
      </c>
      <c r="D2337" s="1" t="str">
        <f t="shared" si="72"/>
        <v>CREMERIE</v>
      </c>
      <c r="E2337" s="7">
        <v>44955</v>
      </c>
      <c r="F2337" s="9">
        <v>1003</v>
      </c>
      <c r="G2337" t="str">
        <f t="shared" si="73"/>
        <v>202301</v>
      </c>
    </row>
    <row r="2338" spans="1:7" ht="12" customHeight="1" x14ac:dyDescent="0.15">
      <c r="A2338" s="7">
        <v>44951</v>
      </c>
      <c r="B2338" s="8">
        <v>143541566</v>
      </c>
      <c r="C2338" s="1">
        <v>5540246176294</v>
      </c>
      <c r="D2338" s="1" t="str">
        <f t="shared" si="72"/>
        <v>CREMERIE</v>
      </c>
      <c r="E2338" s="7">
        <v>44955</v>
      </c>
      <c r="F2338" s="9">
        <v>743</v>
      </c>
      <c r="G2338" t="str">
        <f t="shared" si="73"/>
        <v>202301</v>
      </c>
    </row>
    <row r="2339" spans="1:7" ht="12" customHeight="1" x14ac:dyDescent="0.15">
      <c r="A2339" s="7">
        <v>44951</v>
      </c>
      <c r="B2339" s="8">
        <v>143541573</v>
      </c>
      <c r="C2339" s="1">
        <v>5540246191594</v>
      </c>
      <c r="D2339" s="1" t="str">
        <f t="shared" si="72"/>
        <v>CREMERIE</v>
      </c>
      <c r="E2339" s="7">
        <v>44956</v>
      </c>
      <c r="F2339" s="9">
        <v>1504</v>
      </c>
      <c r="G2339" t="str">
        <f t="shared" si="73"/>
        <v>202301</v>
      </c>
    </row>
    <row r="2340" spans="1:7" ht="12" customHeight="1" x14ac:dyDescent="0.15">
      <c r="A2340" s="4">
        <v>44951</v>
      </c>
      <c r="B2340" s="5">
        <v>143541573</v>
      </c>
      <c r="C2340" s="1">
        <v>5540246191598</v>
      </c>
      <c r="D2340" s="1" t="str">
        <f t="shared" si="72"/>
        <v>CREMERIE</v>
      </c>
      <c r="E2340" s="4">
        <v>44956</v>
      </c>
      <c r="F2340" s="6">
        <v>1601</v>
      </c>
      <c r="G2340" t="str">
        <f t="shared" si="73"/>
        <v>202301</v>
      </c>
    </row>
    <row r="2341" spans="1:7" ht="12" customHeight="1" x14ac:dyDescent="0.15">
      <c r="A2341" s="7">
        <v>44951</v>
      </c>
      <c r="B2341" s="8">
        <v>143541573</v>
      </c>
      <c r="C2341" s="1">
        <v>5540246192102</v>
      </c>
      <c r="D2341" s="1" t="str">
        <f t="shared" si="72"/>
        <v>CREMERIE</v>
      </c>
      <c r="E2341" s="7">
        <v>44956</v>
      </c>
      <c r="F2341" s="9">
        <v>2005</v>
      </c>
      <c r="G2341" t="str">
        <f t="shared" si="73"/>
        <v>202301</v>
      </c>
    </row>
    <row r="2342" spans="1:7" ht="12" customHeight="1" x14ac:dyDescent="0.15">
      <c r="A2342" s="4">
        <v>44951</v>
      </c>
      <c r="B2342" s="5">
        <v>143541581</v>
      </c>
      <c r="C2342" s="1">
        <v>5540246188175</v>
      </c>
      <c r="D2342" s="1" t="str">
        <f t="shared" si="72"/>
        <v>CREMERIE</v>
      </c>
      <c r="E2342" s="4">
        <v>44952</v>
      </c>
      <c r="F2342" s="6">
        <v>1276</v>
      </c>
      <c r="G2342" t="str">
        <f t="shared" si="73"/>
        <v>202301</v>
      </c>
    </row>
    <row r="2343" spans="1:7" ht="12" customHeight="1" x14ac:dyDescent="0.15">
      <c r="A2343" s="7">
        <v>44952</v>
      </c>
      <c r="B2343" s="8">
        <v>143541594</v>
      </c>
      <c r="C2343" s="1">
        <v>5540246194632</v>
      </c>
      <c r="D2343" s="1" t="str">
        <f t="shared" si="72"/>
        <v>BOULANGERIE</v>
      </c>
      <c r="E2343" s="7">
        <v>44953</v>
      </c>
      <c r="F2343" s="9">
        <v>335</v>
      </c>
      <c r="G2343" t="str">
        <f t="shared" si="73"/>
        <v>202301</v>
      </c>
    </row>
    <row r="2344" spans="1:7" ht="12" customHeight="1" x14ac:dyDescent="0.15">
      <c r="A2344" s="7">
        <v>44952</v>
      </c>
      <c r="B2344" s="8">
        <v>143541595</v>
      </c>
      <c r="C2344" s="1">
        <v>5540246174174</v>
      </c>
      <c r="D2344" s="1" t="str">
        <f t="shared" si="72"/>
        <v>CREMERIE</v>
      </c>
      <c r="E2344" s="7">
        <v>44956</v>
      </c>
      <c r="F2344" s="9">
        <v>464</v>
      </c>
      <c r="G2344" t="str">
        <f t="shared" si="73"/>
        <v>202301</v>
      </c>
    </row>
    <row r="2345" spans="1:7" ht="12" customHeight="1" x14ac:dyDescent="0.15">
      <c r="A2345" s="4">
        <v>44952</v>
      </c>
      <c r="B2345" s="5">
        <v>143541595</v>
      </c>
      <c r="C2345" s="1">
        <v>5540246176699</v>
      </c>
      <c r="D2345" s="1" t="str">
        <f t="shared" si="72"/>
        <v>CREMERIE</v>
      </c>
      <c r="E2345" s="4">
        <v>44956</v>
      </c>
      <c r="F2345" s="6">
        <v>4176</v>
      </c>
      <c r="G2345" t="str">
        <f t="shared" si="73"/>
        <v>202301</v>
      </c>
    </row>
    <row r="2346" spans="1:7" ht="12" customHeight="1" x14ac:dyDescent="0.15">
      <c r="A2346" s="4">
        <v>44952</v>
      </c>
      <c r="B2346" s="5">
        <v>143541596</v>
      </c>
      <c r="C2346" s="1">
        <v>5540246171933</v>
      </c>
      <c r="D2346" s="1" t="str">
        <f t="shared" si="72"/>
        <v>CREMERIE</v>
      </c>
      <c r="E2346" s="4">
        <v>44956</v>
      </c>
      <c r="F2346" s="6">
        <v>557</v>
      </c>
      <c r="G2346" t="str">
        <f t="shared" si="73"/>
        <v>202301</v>
      </c>
    </row>
    <row r="2347" spans="1:7" ht="12" customHeight="1" x14ac:dyDescent="0.15">
      <c r="A2347" s="4">
        <v>44952</v>
      </c>
      <c r="B2347" s="5">
        <v>143541596</v>
      </c>
      <c r="C2347" s="1">
        <v>5540246176295</v>
      </c>
      <c r="D2347" s="1" t="str">
        <f t="shared" si="72"/>
        <v>CREMERIE</v>
      </c>
      <c r="E2347" s="4">
        <v>44956</v>
      </c>
      <c r="F2347" s="6">
        <v>4455</v>
      </c>
      <c r="G2347" t="str">
        <f t="shared" si="73"/>
        <v>202301</v>
      </c>
    </row>
    <row r="2348" spans="1:7" ht="12" customHeight="1" x14ac:dyDescent="0.15">
      <c r="A2348" s="4">
        <v>44952</v>
      </c>
      <c r="B2348" s="5">
        <v>143541596</v>
      </c>
      <c r="C2348" s="1">
        <v>5540246187987</v>
      </c>
      <c r="D2348" s="1" t="str">
        <f t="shared" si="72"/>
        <v>CREMERIE</v>
      </c>
      <c r="E2348" s="4">
        <v>44956</v>
      </c>
      <c r="F2348" s="6">
        <v>4455</v>
      </c>
      <c r="G2348" t="str">
        <f t="shared" si="73"/>
        <v>202301</v>
      </c>
    </row>
    <row r="2349" spans="1:7" ht="12" customHeight="1" x14ac:dyDescent="0.15">
      <c r="A2349" s="4">
        <v>44952</v>
      </c>
      <c r="B2349" s="5">
        <v>143541616</v>
      </c>
      <c r="C2349" s="1">
        <v>5540246194632</v>
      </c>
      <c r="D2349" s="1" t="str">
        <f t="shared" si="72"/>
        <v>BOULANGERIE</v>
      </c>
      <c r="E2349" s="4">
        <v>44955</v>
      </c>
      <c r="F2349" s="6">
        <v>919</v>
      </c>
      <c r="G2349" t="str">
        <f t="shared" si="73"/>
        <v>202301</v>
      </c>
    </row>
  </sheetData>
  <autoFilter ref="A1:F2349"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160"/>
  <sheetViews>
    <sheetView zoomScale="222" zoomScaleNormal="222" workbookViewId="0">
      <selection activeCell="J15" sqref="J15"/>
    </sheetView>
  </sheetViews>
  <sheetFormatPr baseColWidth="10" defaultColWidth="12.6640625" defaultRowHeight="15.75" customHeight="1" x14ac:dyDescent="0.15"/>
  <cols>
    <col min="1" max="1" width="20.5" customWidth="1"/>
    <col min="2" max="2" width="10.6640625" customWidth="1"/>
    <col min="3" max="4" width="12.6640625" customWidth="1"/>
    <col min="5" max="6" width="10.6640625" customWidth="1"/>
    <col min="7" max="7" width="13" customWidth="1"/>
    <col min="8" max="28" width="8.6640625" customWidth="1"/>
  </cols>
  <sheetData>
    <row r="1" spans="1:28" ht="36" customHeight="1" x14ac:dyDescent="0.15">
      <c r="A1" s="22" t="s">
        <v>234</v>
      </c>
      <c r="B1" s="22" t="s">
        <v>154</v>
      </c>
      <c r="C1" s="23" t="s">
        <v>155</v>
      </c>
      <c r="D1" s="23" t="s">
        <v>165</v>
      </c>
      <c r="E1" s="22" t="s">
        <v>158</v>
      </c>
      <c r="F1" s="22" t="s">
        <v>178</v>
      </c>
      <c r="G1" s="22" t="s">
        <v>159</v>
      </c>
      <c r="H1" s="10"/>
      <c r="I1" s="10"/>
      <c r="J1" s="10"/>
      <c r="K1" s="10"/>
      <c r="L1" s="10"/>
      <c r="M1" s="10"/>
      <c r="N1" s="10"/>
      <c r="O1" s="10"/>
      <c r="P1" s="10"/>
      <c r="Q1" s="10"/>
      <c r="R1" s="10"/>
      <c r="S1" s="10"/>
      <c r="T1" s="10"/>
      <c r="U1" s="10"/>
      <c r="V1" s="10"/>
      <c r="W1" s="10"/>
      <c r="X1" s="10"/>
      <c r="Y1" s="10"/>
      <c r="Z1" s="10"/>
      <c r="AA1" s="10"/>
      <c r="AB1" s="10"/>
    </row>
    <row r="2" spans="1:28" ht="12.75" customHeight="1" x14ac:dyDescent="0.15">
      <c r="A2" t="str">
        <f>_xlfn.CONCAT(B2,C2)</f>
        <v>1426349855540246188047</v>
      </c>
      <c r="B2" s="45">
        <v>142634985</v>
      </c>
      <c r="C2" s="11">
        <v>5540246188047</v>
      </c>
      <c r="D2" s="11" t="str">
        <f t="shared" ref="D2:D65" si="0">VLOOKUP(C2,Categorie,4,FALSE)</f>
        <v>EMBALLAGES</v>
      </c>
      <c r="E2" s="4">
        <v>44693</v>
      </c>
      <c r="F2" s="42" t="str">
        <f>TEXT(E2,"aaaamm")</f>
        <v>202205</v>
      </c>
      <c r="G2" s="6">
        <v>116</v>
      </c>
      <c r="H2" s="43"/>
      <c r="I2" s="12"/>
      <c r="J2" s="12"/>
      <c r="K2" s="12"/>
      <c r="L2" s="12"/>
      <c r="M2" s="12"/>
      <c r="N2" s="12"/>
      <c r="O2" s="12"/>
      <c r="P2" s="12"/>
      <c r="Q2" s="12"/>
      <c r="R2" s="12"/>
      <c r="S2" s="12"/>
      <c r="T2" s="12"/>
      <c r="U2" s="12"/>
      <c r="V2" s="12"/>
      <c r="W2" s="12"/>
      <c r="X2" s="12"/>
      <c r="Y2" s="12"/>
      <c r="Z2" s="12"/>
      <c r="AA2" s="12"/>
      <c r="AB2" s="12"/>
    </row>
    <row r="3" spans="1:28" ht="12.75" customHeight="1" x14ac:dyDescent="0.15">
      <c r="A3" t="str">
        <f t="shared" ref="A3:A66" si="1">_xlfn.CONCAT(B3,C3)</f>
        <v>1426350405540246187995</v>
      </c>
      <c r="B3" s="45">
        <v>142635040</v>
      </c>
      <c r="C3" s="13">
        <v>5540246187995</v>
      </c>
      <c r="D3" s="11" t="str">
        <f t="shared" si="0"/>
        <v>EMBALLAGES</v>
      </c>
      <c r="E3" s="7">
        <v>44786</v>
      </c>
      <c r="F3" s="42" t="str">
        <f t="shared" ref="F3:F66" si="2">TEXT(E3,"aaaamm")</f>
        <v>202208</v>
      </c>
      <c r="G3" s="9">
        <v>2320</v>
      </c>
      <c r="H3" s="12"/>
      <c r="I3" s="12"/>
      <c r="J3" s="12"/>
      <c r="K3" s="12"/>
      <c r="L3" s="12"/>
      <c r="M3" s="12"/>
      <c r="N3" s="12"/>
      <c r="O3" s="12"/>
      <c r="P3" s="12"/>
      <c r="Q3" s="12"/>
      <c r="R3" s="12"/>
      <c r="S3" s="12"/>
      <c r="T3" s="12"/>
      <c r="U3" s="12"/>
      <c r="V3" s="12"/>
      <c r="W3" s="12"/>
      <c r="X3" s="12"/>
      <c r="Y3" s="12"/>
      <c r="Z3" s="12"/>
      <c r="AA3" s="12"/>
      <c r="AB3" s="12"/>
    </row>
    <row r="4" spans="1:28" ht="12.75" customHeight="1" x14ac:dyDescent="0.15">
      <c r="A4" t="str">
        <f t="shared" si="1"/>
        <v>1426450845540246188047</v>
      </c>
      <c r="B4" s="45">
        <v>142645084</v>
      </c>
      <c r="C4" s="13">
        <v>5540246188047</v>
      </c>
      <c r="D4" s="11" t="str">
        <f t="shared" si="0"/>
        <v>EMBALLAGES</v>
      </c>
      <c r="E4" s="7">
        <v>44693</v>
      </c>
      <c r="F4" s="42" t="str">
        <f t="shared" si="2"/>
        <v>202205</v>
      </c>
      <c r="G4" s="9">
        <v>116</v>
      </c>
      <c r="H4" s="12"/>
      <c r="I4" s="12"/>
      <c r="J4" s="12"/>
      <c r="K4" s="12"/>
      <c r="L4" s="12"/>
      <c r="M4" s="12"/>
      <c r="N4" s="12"/>
      <c r="O4" s="12"/>
      <c r="P4" s="12"/>
      <c r="Q4" s="12"/>
      <c r="R4" s="12"/>
      <c r="S4" s="12"/>
      <c r="T4" s="12"/>
      <c r="U4" s="12"/>
      <c r="V4" s="12"/>
      <c r="W4" s="12"/>
      <c r="X4" s="12"/>
      <c r="Y4" s="12"/>
      <c r="Z4" s="12"/>
      <c r="AA4" s="12"/>
      <c r="AB4" s="12"/>
    </row>
    <row r="5" spans="1:28" ht="12.75" customHeight="1" x14ac:dyDescent="0.15">
      <c r="A5" t="str">
        <f t="shared" si="1"/>
        <v>1426451885540246190727</v>
      </c>
      <c r="B5" s="45">
        <v>142645188</v>
      </c>
      <c r="C5" s="11">
        <v>5540246190727</v>
      </c>
      <c r="D5" s="11" t="str">
        <f t="shared" si="0"/>
        <v>BOULANGERIE</v>
      </c>
      <c r="E5" s="4">
        <v>44687</v>
      </c>
      <c r="F5" s="42" t="str">
        <f t="shared" si="2"/>
        <v>202205</v>
      </c>
      <c r="G5" s="6">
        <v>877</v>
      </c>
      <c r="H5" s="12"/>
      <c r="I5" s="12"/>
      <c r="J5" s="12"/>
      <c r="K5" s="12"/>
      <c r="L5" s="12"/>
      <c r="M5" s="12"/>
      <c r="N5" s="12"/>
      <c r="O5" s="12"/>
      <c r="P5" s="12"/>
      <c r="Q5" s="12"/>
      <c r="R5" s="12"/>
      <c r="S5" s="12"/>
      <c r="T5" s="12"/>
      <c r="U5" s="12"/>
      <c r="V5" s="12"/>
      <c r="W5" s="12"/>
      <c r="X5" s="12"/>
      <c r="Y5" s="12"/>
      <c r="Z5" s="12"/>
      <c r="AA5" s="12"/>
      <c r="AB5" s="12"/>
    </row>
    <row r="6" spans="1:28" ht="12.75" customHeight="1" x14ac:dyDescent="0.15">
      <c r="A6" t="str">
        <f t="shared" si="1"/>
        <v>1426451925540246192264</v>
      </c>
      <c r="B6" s="45">
        <v>142645192</v>
      </c>
      <c r="C6" s="13">
        <v>5540246192264</v>
      </c>
      <c r="D6" s="11" t="str">
        <f t="shared" si="0"/>
        <v>CREMERIE</v>
      </c>
      <c r="E6" s="7">
        <v>44684</v>
      </c>
      <c r="F6" s="42" t="str">
        <f t="shared" si="2"/>
        <v>202205</v>
      </c>
      <c r="G6" s="9">
        <v>1300</v>
      </c>
      <c r="H6" s="12"/>
      <c r="I6" s="12"/>
      <c r="J6" s="12"/>
      <c r="K6" s="12"/>
      <c r="L6" s="12"/>
      <c r="M6" s="12"/>
      <c r="N6" s="12"/>
      <c r="O6" s="12"/>
      <c r="P6" s="12"/>
      <c r="Q6" s="12"/>
      <c r="R6" s="12"/>
      <c r="S6" s="12"/>
      <c r="T6" s="12"/>
      <c r="U6" s="12"/>
      <c r="V6" s="12"/>
      <c r="W6" s="12"/>
      <c r="X6" s="12"/>
      <c r="Y6" s="12"/>
      <c r="Z6" s="12"/>
      <c r="AA6" s="12"/>
      <c r="AB6" s="12"/>
    </row>
    <row r="7" spans="1:28" ht="12.75" customHeight="1" x14ac:dyDescent="0.15">
      <c r="A7" t="str">
        <f t="shared" si="1"/>
        <v>1426451925540246192265</v>
      </c>
      <c r="B7" s="45">
        <v>142645192</v>
      </c>
      <c r="C7" s="11">
        <v>5540246192265</v>
      </c>
      <c r="D7" s="11" t="str">
        <f t="shared" si="0"/>
        <v>CREMERIE</v>
      </c>
      <c r="E7" s="4">
        <v>44684</v>
      </c>
      <c r="F7" s="42" t="str">
        <f t="shared" si="2"/>
        <v>202205</v>
      </c>
      <c r="G7" s="6">
        <v>483</v>
      </c>
      <c r="H7" s="12"/>
      <c r="I7" s="12"/>
      <c r="J7" s="12"/>
      <c r="K7" s="12"/>
      <c r="L7" s="12"/>
      <c r="M7" s="12"/>
      <c r="N7" s="12"/>
      <c r="O7" s="12"/>
      <c r="P7" s="12"/>
      <c r="Q7" s="12"/>
      <c r="R7" s="12"/>
      <c r="S7" s="12"/>
      <c r="T7" s="12"/>
      <c r="U7" s="12"/>
      <c r="V7" s="12"/>
      <c r="W7" s="12"/>
      <c r="X7" s="12"/>
      <c r="Y7" s="12"/>
      <c r="Z7" s="12"/>
      <c r="AA7" s="12"/>
      <c r="AB7" s="12"/>
    </row>
    <row r="8" spans="1:28" ht="12.75" customHeight="1" x14ac:dyDescent="0.15">
      <c r="A8" t="str">
        <f t="shared" si="1"/>
        <v>1426553455540246181061</v>
      </c>
      <c r="B8" s="45">
        <v>142655345</v>
      </c>
      <c r="C8" s="11">
        <v>5540246181061</v>
      </c>
      <c r="D8" s="11" t="str">
        <f t="shared" si="0"/>
        <v>VOLAILLE</v>
      </c>
      <c r="E8" s="4">
        <v>44684</v>
      </c>
      <c r="F8" s="42" t="str">
        <f t="shared" si="2"/>
        <v>202205</v>
      </c>
      <c r="G8" s="6">
        <v>5099</v>
      </c>
      <c r="H8" s="12"/>
      <c r="I8" s="12"/>
      <c r="J8" s="12"/>
      <c r="K8" s="12"/>
      <c r="L8" s="12"/>
      <c r="M8" s="12"/>
      <c r="N8" s="12"/>
      <c r="O8" s="12"/>
      <c r="P8" s="12"/>
      <c r="Q8" s="12"/>
      <c r="R8" s="12"/>
      <c r="S8" s="12"/>
      <c r="T8" s="12"/>
      <c r="U8" s="12"/>
      <c r="V8" s="12"/>
      <c r="W8" s="12"/>
      <c r="X8" s="12"/>
      <c r="Y8" s="12"/>
      <c r="Z8" s="12"/>
      <c r="AA8" s="12"/>
      <c r="AB8" s="12"/>
    </row>
    <row r="9" spans="1:28" ht="12.75" customHeight="1" x14ac:dyDescent="0.15">
      <c r="A9" t="str">
        <f t="shared" si="1"/>
        <v>1426553505540246193505</v>
      </c>
      <c r="B9" s="45">
        <v>142655350</v>
      </c>
      <c r="C9" s="11">
        <v>5540246193505</v>
      </c>
      <c r="D9" s="11" t="str">
        <f t="shared" si="0"/>
        <v>BOULANGERIE</v>
      </c>
      <c r="E9" s="4">
        <v>44683</v>
      </c>
      <c r="F9" s="42" t="str">
        <f t="shared" si="2"/>
        <v>202205</v>
      </c>
      <c r="G9" s="6">
        <v>14848</v>
      </c>
      <c r="H9" s="12"/>
      <c r="I9" s="12"/>
      <c r="J9" s="12"/>
      <c r="K9" s="12"/>
      <c r="L9" s="12"/>
      <c r="M9" s="12"/>
      <c r="N9" s="12"/>
      <c r="O9" s="12"/>
      <c r="P9" s="12"/>
      <c r="Q9" s="12"/>
      <c r="R9" s="12"/>
      <c r="S9" s="12"/>
      <c r="T9" s="12"/>
      <c r="U9" s="12"/>
      <c r="V9" s="12"/>
      <c r="W9" s="12"/>
      <c r="X9" s="12"/>
      <c r="Y9" s="12"/>
      <c r="Z9" s="12"/>
      <c r="AA9" s="12"/>
      <c r="AB9" s="12"/>
    </row>
    <row r="10" spans="1:28" ht="12.75" customHeight="1" x14ac:dyDescent="0.15">
      <c r="A10" t="str">
        <f t="shared" si="1"/>
        <v>1426553515540246193505</v>
      </c>
      <c r="B10" s="45">
        <v>142655351</v>
      </c>
      <c r="C10" s="13">
        <v>5540246193505</v>
      </c>
      <c r="D10" s="11" t="str">
        <f t="shared" si="0"/>
        <v>BOULANGERIE</v>
      </c>
      <c r="E10" s="7">
        <v>44694</v>
      </c>
      <c r="F10" s="42" t="str">
        <f t="shared" si="2"/>
        <v>202205</v>
      </c>
      <c r="G10" s="9">
        <v>17818</v>
      </c>
      <c r="H10" s="12"/>
      <c r="I10" s="12"/>
      <c r="J10" s="12"/>
      <c r="K10" s="12"/>
      <c r="L10" s="12"/>
      <c r="M10" s="12"/>
      <c r="N10" s="12"/>
      <c r="O10" s="12"/>
      <c r="P10" s="12"/>
      <c r="Q10" s="12"/>
      <c r="R10" s="12"/>
      <c r="S10" s="12"/>
      <c r="T10" s="12"/>
      <c r="U10" s="12"/>
      <c r="V10" s="12"/>
      <c r="W10" s="12"/>
      <c r="X10" s="12"/>
      <c r="Y10" s="12"/>
      <c r="Z10" s="12"/>
      <c r="AA10" s="12"/>
      <c r="AB10" s="12"/>
    </row>
    <row r="11" spans="1:28" ht="12.75" customHeight="1" x14ac:dyDescent="0.15">
      <c r="A11" t="str">
        <f t="shared" si="1"/>
        <v>1426653705540246188224</v>
      </c>
      <c r="B11" s="45">
        <v>142665370</v>
      </c>
      <c r="C11" s="13">
        <v>5540246188224</v>
      </c>
      <c r="D11" s="11" t="str">
        <f t="shared" si="0"/>
        <v>VOLAILLE</v>
      </c>
      <c r="E11" s="7">
        <v>44683</v>
      </c>
      <c r="F11" s="42" t="str">
        <f t="shared" si="2"/>
        <v>202205</v>
      </c>
      <c r="G11" s="9">
        <v>1207</v>
      </c>
      <c r="H11" s="12"/>
      <c r="I11" s="12"/>
      <c r="J11" s="12"/>
      <c r="K11" s="12"/>
      <c r="L11" s="12"/>
      <c r="M11" s="12"/>
      <c r="N11" s="12"/>
      <c r="O11" s="12"/>
      <c r="P11" s="12"/>
      <c r="Q11" s="12"/>
      <c r="R11" s="12"/>
      <c r="S11" s="12"/>
      <c r="T11" s="12"/>
      <c r="U11" s="12"/>
      <c r="V11" s="12"/>
      <c r="W11" s="12"/>
      <c r="X11" s="12"/>
      <c r="Y11" s="12"/>
      <c r="Z11" s="12"/>
      <c r="AA11" s="12"/>
      <c r="AB11" s="12"/>
    </row>
    <row r="12" spans="1:28" ht="12.75" customHeight="1" x14ac:dyDescent="0.15">
      <c r="A12" t="str">
        <f t="shared" si="1"/>
        <v>1426653795540246180522</v>
      </c>
      <c r="B12" s="45">
        <v>142665379</v>
      </c>
      <c r="C12" s="13">
        <v>5540246180522</v>
      </c>
      <c r="D12" s="11" t="str">
        <f t="shared" si="0"/>
        <v>BOULANGERIE</v>
      </c>
      <c r="E12" s="7">
        <v>44682</v>
      </c>
      <c r="F12" s="42" t="str">
        <f t="shared" si="2"/>
        <v>202205</v>
      </c>
      <c r="G12" s="9">
        <v>1337</v>
      </c>
      <c r="H12" s="12"/>
      <c r="I12" s="12"/>
      <c r="J12" s="12"/>
      <c r="K12" s="12"/>
      <c r="L12" s="12"/>
      <c r="M12" s="12"/>
      <c r="N12" s="12"/>
      <c r="O12" s="12"/>
      <c r="P12" s="12"/>
      <c r="Q12" s="12"/>
      <c r="R12" s="12"/>
      <c r="S12" s="12"/>
      <c r="T12" s="12"/>
      <c r="U12" s="12"/>
      <c r="V12" s="12"/>
      <c r="W12" s="12"/>
      <c r="X12" s="12"/>
      <c r="Y12" s="12"/>
      <c r="Z12" s="12"/>
      <c r="AA12" s="12"/>
      <c r="AB12" s="12"/>
    </row>
    <row r="13" spans="1:28" ht="12.75" customHeight="1" x14ac:dyDescent="0.15">
      <c r="A13" t="str">
        <f t="shared" si="1"/>
        <v>1426654205540246192264</v>
      </c>
      <c r="B13" s="45">
        <v>142665420</v>
      </c>
      <c r="C13" s="13">
        <v>5540246192264</v>
      </c>
      <c r="D13" s="11" t="str">
        <f t="shared" si="0"/>
        <v>CREMERIE</v>
      </c>
      <c r="E13" s="7">
        <v>44705</v>
      </c>
      <c r="F13" s="42" t="str">
        <f t="shared" si="2"/>
        <v>202205</v>
      </c>
      <c r="G13" s="9">
        <v>1485</v>
      </c>
      <c r="H13" s="12"/>
      <c r="I13" s="12"/>
      <c r="J13" s="12"/>
      <c r="K13" s="12"/>
      <c r="L13" s="12"/>
      <c r="M13" s="12"/>
      <c r="N13" s="12"/>
      <c r="O13" s="12"/>
      <c r="P13" s="12"/>
      <c r="Q13" s="12"/>
      <c r="R13" s="12"/>
      <c r="S13" s="12"/>
      <c r="T13" s="12"/>
      <c r="U13" s="12"/>
      <c r="V13" s="12"/>
      <c r="W13" s="12"/>
      <c r="X13" s="12"/>
      <c r="Y13" s="12"/>
      <c r="Z13" s="12"/>
      <c r="AA13" s="12"/>
      <c r="AB13" s="12"/>
    </row>
    <row r="14" spans="1:28" ht="12.75" customHeight="1" x14ac:dyDescent="0.15">
      <c r="A14" t="str">
        <f t="shared" si="1"/>
        <v>1426654205540246192265</v>
      </c>
      <c r="B14" s="45">
        <v>142665420</v>
      </c>
      <c r="C14" s="11">
        <v>5540246192265</v>
      </c>
      <c r="D14" s="11" t="str">
        <f t="shared" si="0"/>
        <v>CREMERIE</v>
      </c>
      <c r="E14" s="4">
        <v>44705</v>
      </c>
      <c r="F14" s="42" t="str">
        <f t="shared" si="2"/>
        <v>202205</v>
      </c>
      <c r="G14" s="6">
        <v>297</v>
      </c>
      <c r="H14" s="12"/>
      <c r="I14" s="12"/>
      <c r="J14" s="12"/>
      <c r="K14" s="12"/>
      <c r="L14" s="12"/>
      <c r="M14" s="12"/>
      <c r="N14" s="12"/>
      <c r="O14" s="12"/>
      <c r="P14" s="12"/>
      <c r="Q14" s="12"/>
      <c r="R14" s="12"/>
      <c r="S14" s="12"/>
      <c r="T14" s="12"/>
      <c r="U14" s="12"/>
      <c r="V14" s="12"/>
      <c r="W14" s="12"/>
      <c r="X14" s="12"/>
      <c r="Y14" s="12"/>
      <c r="Z14" s="12"/>
      <c r="AA14" s="12"/>
      <c r="AB14" s="12"/>
    </row>
    <row r="15" spans="1:28" ht="12.75" customHeight="1" x14ac:dyDescent="0.15">
      <c r="A15" t="str">
        <f t="shared" si="1"/>
        <v>1426654415540246173472</v>
      </c>
      <c r="B15" s="45">
        <v>142665441</v>
      </c>
      <c r="C15" s="13">
        <v>5540246173472</v>
      </c>
      <c r="D15" s="11" t="str">
        <f t="shared" si="0"/>
        <v>CREMERIE</v>
      </c>
      <c r="E15" s="7">
        <v>44682</v>
      </c>
      <c r="F15" s="42" t="str">
        <f t="shared" si="2"/>
        <v>202205</v>
      </c>
      <c r="G15" s="9">
        <v>307</v>
      </c>
      <c r="H15" s="12"/>
      <c r="I15" s="12"/>
      <c r="J15" s="12"/>
      <c r="K15" s="12"/>
      <c r="L15" s="12"/>
      <c r="M15" s="12"/>
      <c r="N15" s="12"/>
      <c r="O15" s="12"/>
      <c r="P15" s="12"/>
      <c r="Q15" s="12"/>
      <c r="R15" s="12"/>
      <c r="S15" s="12"/>
      <c r="T15" s="12"/>
      <c r="U15" s="12"/>
      <c r="V15" s="12"/>
      <c r="W15" s="12"/>
      <c r="X15" s="12"/>
      <c r="Y15" s="12"/>
      <c r="Z15" s="12"/>
      <c r="AA15" s="12"/>
      <c r="AB15" s="12"/>
    </row>
    <row r="16" spans="1:28" ht="12.75" customHeight="1" x14ac:dyDescent="0.15">
      <c r="A16" t="str">
        <f t="shared" si="1"/>
        <v>1426654415540246175050</v>
      </c>
      <c r="B16" s="45">
        <v>142665441</v>
      </c>
      <c r="C16" s="11">
        <v>5540246175050</v>
      </c>
      <c r="D16" s="11" t="str">
        <f t="shared" si="0"/>
        <v>CREMERIE</v>
      </c>
      <c r="E16" s="4">
        <v>44682</v>
      </c>
      <c r="F16" s="42" t="str">
        <f t="shared" si="2"/>
        <v>202205</v>
      </c>
      <c r="G16" s="6">
        <v>279</v>
      </c>
      <c r="H16" s="12"/>
      <c r="I16" s="12"/>
      <c r="J16" s="12"/>
      <c r="K16" s="12"/>
      <c r="L16" s="12"/>
      <c r="M16" s="12"/>
      <c r="N16" s="12"/>
      <c r="O16" s="12"/>
      <c r="P16" s="12"/>
      <c r="Q16" s="12"/>
      <c r="R16" s="12"/>
      <c r="S16" s="12"/>
      <c r="T16" s="12"/>
      <c r="U16" s="12"/>
      <c r="V16" s="12"/>
      <c r="W16" s="12"/>
      <c r="X16" s="12"/>
      <c r="Y16" s="12"/>
      <c r="Z16" s="12"/>
      <c r="AA16" s="12"/>
      <c r="AB16" s="12"/>
    </row>
    <row r="17" spans="1:28" ht="12.75" customHeight="1" x14ac:dyDescent="0.15">
      <c r="A17" t="str">
        <f t="shared" si="1"/>
        <v>1426654585540246182684</v>
      </c>
      <c r="B17" s="45">
        <v>142665458</v>
      </c>
      <c r="C17" s="13">
        <v>5540246182684</v>
      </c>
      <c r="D17" s="11" t="str">
        <f t="shared" si="0"/>
        <v>BOULANGERIE</v>
      </c>
      <c r="E17" s="7">
        <v>44682</v>
      </c>
      <c r="F17" s="42" t="str">
        <f t="shared" si="2"/>
        <v>202205</v>
      </c>
      <c r="G17" s="9">
        <v>186</v>
      </c>
      <c r="H17" s="12"/>
      <c r="I17" s="12"/>
      <c r="J17" s="12"/>
      <c r="K17" s="12"/>
      <c r="L17" s="12"/>
      <c r="M17" s="12"/>
      <c r="N17" s="12"/>
      <c r="O17" s="12"/>
      <c r="P17" s="12"/>
      <c r="Q17" s="12"/>
      <c r="R17" s="12"/>
      <c r="S17" s="12"/>
      <c r="T17" s="12"/>
      <c r="U17" s="12"/>
      <c r="V17" s="12"/>
      <c r="W17" s="12"/>
      <c r="X17" s="12"/>
      <c r="Y17" s="12"/>
      <c r="Z17" s="12"/>
      <c r="AA17" s="12"/>
      <c r="AB17" s="12"/>
    </row>
    <row r="18" spans="1:28" ht="12.75" customHeight="1" x14ac:dyDescent="0.15">
      <c r="A18" t="str">
        <f t="shared" si="1"/>
        <v>1426654585540246183844</v>
      </c>
      <c r="B18" s="45">
        <v>142665458</v>
      </c>
      <c r="C18" s="11">
        <v>5540246183844</v>
      </c>
      <c r="D18" s="11" t="str">
        <f t="shared" si="0"/>
        <v>BOULANGERIE</v>
      </c>
      <c r="E18" s="4">
        <v>44682</v>
      </c>
      <c r="F18" s="42" t="str">
        <f t="shared" si="2"/>
        <v>202205</v>
      </c>
      <c r="G18" s="6">
        <v>140</v>
      </c>
      <c r="H18" s="12"/>
      <c r="I18" s="12"/>
      <c r="J18" s="12"/>
      <c r="K18" s="12"/>
      <c r="L18" s="12"/>
      <c r="M18" s="12"/>
      <c r="N18" s="12"/>
      <c r="O18" s="12"/>
      <c r="P18" s="12"/>
      <c r="Q18" s="12"/>
      <c r="R18" s="12"/>
      <c r="S18" s="12"/>
      <c r="T18" s="12"/>
      <c r="U18" s="12"/>
      <c r="V18" s="12"/>
      <c r="W18" s="12"/>
      <c r="X18" s="12"/>
      <c r="Y18" s="12"/>
      <c r="Z18" s="12"/>
      <c r="AA18" s="12"/>
      <c r="AB18" s="12"/>
    </row>
    <row r="19" spans="1:28" ht="12.75" customHeight="1" x14ac:dyDescent="0.15">
      <c r="A19" t="str">
        <f t="shared" si="1"/>
        <v>1426654885540246170256</v>
      </c>
      <c r="B19" s="45">
        <v>142665488</v>
      </c>
      <c r="C19" s="11">
        <v>5540246170256</v>
      </c>
      <c r="D19" s="11" t="str">
        <f t="shared" si="0"/>
        <v>BOULANGERIE</v>
      </c>
      <c r="E19" s="4">
        <v>44687</v>
      </c>
      <c r="F19" s="42" t="str">
        <f t="shared" si="2"/>
        <v>202205</v>
      </c>
      <c r="G19" s="6">
        <v>2645</v>
      </c>
      <c r="H19" s="12"/>
      <c r="I19" s="12"/>
      <c r="J19" s="12"/>
      <c r="K19" s="12"/>
      <c r="L19" s="12"/>
      <c r="M19" s="12"/>
      <c r="N19" s="12"/>
      <c r="O19" s="12"/>
      <c r="P19" s="12"/>
      <c r="Q19" s="12"/>
      <c r="R19" s="12"/>
      <c r="S19" s="12"/>
      <c r="T19" s="12"/>
      <c r="U19" s="12"/>
      <c r="V19" s="12"/>
      <c r="W19" s="12"/>
      <c r="X19" s="12"/>
      <c r="Y19" s="12"/>
      <c r="Z19" s="12"/>
      <c r="AA19" s="12"/>
      <c r="AB19" s="12"/>
    </row>
    <row r="20" spans="1:28" ht="12.75" customHeight="1" x14ac:dyDescent="0.15">
      <c r="A20" t="str">
        <f t="shared" si="1"/>
        <v>1426654885540246171888</v>
      </c>
      <c r="B20" s="45">
        <v>142665488</v>
      </c>
      <c r="C20" s="13">
        <v>5540246171888</v>
      </c>
      <c r="D20" s="11" t="str">
        <f t="shared" si="0"/>
        <v>BOULANGERIE</v>
      </c>
      <c r="E20" s="7">
        <v>44687</v>
      </c>
      <c r="F20" s="42" t="str">
        <f t="shared" si="2"/>
        <v>202205</v>
      </c>
      <c r="G20" s="9">
        <v>910</v>
      </c>
      <c r="H20" s="12"/>
      <c r="I20" s="12"/>
      <c r="J20" s="12"/>
      <c r="K20" s="12"/>
      <c r="L20" s="12"/>
      <c r="M20" s="12"/>
      <c r="N20" s="12"/>
      <c r="O20" s="12"/>
      <c r="P20" s="12"/>
      <c r="Q20" s="12"/>
      <c r="R20" s="12"/>
      <c r="S20" s="12"/>
      <c r="T20" s="12"/>
      <c r="U20" s="12"/>
      <c r="V20" s="12"/>
      <c r="W20" s="12"/>
      <c r="X20" s="12"/>
      <c r="Y20" s="12"/>
      <c r="Z20" s="12"/>
      <c r="AA20" s="12"/>
      <c r="AB20" s="12"/>
    </row>
    <row r="21" spans="1:28" ht="12.75" customHeight="1" x14ac:dyDescent="0.15">
      <c r="A21" t="str">
        <f t="shared" si="1"/>
        <v>1426654905540246177376</v>
      </c>
      <c r="B21" s="45">
        <v>142665490</v>
      </c>
      <c r="C21" s="11">
        <v>5540246177376</v>
      </c>
      <c r="D21" s="11" t="str">
        <f t="shared" si="0"/>
        <v>BOULANGERIE</v>
      </c>
      <c r="E21" s="4">
        <v>44693</v>
      </c>
      <c r="F21" s="42" t="str">
        <f t="shared" si="2"/>
        <v>202205</v>
      </c>
      <c r="G21" s="6">
        <v>1244</v>
      </c>
      <c r="H21" s="12"/>
      <c r="I21" s="12"/>
      <c r="J21" s="12"/>
      <c r="K21" s="12"/>
      <c r="L21" s="12"/>
      <c r="M21" s="12"/>
      <c r="N21" s="12"/>
      <c r="O21" s="12"/>
      <c r="P21" s="12"/>
      <c r="Q21" s="12"/>
      <c r="R21" s="12"/>
      <c r="S21" s="12"/>
      <c r="T21" s="12"/>
      <c r="U21" s="12"/>
      <c r="V21" s="12"/>
      <c r="W21" s="12"/>
      <c r="X21" s="12"/>
      <c r="Y21" s="12"/>
      <c r="Z21" s="12"/>
      <c r="AA21" s="12"/>
      <c r="AB21" s="12"/>
    </row>
    <row r="22" spans="1:28" ht="12.75" customHeight="1" x14ac:dyDescent="0.15">
      <c r="A22" t="str">
        <f t="shared" si="1"/>
        <v>1426655155540246174095</v>
      </c>
      <c r="B22" s="45">
        <v>142665515</v>
      </c>
      <c r="C22" s="13">
        <v>5540246174095</v>
      </c>
      <c r="D22" s="11" t="str">
        <f t="shared" si="0"/>
        <v>CREMERIE</v>
      </c>
      <c r="E22" s="7">
        <v>44686</v>
      </c>
      <c r="F22" s="42" t="str">
        <f t="shared" si="2"/>
        <v>202205</v>
      </c>
      <c r="G22" s="9">
        <v>84</v>
      </c>
      <c r="H22" s="12"/>
      <c r="I22" s="12"/>
      <c r="J22" s="12"/>
      <c r="K22" s="12"/>
      <c r="L22" s="12"/>
      <c r="M22" s="12"/>
      <c r="N22" s="12"/>
      <c r="O22" s="12"/>
      <c r="P22" s="12"/>
      <c r="Q22" s="12"/>
      <c r="R22" s="12"/>
      <c r="S22" s="12"/>
      <c r="T22" s="12"/>
      <c r="U22" s="12"/>
      <c r="V22" s="12"/>
      <c r="W22" s="12"/>
      <c r="X22" s="12"/>
      <c r="Y22" s="12"/>
      <c r="Z22" s="12"/>
      <c r="AA22" s="12"/>
      <c r="AB22" s="12"/>
    </row>
    <row r="23" spans="1:28" ht="12.75" customHeight="1" x14ac:dyDescent="0.15">
      <c r="A23" t="str">
        <f t="shared" si="1"/>
        <v>1426655155540246190743</v>
      </c>
      <c r="B23" s="45">
        <v>142665515</v>
      </c>
      <c r="C23" s="11">
        <v>5540246190743</v>
      </c>
      <c r="D23" s="11" t="str">
        <f t="shared" si="0"/>
        <v>CREMERIE</v>
      </c>
      <c r="E23" s="4">
        <v>44686</v>
      </c>
      <c r="F23" s="42" t="str">
        <f t="shared" si="2"/>
        <v>202205</v>
      </c>
      <c r="G23" s="6">
        <v>279</v>
      </c>
      <c r="H23" s="12"/>
      <c r="I23" s="12"/>
      <c r="J23" s="12"/>
      <c r="K23" s="12"/>
      <c r="L23" s="12"/>
      <c r="M23" s="12"/>
      <c r="N23" s="12"/>
      <c r="O23" s="12"/>
      <c r="P23" s="12"/>
      <c r="Q23" s="12"/>
      <c r="R23" s="12"/>
      <c r="S23" s="12"/>
      <c r="T23" s="12"/>
      <c r="U23" s="12"/>
      <c r="V23" s="12"/>
      <c r="W23" s="12"/>
      <c r="X23" s="12"/>
      <c r="Y23" s="12"/>
      <c r="Z23" s="12"/>
      <c r="AA23" s="12"/>
      <c r="AB23" s="12"/>
    </row>
    <row r="24" spans="1:28" ht="12.75" customHeight="1" x14ac:dyDescent="0.15">
      <c r="A24" t="str">
        <f t="shared" si="1"/>
        <v>1426655205540246173906</v>
      </c>
      <c r="B24" s="45">
        <v>142665520</v>
      </c>
      <c r="C24" s="11">
        <v>5540246173906</v>
      </c>
      <c r="D24" s="11" t="str">
        <f t="shared" si="0"/>
        <v>VOLAILLE</v>
      </c>
      <c r="E24" s="4">
        <v>44687</v>
      </c>
      <c r="F24" s="42" t="str">
        <f t="shared" si="2"/>
        <v>202205</v>
      </c>
      <c r="G24" s="6">
        <v>1634</v>
      </c>
      <c r="H24" s="12"/>
      <c r="I24" s="12"/>
      <c r="J24" s="12"/>
      <c r="K24" s="12"/>
      <c r="L24" s="12"/>
      <c r="M24" s="12"/>
      <c r="N24" s="12"/>
      <c r="O24" s="12"/>
      <c r="P24" s="12"/>
      <c r="Q24" s="12"/>
      <c r="R24" s="12"/>
      <c r="S24" s="12"/>
      <c r="T24" s="12"/>
      <c r="U24" s="12"/>
      <c r="V24" s="12"/>
      <c r="W24" s="12"/>
      <c r="X24" s="12"/>
      <c r="Y24" s="12"/>
      <c r="Z24" s="12"/>
      <c r="AA24" s="12"/>
      <c r="AB24" s="12"/>
    </row>
    <row r="25" spans="1:28" ht="12.75" customHeight="1" x14ac:dyDescent="0.15">
      <c r="A25" t="str">
        <f t="shared" si="1"/>
        <v>1426655205540246181016</v>
      </c>
      <c r="B25" s="45">
        <v>142665520</v>
      </c>
      <c r="C25" s="13">
        <v>5540246181016</v>
      </c>
      <c r="D25" s="11" t="str">
        <f t="shared" si="0"/>
        <v>VOLAILLE</v>
      </c>
      <c r="E25" s="7">
        <v>44687</v>
      </c>
      <c r="F25" s="42" t="str">
        <f t="shared" si="2"/>
        <v>202205</v>
      </c>
      <c r="G25" s="9">
        <v>8909</v>
      </c>
      <c r="H25" s="12"/>
      <c r="I25" s="12"/>
      <c r="J25" s="12"/>
      <c r="K25" s="12"/>
      <c r="L25" s="12"/>
      <c r="M25" s="12"/>
      <c r="N25" s="12"/>
      <c r="O25" s="12"/>
      <c r="P25" s="12"/>
      <c r="Q25" s="12"/>
      <c r="R25" s="12"/>
      <c r="S25" s="12"/>
      <c r="T25" s="12"/>
      <c r="U25" s="12"/>
      <c r="V25" s="12"/>
      <c r="W25" s="12"/>
      <c r="X25" s="12"/>
      <c r="Y25" s="12"/>
      <c r="Z25" s="12"/>
      <c r="AA25" s="12"/>
      <c r="AB25" s="12"/>
    </row>
    <row r="26" spans="1:28" ht="12.75" customHeight="1" x14ac:dyDescent="0.15">
      <c r="A26" t="str">
        <f t="shared" si="1"/>
        <v>1426755505540246188583</v>
      </c>
      <c r="B26" s="45">
        <v>142675550</v>
      </c>
      <c r="C26" s="13">
        <v>5540246188583</v>
      </c>
      <c r="D26" s="11" t="str">
        <f t="shared" si="0"/>
        <v>BOULANGERIE</v>
      </c>
      <c r="E26" s="7">
        <v>44682</v>
      </c>
      <c r="F26" s="42" t="str">
        <f t="shared" si="2"/>
        <v>202205</v>
      </c>
      <c r="G26" s="9">
        <v>2784</v>
      </c>
      <c r="H26" s="12"/>
      <c r="I26" s="12"/>
      <c r="J26" s="12"/>
      <c r="K26" s="12"/>
      <c r="L26" s="12"/>
      <c r="M26" s="12"/>
      <c r="N26" s="12"/>
      <c r="O26" s="12"/>
      <c r="P26" s="12"/>
      <c r="Q26" s="12"/>
      <c r="R26" s="12"/>
      <c r="S26" s="12"/>
      <c r="T26" s="12"/>
      <c r="U26" s="12"/>
      <c r="V26" s="12"/>
      <c r="W26" s="12"/>
      <c r="X26" s="12"/>
      <c r="Y26" s="12"/>
      <c r="Z26" s="12"/>
      <c r="AA26" s="12"/>
      <c r="AB26" s="12"/>
    </row>
    <row r="27" spans="1:28" ht="12.75" customHeight="1" x14ac:dyDescent="0.15">
      <c r="A27" t="str">
        <f t="shared" si="1"/>
        <v>1426755535540246175047</v>
      </c>
      <c r="B27" s="45">
        <v>142675553</v>
      </c>
      <c r="C27" s="11">
        <v>5540246175047</v>
      </c>
      <c r="D27" s="11" t="str">
        <f t="shared" si="0"/>
        <v>CREMERIE</v>
      </c>
      <c r="E27" s="4">
        <v>44686</v>
      </c>
      <c r="F27" s="42" t="str">
        <f t="shared" si="2"/>
        <v>202205</v>
      </c>
      <c r="G27" s="6">
        <v>418</v>
      </c>
      <c r="H27" s="12"/>
      <c r="I27" s="12"/>
      <c r="J27" s="12"/>
      <c r="K27" s="12"/>
      <c r="L27" s="12"/>
      <c r="M27" s="12"/>
      <c r="N27" s="12"/>
      <c r="O27" s="12"/>
      <c r="P27" s="12"/>
      <c r="Q27" s="12"/>
      <c r="R27" s="12"/>
      <c r="S27" s="12"/>
      <c r="T27" s="12"/>
      <c r="U27" s="12"/>
      <c r="V27" s="12"/>
      <c r="W27" s="12"/>
      <c r="X27" s="12"/>
      <c r="Y27" s="12"/>
      <c r="Z27" s="12"/>
      <c r="AA27" s="12"/>
      <c r="AB27" s="12"/>
    </row>
    <row r="28" spans="1:28" ht="12.75" customHeight="1" x14ac:dyDescent="0.15">
      <c r="A28" t="str">
        <f t="shared" si="1"/>
        <v>1426755545540246174095</v>
      </c>
      <c r="B28" s="45">
        <v>142675554</v>
      </c>
      <c r="C28" s="13">
        <v>5540246174095</v>
      </c>
      <c r="D28" s="11" t="str">
        <f t="shared" si="0"/>
        <v>CREMERIE</v>
      </c>
      <c r="E28" s="7">
        <v>44690</v>
      </c>
      <c r="F28" s="42" t="str">
        <f t="shared" si="2"/>
        <v>202205</v>
      </c>
      <c r="G28" s="9">
        <v>140</v>
      </c>
      <c r="H28" s="12"/>
      <c r="I28" s="12"/>
      <c r="J28" s="12"/>
      <c r="K28" s="12"/>
      <c r="L28" s="12"/>
      <c r="M28" s="12"/>
      <c r="N28" s="12"/>
      <c r="O28" s="12"/>
      <c r="P28" s="12"/>
      <c r="Q28" s="12"/>
      <c r="R28" s="12"/>
      <c r="S28" s="12"/>
      <c r="T28" s="12"/>
      <c r="U28" s="12"/>
      <c r="V28" s="12"/>
      <c r="W28" s="12"/>
      <c r="X28" s="12"/>
      <c r="Y28" s="12"/>
      <c r="Z28" s="12"/>
      <c r="AA28" s="12"/>
      <c r="AB28" s="12"/>
    </row>
    <row r="29" spans="1:28" ht="12.75" customHeight="1" x14ac:dyDescent="0.15">
      <c r="A29" t="str">
        <f t="shared" si="1"/>
        <v>1426755545540246175049</v>
      </c>
      <c r="B29" s="45">
        <v>142675554</v>
      </c>
      <c r="C29" s="11">
        <v>5540246175049</v>
      </c>
      <c r="D29" s="11" t="str">
        <f t="shared" si="0"/>
        <v>CREMERIE</v>
      </c>
      <c r="E29" s="4">
        <v>44690</v>
      </c>
      <c r="F29" s="42" t="str">
        <f t="shared" si="2"/>
        <v>202205</v>
      </c>
      <c r="G29" s="6">
        <v>223</v>
      </c>
      <c r="H29" s="12"/>
      <c r="I29" s="12"/>
      <c r="J29" s="12"/>
      <c r="K29" s="12"/>
      <c r="L29" s="12"/>
      <c r="M29" s="12"/>
      <c r="N29" s="12"/>
      <c r="O29" s="12"/>
      <c r="P29" s="12"/>
      <c r="Q29" s="12"/>
      <c r="R29" s="12"/>
      <c r="S29" s="12"/>
      <c r="T29" s="12"/>
      <c r="U29" s="12"/>
      <c r="V29" s="12"/>
      <c r="W29" s="12"/>
      <c r="X29" s="12"/>
      <c r="Y29" s="12"/>
      <c r="Z29" s="12"/>
      <c r="AA29" s="12"/>
      <c r="AB29" s="12"/>
    </row>
    <row r="30" spans="1:28" ht="12.75" customHeight="1" x14ac:dyDescent="0.15">
      <c r="A30" t="str">
        <f t="shared" si="1"/>
        <v>1426755545540246175050</v>
      </c>
      <c r="B30" s="45">
        <v>142675554</v>
      </c>
      <c r="C30" s="13">
        <v>5540246175050</v>
      </c>
      <c r="D30" s="11" t="str">
        <f t="shared" si="0"/>
        <v>CREMERIE</v>
      </c>
      <c r="E30" s="7">
        <v>44690</v>
      </c>
      <c r="F30" s="42" t="str">
        <f t="shared" si="2"/>
        <v>202205</v>
      </c>
      <c r="G30" s="9">
        <v>836</v>
      </c>
      <c r="H30" s="12"/>
      <c r="I30" s="12"/>
      <c r="J30" s="12"/>
      <c r="K30" s="12"/>
      <c r="L30" s="12"/>
      <c r="M30" s="12"/>
      <c r="N30" s="12"/>
      <c r="O30" s="12"/>
      <c r="P30" s="12"/>
      <c r="Q30" s="12"/>
      <c r="R30" s="12"/>
      <c r="S30" s="12"/>
      <c r="T30" s="12"/>
      <c r="U30" s="12"/>
      <c r="V30" s="12"/>
      <c r="W30" s="12"/>
      <c r="X30" s="12"/>
      <c r="Y30" s="12"/>
      <c r="Z30" s="12"/>
      <c r="AA30" s="12"/>
      <c r="AB30" s="12"/>
    </row>
    <row r="31" spans="1:28" ht="12.75" customHeight="1" x14ac:dyDescent="0.15">
      <c r="A31" t="str">
        <f t="shared" si="1"/>
        <v>1426755555540246173472</v>
      </c>
      <c r="B31" s="45">
        <v>142675555</v>
      </c>
      <c r="C31" s="13">
        <v>5540246173472</v>
      </c>
      <c r="D31" s="11" t="str">
        <f t="shared" si="0"/>
        <v>CREMERIE</v>
      </c>
      <c r="E31" s="7">
        <v>44696</v>
      </c>
      <c r="F31" s="42" t="str">
        <f t="shared" si="2"/>
        <v>202205</v>
      </c>
      <c r="G31" s="9">
        <v>557</v>
      </c>
      <c r="H31" s="12"/>
      <c r="I31" s="12"/>
      <c r="J31" s="12"/>
      <c r="K31" s="12"/>
      <c r="L31" s="12"/>
      <c r="M31" s="12"/>
      <c r="N31" s="12"/>
      <c r="O31" s="12"/>
      <c r="P31" s="12"/>
      <c r="Q31" s="12"/>
      <c r="R31" s="12"/>
      <c r="S31" s="12"/>
      <c r="T31" s="12"/>
      <c r="U31" s="12"/>
      <c r="V31" s="12"/>
      <c r="W31" s="12"/>
      <c r="X31" s="12"/>
      <c r="Y31" s="12"/>
      <c r="Z31" s="12"/>
      <c r="AA31" s="12"/>
      <c r="AB31" s="12"/>
    </row>
    <row r="32" spans="1:28" ht="12.75" customHeight="1" x14ac:dyDescent="0.15">
      <c r="A32" t="str">
        <f t="shared" si="1"/>
        <v>1426755625540246184617</v>
      </c>
      <c r="B32" s="45">
        <v>142675562</v>
      </c>
      <c r="C32" s="11">
        <v>5540246184617</v>
      </c>
      <c r="D32" s="11" t="str">
        <f t="shared" si="0"/>
        <v>MIX LEGUMES</v>
      </c>
      <c r="E32" s="4">
        <v>44686</v>
      </c>
      <c r="F32" s="42" t="str">
        <f t="shared" si="2"/>
        <v>202205</v>
      </c>
      <c r="G32" s="6">
        <v>18338</v>
      </c>
      <c r="H32" s="12"/>
      <c r="I32" s="12"/>
      <c r="J32" s="12"/>
      <c r="K32" s="12"/>
      <c r="L32" s="12"/>
      <c r="M32" s="12"/>
      <c r="N32" s="12"/>
      <c r="O32" s="12"/>
      <c r="P32" s="12"/>
      <c r="Q32" s="12"/>
      <c r="R32" s="12"/>
      <c r="S32" s="12"/>
      <c r="T32" s="12"/>
      <c r="U32" s="12"/>
      <c r="V32" s="12"/>
      <c r="W32" s="12"/>
      <c r="X32" s="12"/>
      <c r="Y32" s="12"/>
      <c r="Z32" s="12"/>
      <c r="AA32" s="12"/>
      <c r="AB32" s="12"/>
    </row>
    <row r="33" spans="1:28" ht="12.75" customHeight="1" x14ac:dyDescent="0.15">
      <c r="A33" t="str">
        <f t="shared" si="1"/>
        <v>1426755655540246170256</v>
      </c>
      <c r="B33" s="45">
        <v>142675565</v>
      </c>
      <c r="C33" s="13">
        <v>5540246170256</v>
      </c>
      <c r="D33" s="11" t="str">
        <f t="shared" si="0"/>
        <v>BOULANGERIE</v>
      </c>
      <c r="E33" s="7">
        <v>44686</v>
      </c>
      <c r="F33" s="42" t="str">
        <f t="shared" si="2"/>
        <v>202205</v>
      </c>
      <c r="G33" s="9">
        <v>1764</v>
      </c>
      <c r="H33" s="12"/>
      <c r="I33" s="12"/>
      <c r="J33" s="12"/>
      <c r="K33" s="12"/>
      <c r="L33" s="12"/>
      <c r="M33" s="12"/>
      <c r="N33" s="12"/>
      <c r="O33" s="12"/>
      <c r="P33" s="12"/>
      <c r="Q33" s="12"/>
      <c r="R33" s="12"/>
      <c r="S33" s="12"/>
      <c r="T33" s="12"/>
      <c r="U33" s="12"/>
      <c r="V33" s="12"/>
      <c r="W33" s="12"/>
      <c r="X33" s="12"/>
      <c r="Y33" s="12"/>
      <c r="Z33" s="12"/>
      <c r="AA33" s="12"/>
      <c r="AB33" s="12"/>
    </row>
    <row r="34" spans="1:28" ht="12.75" customHeight="1" x14ac:dyDescent="0.15">
      <c r="A34" t="str">
        <f t="shared" si="1"/>
        <v>1426755655540246171888</v>
      </c>
      <c r="B34" s="45">
        <v>142675565</v>
      </c>
      <c r="C34" s="11">
        <v>5540246171888</v>
      </c>
      <c r="D34" s="11" t="str">
        <f t="shared" si="0"/>
        <v>BOULANGERIE</v>
      </c>
      <c r="E34" s="4">
        <v>44686</v>
      </c>
      <c r="F34" s="42" t="str">
        <f t="shared" si="2"/>
        <v>202205</v>
      </c>
      <c r="G34" s="6">
        <v>1560</v>
      </c>
      <c r="H34" s="12"/>
      <c r="I34" s="12"/>
      <c r="J34" s="12"/>
      <c r="K34" s="12"/>
      <c r="L34" s="12"/>
      <c r="M34" s="12"/>
      <c r="N34" s="12"/>
      <c r="O34" s="12"/>
      <c r="P34" s="12"/>
      <c r="Q34" s="12"/>
      <c r="R34" s="12"/>
      <c r="S34" s="12"/>
      <c r="T34" s="12"/>
      <c r="U34" s="12"/>
      <c r="V34" s="12"/>
      <c r="W34" s="12"/>
      <c r="X34" s="12"/>
      <c r="Y34" s="12"/>
      <c r="Z34" s="12"/>
      <c r="AA34" s="12"/>
      <c r="AB34" s="12"/>
    </row>
    <row r="35" spans="1:28" ht="12.75" customHeight="1" x14ac:dyDescent="0.15">
      <c r="A35" t="str">
        <f t="shared" si="1"/>
        <v>1426755765540246172978</v>
      </c>
      <c r="B35" s="45">
        <v>142675576</v>
      </c>
      <c r="C35" s="11">
        <v>5540246172978</v>
      </c>
      <c r="D35" s="11" t="str">
        <f t="shared" si="0"/>
        <v>CREMERIE</v>
      </c>
      <c r="E35" s="4">
        <v>44682</v>
      </c>
      <c r="F35" s="42" t="str">
        <f t="shared" si="2"/>
        <v>202205</v>
      </c>
      <c r="G35" s="6">
        <v>836</v>
      </c>
      <c r="H35" s="12"/>
      <c r="I35" s="12"/>
      <c r="J35" s="12"/>
      <c r="K35" s="12"/>
      <c r="L35" s="12"/>
      <c r="M35" s="12"/>
      <c r="N35" s="12"/>
      <c r="O35" s="12"/>
      <c r="P35" s="12"/>
      <c r="Q35" s="12"/>
      <c r="R35" s="12"/>
      <c r="S35" s="12"/>
      <c r="T35" s="12"/>
      <c r="U35" s="12"/>
      <c r="V35" s="12"/>
      <c r="W35" s="12"/>
      <c r="X35" s="12"/>
      <c r="Y35" s="12"/>
      <c r="Z35" s="12"/>
      <c r="AA35" s="12"/>
      <c r="AB35" s="12"/>
    </row>
    <row r="36" spans="1:28" ht="12.75" customHeight="1" x14ac:dyDescent="0.15">
      <c r="A36" t="str">
        <f t="shared" si="1"/>
        <v>1426755765540246174174</v>
      </c>
      <c r="B36" s="45">
        <v>142675576</v>
      </c>
      <c r="C36" s="13">
        <v>5540246174174</v>
      </c>
      <c r="D36" s="11" t="str">
        <f t="shared" si="0"/>
        <v>CREMERIE</v>
      </c>
      <c r="E36" s="7">
        <v>44682</v>
      </c>
      <c r="F36" s="42" t="str">
        <f t="shared" si="2"/>
        <v>202205</v>
      </c>
      <c r="G36" s="9">
        <v>232</v>
      </c>
      <c r="H36" s="12"/>
      <c r="I36" s="12"/>
      <c r="J36" s="12"/>
      <c r="K36" s="12"/>
      <c r="L36" s="12"/>
      <c r="M36" s="12"/>
      <c r="N36" s="12"/>
      <c r="O36" s="12"/>
      <c r="P36" s="12"/>
      <c r="Q36" s="12"/>
      <c r="R36" s="12"/>
      <c r="S36" s="12"/>
      <c r="T36" s="12"/>
      <c r="U36" s="12"/>
      <c r="V36" s="12"/>
      <c r="W36" s="12"/>
      <c r="X36" s="12"/>
      <c r="Y36" s="12"/>
      <c r="Z36" s="12"/>
      <c r="AA36" s="12"/>
      <c r="AB36" s="12"/>
    </row>
    <row r="37" spans="1:28" ht="12.75" customHeight="1" x14ac:dyDescent="0.15">
      <c r="A37" t="str">
        <f t="shared" si="1"/>
        <v>1426755765540246176295</v>
      </c>
      <c r="B37" s="45">
        <v>142675576</v>
      </c>
      <c r="C37" s="11">
        <v>5540246176295</v>
      </c>
      <c r="D37" s="11" t="str">
        <f t="shared" si="0"/>
        <v>CREMERIE</v>
      </c>
      <c r="E37" s="4">
        <v>44682</v>
      </c>
      <c r="F37" s="42" t="str">
        <f t="shared" si="2"/>
        <v>202205</v>
      </c>
      <c r="G37" s="6">
        <v>7424</v>
      </c>
      <c r="H37" s="12"/>
      <c r="I37" s="12"/>
      <c r="J37" s="12"/>
      <c r="K37" s="12"/>
      <c r="L37" s="12"/>
      <c r="M37" s="12"/>
      <c r="N37" s="12"/>
      <c r="O37" s="12"/>
      <c r="P37" s="12"/>
      <c r="Q37" s="12"/>
      <c r="R37" s="12"/>
      <c r="S37" s="12"/>
      <c r="T37" s="12"/>
      <c r="U37" s="12"/>
      <c r="V37" s="12"/>
      <c r="W37" s="12"/>
      <c r="X37" s="12"/>
      <c r="Y37" s="12"/>
      <c r="Z37" s="12"/>
      <c r="AA37" s="12"/>
      <c r="AB37" s="12"/>
    </row>
    <row r="38" spans="1:28" ht="12.75" customHeight="1" x14ac:dyDescent="0.15">
      <c r="A38" t="str">
        <f t="shared" si="1"/>
        <v>1426755765540246184808</v>
      </c>
      <c r="B38" s="45">
        <v>142675576</v>
      </c>
      <c r="C38" s="13">
        <v>5540246184808</v>
      </c>
      <c r="D38" s="11" t="str">
        <f t="shared" si="0"/>
        <v>CREMERIE</v>
      </c>
      <c r="E38" s="7">
        <v>44682</v>
      </c>
      <c r="F38" s="42" t="str">
        <f t="shared" si="2"/>
        <v>202205</v>
      </c>
      <c r="G38" s="9">
        <v>2088</v>
      </c>
      <c r="H38" s="12"/>
      <c r="I38" s="12"/>
      <c r="J38" s="12"/>
      <c r="K38" s="12"/>
      <c r="L38" s="12"/>
      <c r="M38" s="12"/>
      <c r="N38" s="12"/>
      <c r="O38" s="12"/>
      <c r="P38" s="12"/>
      <c r="Q38" s="12"/>
      <c r="R38" s="12"/>
      <c r="S38" s="12"/>
      <c r="T38" s="12"/>
      <c r="U38" s="12"/>
      <c r="V38" s="12"/>
      <c r="W38" s="12"/>
      <c r="X38" s="12"/>
      <c r="Y38" s="12"/>
      <c r="Z38" s="12"/>
      <c r="AA38" s="12"/>
      <c r="AB38" s="12"/>
    </row>
    <row r="39" spans="1:28" ht="12.75" customHeight="1" x14ac:dyDescent="0.15">
      <c r="A39" t="str">
        <f t="shared" si="1"/>
        <v>1426755765540246187987</v>
      </c>
      <c r="B39" s="45">
        <v>142675576</v>
      </c>
      <c r="C39" s="11">
        <v>5540246187987</v>
      </c>
      <c r="D39" s="11" t="str">
        <f t="shared" si="0"/>
        <v>CREMERIE</v>
      </c>
      <c r="E39" s="4">
        <v>44682</v>
      </c>
      <c r="F39" s="42" t="str">
        <f t="shared" si="2"/>
        <v>202205</v>
      </c>
      <c r="G39" s="6">
        <v>4455</v>
      </c>
      <c r="H39" s="12"/>
      <c r="I39" s="12"/>
      <c r="J39" s="12"/>
      <c r="K39" s="12"/>
      <c r="L39" s="12"/>
      <c r="M39" s="12"/>
      <c r="N39" s="12"/>
      <c r="O39" s="12"/>
      <c r="P39" s="12"/>
      <c r="Q39" s="12"/>
      <c r="R39" s="12"/>
      <c r="S39" s="12"/>
      <c r="T39" s="12"/>
      <c r="U39" s="12"/>
      <c r="V39" s="12"/>
      <c r="W39" s="12"/>
      <c r="X39" s="12"/>
      <c r="Y39" s="12"/>
      <c r="Z39" s="12"/>
      <c r="AA39" s="12"/>
      <c r="AB39" s="12"/>
    </row>
    <row r="40" spans="1:28" ht="12.75" customHeight="1" x14ac:dyDescent="0.15">
      <c r="A40" t="str">
        <f t="shared" si="1"/>
        <v>1426755815540246177132</v>
      </c>
      <c r="B40" s="45">
        <v>142675581</v>
      </c>
      <c r="C40" s="13">
        <v>5540246177132</v>
      </c>
      <c r="D40" s="11" t="str">
        <f t="shared" si="0"/>
        <v>MIX LEGUMES</v>
      </c>
      <c r="E40" s="7">
        <v>44682</v>
      </c>
      <c r="F40" s="42" t="str">
        <f t="shared" si="2"/>
        <v>202205</v>
      </c>
      <c r="G40" s="9">
        <v>9280</v>
      </c>
      <c r="H40" s="12"/>
      <c r="I40" s="12"/>
      <c r="J40" s="12"/>
      <c r="K40" s="12"/>
      <c r="L40" s="12"/>
      <c r="M40" s="12"/>
      <c r="N40" s="12"/>
      <c r="O40" s="12"/>
      <c r="P40" s="12"/>
      <c r="Q40" s="12"/>
      <c r="R40" s="12"/>
      <c r="S40" s="12"/>
      <c r="T40" s="12"/>
      <c r="U40" s="12"/>
      <c r="V40" s="12"/>
      <c r="W40" s="12"/>
      <c r="X40" s="12"/>
      <c r="Y40" s="12"/>
      <c r="Z40" s="12"/>
      <c r="AA40" s="12"/>
      <c r="AB40" s="12"/>
    </row>
    <row r="41" spans="1:28" ht="12.75" customHeight="1" x14ac:dyDescent="0.15">
      <c r="A41" t="str">
        <f t="shared" si="1"/>
        <v>1426755815540246177133</v>
      </c>
      <c r="B41" s="45">
        <v>142675581</v>
      </c>
      <c r="C41" s="11">
        <v>5540246177133</v>
      </c>
      <c r="D41" s="11" t="str">
        <f t="shared" si="0"/>
        <v>MIX LEGUMES</v>
      </c>
      <c r="E41" s="4">
        <v>44682</v>
      </c>
      <c r="F41" s="42" t="str">
        <f t="shared" si="2"/>
        <v>202205</v>
      </c>
      <c r="G41" s="6">
        <v>5012</v>
      </c>
      <c r="H41" s="12"/>
      <c r="I41" s="12"/>
      <c r="J41" s="12"/>
      <c r="K41" s="12"/>
      <c r="L41" s="12"/>
      <c r="M41" s="12"/>
      <c r="N41" s="12"/>
      <c r="O41" s="12"/>
      <c r="P41" s="12"/>
      <c r="Q41" s="12"/>
      <c r="R41" s="12"/>
      <c r="S41" s="12"/>
      <c r="T41" s="12"/>
      <c r="U41" s="12"/>
      <c r="V41" s="12"/>
      <c r="W41" s="12"/>
      <c r="X41" s="12"/>
      <c r="Y41" s="12"/>
      <c r="Z41" s="12"/>
      <c r="AA41" s="12"/>
      <c r="AB41" s="12"/>
    </row>
    <row r="42" spans="1:28" ht="12.75" customHeight="1" x14ac:dyDescent="0.15">
      <c r="A42" t="str">
        <f t="shared" si="1"/>
        <v>1426755815540246183562</v>
      </c>
      <c r="B42" s="45">
        <v>142675581</v>
      </c>
      <c r="C42" s="13">
        <v>5540246183562</v>
      </c>
      <c r="D42" s="11" t="str">
        <f t="shared" si="0"/>
        <v>MIX LEGUMES</v>
      </c>
      <c r="E42" s="7">
        <v>44682</v>
      </c>
      <c r="F42" s="42" t="str">
        <f t="shared" si="2"/>
        <v>202205</v>
      </c>
      <c r="G42" s="9">
        <v>1021</v>
      </c>
      <c r="H42" s="12"/>
      <c r="I42" s="12"/>
      <c r="J42" s="12"/>
      <c r="K42" s="12"/>
      <c r="L42" s="12"/>
      <c r="M42" s="12"/>
      <c r="N42" s="12"/>
      <c r="O42" s="12"/>
      <c r="P42" s="12"/>
      <c r="Q42" s="12"/>
      <c r="R42" s="12"/>
      <c r="S42" s="12"/>
      <c r="T42" s="12"/>
      <c r="U42" s="12"/>
      <c r="V42" s="12"/>
      <c r="W42" s="12"/>
      <c r="X42" s="12"/>
      <c r="Y42" s="12"/>
      <c r="Z42" s="12"/>
      <c r="AA42" s="12"/>
      <c r="AB42" s="12"/>
    </row>
    <row r="43" spans="1:28" ht="12.75" customHeight="1" x14ac:dyDescent="0.15">
      <c r="A43" t="str">
        <f t="shared" si="1"/>
        <v>1426755825540246174095</v>
      </c>
      <c r="B43" s="45">
        <v>142675582</v>
      </c>
      <c r="C43" s="13">
        <v>5540246174095</v>
      </c>
      <c r="D43" s="11" t="str">
        <f t="shared" si="0"/>
        <v>CREMERIE</v>
      </c>
      <c r="E43" s="7">
        <v>44694</v>
      </c>
      <c r="F43" s="42" t="str">
        <f t="shared" si="2"/>
        <v>202205</v>
      </c>
      <c r="G43" s="9">
        <v>70</v>
      </c>
      <c r="H43" s="12"/>
      <c r="I43" s="12"/>
      <c r="J43" s="12"/>
      <c r="K43" s="12"/>
      <c r="L43" s="12"/>
      <c r="M43" s="12"/>
      <c r="N43" s="12"/>
      <c r="O43" s="12"/>
      <c r="P43" s="12"/>
      <c r="Q43" s="12"/>
      <c r="R43" s="12"/>
      <c r="S43" s="12"/>
      <c r="T43" s="12"/>
      <c r="U43" s="12"/>
      <c r="V43" s="12"/>
      <c r="W43" s="12"/>
      <c r="X43" s="12"/>
      <c r="Y43" s="12"/>
      <c r="Z43" s="12"/>
      <c r="AA43" s="12"/>
      <c r="AB43" s="12"/>
    </row>
    <row r="44" spans="1:28" ht="12.75" customHeight="1" x14ac:dyDescent="0.15">
      <c r="A44" t="str">
        <f t="shared" si="1"/>
        <v>1426755825540246175047</v>
      </c>
      <c r="B44" s="45">
        <v>142675582</v>
      </c>
      <c r="C44" s="11">
        <v>5540246175047</v>
      </c>
      <c r="D44" s="11" t="str">
        <f t="shared" si="0"/>
        <v>CREMERIE</v>
      </c>
      <c r="E44" s="4">
        <v>44694</v>
      </c>
      <c r="F44" s="42" t="str">
        <f t="shared" si="2"/>
        <v>202205</v>
      </c>
      <c r="G44" s="6">
        <v>140</v>
      </c>
      <c r="H44" s="12"/>
      <c r="I44" s="12"/>
      <c r="J44" s="12"/>
      <c r="K44" s="12"/>
      <c r="L44" s="12"/>
      <c r="M44" s="12"/>
      <c r="N44" s="12"/>
      <c r="O44" s="12"/>
      <c r="P44" s="12"/>
      <c r="Q44" s="12"/>
      <c r="R44" s="12"/>
      <c r="S44" s="12"/>
      <c r="T44" s="12"/>
      <c r="U44" s="12"/>
      <c r="V44" s="12"/>
      <c r="W44" s="12"/>
      <c r="X44" s="12"/>
      <c r="Y44" s="12"/>
      <c r="Z44" s="12"/>
      <c r="AA44" s="12"/>
      <c r="AB44" s="12"/>
    </row>
    <row r="45" spans="1:28" ht="12.75" customHeight="1" x14ac:dyDescent="0.15">
      <c r="A45" t="str">
        <f t="shared" si="1"/>
        <v>1426755825540246175049</v>
      </c>
      <c r="B45" s="45">
        <v>142675582</v>
      </c>
      <c r="C45" s="13">
        <v>5540246175049</v>
      </c>
      <c r="D45" s="11" t="str">
        <f t="shared" si="0"/>
        <v>CREMERIE</v>
      </c>
      <c r="E45" s="7">
        <v>44694</v>
      </c>
      <c r="F45" s="42" t="str">
        <f t="shared" si="2"/>
        <v>202205</v>
      </c>
      <c r="G45" s="9">
        <v>418</v>
      </c>
      <c r="H45" s="12"/>
      <c r="I45" s="12"/>
      <c r="J45" s="12"/>
      <c r="K45" s="12"/>
      <c r="L45" s="12"/>
      <c r="M45" s="12"/>
      <c r="N45" s="12"/>
      <c r="O45" s="12"/>
      <c r="P45" s="12"/>
      <c r="Q45" s="12"/>
      <c r="R45" s="12"/>
      <c r="S45" s="12"/>
      <c r="T45" s="12"/>
      <c r="U45" s="12"/>
      <c r="V45" s="12"/>
      <c r="W45" s="12"/>
      <c r="X45" s="12"/>
      <c r="Y45" s="12"/>
      <c r="Z45" s="12"/>
      <c r="AA45" s="12"/>
      <c r="AB45" s="12"/>
    </row>
    <row r="46" spans="1:28" ht="12.75" customHeight="1" x14ac:dyDescent="0.15">
      <c r="A46" t="str">
        <f t="shared" si="1"/>
        <v>1426755825540246175050</v>
      </c>
      <c r="B46" s="45">
        <v>142675582</v>
      </c>
      <c r="C46" s="11">
        <v>5540246175050</v>
      </c>
      <c r="D46" s="11" t="str">
        <f t="shared" si="0"/>
        <v>CREMERIE</v>
      </c>
      <c r="E46" s="4">
        <v>44694</v>
      </c>
      <c r="F46" s="42" t="str">
        <f t="shared" si="2"/>
        <v>202205</v>
      </c>
      <c r="G46" s="6">
        <v>696</v>
      </c>
      <c r="H46" s="12"/>
      <c r="I46" s="12"/>
      <c r="J46" s="12"/>
      <c r="K46" s="12"/>
      <c r="L46" s="12"/>
      <c r="M46" s="12"/>
      <c r="N46" s="12"/>
      <c r="O46" s="12"/>
      <c r="P46" s="12"/>
      <c r="Q46" s="12"/>
      <c r="R46" s="12"/>
      <c r="S46" s="12"/>
      <c r="T46" s="12"/>
      <c r="U46" s="12"/>
      <c r="V46" s="12"/>
      <c r="W46" s="12"/>
      <c r="X46" s="12"/>
      <c r="Y46" s="12"/>
      <c r="Z46" s="12"/>
      <c r="AA46" s="12"/>
      <c r="AB46" s="12"/>
    </row>
    <row r="47" spans="1:28" ht="12.75" customHeight="1" x14ac:dyDescent="0.15">
      <c r="A47" t="str">
        <f t="shared" si="1"/>
        <v>1426755825540246190743</v>
      </c>
      <c r="B47" s="45">
        <v>142675582</v>
      </c>
      <c r="C47" s="13">
        <v>5540246190743</v>
      </c>
      <c r="D47" s="11" t="str">
        <f t="shared" si="0"/>
        <v>CREMERIE</v>
      </c>
      <c r="E47" s="7">
        <v>44694</v>
      </c>
      <c r="F47" s="42" t="str">
        <f t="shared" si="2"/>
        <v>202205</v>
      </c>
      <c r="G47" s="9">
        <v>140</v>
      </c>
      <c r="H47" s="12"/>
      <c r="I47" s="12"/>
      <c r="J47" s="12"/>
      <c r="K47" s="12"/>
      <c r="L47" s="12"/>
      <c r="M47" s="12"/>
      <c r="N47" s="12"/>
      <c r="O47" s="12"/>
      <c r="P47" s="12"/>
      <c r="Q47" s="12"/>
      <c r="R47" s="12"/>
      <c r="S47" s="12"/>
      <c r="T47" s="12"/>
      <c r="U47" s="12"/>
      <c r="V47" s="12"/>
      <c r="W47" s="12"/>
      <c r="X47" s="12"/>
      <c r="Y47" s="12"/>
      <c r="Z47" s="12"/>
      <c r="AA47" s="12"/>
      <c r="AB47" s="12"/>
    </row>
    <row r="48" spans="1:28" ht="12.75" customHeight="1" x14ac:dyDescent="0.15">
      <c r="A48" t="str">
        <f t="shared" si="1"/>
        <v>1426755835540246188224</v>
      </c>
      <c r="B48" s="45">
        <v>142675583</v>
      </c>
      <c r="C48" s="11">
        <v>5540246188224</v>
      </c>
      <c r="D48" s="11" t="str">
        <f t="shared" si="0"/>
        <v>VOLAILLE</v>
      </c>
      <c r="E48" s="4">
        <v>44693</v>
      </c>
      <c r="F48" s="42" t="str">
        <f t="shared" si="2"/>
        <v>202205</v>
      </c>
      <c r="G48" s="6">
        <v>986</v>
      </c>
      <c r="H48" s="12"/>
      <c r="I48" s="12"/>
      <c r="J48" s="12"/>
      <c r="K48" s="12"/>
      <c r="L48" s="12"/>
      <c r="M48" s="12"/>
      <c r="N48" s="12"/>
      <c r="O48" s="12"/>
      <c r="P48" s="12"/>
      <c r="Q48" s="12"/>
      <c r="R48" s="12"/>
      <c r="S48" s="12"/>
      <c r="T48" s="12"/>
      <c r="U48" s="12"/>
      <c r="V48" s="12"/>
      <c r="W48" s="12"/>
      <c r="X48" s="12"/>
      <c r="Y48" s="12"/>
      <c r="Z48" s="12"/>
      <c r="AA48" s="12"/>
      <c r="AB48" s="12"/>
    </row>
    <row r="49" spans="1:28" ht="12.75" customHeight="1" x14ac:dyDescent="0.15">
      <c r="A49" t="str">
        <f t="shared" si="1"/>
        <v>1426755855540246183130</v>
      </c>
      <c r="B49" s="45">
        <v>142675585</v>
      </c>
      <c r="C49" s="11">
        <v>5540246183130</v>
      </c>
      <c r="D49" s="11" t="str">
        <f t="shared" si="0"/>
        <v>MIX LEGUMES</v>
      </c>
      <c r="E49" s="4">
        <v>44687</v>
      </c>
      <c r="F49" s="42" t="str">
        <f t="shared" si="2"/>
        <v>202205</v>
      </c>
      <c r="G49" s="6">
        <v>2256</v>
      </c>
      <c r="H49" s="12"/>
      <c r="I49" s="12"/>
      <c r="J49" s="12"/>
      <c r="K49" s="12"/>
      <c r="L49" s="12"/>
      <c r="M49" s="12"/>
      <c r="N49" s="12"/>
      <c r="O49" s="12"/>
      <c r="P49" s="12"/>
      <c r="Q49" s="12"/>
      <c r="R49" s="12"/>
      <c r="S49" s="12"/>
      <c r="T49" s="12"/>
      <c r="U49" s="12"/>
      <c r="V49" s="12"/>
      <c r="W49" s="12"/>
      <c r="X49" s="12"/>
      <c r="Y49" s="12"/>
      <c r="Z49" s="12"/>
      <c r="AA49" s="12"/>
      <c r="AB49" s="12"/>
    </row>
    <row r="50" spans="1:28" ht="12.75" customHeight="1" x14ac:dyDescent="0.15">
      <c r="A50" t="str">
        <f t="shared" si="1"/>
        <v>1426755855540246183537</v>
      </c>
      <c r="B50" s="45">
        <v>142675585</v>
      </c>
      <c r="C50" s="13">
        <v>5540246183537</v>
      </c>
      <c r="D50" s="11" t="str">
        <f t="shared" si="0"/>
        <v>MIX LEGUMES</v>
      </c>
      <c r="E50" s="7">
        <v>44687</v>
      </c>
      <c r="F50" s="42" t="str">
        <f t="shared" si="2"/>
        <v>202205</v>
      </c>
      <c r="G50" s="9">
        <v>961</v>
      </c>
      <c r="H50" s="12"/>
      <c r="I50" s="12"/>
      <c r="J50" s="12"/>
      <c r="K50" s="12"/>
      <c r="L50" s="12"/>
      <c r="M50" s="12"/>
      <c r="N50" s="12"/>
      <c r="O50" s="12"/>
      <c r="P50" s="12"/>
      <c r="Q50" s="12"/>
      <c r="R50" s="12"/>
      <c r="S50" s="12"/>
      <c r="T50" s="12"/>
      <c r="U50" s="12"/>
      <c r="V50" s="12"/>
      <c r="W50" s="12"/>
      <c r="X50" s="12"/>
      <c r="Y50" s="12"/>
      <c r="Z50" s="12"/>
      <c r="AA50" s="12"/>
      <c r="AB50" s="12"/>
    </row>
    <row r="51" spans="1:28" ht="12.75" customHeight="1" x14ac:dyDescent="0.15">
      <c r="A51" t="str">
        <f t="shared" si="1"/>
        <v>1426755855540246183538</v>
      </c>
      <c r="B51" s="45">
        <v>142675585</v>
      </c>
      <c r="C51" s="11">
        <v>5540246183538</v>
      </c>
      <c r="D51" s="11" t="str">
        <f t="shared" si="0"/>
        <v>MIX LEGUMES</v>
      </c>
      <c r="E51" s="4">
        <v>44687</v>
      </c>
      <c r="F51" s="42" t="str">
        <f t="shared" si="2"/>
        <v>202205</v>
      </c>
      <c r="G51" s="6">
        <v>919</v>
      </c>
      <c r="H51" s="12"/>
      <c r="I51" s="12"/>
      <c r="J51" s="12"/>
      <c r="K51" s="12"/>
      <c r="L51" s="12"/>
      <c r="M51" s="12"/>
      <c r="N51" s="12"/>
      <c r="O51" s="12"/>
      <c r="P51" s="12"/>
      <c r="Q51" s="12"/>
      <c r="R51" s="12"/>
      <c r="S51" s="12"/>
      <c r="T51" s="12"/>
      <c r="U51" s="12"/>
      <c r="V51" s="12"/>
      <c r="W51" s="12"/>
      <c r="X51" s="12"/>
      <c r="Y51" s="12"/>
      <c r="Z51" s="12"/>
      <c r="AA51" s="12"/>
      <c r="AB51" s="12"/>
    </row>
    <row r="52" spans="1:28" ht="12.75" customHeight="1" x14ac:dyDescent="0.15">
      <c r="A52" t="str">
        <f t="shared" si="1"/>
        <v>1426755875540246183558</v>
      </c>
      <c r="B52" s="45">
        <v>142675587</v>
      </c>
      <c r="C52" s="13">
        <v>5540246183558</v>
      </c>
      <c r="D52" s="11" t="str">
        <f t="shared" si="0"/>
        <v>MIX LEGUMES</v>
      </c>
      <c r="E52" s="7">
        <v>44686</v>
      </c>
      <c r="F52" s="42" t="str">
        <f t="shared" si="2"/>
        <v>202205</v>
      </c>
      <c r="G52" s="9">
        <v>1300</v>
      </c>
      <c r="H52" s="12"/>
      <c r="I52" s="12"/>
      <c r="J52" s="12"/>
      <c r="K52" s="12"/>
      <c r="L52" s="12"/>
      <c r="M52" s="12"/>
      <c r="N52" s="12"/>
      <c r="O52" s="12"/>
      <c r="P52" s="12"/>
      <c r="Q52" s="12"/>
      <c r="R52" s="12"/>
      <c r="S52" s="12"/>
      <c r="T52" s="12"/>
      <c r="U52" s="12"/>
      <c r="V52" s="12"/>
      <c r="W52" s="12"/>
      <c r="X52" s="12"/>
      <c r="Y52" s="12"/>
      <c r="Z52" s="12"/>
      <c r="AA52" s="12"/>
      <c r="AB52" s="12"/>
    </row>
    <row r="53" spans="1:28" ht="12.75" customHeight="1" x14ac:dyDescent="0.15">
      <c r="A53" t="str">
        <f t="shared" si="1"/>
        <v>1426755875540246183560</v>
      </c>
      <c r="B53" s="45">
        <v>142675587</v>
      </c>
      <c r="C53" s="11">
        <v>5540246183560</v>
      </c>
      <c r="D53" s="11" t="str">
        <f t="shared" si="0"/>
        <v>MIX LEGUMES</v>
      </c>
      <c r="E53" s="4">
        <v>44686</v>
      </c>
      <c r="F53" s="42" t="str">
        <f t="shared" si="2"/>
        <v>202205</v>
      </c>
      <c r="G53" s="6">
        <v>223</v>
      </c>
      <c r="H53" s="12"/>
      <c r="I53" s="12"/>
      <c r="J53" s="12"/>
      <c r="K53" s="12"/>
      <c r="L53" s="12"/>
      <c r="M53" s="12"/>
      <c r="N53" s="12"/>
      <c r="O53" s="12"/>
      <c r="P53" s="12"/>
      <c r="Q53" s="12"/>
      <c r="R53" s="12"/>
      <c r="S53" s="12"/>
      <c r="T53" s="12"/>
      <c r="U53" s="12"/>
      <c r="V53" s="12"/>
      <c r="W53" s="12"/>
      <c r="X53" s="12"/>
      <c r="Y53" s="12"/>
      <c r="Z53" s="12"/>
      <c r="AA53" s="12"/>
      <c r="AB53" s="12"/>
    </row>
    <row r="54" spans="1:28" ht="12.75" customHeight="1" x14ac:dyDescent="0.15">
      <c r="A54" t="str">
        <f t="shared" si="1"/>
        <v>1426755895540246183589</v>
      </c>
      <c r="B54" s="45">
        <v>142675589</v>
      </c>
      <c r="C54" s="13">
        <v>5540246183589</v>
      </c>
      <c r="D54" s="11" t="str">
        <f t="shared" si="0"/>
        <v>MIX LEGUMES</v>
      </c>
      <c r="E54" s="7">
        <v>44694</v>
      </c>
      <c r="F54" s="42" t="str">
        <f t="shared" si="2"/>
        <v>202205</v>
      </c>
      <c r="G54" s="9">
        <v>1300</v>
      </c>
      <c r="H54" s="12"/>
      <c r="I54" s="12"/>
      <c r="J54" s="12"/>
      <c r="K54" s="12"/>
      <c r="L54" s="12"/>
      <c r="M54" s="12"/>
      <c r="N54" s="12"/>
      <c r="O54" s="12"/>
      <c r="P54" s="12"/>
      <c r="Q54" s="12"/>
      <c r="R54" s="12"/>
      <c r="S54" s="12"/>
      <c r="T54" s="12"/>
      <c r="U54" s="12"/>
      <c r="V54" s="12"/>
      <c r="W54" s="12"/>
      <c r="X54" s="12"/>
      <c r="Y54" s="12"/>
      <c r="Z54" s="12"/>
      <c r="AA54" s="12"/>
      <c r="AB54" s="12"/>
    </row>
    <row r="55" spans="1:28" ht="12.75" customHeight="1" x14ac:dyDescent="0.15">
      <c r="A55" t="str">
        <f t="shared" si="1"/>
        <v>1426755965540246184617</v>
      </c>
      <c r="B55" s="45">
        <v>142675596</v>
      </c>
      <c r="C55" s="13">
        <v>5540246184617</v>
      </c>
      <c r="D55" s="11" t="str">
        <f t="shared" si="0"/>
        <v>MIX LEGUMES</v>
      </c>
      <c r="E55" s="7">
        <v>44683</v>
      </c>
      <c r="F55" s="42" t="str">
        <f t="shared" si="2"/>
        <v>202205</v>
      </c>
      <c r="G55" s="9">
        <v>4585</v>
      </c>
      <c r="H55" s="12"/>
      <c r="I55" s="12"/>
      <c r="J55" s="12"/>
      <c r="K55" s="12"/>
      <c r="L55" s="12"/>
      <c r="M55" s="12"/>
      <c r="N55" s="12"/>
      <c r="O55" s="12"/>
      <c r="P55" s="12"/>
      <c r="Q55" s="12"/>
      <c r="R55" s="12"/>
      <c r="S55" s="12"/>
      <c r="T55" s="12"/>
      <c r="U55" s="12"/>
      <c r="V55" s="12"/>
      <c r="W55" s="12"/>
      <c r="X55" s="12"/>
      <c r="Y55" s="12"/>
      <c r="Z55" s="12"/>
      <c r="AA55" s="12"/>
      <c r="AB55" s="12"/>
    </row>
    <row r="56" spans="1:28" ht="12.75" customHeight="1" x14ac:dyDescent="0.15">
      <c r="A56" t="str">
        <f t="shared" si="1"/>
        <v>1426756075540246173685</v>
      </c>
      <c r="B56" s="45">
        <v>142675607</v>
      </c>
      <c r="C56" s="13">
        <v>5540246173685</v>
      </c>
      <c r="D56" s="11" t="str">
        <f t="shared" si="0"/>
        <v>EMBALLAGES</v>
      </c>
      <c r="E56" s="7">
        <v>44693</v>
      </c>
      <c r="F56" s="42" t="str">
        <f t="shared" si="2"/>
        <v>202205</v>
      </c>
      <c r="G56" s="9">
        <v>891</v>
      </c>
      <c r="H56" s="12"/>
      <c r="I56" s="12"/>
      <c r="J56" s="12"/>
      <c r="K56" s="12"/>
      <c r="L56" s="12"/>
      <c r="M56" s="12"/>
      <c r="N56" s="12"/>
      <c r="O56" s="12"/>
      <c r="P56" s="12"/>
      <c r="Q56" s="12"/>
      <c r="R56" s="12"/>
      <c r="S56" s="12"/>
      <c r="T56" s="12"/>
      <c r="U56" s="12"/>
      <c r="V56" s="12"/>
      <c r="W56" s="12"/>
      <c r="X56" s="12"/>
      <c r="Y56" s="12"/>
      <c r="Z56" s="12"/>
      <c r="AA56" s="12"/>
      <c r="AB56" s="12"/>
    </row>
    <row r="57" spans="1:28" ht="12.75" customHeight="1" x14ac:dyDescent="0.15">
      <c r="A57" t="str">
        <f t="shared" si="1"/>
        <v>1426756185540246171933</v>
      </c>
      <c r="B57" s="45">
        <v>142675618</v>
      </c>
      <c r="C57" s="11">
        <v>5540246171933</v>
      </c>
      <c r="D57" s="11" t="str">
        <f t="shared" si="0"/>
        <v>CREMERIE</v>
      </c>
      <c r="E57" s="4">
        <v>44683</v>
      </c>
      <c r="F57" s="42" t="str">
        <f t="shared" si="2"/>
        <v>202205</v>
      </c>
      <c r="G57" s="6">
        <v>279</v>
      </c>
      <c r="H57" s="12"/>
      <c r="I57" s="12"/>
      <c r="J57" s="12"/>
      <c r="K57" s="12"/>
      <c r="L57" s="12"/>
      <c r="M57" s="12"/>
      <c r="N57" s="12"/>
      <c r="O57" s="12"/>
      <c r="P57" s="12"/>
      <c r="Q57" s="12"/>
      <c r="R57" s="12"/>
      <c r="S57" s="12"/>
      <c r="T57" s="12"/>
      <c r="U57" s="12"/>
      <c r="V57" s="12"/>
      <c r="W57" s="12"/>
      <c r="X57" s="12"/>
      <c r="Y57" s="12"/>
      <c r="Z57" s="12"/>
      <c r="AA57" s="12"/>
      <c r="AB57" s="12"/>
    </row>
    <row r="58" spans="1:28" ht="12.75" customHeight="1" x14ac:dyDescent="0.15">
      <c r="A58" t="str">
        <f t="shared" si="1"/>
        <v>1426756185540246176295</v>
      </c>
      <c r="B58" s="45">
        <v>142675618</v>
      </c>
      <c r="C58" s="13">
        <v>5540246176295</v>
      </c>
      <c r="D58" s="11" t="str">
        <f t="shared" si="0"/>
        <v>CREMERIE</v>
      </c>
      <c r="E58" s="7">
        <v>44683</v>
      </c>
      <c r="F58" s="42" t="str">
        <f t="shared" si="2"/>
        <v>202205</v>
      </c>
      <c r="G58" s="9">
        <v>7424</v>
      </c>
      <c r="H58" s="12"/>
      <c r="I58" s="12"/>
      <c r="J58" s="12"/>
      <c r="K58" s="12"/>
      <c r="L58" s="12"/>
      <c r="M58" s="12"/>
      <c r="N58" s="12"/>
      <c r="O58" s="12"/>
      <c r="P58" s="12"/>
      <c r="Q58" s="12"/>
      <c r="R58" s="12"/>
      <c r="S58" s="12"/>
      <c r="T58" s="12"/>
      <c r="U58" s="12"/>
      <c r="V58" s="12"/>
      <c r="W58" s="12"/>
      <c r="X58" s="12"/>
      <c r="Y58" s="12"/>
      <c r="Z58" s="12"/>
      <c r="AA58" s="12"/>
      <c r="AB58" s="12"/>
    </row>
    <row r="59" spans="1:28" ht="12.75" customHeight="1" x14ac:dyDescent="0.15">
      <c r="A59" t="str">
        <f t="shared" si="1"/>
        <v>1426756185540246187987</v>
      </c>
      <c r="B59" s="45">
        <v>142675618</v>
      </c>
      <c r="C59" s="13">
        <v>5540246187987</v>
      </c>
      <c r="D59" s="11" t="str">
        <f t="shared" si="0"/>
        <v>CREMERIE</v>
      </c>
      <c r="E59" s="7">
        <v>44683</v>
      </c>
      <c r="F59" s="42" t="str">
        <f t="shared" si="2"/>
        <v>202205</v>
      </c>
      <c r="G59" s="9">
        <v>1782</v>
      </c>
      <c r="H59" s="12"/>
      <c r="I59" s="12"/>
      <c r="J59" s="12"/>
      <c r="K59" s="12"/>
      <c r="L59" s="12"/>
      <c r="M59" s="12"/>
      <c r="N59" s="12"/>
      <c r="O59" s="12"/>
      <c r="P59" s="12"/>
      <c r="Q59" s="12"/>
      <c r="R59" s="12"/>
      <c r="S59" s="12"/>
      <c r="T59" s="12"/>
      <c r="U59" s="12"/>
      <c r="V59" s="12"/>
      <c r="W59" s="12"/>
      <c r="X59" s="12"/>
      <c r="Y59" s="12"/>
      <c r="Z59" s="12"/>
      <c r="AA59" s="12"/>
      <c r="AB59" s="12"/>
    </row>
    <row r="60" spans="1:28" ht="12.75" customHeight="1" x14ac:dyDescent="0.15">
      <c r="A60" t="str">
        <f t="shared" si="1"/>
        <v>1426756185540246188200</v>
      </c>
      <c r="B60" s="45">
        <v>142675618</v>
      </c>
      <c r="C60" s="11">
        <v>5540246188200</v>
      </c>
      <c r="D60" s="11" t="str">
        <f t="shared" si="0"/>
        <v>CREMERIE</v>
      </c>
      <c r="E60" s="4">
        <v>44683</v>
      </c>
      <c r="F60" s="42" t="str">
        <f t="shared" si="2"/>
        <v>202205</v>
      </c>
      <c r="G60" s="6">
        <v>372</v>
      </c>
      <c r="H60" s="12"/>
      <c r="I60" s="12"/>
      <c r="J60" s="12"/>
      <c r="K60" s="12"/>
      <c r="L60" s="12"/>
      <c r="M60" s="12"/>
      <c r="N60" s="12"/>
      <c r="O60" s="12"/>
      <c r="P60" s="12"/>
      <c r="Q60" s="12"/>
      <c r="R60" s="12"/>
      <c r="S60" s="12"/>
      <c r="T60" s="12"/>
      <c r="U60" s="12"/>
      <c r="V60" s="12"/>
      <c r="W60" s="12"/>
      <c r="X60" s="12"/>
      <c r="Y60" s="12"/>
      <c r="Z60" s="12"/>
      <c r="AA60" s="12"/>
      <c r="AB60" s="12"/>
    </row>
    <row r="61" spans="1:28" ht="12.75" customHeight="1" x14ac:dyDescent="0.15">
      <c r="A61" t="str">
        <f t="shared" si="1"/>
        <v>1426756195540246172539</v>
      </c>
      <c r="B61" s="45">
        <v>142675619</v>
      </c>
      <c r="C61" s="13">
        <v>5540246172539</v>
      </c>
      <c r="D61" s="11" t="str">
        <f t="shared" si="0"/>
        <v>CREMERIE</v>
      </c>
      <c r="E61" s="7">
        <v>44683</v>
      </c>
      <c r="F61" s="42" t="str">
        <f t="shared" si="2"/>
        <v>202205</v>
      </c>
      <c r="G61" s="9">
        <v>70</v>
      </c>
      <c r="H61" s="12"/>
      <c r="I61" s="12"/>
      <c r="J61" s="12"/>
      <c r="K61" s="12"/>
      <c r="L61" s="12"/>
      <c r="M61" s="12"/>
      <c r="N61" s="12"/>
      <c r="O61" s="12"/>
      <c r="P61" s="12"/>
      <c r="Q61" s="12"/>
      <c r="R61" s="12"/>
      <c r="S61" s="12"/>
      <c r="T61" s="12"/>
      <c r="U61" s="12"/>
      <c r="V61" s="12"/>
      <c r="W61" s="12"/>
      <c r="X61" s="12"/>
      <c r="Y61" s="12"/>
      <c r="Z61" s="12"/>
      <c r="AA61" s="12"/>
      <c r="AB61" s="12"/>
    </row>
    <row r="62" spans="1:28" ht="12.75" customHeight="1" x14ac:dyDescent="0.15">
      <c r="A62" t="str">
        <f t="shared" si="1"/>
        <v>1426756195540246172978</v>
      </c>
      <c r="B62" s="45">
        <v>142675619</v>
      </c>
      <c r="C62" s="11">
        <v>5540246172978</v>
      </c>
      <c r="D62" s="11" t="str">
        <f t="shared" si="0"/>
        <v>CREMERIE</v>
      </c>
      <c r="E62" s="4">
        <v>44683</v>
      </c>
      <c r="F62" s="42" t="str">
        <f t="shared" si="2"/>
        <v>202205</v>
      </c>
      <c r="G62" s="6">
        <v>836</v>
      </c>
      <c r="H62" s="12"/>
      <c r="I62" s="12"/>
      <c r="J62" s="12"/>
      <c r="K62" s="12"/>
      <c r="L62" s="12"/>
      <c r="M62" s="12"/>
      <c r="N62" s="12"/>
      <c r="O62" s="12"/>
      <c r="P62" s="12"/>
      <c r="Q62" s="12"/>
      <c r="R62" s="12"/>
      <c r="S62" s="12"/>
      <c r="T62" s="12"/>
      <c r="U62" s="12"/>
      <c r="V62" s="12"/>
      <c r="W62" s="12"/>
      <c r="X62" s="12"/>
      <c r="Y62" s="12"/>
      <c r="Z62" s="12"/>
      <c r="AA62" s="12"/>
      <c r="AB62" s="12"/>
    </row>
    <row r="63" spans="1:28" ht="12.75" customHeight="1" x14ac:dyDescent="0.15">
      <c r="A63" t="str">
        <f t="shared" si="1"/>
        <v>1426756195540246184808</v>
      </c>
      <c r="B63" s="45">
        <v>142675619</v>
      </c>
      <c r="C63" s="11">
        <v>5540246184808</v>
      </c>
      <c r="D63" s="11" t="str">
        <f t="shared" si="0"/>
        <v>CREMERIE</v>
      </c>
      <c r="E63" s="4">
        <v>44683</v>
      </c>
      <c r="F63" s="42" t="str">
        <f t="shared" si="2"/>
        <v>202205</v>
      </c>
      <c r="G63" s="6">
        <v>2088</v>
      </c>
      <c r="H63" s="12"/>
      <c r="I63" s="12"/>
      <c r="J63" s="12"/>
      <c r="K63" s="12"/>
      <c r="L63" s="12"/>
      <c r="M63" s="12"/>
      <c r="N63" s="12"/>
      <c r="O63" s="12"/>
      <c r="P63" s="12"/>
      <c r="Q63" s="12"/>
      <c r="R63" s="12"/>
      <c r="S63" s="12"/>
      <c r="T63" s="12"/>
      <c r="U63" s="12"/>
      <c r="V63" s="12"/>
      <c r="W63" s="12"/>
      <c r="X63" s="12"/>
      <c r="Y63" s="12"/>
      <c r="Z63" s="12"/>
      <c r="AA63" s="12"/>
      <c r="AB63" s="12"/>
    </row>
    <row r="64" spans="1:28" ht="12.75" customHeight="1" x14ac:dyDescent="0.15">
      <c r="A64" t="str">
        <f t="shared" si="1"/>
        <v>1426756385540246184617</v>
      </c>
      <c r="B64" s="45">
        <v>142675638</v>
      </c>
      <c r="C64" s="13">
        <v>5540246184617</v>
      </c>
      <c r="D64" s="11" t="str">
        <f t="shared" si="0"/>
        <v>MIX LEGUMES</v>
      </c>
      <c r="E64" s="7">
        <v>44687</v>
      </c>
      <c r="F64" s="42" t="str">
        <f t="shared" si="2"/>
        <v>202205</v>
      </c>
      <c r="G64" s="9">
        <v>27506</v>
      </c>
      <c r="H64" s="12"/>
      <c r="I64" s="12"/>
      <c r="J64" s="12"/>
      <c r="K64" s="12"/>
      <c r="L64" s="12"/>
      <c r="M64" s="12"/>
      <c r="N64" s="12"/>
      <c r="O64" s="12"/>
      <c r="P64" s="12"/>
      <c r="Q64" s="12"/>
      <c r="R64" s="12"/>
      <c r="S64" s="12"/>
      <c r="T64" s="12"/>
      <c r="U64" s="12"/>
      <c r="V64" s="12"/>
      <c r="W64" s="12"/>
      <c r="X64" s="12"/>
      <c r="Y64" s="12"/>
      <c r="Z64" s="12"/>
      <c r="AA64" s="12"/>
      <c r="AB64" s="12"/>
    </row>
    <row r="65" spans="1:28" ht="12.75" customHeight="1" x14ac:dyDescent="0.15">
      <c r="A65" t="str">
        <f t="shared" si="1"/>
        <v>1426756505540246191598</v>
      </c>
      <c r="B65" s="45">
        <v>142675650</v>
      </c>
      <c r="C65" s="13">
        <v>5540246191598</v>
      </c>
      <c r="D65" s="11" t="str">
        <f t="shared" si="0"/>
        <v>CREMERIE</v>
      </c>
      <c r="E65" s="7">
        <v>44683</v>
      </c>
      <c r="F65" s="42" t="str">
        <f t="shared" si="2"/>
        <v>202205</v>
      </c>
      <c r="G65" s="9">
        <v>1935</v>
      </c>
      <c r="H65" s="12"/>
      <c r="I65" s="12"/>
      <c r="J65" s="12"/>
      <c r="K65" s="12"/>
      <c r="L65" s="12"/>
      <c r="M65" s="12"/>
      <c r="N65" s="12"/>
      <c r="O65" s="12"/>
      <c r="P65" s="12"/>
      <c r="Q65" s="12"/>
      <c r="R65" s="12"/>
      <c r="S65" s="12"/>
      <c r="T65" s="12"/>
      <c r="U65" s="12"/>
      <c r="V65" s="12"/>
      <c r="W65" s="12"/>
      <c r="X65" s="12"/>
      <c r="Y65" s="12"/>
      <c r="Z65" s="12"/>
      <c r="AA65" s="12"/>
      <c r="AB65" s="12"/>
    </row>
    <row r="66" spans="1:28" ht="12.75" customHeight="1" x14ac:dyDescent="0.15">
      <c r="A66" t="str">
        <f t="shared" si="1"/>
        <v>1426756525540246172978</v>
      </c>
      <c r="B66" s="45">
        <v>142675652</v>
      </c>
      <c r="C66" s="11">
        <v>5540246172978</v>
      </c>
      <c r="D66" s="11" t="str">
        <f t="shared" ref="D66:D129" si="3">VLOOKUP(C66,Categorie,4,FALSE)</f>
        <v>CREMERIE</v>
      </c>
      <c r="E66" s="4">
        <v>44686</v>
      </c>
      <c r="F66" s="42" t="str">
        <f t="shared" si="2"/>
        <v>202205</v>
      </c>
      <c r="G66" s="6">
        <v>836</v>
      </c>
      <c r="H66" s="12"/>
      <c r="I66" s="12"/>
      <c r="J66" s="12"/>
      <c r="K66" s="12"/>
      <c r="L66" s="12"/>
      <c r="M66" s="12"/>
      <c r="N66" s="12"/>
      <c r="O66" s="12"/>
      <c r="P66" s="12"/>
      <c r="Q66" s="12"/>
      <c r="R66" s="12"/>
      <c r="S66" s="12"/>
      <c r="T66" s="12"/>
      <c r="U66" s="12"/>
      <c r="V66" s="12"/>
      <c r="W66" s="12"/>
      <c r="X66" s="12"/>
      <c r="Y66" s="12"/>
      <c r="Z66" s="12"/>
      <c r="AA66" s="12"/>
      <c r="AB66" s="12"/>
    </row>
    <row r="67" spans="1:28" ht="12.75" customHeight="1" x14ac:dyDescent="0.15">
      <c r="A67" t="str">
        <f t="shared" ref="A67:A130" si="4">_xlfn.CONCAT(B67,C67)</f>
        <v>1426756525540246174174</v>
      </c>
      <c r="B67" s="45">
        <v>142675652</v>
      </c>
      <c r="C67" s="13">
        <v>5540246174174</v>
      </c>
      <c r="D67" s="11" t="str">
        <f t="shared" si="3"/>
        <v>CREMERIE</v>
      </c>
      <c r="E67" s="7">
        <v>44686</v>
      </c>
      <c r="F67" s="42" t="str">
        <f t="shared" ref="F67:F130" si="5">TEXT(E67,"aaaamm")</f>
        <v>202205</v>
      </c>
      <c r="G67" s="9">
        <v>348</v>
      </c>
      <c r="H67" s="12"/>
      <c r="I67" s="12"/>
      <c r="J67" s="12"/>
      <c r="K67" s="12"/>
      <c r="L67" s="12"/>
      <c r="M67" s="12"/>
      <c r="N67" s="12"/>
      <c r="O67" s="12"/>
      <c r="P67" s="12"/>
      <c r="Q67" s="12"/>
      <c r="R67" s="12"/>
      <c r="S67" s="12"/>
      <c r="T67" s="12"/>
      <c r="U67" s="12"/>
      <c r="V67" s="12"/>
      <c r="W67" s="12"/>
      <c r="X67" s="12"/>
      <c r="Y67" s="12"/>
      <c r="Z67" s="12"/>
      <c r="AA67" s="12"/>
      <c r="AB67" s="12"/>
    </row>
    <row r="68" spans="1:28" ht="12.75" customHeight="1" x14ac:dyDescent="0.15">
      <c r="A68" t="str">
        <f t="shared" si="4"/>
        <v>1426756525540246184808</v>
      </c>
      <c r="B68" s="45">
        <v>142675652</v>
      </c>
      <c r="C68" s="11">
        <v>5540246184808</v>
      </c>
      <c r="D68" s="11" t="str">
        <f t="shared" si="3"/>
        <v>CREMERIE</v>
      </c>
      <c r="E68" s="4">
        <v>44686</v>
      </c>
      <c r="F68" s="42" t="str">
        <f t="shared" si="5"/>
        <v>202205</v>
      </c>
      <c r="G68" s="6">
        <v>4176</v>
      </c>
      <c r="H68" s="12"/>
      <c r="I68" s="12"/>
      <c r="J68" s="12"/>
      <c r="K68" s="12"/>
      <c r="L68" s="12"/>
      <c r="M68" s="12"/>
      <c r="N68" s="12"/>
      <c r="O68" s="12"/>
      <c r="P68" s="12"/>
      <c r="Q68" s="12"/>
      <c r="R68" s="12"/>
      <c r="S68" s="12"/>
      <c r="T68" s="12"/>
      <c r="U68" s="12"/>
      <c r="V68" s="12"/>
      <c r="W68" s="12"/>
      <c r="X68" s="12"/>
      <c r="Y68" s="12"/>
      <c r="Z68" s="12"/>
      <c r="AA68" s="12"/>
      <c r="AB68" s="12"/>
    </row>
    <row r="69" spans="1:28" ht="12.75" customHeight="1" x14ac:dyDescent="0.15">
      <c r="A69" t="str">
        <f t="shared" si="4"/>
        <v>1426756535540246171933</v>
      </c>
      <c r="B69" s="45">
        <v>142675653</v>
      </c>
      <c r="C69" s="11">
        <v>5540246171933</v>
      </c>
      <c r="D69" s="11" t="str">
        <f t="shared" si="3"/>
        <v>CREMERIE</v>
      </c>
      <c r="E69" s="4">
        <v>44686</v>
      </c>
      <c r="F69" s="42" t="str">
        <f t="shared" si="5"/>
        <v>202205</v>
      </c>
      <c r="G69" s="6">
        <v>557</v>
      </c>
      <c r="H69" s="12"/>
      <c r="I69" s="12"/>
      <c r="J69" s="12"/>
      <c r="K69" s="12"/>
      <c r="L69" s="12"/>
      <c r="M69" s="12"/>
      <c r="N69" s="12"/>
      <c r="O69" s="12"/>
      <c r="P69" s="12"/>
      <c r="Q69" s="12"/>
      <c r="R69" s="12"/>
      <c r="S69" s="12"/>
      <c r="T69" s="12"/>
      <c r="U69" s="12"/>
      <c r="V69" s="12"/>
      <c r="W69" s="12"/>
      <c r="X69" s="12"/>
      <c r="Y69" s="12"/>
      <c r="Z69" s="12"/>
      <c r="AA69" s="12"/>
      <c r="AB69" s="12"/>
    </row>
    <row r="70" spans="1:28" ht="12.75" customHeight="1" x14ac:dyDescent="0.15">
      <c r="A70" t="str">
        <f t="shared" si="4"/>
        <v>1426756535540246187987</v>
      </c>
      <c r="B70" s="45">
        <v>142675653</v>
      </c>
      <c r="C70" s="13">
        <v>5540246187987</v>
      </c>
      <c r="D70" s="11" t="str">
        <f t="shared" si="3"/>
        <v>CREMERIE</v>
      </c>
      <c r="E70" s="7">
        <v>44686</v>
      </c>
      <c r="F70" s="42" t="str">
        <f t="shared" si="5"/>
        <v>202205</v>
      </c>
      <c r="G70" s="9">
        <v>4455</v>
      </c>
      <c r="H70" s="12"/>
      <c r="I70" s="12"/>
      <c r="J70" s="12"/>
      <c r="K70" s="12"/>
      <c r="L70" s="12"/>
      <c r="M70" s="12"/>
      <c r="N70" s="12"/>
      <c r="O70" s="12"/>
      <c r="P70" s="12"/>
      <c r="Q70" s="12"/>
      <c r="R70" s="12"/>
      <c r="S70" s="12"/>
      <c r="T70" s="12"/>
      <c r="U70" s="12"/>
      <c r="V70" s="12"/>
      <c r="W70" s="12"/>
      <c r="X70" s="12"/>
      <c r="Y70" s="12"/>
      <c r="Z70" s="12"/>
      <c r="AA70" s="12"/>
      <c r="AB70" s="12"/>
    </row>
    <row r="71" spans="1:28" ht="12.75" customHeight="1" x14ac:dyDescent="0.15">
      <c r="A71" t="str">
        <f t="shared" si="4"/>
        <v>1426756685540246192907</v>
      </c>
      <c r="B71" s="45">
        <v>142675668</v>
      </c>
      <c r="C71" s="13">
        <v>5540246192907</v>
      </c>
      <c r="D71" s="11" t="str">
        <f t="shared" si="3"/>
        <v>VOLAILLE</v>
      </c>
      <c r="E71" s="7">
        <v>44704</v>
      </c>
      <c r="F71" s="42" t="str">
        <f t="shared" si="5"/>
        <v>202205</v>
      </c>
      <c r="G71" s="9">
        <v>5568</v>
      </c>
      <c r="H71" s="12"/>
      <c r="I71" s="12"/>
      <c r="J71" s="12"/>
      <c r="K71" s="12"/>
      <c r="L71" s="12"/>
      <c r="M71" s="12"/>
      <c r="N71" s="12"/>
      <c r="O71" s="12"/>
      <c r="P71" s="12"/>
      <c r="Q71" s="12"/>
      <c r="R71" s="12"/>
      <c r="S71" s="12"/>
      <c r="T71" s="12"/>
      <c r="U71" s="12"/>
      <c r="V71" s="12"/>
      <c r="W71" s="12"/>
      <c r="X71" s="12"/>
      <c r="Y71" s="12"/>
      <c r="Z71" s="12"/>
      <c r="AA71" s="12"/>
      <c r="AB71" s="12"/>
    </row>
    <row r="72" spans="1:28" ht="12.75" customHeight="1" x14ac:dyDescent="0.15">
      <c r="A72" t="str">
        <f t="shared" si="4"/>
        <v>1426756715540246171759</v>
      </c>
      <c r="B72" s="45">
        <v>142675671</v>
      </c>
      <c r="C72" s="13">
        <v>5540246171759</v>
      </c>
      <c r="D72" s="11" t="str">
        <f t="shared" si="3"/>
        <v>MIX LEGUMES</v>
      </c>
      <c r="E72" s="7">
        <v>44687</v>
      </c>
      <c r="F72" s="42" t="str">
        <f t="shared" si="5"/>
        <v>202205</v>
      </c>
      <c r="G72" s="9">
        <v>2506</v>
      </c>
      <c r="H72" s="12"/>
      <c r="I72" s="12"/>
      <c r="J72" s="12"/>
      <c r="K72" s="12"/>
      <c r="L72" s="12"/>
      <c r="M72" s="12"/>
      <c r="N72" s="12"/>
      <c r="O72" s="12"/>
      <c r="P72" s="12"/>
      <c r="Q72" s="12"/>
      <c r="R72" s="12"/>
      <c r="S72" s="12"/>
      <c r="T72" s="12"/>
      <c r="U72" s="12"/>
      <c r="V72" s="12"/>
      <c r="W72" s="12"/>
      <c r="X72" s="12"/>
      <c r="Y72" s="12"/>
      <c r="Z72" s="12"/>
      <c r="AA72" s="12"/>
      <c r="AB72" s="12"/>
    </row>
    <row r="73" spans="1:28" ht="12.75" customHeight="1" x14ac:dyDescent="0.15">
      <c r="A73" t="str">
        <f t="shared" si="4"/>
        <v>1426756715540246177132</v>
      </c>
      <c r="B73" s="45">
        <v>142675671</v>
      </c>
      <c r="C73" s="11">
        <v>5540246177132</v>
      </c>
      <c r="D73" s="11" t="str">
        <f t="shared" si="3"/>
        <v>MIX LEGUMES</v>
      </c>
      <c r="E73" s="4">
        <v>44687</v>
      </c>
      <c r="F73" s="42" t="str">
        <f t="shared" si="5"/>
        <v>202205</v>
      </c>
      <c r="G73" s="6">
        <v>7888</v>
      </c>
      <c r="H73" s="12"/>
      <c r="I73" s="12"/>
      <c r="J73" s="12"/>
      <c r="K73" s="12"/>
      <c r="L73" s="12"/>
      <c r="M73" s="12"/>
      <c r="N73" s="12"/>
      <c r="O73" s="12"/>
      <c r="P73" s="12"/>
      <c r="Q73" s="12"/>
      <c r="R73" s="12"/>
      <c r="S73" s="12"/>
      <c r="T73" s="12"/>
      <c r="U73" s="12"/>
      <c r="V73" s="12"/>
      <c r="W73" s="12"/>
      <c r="X73" s="12"/>
      <c r="Y73" s="12"/>
      <c r="Z73" s="12"/>
      <c r="AA73" s="12"/>
      <c r="AB73" s="12"/>
    </row>
    <row r="74" spans="1:28" ht="12.75" customHeight="1" x14ac:dyDescent="0.15">
      <c r="A74" t="str">
        <f t="shared" si="4"/>
        <v>1426756715540246177133</v>
      </c>
      <c r="B74" s="45">
        <v>142675671</v>
      </c>
      <c r="C74" s="13">
        <v>5540246177133</v>
      </c>
      <c r="D74" s="11" t="str">
        <f t="shared" si="3"/>
        <v>MIX LEGUMES</v>
      </c>
      <c r="E74" s="7">
        <v>44687</v>
      </c>
      <c r="F74" s="42" t="str">
        <f t="shared" si="5"/>
        <v>202205</v>
      </c>
      <c r="G74" s="9">
        <v>5012</v>
      </c>
      <c r="H74" s="12"/>
      <c r="I74" s="12"/>
      <c r="J74" s="12"/>
      <c r="K74" s="12"/>
      <c r="L74" s="12"/>
      <c r="M74" s="12"/>
      <c r="N74" s="12"/>
      <c r="O74" s="12"/>
      <c r="P74" s="12"/>
      <c r="Q74" s="12"/>
      <c r="R74" s="12"/>
      <c r="S74" s="12"/>
      <c r="T74" s="12"/>
      <c r="U74" s="12"/>
      <c r="V74" s="12"/>
      <c r="W74" s="12"/>
      <c r="X74" s="12"/>
      <c r="Y74" s="12"/>
      <c r="Z74" s="12"/>
      <c r="AA74" s="12"/>
      <c r="AB74" s="12"/>
    </row>
    <row r="75" spans="1:28" ht="12.75" customHeight="1" x14ac:dyDescent="0.15">
      <c r="A75" t="str">
        <f t="shared" si="4"/>
        <v>1426756715540246183562</v>
      </c>
      <c r="B75" s="45">
        <v>142675671</v>
      </c>
      <c r="C75" s="11">
        <v>5540246183562</v>
      </c>
      <c r="D75" s="11" t="str">
        <f t="shared" si="3"/>
        <v>MIX LEGUMES</v>
      </c>
      <c r="E75" s="4">
        <v>44687</v>
      </c>
      <c r="F75" s="42" t="str">
        <f t="shared" si="5"/>
        <v>202205</v>
      </c>
      <c r="G75" s="6">
        <v>3132</v>
      </c>
      <c r="H75" s="12"/>
      <c r="I75" s="12"/>
      <c r="J75" s="12"/>
      <c r="K75" s="12"/>
      <c r="L75" s="12"/>
      <c r="M75" s="12"/>
      <c r="N75" s="12"/>
      <c r="O75" s="12"/>
      <c r="P75" s="12"/>
      <c r="Q75" s="12"/>
      <c r="R75" s="12"/>
      <c r="S75" s="12"/>
      <c r="T75" s="12"/>
      <c r="U75" s="12"/>
      <c r="V75" s="12"/>
      <c r="W75" s="12"/>
      <c r="X75" s="12"/>
      <c r="Y75" s="12"/>
      <c r="Z75" s="12"/>
      <c r="AA75" s="12"/>
      <c r="AB75" s="12"/>
    </row>
    <row r="76" spans="1:28" ht="12.75" customHeight="1" x14ac:dyDescent="0.15">
      <c r="A76" t="str">
        <f t="shared" si="4"/>
        <v>1426756795540246183844</v>
      </c>
      <c r="B76" s="45">
        <v>142675679</v>
      </c>
      <c r="C76" s="11">
        <v>5540246183844</v>
      </c>
      <c r="D76" s="11" t="str">
        <f t="shared" si="3"/>
        <v>BOULANGERIE</v>
      </c>
      <c r="E76" s="4">
        <v>44686</v>
      </c>
      <c r="F76" s="42" t="str">
        <f t="shared" si="5"/>
        <v>202205</v>
      </c>
      <c r="G76" s="6">
        <v>93</v>
      </c>
      <c r="H76" s="12"/>
      <c r="I76" s="12"/>
      <c r="J76" s="12"/>
      <c r="K76" s="12"/>
      <c r="L76" s="12"/>
      <c r="M76" s="12"/>
      <c r="N76" s="12"/>
      <c r="O76" s="12"/>
      <c r="P76" s="12"/>
      <c r="Q76" s="12"/>
      <c r="R76" s="12"/>
      <c r="S76" s="12"/>
      <c r="T76" s="12"/>
      <c r="U76" s="12"/>
      <c r="V76" s="12"/>
      <c r="W76" s="12"/>
      <c r="X76" s="12"/>
      <c r="Y76" s="12"/>
      <c r="Z76" s="12"/>
      <c r="AA76" s="12"/>
      <c r="AB76" s="12"/>
    </row>
    <row r="77" spans="1:28" ht="12.75" customHeight="1" x14ac:dyDescent="0.15">
      <c r="A77" t="str">
        <f t="shared" si="4"/>
        <v>1426856875540246172978</v>
      </c>
      <c r="B77" s="45">
        <v>142685687</v>
      </c>
      <c r="C77" s="13">
        <v>5540246172978</v>
      </c>
      <c r="D77" s="11" t="str">
        <f t="shared" si="3"/>
        <v>CREMERIE</v>
      </c>
      <c r="E77" s="7">
        <v>44687</v>
      </c>
      <c r="F77" s="42" t="str">
        <f t="shared" si="5"/>
        <v>202205</v>
      </c>
      <c r="G77" s="9">
        <v>836</v>
      </c>
      <c r="H77" s="12"/>
      <c r="I77" s="12"/>
      <c r="J77" s="12"/>
      <c r="K77" s="12"/>
      <c r="L77" s="12"/>
      <c r="M77" s="12"/>
      <c r="N77" s="12"/>
      <c r="O77" s="12"/>
      <c r="P77" s="12"/>
      <c r="Q77" s="12"/>
      <c r="R77" s="12"/>
      <c r="S77" s="12"/>
      <c r="T77" s="12"/>
      <c r="U77" s="12"/>
      <c r="V77" s="12"/>
      <c r="W77" s="12"/>
      <c r="X77" s="12"/>
      <c r="Y77" s="12"/>
      <c r="Z77" s="12"/>
      <c r="AA77" s="12"/>
      <c r="AB77" s="12"/>
    </row>
    <row r="78" spans="1:28" ht="12.75" customHeight="1" x14ac:dyDescent="0.15">
      <c r="A78" t="str">
        <f t="shared" si="4"/>
        <v>1426856875540246174174</v>
      </c>
      <c r="B78" s="45">
        <v>142685687</v>
      </c>
      <c r="C78" s="11">
        <v>5540246174174</v>
      </c>
      <c r="D78" s="11" t="str">
        <f t="shared" si="3"/>
        <v>CREMERIE</v>
      </c>
      <c r="E78" s="4">
        <v>44687</v>
      </c>
      <c r="F78" s="42" t="str">
        <f t="shared" si="5"/>
        <v>202205</v>
      </c>
      <c r="G78" s="6">
        <v>232</v>
      </c>
      <c r="H78" s="12"/>
      <c r="I78" s="12"/>
      <c r="J78" s="12"/>
      <c r="K78" s="12"/>
      <c r="L78" s="12"/>
      <c r="M78" s="12"/>
      <c r="N78" s="12"/>
      <c r="O78" s="12"/>
      <c r="P78" s="12"/>
      <c r="Q78" s="12"/>
      <c r="R78" s="12"/>
      <c r="S78" s="12"/>
      <c r="T78" s="12"/>
      <c r="U78" s="12"/>
      <c r="V78" s="12"/>
      <c r="W78" s="12"/>
      <c r="X78" s="12"/>
      <c r="Y78" s="12"/>
      <c r="Z78" s="12"/>
      <c r="AA78" s="12"/>
      <c r="AB78" s="12"/>
    </row>
    <row r="79" spans="1:28" ht="12.75" customHeight="1" x14ac:dyDescent="0.15">
      <c r="A79" t="str">
        <f t="shared" si="4"/>
        <v>1426856875540246184808</v>
      </c>
      <c r="B79" s="45">
        <v>142685687</v>
      </c>
      <c r="C79" s="13">
        <v>5540246184808</v>
      </c>
      <c r="D79" s="11" t="str">
        <f t="shared" si="3"/>
        <v>CREMERIE</v>
      </c>
      <c r="E79" s="7">
        <v>44687</v>
      </c>
      <c r="F79" s="42" t="str">
        <f t="shared" si="5"/>
        <v>202205</v>
      </c>
      <c r="G79" s="9">
        <v>2088</v>
      </c>
      <c r="H79" s="12"/>
      <c r="I79" s="12"/>
      <c r="J79" s="12"/>
      <c r="K79" s="12"/>
      <c r="L79" s="12"/>
      <c r="M79" s="12"/>
      <c r="N79" s="12"/>
      <c r="O79" s="12"/>
      <c r="P79" s="12"/>
      <c r="Q79" s="12"/>
      <c r="R79" s="12"/>
      <c r="S79" s="12"/>
      <c r="T79" s="12"/>
      <c r="U79" s="12"/>
      <c r="V79" s="12"/>
      <c r="W79" s="12"/>
      <c r="X79" s="12"/>
      <c r="Y79" s="12"/>
      <c r="Z79" s="12"/>
      <c r="AA79" s="12"/>
      <c r="AB79" s="12"/>
    </row>
    <row r="80" spans="1:28" ht="12.75" customHeight="1" x14ac:dyDescent="0.15">
      <c r="A80" t="str">
        <f t="shared" si="4"/>
        <v>1426856885540246176294</v>
      </c>
      <c r="B80" s="45">
        <v>142685688</v>
      </c>
      <c r="C80" s="13">
        <v>5540246176294</v>
      </c>
      <c r="D80" s="11" t="str">
        <f t="shared" si="3"/>
        <v>CREMERIE</v>
      </c>
      <c r="E80" s="7">
        <v>44687</v>
      </c>
      <c r="F80" s="42" t="str">
        <f t="shared" si="5"/>
        <v>202205</v>
      </c>
      <c r="G80" s="9">
        <v>2970</v>
      </c>
      <c r="H80" s="12"/>
      <c r="I80" s="12"/>
      <c r="J80" s="12"/>
      <c r="K80" s="12"/>
      <c r="L80" s="12"/>
      <c r="M80" s="12"/>
      <c r="N80" s="12"/>
      <c r="O80" s="12"/>
      <c r="P80" s="12"/>
      <c r="Q80" s="12"/>
      <c r="R80" s="12"/>
      <c r="S80" s="12"/>
      <c r="T80" s="12"/>
      <c r="U80" s="12"/>
      <c r="V80" s="12"/>
      <c r="W80" s="12"/>
      <c r="X80" s="12"/>
      <c r="Y80" s="12"/>
      <c r="Z80" s="12"/>
      <c r="AA80" s="12"/>
      <c r="AB80" s="12"/>
    </row>
    <row r="81" spans="1:28" ht="12.75" customHeight="1" x14ac:dyDescent="0.15">
      <c r="A81" t="str">
        <f t="shared" si="4"/>
        <v>1426856885540246176295</v>
      </c>
      <c r="B81" s="45">
        <v>142685688</v>
      </c>
      <c r="C81" s="11">
        <v>5540246176295</v>
      </c>
      <c r="D81" s="11" t="str">
        <f t="shared" si="3"/>
        <v>CREMERIE</v>
      </c>
      <c r="E81" s="4">
        <v>44687</v>
      </c>
      <c r="F81" s="42" t="str">
        <f t="shared" si="5"/>
        <v>202205</v>
      </c>
      <c r="G81" s="6">
        <v>7424</v>
      </c>
      <c r="H81" s="12"/>
      <c r="I81" s="12"/>
      <c r="J81" s="12"/>
      <c r="K81" s="12"/>
      <c r="L81" s="12"/>
      <c r="M81" s="12"/>
      <c r="N81" s="12"/>
      <c r="O81" s="12"/>
      <c r="P81" s="12"/>
      <c r="Q81" s="12"/>
      <c r="R81" s="12"/>
      <c r="S81" s="12"/>
      <c r="T81" s="12"/>
      <c r="U81" s="12"/>
      <c r="V81" s="12"/>
      <c r="W81" s="12"/>
      <c r="X81" s="12"/>
      <c r="Y81" s="12"/>
      <c r="Z81" s="12"/>
      <c r="AA81" s="12"/>
      <c r="AB81" s="12"/>
    </row>
    <row r="82" spans="1:28" ht="12.75" customHeight="1" x14ac:dyDescent="0.15">
      <c r="A82" t="str">
        <f t="shared" si="4"/>
        <v>1426856885540246187987</v>
      </c>
      <c r="B82" s="45">
        <v>142685688</v>
      </c>
      <c r="C82" s="11">
        <v>5540246187987</v>
      </c>
      <c r="D82" s="11" t="str">
        <f t="shared" si="3"/>
        <v>CREMERIE</v>
      </c>
      <c r="E82" s="4">
        <v>44687</v>
      </c>
      <c r="F82" s="42" t="str">
        <f t="shared" si="5"/>
        <v>202205</v>
      </c>
      <c r="G82" s="6">
        <v>4455</v>
      </c>
      <c r="H82" s="12"/>
      <c r="I82" s="12"/>
      <c r="J82" s="12"/>
      <c r="K82" s="12"/>
      <c r="L82" s="12"/>
      <c r="M82" s="12"/>
      <c r="N82" s="12"/>
      <c r="O82" s="12"/>
      <c r="P82" s="12"/>
      <c r="Q82" s="12"/>
      <c r="R82" s="12"/>
      <c r="S82" s="12"/>
      <c r="T82" s="12"/>
      <c r="U82" s="12"/>
      <c r="V82" s="12"/>
      <c r="W82" s="12"/>
      <c r="X82" s="12"/>
      <c r="Y82" s="12"/>
      <c r="Z82" s="12"/>
      <c r="AA82" s="12"/>
      <c r="AB82" s="12"/>
    </row>
    <row r="83" spans="1:28" ht="12.75" customHeight="1" x14ac:dyDescent="0.15">
      <c r="A83" t="str">
        <f t="shared" si="4"/>
        <v>1426856915540246181061</v>
      </c>
      <c r="B83" s="45">
        <v>142685691</v>
      </c>
      <c r="C83" s="13">
        <v>5540246181061</v>
      </c>
      <c r="D83" s="11" t="str">
        <f t="shared" si="3"/>
        <v>VOLAILLE</v>
      </c>
      <c r="E83" s="7">
        <v>44700</v>
      </c>
      <c r="F83" s="42" t="str">
        <f t="shared" si="5"/>
        <v>202205</v>
      </c>
      <c r="G83" s="9">
        <v>4410</v>
      </c>
      <c r="H83" s="12"/>
      <c r="I83" s="12"/>
      <c r="J83" s="12"/>
      <c r="K83" s="12"/>
      <c r="L83" s="12"/>
      <c r="M83" s="12"/>
      <c r="N83" s="12"/>
      <c r="O83" s="12"/>
      <c r="P83" s="12"/>
      <c r="Q83" s="12"/>
      <c r="R83" s="12"/>
      <c r="S83" s="12"/>
      <c r="T83" s="12"/>
      <c r="U83" s="12"/>
      <c r="V83" s="12"/>
      <c r="W83" s="12"/>
      <c r="X83" s="12"/>
      <c r="Y83" s="12"/>
      <c r="Z83" s="12"/>
      <c r="AA83" s="12"/>
      <c r="AB83" s="12"/>
    </row>
    <row r="84" spans="1:28" ht="12.75" customHeight="1" x14ac:dyDescent="0.15">
      <c r="A84" t="str">
        <f t="shared" si="4"/>
        <v>1426856915540246185278</v>
      </c>
      <c r="B84" s="45">
        <v>142685691</v>
      </c>
      <c r="C84" s="11">
        <v>5540246185278</v>
      </c>
      <c r="D84" s="11" t="str">
        <f t="shared" si="3"/>
        <v>VOLAILLE</v>
      </c>
      <c r="E84" s="4">
        <v>44700</v>
      </c>
      <c r="F84" s="42" t="str">
        <f t="shared" si="5"/>
        <v>202205</v>
      </c>
      <c r="G84" s="6">
        <v>1120</v>
      </c>
      <c r="H84" s="12"/>
      <c r="I84" s="12"/>
      <c r="J84" s="12"/>
      <c r="K84" s="12"/>
      <c r="L84" s="12"/>
      <c r="M84" s="12"/>
      <c r="N84" s="12"/>
      <c r="O84" s="12"/>
      <c r="P84" s="12"/>
      <c r="Q84" s="12"/>
      <c r="R84" s="12"/>
      <c r="S84" s="12"/>
      <c r="T84" s="12"/>
      <c r="U84" s="12"/>
      <c r="V84" s="12"/>
      <c r="W84" s="12"/>
      <c r="X84" s="12"/>
      <c r="Y84" s="12"/>
      <c r="Z84" s="12"/>
      <c r="AA84" s="12"/>
      <c r="AB84" s="12"/>
    </row>
    <row r="85" spans="1:28" ht="12.75" customHeight="1" x14ac:dyDescent="0.15">
      <c r="A85" t="str">
        <f t="shared" si="4"/>
        <v>1426856925540246187987</v>
      </c>
      <c r="B85" s="45">
        <v>142685692</v>
      </c>
      <c r="C85" s="13">
        <v>5540246187987</v>
      </c>
      <c r="D85" s="11" t="str">
        <f t="shared" si="3"/>
        <v>CREMERIE</v>
      </c>
      <c r="E85" s="7">
        <v>44683</v>
      </c>
      <c r="F85" s="42" t="str">
        <f t="shared" si="5"/>
        <v>202205</v>
      </c>
      <c r="G85" s="9">
        <v>446</v>
      </c>
      <c r="H85" s="12"/>
      <c r="I85" s="12"/>
      <c r="J85" s="12"/>
      <c r="K85" s="12"/>
      <c r="L85" s="12"/>
      <c r="M85" s="12"/>
      <c r="N85" s="12"/>
      <c r="O85" s="12"/>
      <c r="P85" s="12"/>
      <c r="Q85" s="12"/>
      <c r="R85" s="12"/>
      <c r="S85" s="12"/>
      <c r="T85" s="12"/>
      <c r="U85" s="12"/>
      <c r="V85" s="12"/>
      <c r="W85" s="12"/>
      <c r="X85" s="12"/>
      <c r="Y85" s="12"/>
      <c r="Z85" s="12"/>
      <c r="AA85" s="12"/>
      <c r="AB85" s="12"/>
    </row>
    <row r="86" spans="1:28" ht="12.75" customHeight="1" x14ac:dyDescent="0.15">
      <c r="A86" t="str">
        <f t="shared" si="4"/>
        <v>1426856935540246190097</v>
      </c>
      <c r="B86" s="45">
        <v>142685693</v>
      </c>
      <c r="C86" s="11">
        <v>5540246190097</v>
      </c>
      <c r="D86" s="11" t="str">
        <f t="shared" si="3"/>
        <v>VOLAILLE</v>
      </c>
      <c r="E86" s="4">
        <v>44693</v>
      </c>
      <c r="F86" s="42" t="str">
        <f t="shared" si="5"/>
        <v>202205</v>
      </c>
      <c r="G86" s="6">
        <v>6483</v>
      </c>
      <c r="H86" s="12"/>
      <c r="I86" s="12"/>
      <c r="J86" s="12"/>
      <c r="K86" s="12"/>
      <c r="L86" s="12"/>
      <c r="M86" s="12"/>
      <c r="N86" s="12"/>
      <c r="O86" s="12"/>
      <c r="P86" s="12"/>
      <c r="Q86" s="12"/>
      <c r="R86" s="12"/>
      <c r="S86" s="12"/>
      <c r="T86" s="12"/>
      <c r="U86" s="12"/>
      <c r="V86" s="12"/>
      <c r="W86" s="12"/>
      <c r="X86" s="12"/>
      <c r="Y86" s="12"/>
      <c r="Z86" s="12"/>
      <c r="AA86" s="12"/>
      <c r="AB86" s="12"/>
    </row>
    <row r="87" spans="1:28" ht="12.75" customHeight="1" x14ac:dyDescent="0.15">
      <c r="A87" t="str">
        <f t="shared" si="4"/>
        <v>1426856945540246185429</v>
      </c>
      <c r="B87" s="45">
        <v>142685694</v>
      </c>
      <c r="C87" s="11">
        <v>5540246185429</v>
      </c>
      <c r="D87" s="11" t="str">
        <f t="shared" si="3"/>
        <v>CREMERIE</v>
      </c>
      <c r="E87" s="4">
        <v>44687</v>
      </c>
      <c r="F87" s="42" t="str">
        <f t="shared" si="5"/>
        <v>202205</v>
      </c>
      <c r="G87" s="6">
        <v>209</v>
      </c>
      <c r="H87" s="12"/>
      <c r="I87" s="12"/>
      <c r="J87" s="12"/>
      <c r="K87" s="12"/>
      <c r="L87" s="12"/>
      <c r="M87" s="12"/>
      <c r="N87" s="12"/>
      <c r="O87" s="12"/>
      <c r="P87" s="12"/>
      <c r="Q87" s="12"/>
      <c r="R87" s="12"/>
      <c r="S87" s="12"/>
      <c r="T87" s="12"/>
      <c r="U87" s="12"/>
      <c r="V87" s="12"/>
      <c r="W87" s="12"/>
      <c r="X87" s="12"/>
      <c r="Y87" s="12"/>
      <c r="Z87" s="12"/>
      <c r="AA87" s="12"/>
      <c r="AB87" s="12"/>
    </row>
    <row r="88" spans="1:28" ht="12.75" customHeight="1" x14ac:dyDescent="0.15">
      <c r="A88" t="str">
        <f t="shared" si="4"/>
        <v>1426856945540246186325</v>
      </c>
      <c r="B88" s="45">
        <v>142685694</v>
      </c>
      <c r="C88" s="13">
        <v>5540246186325</v>
      </c>
      <c r="D88" s="11" t="str">
        <f t="shared" si="3"/>
        <v>CREMERIE</v>
      </c>
      <c r="E88" s="7">
        <v>44687</v>
      </c>
      <c r="F88" s="42" t="str">
        <f t="shared" si="5"/>
        <v>202205</v>
      </c>
      <c r="G88" s="9">
        <v>140</v>
      </c>
      <c r="H88" s="12"/>
      <c r="I88" s="12"/>
      <c r="J88" s="12"/>
      <c r="K88" s="12"/>
      <c r="L88" s="12"/>
      <c r="M88" s="12"/>
      <c r="N88" s="12"/>
      <c r="O88" s="12"/>
      <c r="P88" s="12"/>
      <c r="Q88" s="12"/>
      <c r="R88" s="12"/>
      <c r="S88" s="12"/>
      <c r="T88" s="12"/>
      <c r="U88" s="12"/>
      <c r="V88" s="12"/>
      <c r="W88" s="12"/>
      <c r="X88" s="12"/>
      <c r="Y88" s="12"/>
      <c r="Z88" s="12"/>
      <c r="AA88" s="12"/>
      <c r="AB88" s="12"/>
    </row>
    <row r="89" spans="1:28" ht="12.75" customHeight="1" x14ac:dyDescent="0.15">
      <c r="A89" t="str">
        <f t="shared" si="4"/>
        <v>1426856995540246184036</v>
      </c>
      <c r="B89" s="45">
        <v>142685699</v>
      </c>
      <c r="C89" s="13">
        <v>5540246184036</v>
      </c>
      <c r="D89" s="11" t="str">
        <f t="shared" si="3"/>
        <v>BOULANGERIE</v>
      </c>
      <c r="E89" s="7">
        <v>44694</v>
      </c>
      <c r="F89" s="42" t="str">
        <f t="shared" si="5"/>
        <v>202205</v>
      </c>
      <c r="G89" s="9">
        <v>260</v>
      </c>
      <c r="H89" s="12"/>
      <c r="I89" s="12"/>
      <c r="J89" s="12"/>
      <c r="K89" s="12"/>
      <c r="L89" s="12"/>
      <c r="M89" s="12"/>
      <c r="N89" s="12"/>
      <c r="O89" s="12"/>
      <c r="P89" s="12"/>
      <c r="Q89" s="12"/>
      <c r="R89" s="12"/>
      <c r="S89" s="12"/>
      <c r="T89" s="12"/>
      <c r="U89" s="12"/>
      <c r="V89" s="12"/>
      <c r="W89" s="12"/>
      <c r="X89" s="12"/>
      <c r="Y89" s="12"/>
      <c r="Z89" s="12"/>
      <c r="AA89" s="12"/>
      <c r="AB89" s="12"/>
    </row>
    <row r="90" spans="1:28" ht="12.75" customHeight="1" x14ac:dyDescent="0.15">
      <c r="A90" t="str">
        <f t="shared" si="4"/>
        <v>1426856995540246191596</v>
      </c>
      <c r="B90" s="45">
        <v>142685699</v>
      </c>
      <c r="C90" s="11">
        <v>5540246191596</v>
      </c>
      <c r="D90" s="11" t="str">
        <f t="shared" si="3"/>
        <v>BOULANGERIE</v>
      </c>
      <c r="E90" s="4">
        <v>44694</v>
      </c>
      <c r="F90" s="42" t="str">
        <f t="shared" si="5"/>
        <v>202205</v>
      </c>
      <c r="G90" s="6">
        <v>75</v>
      </c>
      <c r="H90" s="12"/>
      <c r="I90" s="12"/>
      <c r="J90" s="12"/>
      <c r="K90" s="12"/>
      <c r="L90" s="12"/>
      <c r="M90" s="12"/>
      <c r="N90" s="12"/>
      <c r="O90" s="12"/>
      <c r="P90" s="12"/>
      <c r="Q90" s="12"/>
      <c r="R90" s="12"/>
      <c r="S90" s="12"/>
      <c r="T90" s="12"/>
      <c r="U90" s="12"/>
      <c r="V90" s="12"/>
      <c r="W90" s="12"/>
      <c r="X90" s="12"/>
      <c r="Y90" s="12"/>
      <c r="Z90" s="12"/>
      <c r="AA90" s="12"/>
      <c r="AB90" s="12"/>
    </row>
    <row r="91" spans="1:28" ht="12.75" customHeight="1" x14ac:dyDescent="0.15">
      <c r="A91" t="str">
        <f t="shared" si="4"/>
        <v>1426857005540246190835</v>
      </c>
      <c r="B91" s="45">
        <v>142685700</v>
      </c>
      <c r="C91" s="13">
        <v>5540246190835</v>
      </c>
      <c r="D91" s="11" t="str">
        <f t="shared" si="3"/>
        <v>BOULANGERIE</v>
      </c>
      <c r="E91" s="7">
        <v>44697</v>
      </c>
      <c r="F91" s="42" t="str">
        <f t="shared" si="5"/>
        <v>202205</v>
      </c>
      <c r="G91" s="9">
        <v>47</v>
      </c>
      <c r="H91" s="12"/>
      <c r="I91" s="12"/>
      <c r="J91" s="12"/>
      <c r="K91" s="12"/>
      <c r="L91" s="12"/>
      <c r="M91" s="12"/>
      <c r="N91" s="12"/>
      <c r="O91" s="12"/>
      <c r="P91" s="12"/>
      <c r="Q91" s="12"/>
      <c r="R91" s="12"/>
      <c r="S91" s="12"/>
      <c r="T91" s="12"/>
      <c r="U91" s="12"/>
      <c r="V91" s="12"/>
      <c r="W91" s="12"/>
      <c r="X91" s="12"/>
      <c r="Y91" s="12"/>
      <c r="Z91" s="12"/>
      <c r="AA91" s="12"/>
      <c r="AB91" s="12"/>
    </row>
    <row r="92" spans="1:28" ht="12.75" customHeight="1" x14ac:dyDescent="0.15">
      <c r="A92" t="str">
        <f t="shared" si="4"/>
        <v>1426857015540246190835</v>
      </c>
      <c r="B92" s="45">
        <v>142685701</v>
      </c>
      <c r="C92" s="11">
        <v>5540246190835</v>
      </c>
      <c r="D92" s="11" t="str">
        <f t="shared" si="3"/>
        <v>BOULANGERIE</v>
      </c>
      <c r="E92" s="4">
        <v>44704</v>
      </c>
      <c r="F92" s="42" t="str">
        <f t="shared" si="5"/>
        <v>202205</v>
      </c>
      <c r="G92" s="6">
        <v>47</v>
      </c>
      <c r="H92" s="12"/>
      <c r="I92" s="12"/>
      <c r="J92" s="12"/>
      <c r="K92" s="12"/>
      <c r="L92" s="12"/>
      <c r="M92" s="12"/>
      <c r="N92" s="12"/>
      <c r="O92" s="12"/>
      <c r="P92" s="12"/>
      <c r="Q92" s="12"/>
      <c r="R92" s="12"/>
      <c r="S92" s="12"/>
      <c r="T92" s="12"/>
      <c r="U92" s="12"/>
      <c r="V92" s="12"/>
      <c r="W92" s="12"/>
      <c r="X92" s="12"/>
      <c r="Y92" s="12"/>
      <c r="Z92" s="12"/>
      <c r="AA92" s="12"/>
      <c r="AB92" s="12"/>
    </row>
    <row r="93" spans="1:28" ht="12.75" customHeight="1" x14ac:dyDescent="0.15">
      <c r="A93" t="str">
        <f t="shared" si="4"/>
        <v>1426857025540246190727</v>
      </c>
      <c r="B93" s="45">
        <v>142685702</v>
      </c>
      <c r="C93" s="13">
        <v>5540246190727</v>
      </c>
      <c r="D93" s="11" t="str">
        <f t="shared" si="3"/>
        <v>BOULANGERIE</v>
      </c>
      <c r="E93" s="7">
        <v>44707</v>
      </c>
      <c r="F93" s="42" t="str">
        <f t="shared" si="5"/>
        <v>202205</v>
      </c>
      <c r="G93" s="9">
        <v>877</v>
      </c>
      <c r="H93" s="12"/>
      <c r="I93" s="12"/>
      <c r="J93" s="12"/>
      <c r="K93" s="12"/>
      <c r="L93" s="12"/>
      <c r="M93" s="12"/>
      <c r="N93" s="12"/>
      <c r="O93" s="12"/>
      <c r="P93" s="12"/>
      <c r="Q93" s="12"/>
      <c r="R93" s="12"/>
      <c r="S93" s="12"/>
      <c r="T93" s="12"/>
      <c r="U93" s="12"/>
      <c r="V93" s="12"/>
      <c r="W93" s="12"/>
      <c r="X93" s="12"/>
      <c r="Y93" s="12"/>
      <c r="Z93" s="12"/>
      <c r="AA93" s="12"/>
      <c r="AB93" s="12"/>
    </row>
    <row r="94" spans="1:28" ht="12.75" customHeight="1" x14ac:dyDescent="0.15">
      <c r="A94" t="str">
        <f t="shared" si="4"/>
        <v>1426857055540246187995</v>
      </c>
      <c r="B94" s="45">
        <v>142685705</v>
      </c>
      <c r="C94" s="11">
        <v>5540246187995</v>
      </c>
      <c r="D94" s="11" t="str">
        <f t="shared" si="3"/>
        <v>EMBALLAGES</v>
      </c>
      <c r="E94" s="4">
        <v>44688</v>
      </c>
      <c r="F94" s="42" t="str">
        <f t="shared" si="5"/>
        <v>202205</v>
      </c>
      <c r="G94" s="6">
        <v>1253</v>
      </c>
      <c r="H94" s="12"/>
      <c r="I94" s="12"/>
      <c r="J94" s="12"/>
      <c r="K94" s="12"/>
      <c r="L94" s="12"/>
      <c r="M94" s="12"/>
      <c r="N94" s="12"/>
      <c r="O94" s="12"/>
      <c r="P94" s="12"/>
      <c r="Q94" s="12"/>
      <c r="R94" s="12"/>
      <c r="S94" s="12"/>
      <c r="T94" s="12"/>
      <c r="U94" s="12"/>
      <c r="V94" s="12"/>
      <c r="W94" s="12"/>
      <c r="X94" s="12"/>
      <c r="Y94" s="12"/>
      <c r="Z94" s="12"/>
      <c r="AA94" s="12"/>
      <c r="AB94" s="12"/>
    </row>
    <row r="95" spans="1:28" ht="12.75" customHeight="1" x14ac:dyDescent="0.15">
      <c r="A95" t="str">
        <f t="shared" si="4"/>
        <v>1426857105540246171796</v>
      </c>
      <c r="B95" s="45">
        <v>142685710</v>
      </c>
      <c r="C95" s="13">
        <v>5540246171796</v>
      </c>
      <c r="D95" s="11" t="str">
        <f t="shared" si="3"/>
        <v>CREMERIE</v>
      </c>
      <c r="E95" s="7">
        <v>44687</v>
      </c>
      <c r="F95" s="42" t="str">
        <f t="shared" si="5"/>
        <v>202205</v>
      </c>
      <c r="G95" s="9">
        <v>1123</v>
      </c>
      <c r="H95" s="12"/>
      <c r="I95" s="12"/>
      <c r="J95" s="12"/>
      <c r="K95" s="12"/>
      <c r="L95" s="12"/>
      <c r="M95" s="12"/>
      <c r="N95" s="12"/>
      <c r="O95" s="12"/>
      <c r="P95" s="12"/>
      <c r="Q95" s="12"/>
      <c r="R95" s="12"/>
      <c r="S95" s="12"/>
      <c r="T95" s="12"/>
      <c r="U95" s="12"/>
      <c r="V95" s="12"/>
      <c r="W95" s="12"/>
      <c r="X95" s="12"/>
      <c r="Y95" s="12"/>
      <c r="Z95" s="12"/>
      <c r="AA95" s="12"/>
      <c r="AB95" s="12"/>
    </row>
    <row r="96" spans="1:28" ht="12.75" customHeight="1" x14ac:dyDescent="0.15">
      <c r="A96" t="str">
        <f t="shared" si="4"/>
        <v>1426857125540246182684</v>
      </c>
      <c r="B96" s="45">
        <v>142685712</v>
      </c>
      <c r="C96" s="13">
        <v>5540246182684</v>
      </c>
      <c r="D96" s="11" t="str">
        <f t="shared" si="3"/>
        <v>BOULANGERIE</v>
      </c>
      <c r="E96" s="7">
        <v>44702</v>
      </c>
      <c r="F96" s="42" t="str">
        <f t="shared" si="5"/>
        <v>202205</v>
      </c>
      <c r="G96" s="9">
        <v>209</v>
      </c>
      <c r="H96" s="12"/>
      <c r="I96" s="12"/>
      <c r="J96" s="12"/>
      <c r="K96" s="12"/>
      <c r="L96" s="12"/>
      <c r="M96" s="12"/>
      <c r="N96" s="12"/>
      <c r="O96" s="12"/>
      <c r="P96" s="12"/>
      <c r="Q96" s="12"/>
      <c r="R96" s="12"/>
      <c r="S96" s="12"/>
      <c r="T96" s="12"/>
      <c r="U96" s="12"/>
      <c r="V96" s="12"/>
      <c r="W96" s="12"/>
      <c r="X96" s="12"/>
      <c r="Y96" s="12"/>
      <c r="Z96" s="12"/>
      <c r="AA96" s="12"/>
      <c r="AB96" s="12"/>
    </row>
    <row r="97" spans="1:28" ht="12.75" customHeight="1" x14ac:dyDescent="0.15">
      <c r="A97" t="str">
        <f t="shared" si="4"/>
        <v>1426857125540246183844</v>
      </c>
      <c r="B97" s="45">
        <v>142685712</v>
      </c>
      <c r="C97" s="11">
        <v>5540246183844</v>
      </c>
      <c r="D97" s="11" t="str">
        <f t="shared" si="3"/>
        <v>BOULANGERIE</v>
      </c>
      <c r="E97" s="4">
        <v>44702</v>
      </c>
      <c r="F97" s="42" t="str">
        <f t="shared" si="5"/>
        <v>202205</v>
      </c>
      <c r="G97" s="6">
        <v>75</v>
      </c>
      <c r="H97" s="12"/>
      <c r="I97" s="12"/>
      <c r="J97" s="12"/>
      <c r="K97" s="12"/>
      <c r="L97" s="12"/>
      <c r="M97" s="12"/>
      <c r="N97" s="12"/>
      <c r="O97" s="12"/>
      <c r="P97" s="12"/>
      <c r="Q97" s="12"/>
      <c r="R97" s="12"/>
      <c r="S97" s="12"/>
      <c r="T97" s="12"/>
      <c r="U97" s="12"/>
      <c r="V97" s="12"/>
      <c r="W97" s="12"/>
      <c r="X97" s="12"/>
      <c r="Y97" s="12"/>
      <c r="Z97" s="12"/>
      <c r="AA97" s="12"/>
      <c r="AB97" s="12"/>
    </row>
    <row r="98" spans="1:28" ht="12.75" customHeight="1" x14ac:dyDescent="0.15">
      <c r="A98" t="str">
        <f t="shared" si="4"/>
        <v>1426857145540246192505</v>
      </c>
      <c r="B98" s="45">
        <v>142685714</v>
      </c>
      <c r="C98" s="11">
        <v>5540246192505</v>
      </c>
      <c r="D98" s="11" t="str">
        <f t="shared" si="3"/>
        <v>MIX LEGUMES</v>
      </c>
      <c r="E98" s="4">
        <v>44693</v>
      </c>
      <c r="F98" s="42" t="str">
        <f t="shared" si="5"/>
        <v>202205</v>
      </c>
      <c r="G98" s="6">
        <v>18375</v>
      </c>
      <c r="H98" s="12"/>
      <c r="I98" s="12"/>
      <c r="J98" s="12"/>
      <c r="K98" s="12"/>
      <c r="L98" s="12"/>
      <c r="M98" s="12"/>
      <c r="N98" s="12"/>
      <c r="O98" s="12"/>
      <c r="P98" s="12"/>
      <c r="Q98" s="12"/>
      <c r="R98" s="12"/>
      <c r="S98" s="12"/>
      <c r="T98" s="12"/>
      <c r="U98" s="12"/>
      <c r="V98" s="12"/>
      <c r="W98" s="12"/>
      <c r="X98" s="12"/>
      <c r="Y98" s="12"/>
      <c r="Z98" s="12"/>
      <c r="AA98" s="12"/>
      <c r="AB98" s="12"/>
    </row>
    <row r="99" spans="1:28" ht="12.75" customHeight="1" x14ac:dyDescent="0.15">
      <c r="A99" t="str">
        <f t="shared" si="4"/>
        <v>1426857225540246173686</v>
      </c>
      <c r="B99" s="45">
        <v>142685722</v>
      </c>
      <c r="C99" s="13">
        <v>5540246173686</v>
      </c>
      <c r="D99" s="11" t="str">
        <f t="shared" si="3"/>
        <v>EMBALLAGES</v>
      </c>
      <c r="E99" s="7">
        <v>44723</v>
      </c>
      <c r="F99" s="42" t="str">
        <f t="shared" si="5"/>
        <v>202206</v>
      </c>
      <c r="G99" s="9">
        <v>279</v>
      </c>
      <c r="H99" s="12"/>
      <c r="I99" s="12"/>
      <c r="J99" s="12"/>
      <c r="K99" s="12"/>
      <c r="L99" s="12"/>
      <c r="M99" s="12"/>
      <c r="N99" s="12"/>
      <c r="O99" s="12"/>
      <c r="P99" s="12"/>
      <c r="Q99" s="12"/>
      <c r="R99" s="12"/>
      <c r="S99" s="12"/>
      <c r="T99" s="12"/>
      <c r="U99" s="12"/>
      <c r="V99" s="12"/>
      <c r="W99" s="12"/>
      <c r="X99" s="12"/>
      <c r="Y99" s="12"/>
      <c r="Z99" s="12"/>
      <c r="AA99" s="12"/>
      <c r="AB99" s="12"/>
    </row>
    <row r="100" spans="1:28" ht="12.75" customHeight="1" x14ac:dyDescent="0.15">
      <c r="A100" t="str">
        <f t="shared" si="4"/>
        <v>1426857325540246172539</v>
      </c>
      <c r="B100" s="45">
        <v>142685732</v>
      </c>
      <c r="C100" s="11">
        <v>5540246172539</v>
      </c>
      <c r="D100" s="11" t="str">
        <f t="shared" si="3"/>
        <v>CREMERIE</v>
      </c>
      <c r="E100" s="4">
        <v>44688</v>
      </c>
      <c r="F100" s="42" t="str">
        <f t="shared" si="5"/>
        <v>202205</v>
      </c>
      <c r="G100" s="6">
        <v>47</v>
      </c>
      <c r="H100" s="12"/>
      <c r="I100" s="12"/>
      <c r="J100" s="12"/>
      <c r="K100" s="12"/>
      <c r="L100" s="12"/>
      <c r="M100" s="12"/>
      <c r="N100" s="12"/>
      <c r="O100" s="12"/>
      <c r="P100" s="12"/>
      <c r="Q100" s="12"/>
      <c r="R100" s="12"/>
      <c r="S100" s="12"/>
      <c r="T100" s="12"/>
      <c r="U100" s="12"/>
      <c r="V100" s="12"/>
      <c r="W100" s="12"/>
      <c r="X100" s="12"/>
      <c r="Y100" s="12"/>
      <c r="Z100" s="12"/>
      <c r="AA100" s="12"/>
      <c r="AB100" s="12"/>
    </row>
    <row r="101" spans="1:28" ht="12.75" customHeight="1" x14ac:dyDescent="0.15">
      <c r="A101" t="str">
        <f t="shared" si="4"/>
        <v>1426857325540246172978</v>
      </c>
      <c r="B101" s="45">
        <v>142685732</v>
      </c>
      <c r="C101" s="13">
        <v>5540246172978</v>
      </c>
      <c r="D101" s="11" t="str">
        <f t="shared" si="3"/>
        <v>CREMERIE</v>
      </c>
      <c r="E101" s="7">
        <v>44688</v>
      </c>
      <c r="F101" s="42" t="str">
        <f t="shared" si="5"/>
        <v>202205</v>
      </c>
      <c r="G101" s="9">
        <v>585</v>
      </c>
      <c r="H101" s="12"/>
      <c r="I101" s="12"/>
      <c r="J101" s="12"/>
      <c r="K101" s="12"/>
      <c r="L101" s="12"/>
      <c r="M101" s="12"/>
      <c r="N101" s="12"/>
      <c r="O101" s="12"/>
      <c r="P101" s="12"/>
      <c r="Q101" s="12"/>
      <c r="R101" s="12"/>
      <c r="S101" s="12"/>
      <c r="T101" s="12"/>
      <c r="U101" s="12"/>
      <c r="V101" s="12"/>
      <c r="W101" s="12"/>
      <c r="X101" s="12"/>
      <c r="Y101" s="12"/>
      <c r="Z101" s="12"/>
      <c r="AA101" s="12"/>
      <c r="AB101" s="12"/>
    </row>
    <row r="102" spans="1:28" ht="12.75" customHeight="1" x14ac:dyDescent="0.15">
      <c r="A102" t="str">
        <f t="shared" si="4"/>
        <v>1426857325540246174174</v>
      </c>
      <c r="B102" s="45">
        <v>142685732</v>
      </c>
      <c r="C102" s="13">
        <v>5540246174174</v>
      </c>
      <c r="D102" s="11" t="str">
        <f t="shared" si="3"/>
        <v>CREMERIE</v>
      </c>
      <c r="E102" s="7">
        <v>44688</v>
      </c>
      <c r="F102" s="42" t="str">
        <f t="shared" si="5"/>
        <v>202205</v>
      </c>
      <c r="G102" s="9">
        <v>464</v>
      </c>
      <c r="H102" s="12"/>
      <c r="I102" s="12"/>
      <c r="J102" s="12"/>
      <c r="K102" s="12"/>
      <c r="L102" s="12"/>
      <c r="M102" s="12"/>
      <c r="N102" s="12"/>
      <c r="O102" s="12"/>
      <c r="P102" s="12"/>
      <c r="Q102" s="12"/>
      <c r="R102" s="12"/>
      <c r="S102" s="12"/>
      <c r="T102" s="12"/>
      <c r="U102" s="12"/>
      <c r="V102" s="12"/>
      <c r="W102" s="12"/>
      <c r="X102" s="12"/>
      <c r="Y102" s="12"/>
      <c r="Z102" s="12"/>
      <c r="AA102" s="12"/>
      <c r="AB102" s="12"/>
    </row>
    <row r="103" spans="1:28" ht="12.75" customHeight="1" x14ac:dyDescent="0.15">
      <c r="A103" t="str">
        <f t="shared" si="4"/>
        <v>1426857335540246171933</v>
      </c>
      <c r="B103" s="45">
        <v>142685733</v>
      </c>
      <c r="C103" s="13">
        <v>5540246171933</v>
      </c>
      <c r="D103" s="11" t="str">
        <f t="shared" si="3"/>
        <v>CREMERIE</v>
      </c>
      <c r="E103" s="7">
        <v>44688</v>
      </c>
      <c r="F103" s="42" t="str">
        <f t="shared" si="5"/>
        <v>202205</v>
      </c>
      <c r="G103" s="9">
        <v>669</v>
      </c>
      <c r="H103" s="12"/>
      <c r="I103" s="12"/>
      <c r="J103" s="12"/>
      <c r="K103" s="12"/>
      <c r="L103" s="12"/>
      <c r="M103" s="12"/>
      <c r="N103" s="12"/>
      <c r="O103" s="12"/>
      <c r="P103" s="12"/>
      <c r="Q103" s="12"/>
      <c r="R103" s="12"/>
      <c r="S103" s="12"/>
      <c r="T103" s="12"/>
      <c r="U103" s="12"/>
      <c r="V103" s="12"/>
      <c r="W103" s="12"/>
      <c r="X103" s="12"/>
      <c r="Y103" s="12"/>
      <c r="Z103" s="12"/>
      <c r="AA103" s="12"/>
      <c r="AB103" s="12"/>
    </row>
    <row r="104" spans="1:28" ht="12.75" customHeight="1" x14ac:dyDescent="0.15">
      <c r="A104" t="str">
        <f t="shared" si="4"/>
        <v>1426857335540246176294</v>
      </c>
      <c r="B104" s="45">
        <v>142685733</v>
      </c>
      <c r="C104" s="11">
        <v>5540246176294</v>
      </c>
      <c r="D104" s="11" t="str">
        <f t="shared" si="3"/>
        <v>CREMERIE</v>
      </c>
      <c r="E104" s="4">
        <v>44688</v>
      </c>
      <c r="F104" s="42" t="str">
        <f t="shared" si="5"/>
        <v>202205</v>
      </c>
      <c r="G104" s="6">
        <v>1485</v>
      </c>
      <c r="H104" s="12"/>
      <c r="I104" s="12"/>
      <c r="J104" s="12"/>
      <c r="K104" s="12"/>
      <c r="L104" s="12"/>
      <c r="M104" s="12"/>
      <c r="N104" s="12"/>
      <c r="O104" s="12"/>
      <c r="P104" s="12"/>
      <c r="Q104" s="12"/>
      <c r="R104" s="12"/>
      <c r="S104" s="12"/>
      <c r="T104" s="12"/>
      <c r="U104" s="12"/>
      <c r="V104" s="12"/>
      <c r="W104" s="12"/>
      <c r="X104" s="12"/>
      <c r="Y104" s="12"/>
      <c r="Z104" s="12"/>
      <c r="AA104" s="12"/>
      <c r="AB104" s="12"/>
    </row>
    <row r="105" spans="1:28" ht="12.75" customHeight="1" x14ac:dyDescent="0.15">
      <c r="A105" t="str">
        <f t="shared" si="4"/>
        <v>1426857335540246176295</v>
      </c>
      <c r="B105" s="45">
        <v>142685733</v>
      </c>
      <c r="C105" s="13">
        <v>5540246176295</v>
      </c>
      <c r="D105" s="11" t="str">
        <f t="shared" si="3"/>
        <v>CREMERIE</v>
      </c>
      <c r="E105" s="7">
        <v>44688</v>
      </c>
      <c r="F105" s="42" t="str">
        <f t="shared" si="5"/>
        <v>202205</v>
      </c>
      <c r="G105" s="9">
        <v>5940</v>
      </c>
      <c r="H105" s="12"/>
      <c r="I105" s="12"/>
      <c r="J105" s="12"/>
      <c r="K105" s="12"/>
      <c r="L105" s="12"/>
      <c r="M105" s="12"/>
      <c r="N105" s="12"/>
      <c r="O105" s="12"/>
      <c r="P105" s="12"/>
      <c r="Q105" s="12"/>
      <c r="R105" s="12"/>
      <c r="S105" s="12"/>
      <c r="T105" s="12"/>
      <c r="U105" s="12"/>
      <c r="V105" s="12"/>
      <c r="W105" s="12"/>
      <c r="X105" s="12"/>
      <c r="Y105" s="12"/>
      <c r="Z105" s="12"/>
      <c r="AA105" s="12"/>
      <c r="AB105" s="12"/>
    </row>
    <row r="106" spans="1:28" ht="12.75" customHeight="1" x14ac:dyDescent="0.15">
      <c r="A106" t="str">
        <f t="shared" si="4"/>
        <v>1426857335540246187987</v>
      </c>
      <c r="B106" s="45">
        <v>142685733</v>
      </c>
      <c r="C106" s="11">
        <v>5540246187987</v>
      </c>
      <c r="D106" s="11" t="str">
        <f t="shared" si="3"/>
        <v>CREMERIE</v>
      </c>
      <c r="E106" s="4">
        <v>44688</v>
      </c>
      <c r="F106" s="42" t="str">
        <f t="shared" si="5"/>
        <v>202205</v>
      </c>
      <c r="G106" s="6">
        <v>3341</v>
      </c>
      <c r="H106" s="12"/>
      <c r="I106" s="12"/>
      <c r="J106" s="12"/>
      <c r="K106" s="12"/>
      <c r="L106" s="12"/>
      <c r="M106" s="12"/>
      <c r="N106" s="12"/>
      <c r="O106" s="12"/>
      <c r="P106" s="12"/>
      <c r="Q106" s="12"/>
      <c r="R106" s="12"/>
      <c r="S106" s="12"/>
      <c r="T106" s="12"/>
      <c r="U106" s="12"/>
      <c r="V106" s="12"/>
      <c r="W106" s="12"/>
      <c r="X106" s="12"/>
      <c r="Y106" s="12"/>
      <c r="Z106" s="12"/>
      <c r="AA106" s="12"/>
      <c r="AB106" s="12"/>
    </row>
    <row r="107" spans="1:28" ht="12.75" customHeight="1" x14ac:dyDescent="0.15">
      <c r="A107" t="str">
        <f t="shared" si="4"/>
        <v>1426857365540246188200</v>
      </c>
      <c r="B107" s="45">
        <v>142685736</v>
      </c>
      <c r="C107" s="13">
        <v>5540246188200</v>
      </c>
      <c r="D107" s="11" t="str">
        <f t="shared" si="3"/>
        <v>CREMERIE</v>
      </c>
      <c r="E107" s="7">
        <v>44687</v>
      </c>
      <c r="F107" s="42" t="str">
        <f t="shared" si="5"/>
        <v>202205</v>
      </c>
      <c r="G107" s="9">
        <v>1856</v>
      </c>
      <c r="H107" s="12"/>
      <c r="I107" s="12"/>
      <c r="J107" s="12"/>
      <c r="K107" s="12"/>
      <c r="L107" s="12"/>
      <c r="M107" s="12"/>
      <c r="N107" s="12"/>
      <c r="O107" s="12"/>
      <c r="P107" s="12"/>
      <c r="Q107" s="12"/>
      <c r="R107" s="12"/>
      <c r="S107" s="12"/>
      <c r="T107" s="12"/>
      <c r="U107" s="12"/>
      <c r="V107" s="12"/>
      <c r="W107" s="12"/>
      <c r="X107" s="12"/>
      <c r="Y107" s="12"/>
      <c r="Z107" s="12"/>
      <c r="AA107" s="12"/>
      <c r="AB107" s="12"/>
    </row>
    <row r="108" spans="1:28" ht="12.75" customHeight="1" x14ac:dyDescent="0.15">
      <c r="A108" t="str">
        <f t="shared" si="4"/>
        <v>1426857395540246175047</v>
      </c>
      <c r="B108" s="45">
        <v>142685739</v>
      </c>
      <c r="C108" s="13">
        <v>5540246175047</v>
      </c>
      <c r="D108" s="11" t="str">
        <f t="shared" si="3"/>
        <v>CREMERIE</v>
      </c>
      <c r="E108" s="7">
        <v>44696</v>
      </c>
      <c r="F108" s="42" t="str">
        <f t="shared" si="5"/>
        <v>202205</v>
      </c>
      <c r="G108" s="9">
        <v>279</v>
      </c>
      <c r="H108" s="12"/>
      <c r="I108" s="12"/>
      <c r="J108" s="12"/>
      <c r="K108" s="12"/>
      <c r="L108" s="12"/>
      <c r="M108" s="12"/>
      <c r="N108" s="12"/>
      <c r="O108" s="12"/>
      <c r="P108" s="12"/>
      <c r="Q108" s="12"/>
      <c r="R108" s="12"/>
      <c r="S108" s="12"/>
      <c r="T108" s="12"/>
      <c r="U108" s="12"/>
      <c r="V108" s="12"/>
      <c r="W108" s="12"/>
      <c r="X108" s="12"/>
      <c r="Y108" s="12"/>
      <c r="Z108" s="12"/>
      <c r="AA108" s="12"/>
      <c r="AB108" s="12"/>
    </row>
    <row r="109" spans="1:28" ht="12.75" customHeight="1" x14ac:dyDescent="0.15">
      <c r="A109" t="str">
        <f t="shared" si="4"/>
        <v>1426857395540246175049</v>
      </c>
      <c r="B109" s="45">
        <v>142685739</v>
      </c>
      <c r="C109" s="11">
        <v>5540246175049</v>
      </c>
      <c r="D109" s="11" t="str">
        <f t="shared" si="3"/>
        <v>CREMERIE</v>
      </c>
      <c r="E109" s="4">
        <v>44696</v>
      </c>
      <c r="F109" s="42" t="str">
        <f t="shared" si="5"/>
        <v>202205</v>
      </c>
      <c r="G109" s="6">
        <v>557</v>
      </c>
      <c r="H109" s="12"/>
      <c r="I109" s="12"/>
      <c r="J109" s="12"/>
      <c r="K109" s="12"/>
      <c r="L109" s="12"/>
      <c r="M109" s="12"/>
      <c r="N109" s="12"/>
      <c r="O109" s="12"/>
      <c r="P109" s="12"/>
      <c r="Q109" s="12"/>
      <c r="R109" s="12"/>
      <c r="S109" s="12"/>
      <c r="T109" s="12"/>
      <c r="U109" s="12"/>
      <c r="V109" s="12"/>
      <c r="W109" s="12"/>
      <c r="X109" s="12"/>
      <c r="Y109" s="12"/>
      <c r="Z109" s="12"/>
      <c r="AA109" s="12"/>
      <c r="AB109" s="12"/>
    </row>
    <row r="110" spans="1:28" ht="12.75" customHeight="1" x14ac:dyDescent="0.15">
      <c r="A110" t="str">
        <f t="shared" si="4"/>
        <v>1426857395540246175050</v>
      </c>
      <c r="B110" s="45">
        <v>142685739</v>
      </c>
      <c r="C110" s="13">
        <v>5540246175050</v>
      </c>
      <c r="D110" s="11" t="str">
        <f t="shared" si="3"/>
        <v>CREMERIE</v>
      </c>
      <c r="E110" s="7">
        <v>44696</v>
      </c>
      <c r="F110" s="42" t="str">
        <f t="shared" si="5"/>
        <v>202205</v>
      </c>
      <c r="G110" s="9">
        <v>557</v>
      </c>
      <c r="H110" s="12"/>
      <c r="I110" s="12"/>
      <c r="J110" s="12"/>
      <c r="K110" s="12"/>
      <c r="L110" s="12"/>
      <c r="M110" s="12"/>
      <c r="N110" s="12"/>
      <c r="O110" s="12"/>
      <c r="P110" s="12"/>
      <c r="Q110" s="12"/>
      <c r="R110" s="12"/>
      <c r="S110" s="12"/>
      <c r="T110" s="12"/>
      <c r="U110" s="12"/>
      <c r="V110" s="12"/>
      <c r="W110" s="12"/>
      <c r="X110" s="12"/>
      <c r="Y110" s="12"/>
      <c r="Z110" s="12"/>
      <c r="AA110" s="12"/>
      <c r="AB110" s="12"/>
    </row>
    <row r="111" spans="1:28" ht="12.75" customHeight="1" x14ac:dyDescent="0.15">
      <c r="A111" t="str">
        <f t="shared" si="4"/>
        <v>1426857395540246190743</v>
      </c>
      <c r="B111" s="45">
        <v>142685739</v>
      </c>
      <c r="C111" s="11">
        <v>5540246190743</v>
      </c>
      <c r="D111" s="11" t="str">
        <f t="shared" si="3"/>
        <v>CREMERIE</v>
      </c>
      <c r="E111" s="4">
        <v>44696</v>
      </c>
      <c r="F111" s="42" t="str">
        <f t="shared" si="5"/>
        <v>202205</v>
      </c>
      <c r="G111" s="6">
        <v>251</v>
      </c>
      <c r="H111" s="12"/>
      <c r="I111" s="12"/>
      <c r="J111" s="12"/>
      <c r="K111" s="12"/>
      <c r="L111" s="12"/>
      <c r="M111" s="12"/>
      <c r="N111" s="12"/>
      <c r="O111" s="12"/>
      <c r="P111" s="12"/>
      <c r="Q111" s="12"/>
      <c r="R111" s="12"/>
      <c r="S111" s="12"/>
      <c r="T111" s="12"/>
      <c r="U111" s="12"/>
      <c r="V111" s="12"/>
      <c r="W111" s="12"/>
      <c r="X111" s="12"/>
      <c r="Y111" s="12"/>
      <c r="Z111" s="12"/>
      <c r="AA111" s="12"/>
      <c r="AB111" s="12"/>
    </row>
    <row r="112" spans="1:28" ht="12.75" customHeight="1" x14ac:dyDescent="0.15">
      <c r="A112" t="str">
        <f t="shared" si="4"/>
        <v>1426857405540246171796</v>
      </c>
      <c r="B112" s="45">
        <v>142685740</v>
      </c>
      <c r="C112" s="13">
        <v>5540246171796</v>
      </c>
      <c r="D112" s="11" t="str">
        <f t="shared" si="3"/>
        <v>CREMERIE</v>
      </c>
      <c r="E112" s="7">
        <v>44690</v>
      </c>
      <c r="F112" s="42" t="str">
        <f t="shared" si="5"/>
        <v>202205</v>
      </c>
      <c r="G112" s="9">
        <v>1123</v>
      </c>
      <c r="H112" s="12"/>
      <c r="I112" s="12"/>
      <c r="J112" s="12"/>
      <c r="K112" s="12"/>
      <c r="L112" s="12"/>
      <c r="M112" s="12"/>
      <c r="N112" s="12"/>
      <c r="O112" s="12"/>
      <c r="P112" s="12"/>
      <c r="Q112" s="12"/>
      <c r="R112" s="12"/>
      <c r="S112" s="12"/>
      <c r="T112" s="12"/>
      <c r="U112" s="12"/>
      <c r="V112" s="12"/>
      <c r="W112" s="12"/>
      <c r="X112" s="12"/>
      <c r="Y112" s="12"/>
      <c r="Z112" s="12"/>
      <c r="AA112" s="12"/>
      <c r="AB112" s="12"/>
    </row>
    <row r="113" spans="1:28" ht="12.75" customHeight="1" x14ac:dyDescent="0.15">
      <c r="A113" t="str">
        <f t="shared" si="4"/>
        <v>1426857595540246171933</v>
      </c>
      <c r="B113" s="45">
        <v>142685759</v>
      </c>
      <c r="C113" s="11">
        <v>5540246171933</v>
      </c>
      <c r="D113" s="11" t="str">
        <f t="shared" si="3"/>
        <v>CREMERIE</v>
      </c>
      <c r="E113" s="4">
        <v>44690</v>
      </c>
      <c r="F113" s="42" t="str">
        <f t="shared" si="5"/>
        <v>202205</v>
      </c>
      <c r="G113" s="6">
        <v>223</v>
      </c>
      <c r="H113" s="12"/>
      <c r="I113" s="12"/>
      <c r="J113" s="12"/>
      <c r="K113" s="12"/>
      <c r="L113" s="12"/>
      <c r="M113" s="12"/>
      <c r="N113" s="12"/>
      <c r="O113" s="12"/>
      <c r="P113" s="12"/>
      <c r="Q113" s="12"/>
      <c r="R113" s="12"/>
      <c r="S113" s="12"/>
      <c r="T113" s="12"/>
      <c r="U113" s="12"/>
      <c r="V113" s="12"/>
      <c r="W113" s="12"/>
      <c r="X113" s="12"/>
      <c r="Y113" s="12"/>
      <c r="Z113" s="12"/>
      <c r="AA113" s="12"/>
      <c r="AB113" s="12"/>
    </row>
    <row r="114" spans="1:28" ht="12.75" customHeight="1" x14ac:dyDescent="0.15">
      <c r="A114" t="str">
        <f t="shared" si="4"/>
        <v>1426857595540246188200</v>
      </c>
      <c r="B114" s="45">
        <v>142685759</v>
      </c>
      <c r="C114" s="11">
        <v>5540246188200</v>
      </c>
      <c r="D114" s="11" t="str">
        <f t="shared" si="3"/>
        <v>CREMERIE</v>
      </c>
      <c r="E114" s="4">
        <v>44690</v>
      </c>
      <c r="F114" s="42" t="str">
        <f t="shared" si="5"/>
        <v>202205</v>
      </c>
      <c r="G114" s="6">
        <v>1485</v>
      </c>
      <c r="H114" s="12"/>
      <c r="I114" s="12"/>
      <c r="J114" s="12"/>
      <c r="K114" s="12"/>
      <c r="L114" s="12"/>
      <c r="M114" s="12"/>
      <c r="N114" s="12"/>
      <c r="O114" s="12"/>
      <c r="P114" s="12"/>
      <c r="Q114" s="12"/>
      <c r="R114" s="12"/>
      <c r="S114" s="12"/>
      <c r="T114" s="12"/>
      <c r="U114" s="12"/>
      <c r="V114" s="12"/>
      <c r="W114" s="12"/>
      <c r="X114" s="12"/>
      <c r="Y114" s="12"/>
      <c r="Z114" s="12"/>
      <c r="AA114" s="12"/>
      <c r="AB114" s="12"/>
    </row>
    <row r="115" spans="1:28" ht="12.75" customHeight="1" x14ac:dyDescent="0.15">
      <c r="A115" t="str">
        <f t="shared" si="4"/>
        <v>1426857775540246184617</v>
      </c>
      <c r="B115" s="45">
        <v>142685777</v>
      </c>
      <c r="C115" s="11">
        <v>5540246184617</v>
      </c>
      <c r="D115" s="11" t="str">
        <f t="shared" si="3"/>
        <v>MIX LEGUMES</v>
      </c>
      <c r="E115" s="4">
        <v>44688</v>
      </c>
      <c r="F115" s="42" t="str">
        <f t="shared" si="5"/>
        <v>202205</v>
      </c>
      <c r="G115" s="6">
        <v>22922</v>
      </c>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2.75" customHeight="1" x14ac:dyDescent="0.15">
      <c r="A116" t="str">
        <f t="shared" si="4"/>
        <v>1426857805540246186351</v>
      </c>
      <c r="B116" s="45">
        <v>142685780</v>
      </c>
      <c r="C116" s="13">
        <v>5540246186351</v>
      </c>
      <c r="D116" s="11" t="str">
        <f t="shared" si="3"/>
        <v>MIX LEGUMES</v>
      </c>
      <c r="E116" s="7">
        <v>44700</v>
      </c>
      <c r="F116" s="42" t="str">
        <f t="shared" si="5"/>
        <v>202205</v>
      </c>
      <c r="G116" s="9">
        <v>564</v>
      </c>
      <c r="H116" s="12"/>
      <c r="I116" s="12"/>
      <c r="J116" s="12"/>
      <c r="K116" s="12"/>
      <c r="L116" s="12"/>
      <c r="M116" s="12"/>
      <c r="N116" s="12"/>
      <c r="O116" s="12"/>
      <c r="P116" s="12"/>
      <c r="Q116" s="12"/>
      <c r="R116" s="12"/>
      <c r="S116" s="12"/>
      <c r="T116" s="12"/>
      <c r="U116" s="12"/>
      <c r="V116" s="12"/>
      <c r="W116" s="12"/>
      <c r="X116" s="12"/>
      <c r="Y116" s="12"/>
      <c r="Z116" s="12"/>
      <c r="AA116" s="12"/>
      <c r="AB116" s="12"/>
    </row>
    <row r="117" spans="1:28" ht="12.75" customHeight="1" x14ac:dyDescent="0.15">
      <c r="A117" t="str">
        <f t="shared" si="4"/>
        <v>1426857805540246186352</v>
      </c>
      <c r="B117" s="45">
        <v>142685780</v>
      </c>
      <c r="C117" s="11">
        <v>5540246186352</v>
      </c>
      <c r="D117" s="11" t="str">
        <f t="shared" si="3"/>
        <v>MIX LEGUMES</v>
      </c>
      <c r="E117" s="4">
        <v>44700</v>
      </c>
      <c r="F117" s="42" t="str">
        <f t="shared" si="5"/>
        <v>202205</v>
      </c>
      <c r="G117" s="6">
        <v>1880</v>
      </c>
      <c r="H117" s="12"/>
      <c r="I117" s="12"/>
      <c r="J117" s="12"/>
      <c r="K117" s="12"/>
      <c r="L117" s="12"/>
      <c r="M117" s="12"/>
      <c r="N117" s="12"/>
      <c r="O117" s="12"/>
      <c r="P117" s="12"/>
      <c r="Q117" s="12"/>
      <c r="R117" s="12"/>
      <c r="S117" s="12"/>
      <c r="T117" s="12"/>
      <c r="U117" s="12"/>
      <c r="V117" s="12"/>
      <c r="W117" s="12"/>
      <c r="X117" s="12"/>
      <c r="Y117" s="12"/>
      <c r="Z117" s="12"/>
      <c r="AA117" s="12"/>
      <c r="AB117" s="12"/>
    </row>
    <row r="118" spans="1:28" ht="12.75" customHeight="1" x14ac:dyDescent="0.15">
      <c r="A118" t="str">
        <f t="shared" si="4"/>
        <v>1426857835540246170256</v>
      </c>
      <c r="B118" s="45">
        <v>142685783</v>
      </c>
      <c r="C118" s="13">
        <v>5540246170256</v>
      </c>
      <c r="D118" s="11" t="str">
        <f t="shared" si="3"/>
        <v>BOULANGERIE</v>
      </c>
      <c r="E118" s="7">
        <v>44702</v>
      </c>
      <c r="F118" s="42" t="str">
        <f t="shared" si="5"/>
        <v>202205</v>
      </c>
      <c r="G118" s="9">
        <v>3527</v>
      </c>
      <c r="H118" s="12"/>
      <c r="I118" s="12"/>
      <c r="J118" s="12"/>
      <c r="K118" s="12"/>
      <c r="L118" s="12"/>
      <c r="M118" s="12"/>
      <c r="N118" s="12"/>
      <c r="O118" s="12"/>
      <c r="P118" s="12"/>
      <c r="Q118" s="12"/>
      <c r="R118" s="12"/>
      <c r="S118" s="12"/>
      <c r="T118" s="12"/>
      <c r="U118" s="12"/>
      <c r="V118" s="12"/>
      <c r="W118" s="12"/>
      <c r="X118" s="12"/>
      <c r="Y118" s="12"/>
      <c r="Z118" s="12"/>
      <c r="AA118" s="12"/>
      <c r="AB118" s="12"/>
    </row>
    <row r="119" spans="1:28" ht="12.75" customHeight="1" x14ac:dyDescent="0.15">
      <c r="A119" t="str">
        <f t="shared" si="4"/>
        <v>1426857835540246171888</v>
      </c>
      <c r="B119" s="45">
        <v>142685783</v>
      </c>
      <c r="C119" s="11">
        <v>5540246171888</v>
      </c>
      <c r="D119" s="11" t="str">
        <f t="shared" si="3"/>
        <v>BOULANGERIE</v>
      </c>
      <c r="E119" s="4">
        <v>44702</v>
      </c>
      <c r="F119" s="42" t="str">
        <f t="shared" si="5"/>
        <v>202205</v>
      </c>
      <c r="G119" s="6">
        <v>221</v>
      </c>
      <c r="H119" s="12"/>
      <c r="I119" s="12"/>
      <c r="J119" s="12"/>
      <c r="K119" s="12"/>
      <c r="L119" s="12"/>
      <c r="M119" s="12"/>
      <c r="N119" s="12"/>
      <c r="O119" s="12"/>
      <c r="P119" s="12"/>
      <c r="Q119" s="12"/>
      <c r="R119" s="12"/>
      <c r="S119" s="12"/>
      <c r="T119" s="12"/>
      <c r="U119" s="12"/>
      <c r="V119" s="12"/>
      <c r="W119" s="12"/>
      <c r="X119" s="12"/>
      <c r="Y119" s="12"/>
      <c r="Z119" s="12"/>
      <c r="AA119" s="12"/>
      <c r="AB119" s="12"/>
    </row>
    <row r="120" spans="1:28" ht="12.75" customHeight="1" x14ac:dyDescent="0.15">
      <c r="A120" t="str">
        <f t="shared" si="4"/>
        <v>1426857935540246190092</v>
      </c>
      <c r="B120" s="45">
        <v>142685793</v>
      </c>
      <c r="C120" s="13">
        <v>5540246190092</v>
      </c>
      <c r="D120" s="11" t="str">
        <f t="shared" si="3"/>
        <v>EMBALLAGES</v>
      </c>
      <c r="E120" s="7">
        <v>44730</v>
      </c>
      <c r="F120" s="42" t="str">
        <f t="shared" si="5"/>
        <v>202206</v>
      </c>
      <c r="G120" s="9">
        <v>116</v>
      </c>
      <c r="H120" s="12"/>
      <c r="I120" s="12"/>
      <c r="J120" s="12"/>
      <c r="K120" s="12"/>
      <c r="L120" s="12"/>
      <c r="M120" s="12"/>
      <c r="N120" s="12"/>
      <c r="O120" s="12"/>
      <c r="P120" s="12"/>
      <c r="Q120" s="12"/>
      <c r="R120" s="12"/>
      <c r="S120" s="12"/>
      <c r="T120" s="12"/>
      <c r="U120" s="12"/>
      <c r="V120" s="12"/>
      <c r="W120" s="12"/>
      <c r="X120" s="12"/>
      <c r="Y120" s="12"/>
      <c r="Z120" s="12"/>
      <c r="AA120" s="12"/>
      <c r="AB120" s="12"/>
    </row>
    <row r="121" spans="1:28" ht="12.75" customHeight="1" x14ac:dyDescent="0.15">
      <c r="A121" t="str">
        <f t="shared" si="4"/>
        <v>1426857975540246171933</v>
      </c>
      <c r="B121" s="45">
        <v>142685797</v>
      </c>
      <c r="C121" s="13">
        <v>5540246171933</v>
      </c>
      <c r="D121" s="11" t="str">
        <f t="shared" si="3"/>
        <v>CREMERIE</v>
      </c>
      <c r="E121" s="7">
        <v>44693</v>
      </c>
      <c r="F121" s="42" t="str">
        <f t="shared" si="5"/>
        <v>202205</v>
      </c>
      <c r="G121" s="9">
        <v>836</v>
      </c>
      <c r="H121" s="12"/>
      <c r="I121" s="12"/>
      <c r="J121" s="12"/>
      <c r="K121" s="12"/>
      <c r="L121" s="12"/>
      <c r="M121" s="12"/>
      <c r="N121" s="12"/>
      <c r="O121" s="12"/>
      <c r="P121" s="12"/>
      <c r="Q121" s="12"/>
      <c r="R121" s="12"/>
      <c r="S121" s="12"/>
      <c r="T121" s="12"/>
      <c r="U121" s="12"/>
      <c r="V121" s="12"/>
      <c r="W121" s="12"/>
      <c r="X121" s="12"/>
      <c r="Y121" s="12"/>
      <c r="Z121" s="12"/>
      <c r="AA121" s="12"/>
      <c r="AB121" s="12"/>
    </row>
    <row r="122" spans="1:28" ht="12.75" customHeight="1" x14ac:dyDescent="0.15">
      <c r="A122" t="str">
        <f t="shared" si="4"/>
        <v>1426857985540246188175</v>
      </c>
      <c r="B122" s="45">
        <v>142685798</v>
      </c>
      <c r="C122" s="13">
        <v>5540246188175</v>
      </c>
      <c r="D122" s="11" t="str">
        <f t="shared" si="3"/>
        <v>CREMERIE</v>
      </c>
      <c r="E122" s="7">
        <v>44693</v>
      </c>
      <c r="F122" s="42" t="str">
        <f t="shared" si="5"/>
        <v>202205</v>
      </c>
      <c r="G122" s="9">
        <v>93</v>
      </c>
      <c r="H122" s="12"/>
      <c r="I122" s="12"/>
      <c r="J122" s="12"/>
      <c r="K122" s="12"/>
      <c r="L122" s="12"/>
      <c r="M122" s="12"/>
      <c r="N122" s="12"/>
      <c r="O122" s="12"/>
      <c r="P122" s="12"/>
      <c r="Q122" s="12"/>
      <c r="R122" s="12"/>
      <c r="S122" s="12"/>
      <c r="T122" s="12"/>
      <c r="U122" s="12"/>
      <c r="V122" s="12"/>
      <c r="W122" s="12"/>
      <c r="X122" s="12"/>
      <c r="Y122" s="12"/>
      <c r="Z122" s="12"/>
      <c r="AA122" s="12"/>
      <c r="AB122" s="12"/>
    </row>
    <row r="123" spans="1:28" ht="12.75" customHeight="1" x14ac:dyDescent="0.15">
      <c r="A123" t="str">
        <f t="shared" si="4"/>
        <v>1426857985540246192102</v>
      </c>
      <c r="B123" s="45">
        <v>142685798</v>
      </c>
      <c r="C123" s="11">
        <v>5540246192102</v>
      </c>
      <c r="D123" s="11" t="str">
        <f t="shared" si="3"/>
        <v>CREMERIE</v>
      </c>
      <c r="E123" s="4">
        <v>44693</v>
      </c>
      <c r="F123" s="42" t="str">
        <f t="shared" si="5"/>
        <v>202205</v>
      </c>
      <c r="G123" s="6">
        <v>4009</v>
      </c>
      <c r="H123" s="12"/>
      <c r="I123" s="12"/>
      <c r="J123" s="12"/>
      <c r="K123" s="12"/>
      <c r="L123" s="12"/>
      <c r="M123" s="12"/>
      <c r="N123" s="12"/>
      <c r="O123" s="12"/>
      <c r="P123" s="12"/>
      <c r="Q123" s="12"/>
      <c r="R123" s="12"/>
      <c r="S123" s="12"/>
      <c r="T123" s="12"/>
      <c r="U123" s="12"/>
      <c r="V123" s="12"/>
      <c r="W123" s="12"/>
      <c r="X123" s="12"/>
      <c r="Y123" s="12"/>
      <c r="Z123" s="12"/>
      <c r="AA123" s="12"/>
      <c r="AB123" s="12"/>
    </row>
    <row r="124" spans="1:28" ht="12.75" customHeight="1" x14ac:dyDescent="0.15">
      <c r="A124" t="str">
        <f t="shared" si="4"/>
        <v>1426858025540246171759</v>
      </c>
      <c r="B124" s="45">
        <v>142685802</v>
      </c>
      <c r="C124" s="11">
        <v>5540246171759</v>
      </c>
      <c r="D124" s="11" t="str">
        <f t="shared" si="3"/>
        <v>MIX LEGUMES</v>
      </c>
      <c r="E124" s="4">
        <v>44694</v>
      </c>
      <c r="F124" s="42" t="str">
        <f t="shared" si="5"/>
        <v>202205</v>
      </c>
      <c r="G124" s="6">
        <v>6264</v>
      </c>
      <c r="H124" s="12"/>
      <c r="I124" s="12"/>
      <c r="J124" s="12"/>
      <c r="K124" s="12"/>
      <c r="L124" s="12"/>
      <c r="M124" s="12"/>
      <c r="N124" s="12"/>
      <c r="O124" s="12"/>
      <c r="P124" s="12"/>
      <c r="Q124" s="12"/>
      <c r="R124" s="12"/>
      <c r="S124" s="12"/>
      <c r="T124" s="12"/>
      <c r="U124" s="12"/>
      <c r="V124" s="12"/>
      <c r="W124" s="12"/>
      <c r="X124" s="12"/>
      <c r="Y124" s="12"/>
      <c r="Z124" s="12"/>
      <c r="AA124" s="12"/>
      <c r="AB124" s="12"/>
    </row>
    <row r="125" spans="1:28" ht="12.75" customHeight="1" x14ac:dyDescent="0.15">
      <c r="A125" t="str">
        <f t="shared" si="4"/>
        <v>1426858025540246177132</v>
      </c>
      <c r="B125" s="45">
        <v>142685802</v>
      </c>
      <c r="C125" s="13">
        <v>5540246177132</v>
      </c>
      <c r="D125" s="11" t="str">
        <f t="shared" si="3"/>
        <v>MIX LEGUMES</v>
      </c>
      <c r="E125" s="7">
        <v>44694</v>
      </c>
      <c r="F125" s="42" t="str">
        <f t="shared" si="5"/>
        <v>202205</v>
      </c>
      <c r="G125" s="9">
        <v>7888</v>
      </c>
      <c r="H125" s="12"/>
      <c r="I125" s="12"/>
      <c r="J125" s="12"/>
      <c r="K125" s="12"/>
      <c r="L125" s="12"/>
      <c r="M125" s="12"/>
      <c r="N125" s="12"/>
      <c r="O125" s="12"/>
      <c r="P125" s="12"/>
      <c r="Q125" s="12"/>
      <c r="R125" s="12"/>
      <c r="S125" s="12"/>
      <c r="T125" s="12"/>
      <c r="U125" s="12"/>
      <c r="V125" s="12"/>
      <c r="W125" s="12"/>
      <c r="X125" s="12"/>
      <c r="Y125" s="12"/>
      <c r="Z125" s="12"/>
      <c r="AA125" s="12"/>
      <c r="AB125" s="12"/>
    </row>
    <row r="126" spans="1:28" ht="12.75" customHeight="1" x14ac:dyDescent="0.15">
      <c r="A126" t="str">
        <f t="shared" si="4"/>
        <v>1426858025540246177133</v>
      </c>
      <c r="B126" s="45">
        <v>142685802</v>
      </c>
      <c r="C126" s="11">
        <v>5540246177133</v>
      </c>
      <c r="D126" s="11" t="str">
        <f t="shared" si="3"/>
        <v>MIX LEGUMES</v>
      </c>
      <c r="E126" s="4">
        <v>44694</v>
      </c>
      <c r="F126" s="42" t="str">
        <f t="shared" si="5"/>
        <v>202205</v>
      </c>
      <c r="G126" s="6">
        <v>6125</v>
      </c>
      <c r="H126" s="12"/>
      <c r="I126" s="12"/>
      <c r="J126" s="12"/>
      <c r="K126" s="12"/>
      <c r="L126" s="12"/>
      <c r="M126" s="12"/>
      <c r="N126" s="12"/>
      <c r="O126" s="12"/>
      <c r="P126" s="12"/>
      <c r="Q126" s="12"/>
      <c r="R126" s="12"/>
      <c r="S126" s="12"/>
      <c r="T126" s="12"/>
      <c r="U126" s="12"/>
      <c r="V126" s="12"/>
      <c r="W126" s="12"/>
      <c r="X126" s="12"/>
      <c r="Y126" s="12"/>
      <c r="Z126" s="12"/>
      <c r="AA126" s="12"/>
      <c r="AB126" s="12"/>
    </row>
    <row r="127" spans="1:28" ht="12.75" customHeight="1" x14ac:dyDescent="0.15">
      <c r="A127" t="str">
        <f t="shared" si="4"/>
        <v>1426858075540246188583</v>
      </c>
      <c r="B127" s="45">
        <v>142685807</v>
      </c>
      <c r="C127" s="11">
        <v>5540246188583</v>
      </c>
      <c r="D127" s="11" t="str">
        <f t="shared" si="3"/>
        <v>BOULANGERIE</v>
      </c>
      <c r="E127" s="4">
        <v>44696</v>
      </c>
      <c r="F127" s="42" t="str">
        <f t="shared" si="5"/>
        <v>202205</v>
      </c>
      <c r="G127" s="6">
        <v>2784</v>
      </c>
      <c r="H127" s="12"/>
      <c r="I127" s="12"/>
      <c r="J127" s="12"/>
      <c r="K127" s="12"/>
      <c r="L127" s="12"/>
      <c r="M127" s="12"/>
      <c r="N127" s="12"/>
      <c r="O127" s="12"/>
      <c r="P127" s="12"/>
      <c r="Q127" s="12"/>
      <c r="R127" s="12"/>
      <c r="S127" s="12"/>
      <c r="T127" s="12"/>
      <c r="U127" s="12"/>
      <c r="V127" s="12"/>
      <c r="W127" s="12"/>
      <c r="X127" s="12"/>
      <c r="Y127" s="12"/>
      <c r="Z127" s="12"/>
      <c r="AA127" s="12"/>
      <c r="AB127" s="12"/>
    </row>
    <row r="128" spans="1:28" ht="12.75" customHeight="1" x14ac:dyDescent="0.15">
      <c r="A128" t="str">
        <f t="shared" si="4"/>
        <v>1426858115540246192264</v>
      </c>
      <c r="B128" s="45">
        <v>142685811</v>
      </c>
      <c r="C128" s="11">
        <v>5540246192264</v>
      </c>
      <c r="D128" s="11" t="str">
        <f t="shared" si="3"/>
        <v>CREMERIE</v>
      </c>
      <c r="E128" s="4">
        <v>44721</v>
      </c>
      <c r="F128" s="42" t="str">
        <f t="shared" si="5"/>
        <v>202206</v>
      </c>
      <c r="G128" s="6">
        <v>483</v>
      </c>
      <c r="H128" s="12"/>
      <c r="I128" s="12"/>
      <c r="J128" s="12"/>
      <c r="K128" s="12"/>
      <c r="L128" s="12"/>
      <c r="M128" s="12"/>
      <c r="N128" s="12"/>
      <c r="O128" s="12"/>
      <c r="P128" s="12"/>
      <c r="Q128" s="12"/>
      <c r="R128" s="12"/>
      <c r="S128" s="12"/>
      <c r="T128" s="12"/>
      <c r="U128" s="12"/>
      <c r="V128" s="12"/>
      <c r="W128" s="12"/>
      <c r="X128" s="12"/>
      <c r="Y128" s="12"/>
      <c r="Z128" s="12"/>
      <c r="AA128" s="12"/>
      <c r="AB128" s="12"/>
    </row>
    <row r="129" spans="1:28" ht="12.75" customHeight="1" x14ac:dyDescent="0.15">
      <c r="A129" t="str">
        <f t="shared" si="4"/>
        <v>1426858115540246192265</v>
      </c>
      <c r="B129" s="45">
        <v>142685811</v>
      </c>
      <c r="C129" s="13">
        <v>5540246192265</v>
      </c>
      <c r="D129" s="11" t="str">
        <f t="shared" si="3"/>
        <v>CREMERIE</v>
      </c>
      <c r="E129" s="7">
        <v>44721</v>
      </c>
      <c r="F129" s="42" t="str">
        <f t="shared" si="5"/>
        <v>202206</v>
      </c>
      <c r="G129" s="9">
        <v>1300</v>
      </c>
      <c r="H129" s="12"/>
      <c r="I129" s="12"/>
      <c r="J129" s="12"/>
      <c r="K129" s="12"/>
      <c r="L129" s="12"/>
      <c r="M129" s="12"/>
      <c r="N129" s="12"/>
      <c r="O129" s="12"/>
      <c r="P129" s="12"/>
      <c r="Q129" s="12"/>
      <c r="R129" s="12"/>
      <c r="S129" s="12"/>
      <c r="T129" s="12"/>
      <c r="U129" s="12"/>
      <c r="V129" s="12"/>
      <c r="W129" s="12"/>
      <c r="X129" s="12"/>
      <c r="Y129" s="12"/>
      <c r="Z129" s="12"/>
      <c r="AA129" s="12"/>
      <c r="AB129" s="12"/>
    </row>
    <row r="130" spans="1:28" ht="12.75" customHeight="1" x14ac:dyDescent="0.15">
      <c r="A130" t="str">
        <f t="shared" si="4"/>
        <v>1426858125540246192264</v>
      </c>
      <c r="B130" s="45">
        <v>142685812</v>
      </c>
      <c r="C130" s="11">
        <v>5540246192264</v>
      </c>
      <c r="D130" s="11" t="str">
        <f t="shared" ref="D130:D193" si="6">VLOOKUP(C130,Categorie,4,FALSE)</f>
        <v>CREMERIE</v>
      </c>
      <c r="E130" s="4">
        <v>44728</v>
      </c>
      <c r="F130" s="42" t="str">
        <f t="shared" si="5"/>
        <v>202206</v>
      </c>
      <c r="G130" s="6">
        <v>928</v>
      </c>
      <c r="H130" s="12"/>
      <c r="I130" s="12"/>
      <c r="J130" s="12"/>
      <c r="K130" s="12"/>
      <c r="L130" s="12"/>
      <c r="M130" s="12"/>
      <c r="N130" s="12"/>
      <c r="O130" s="12"/>
      <c r="P130" s="12"/>
      <c r="Q130" s="12"/>
      <c r="R130" s="12"/>
      <c r="S130" s="12"/>
      <c r="T130" s="12"/>
      <c r="U130" s="12"/>
      <c r="V130" s="12"/>
      <c r="W130" s="12"/>
      <c r="X130" s="12"/>
      <c r="Y130" s="12"/>
      <c r="Z130" s="12"/>
      <c r="AA130" s="12"/>
      <c r="AB130" s="12"/>
    </row>
    <row r="131" spans="1:28" ht="12.75" customHeight="1" x14ac:dyDescent="0.15">
      <c r="A131" t="str">
        <f t="shared" ref="A131:A194" si="7">_xlfn.CONCAT(B131,C131)</f>
        <v>1426858125540246192265</v>
      </c>
      <c r="B131" s="45">
        <v>142685812</v>
      </c>
      <c r="C131" s="13">
        <v>5540246192265</v>
      </c>
      <c r="D131" s="11" t="str">
        <f t="shared" si="6"/>
        <v>CREMERIE</v>
      </c>
      <c r="E131" s="7">
        <v>44728</v>
      </c>
      <c r="F131" s="42" t="str">
        <f t="shared" ref="F131:F194" si="8">TEXT(E131,"aaaamm")</f>
        <v>202206</v>
      </c>
      <c r="G131" s="9">
        <v>854</v>
      </c>
      <c r="H131" s="12"/>
      <c r="I131" s="12"/>
      <c r="J131" s="12"/>
      <c r="K131" s="12"/>
      <c r="L131" s="12"/>
      <c r="M131" s="12"/>
      <c r="N131" s="12"/>
      <c r="O131" s="12"/>
      <c r="P131" s="12"/>
      <c r="Q131" s="12"/>
      <c r="R131" s="12"/>
      <c r="S131" s="12"/>
      <c r="T131" s="12"/>
      <c r="U131" s="12"/>
      <c r="V131" s="12"/>
      <c r="W131" s="12"/>
      <c r="X131" s="12"/>
      <c r="Y131" s="12"/>
      <c r="Z131" s="12"/>
      <c r="AA131" s="12"/>
      <c r="AB131" s="12"/>
    </row>
    <row r="132" spans="1:28" ht="12.75" customHeight="1" x14ac:dyDescent="0.15">
      <c r="A132" t="str">
        <f t="shared" si="7"/>
        <v>1426858145540246186011</v>
      </c>
      <c r="B132" s="45">
        <v>142685814</v>
      </c>
      <c r="C132" s="11">
        <v>5540246186011</v>
      </c>
      <c r="D132" s="11" t="str">
        <f t="shared" si="6"/>
        <v>EMBALLAGES</v>
      </c>
      <c r="E132" s="4">
        <v>44690</v>
      </c>
      <c r="F132" s="42" t="str">
        <f t="shared" si="8"/>
        <v>202205</v>
      </c>
      <c r="G132" s="6">
        <v>47</v>
      </c>
      <c r="H132" s="12"/>
      <c r="I132" s="12"/>
      <c r="J132" s="12"/>
      <c r="K132" s="12"/>
      <c r="L132" s="12"/>
      <c r="M132" s="12"/>
      <c r="N132" s="12"/>
      <c r="O132" s="12"/>
      <c r="P132" s="12"/>
      <c r="Q132" s="12"/>
      <c r="R132" s="12"/>
      <c r="S132" s="12"/>
      <c r="T132" s="12"/>
      <c r="U132" s="12"/>
      <c r="V132" s="12"/>
      <c r="W132" s="12"/>
      <c r="X132" s="12"/>
      <c r="Y132" s="12"/>
      <c r="Z132" s="12"/>
      <c r="AA132" s="12"/>
      <c r="AB132" s="12"/>
    </row>
    <row r="133" spans="1:28" ht="12.75" customHeight="1" x14ac:dyDescent="0.15">
      <c r="A133" t="str">
        <f t="shared" si="7"/>
        <v>1426858175540246192264</v>
      </c>
      <c r="B133" s="45">
        <v>142685817</v>
      </c>
      <c r="C133" s="11">
        <v>5540246192264</v>
      </c>
      <c r="D133" s="11" t="str">
        <f t="shared" si="6"/>
        <v>CREMERIE</v>
      </c>
      <c r="E133" s="4">
        <v>44704</v>
      </c>
      <c r="F133" s="42" t="str">
        <f t="shared" si="8"/>
        <v>202205</v>
      </c>
      <c r="G133" s="6">
        <v>297</v>
      </c>
      <c r="H133" s="12"/>
      <c r="I133" s="12"/>
      <c r="J133" s="12"/>
      <c r="K133" s="12"/>
      <c r="L133" s="12"/>
      <c r="M133" s="12"/>
      <c r="N133" s="12"/>
      <c r="O133" s="12"/>
      <c r="P133" s="12"/>
      <c r="Q133" s="12"/>
      <c r="R133" s="12"/>
      <c r="S133" s="12"/>
      <c r="T133" s="12"/>
      <c r="U133" s="12"/>
      <c r="V133" s="12"/>
      <c r="W133" s="12"/>
      <c r="X133" s="12"/>
      <c r="Y133" s="12"/>
      <c r="Z133" s="12"/>
      <c r="AA133" s="12"/>
      <c r="AB133" s="12"/>
    </row>
    <row r="134" spans="1:28" ht="12.75" customHeight="1" x14ac:dyDescent="0.15">
      <c r="A134" t="str">
        <f t="shared" si="7"/>
        <v>1426858175540246192265</v>
      </c>
      <c r="B134" s="45">
        <v>142685817</v>
      </c>
      <c r="C134" s="13">
        <v>5540246192265</v>
      </c>
      <c r="D134" s="11" t="str">
        <f t="shared" si="6"/>
        <v>CREMERIE</v>
      </c>
      <c r="E134" s="7">
        <v>44704</v>
      </c>
      <c r="F134" s="42" t="str">
        <f t="shared" si="8"/>
        <v>202205</v>
      </c>
      <c r="G134" s="9">
        <v>1485</v>
      </c>
      <c r="H134" s="12"/>
      <c r="I134" s="12"/>
      <c r="J134" s="12"/>
      <c r="K134" s="12"/>
      <c r="L134" s="12"/>
      <c r="M134" s="12"/>
      <c r="N134" s="12"/>
      <c r="O134" s="12"/>
      <c r="P134" s="12"/>
      <c r="Q134" s="12"/>
      <c r="R134" s="12"/>
      <c r="S134" s="12"/>
      <c r="T134" s="12"/>
      <c r="U134" s="12"/>
      <c r="V134" s="12"/>
      <c r="W134" s="12"/>
      <c r="X134" s="12"/>
      <c r="Y134" s="12"/>
      <c r="Z134" s="12"/>
      <c r="AA134" s="12"/>
      <c r="AB134" s="12"/>
    </row>
    <row r="135" spans="1:28" ht="12.75" customHeight="1" x14ac:dyDescent="0.15">
      <c r="A135" t="str">
        <f t="shared" si="7"/>
        <v>1426958345540246172669</v>
      </c>
      <c r="B135" s="45">
        <v>142695834</v>
      </c>
      <c r="C135" s="11">
        <v>5540246172669</v>
      </c>
      <c r="D135" s="11" t="str">
        <f t="shared" si="6"/>
        <v>CREMERIE</v>
      </c>
      <c r="E135" s="4">
        <v>44694</v>
      </c>
      <c r="F135" s="42" t="str">
        <f t="shared" si="8"/>
        <v>202205</v>
      </c>
      <c r="G135" s="6">
        <v>279</v>
      </c>
      <c r="H135" s="12"/>
      <c r="I135" s="12"/>
      <c r="J135" s="12"/>
      <c r="K135" s="12"/>
      <c r="L135" s="12"/>
      <c r="M135" s="12"/>
      <c r="N135" s="12"/>
      <c r="O135" s="12"/>
      <c r="P135" s="12"/>
      <c r="Q135" s="12"/>
      <c r="R135" s="12"/>
      <c r="S135" s="12"/>
      <c r="T135" s="12"/>
      <c r="U135" s="12"/>
      <c r="V135" s="12"/>
      <c r="W135" s="12"/>
      <c r="X135" s="12"/>
      <c r="Y135" s="12"/>
      <c r="Z135" s="12"/>
      <c r="AA135" s="12"/>
      <c r="AB135" s="12"/>
    </row>
    <row r="136" spans="1:28" ht="12.75" customHeight="1" x14ac:dyDescent="0.15">
      <c r="A136" t="str">
        <f t="shared" si="7"/>
        <v>1426958345540246172978</v>
      </c>
      <c r="B136" s="45">
        <v>142695834</v>
      </c>
      <c r="C136" s="13">
        <v>5540246172978</v>
      </c>
      <c r="D136" s="11" t="str">
        <f t="shared" si="6"/>
        <v>CREMERIE</v>
      </c>
      <c r="E136" s="7">
        <v>44694</v>
      </c>
      <c r="F136" s="42" t="str">
        <f t="shared" si="8"/>
        <v>202205</v>
      </c>
      <c r="G136" s="9">
        <v>1253</v>
      </c>
      <c r="H136" s="12"/>
      <c r="I136" s="12"/>
      <c r="J136" s="12"/>
      <c r="K136" s="12"/>
      <c r="L136" s="12"/>
      <c r="M136" s="12"/>
      <c r="N136" s="12"/>
      <c r="O136" s="12"/>
      <c r="P136" s="12"/>
      <c r="Q136" s="12"/>
      <c r="R136" s="12"/>
      <c r="S136" s="12"/>
      <c r="T136" s="12"/>
      <c r="U136" s="12"/>
      <c r="V136" s="12"/>
      <c r="W136" s="12"/>
      <c r="X136" s="12"/>
      <c r="Y136" s="12"/>
      <c r="Z136" s="12"/>
      <c r="AA136" s="12"/>
      <c r="AB136" s="12"/>
    </row>
    <row r="137" spans="1:28" ht="12.75" customHeight="1" x14ac:dyDescent="0.15">
      <c r="A137" t="str">
        <f t="shared" si="7"/>
        <v>1426958345540246188175</v>
      </c>
      <c r="B137" s="45">
        <v>142695834</v>
      </c>
      <c r="C137" s="13">
        <v>5540246188175</v>
      </c>
      <c r="D137" s="11" t="str">
        <f t="shared" si="6"/>
        <v>CREMERIE</v>
      </c>
      <c r="E137" s="7">
        <v>44694</v>
      </c>
      <c r="F137" s="42" t="str">
        <f t="shared" si="8"/>
        <v>202205</v>
      </c>
      <c r="G137" s="9">
        <v>93</v>
      </c>
      <c r="H137" s="12"/>
      <c r="I137" s="12"/>
      <c r="J137" s="12"/>
      <c r="K137" s="12"/>
      <c r="L137" s="12"/>
      <c r="M137" s="12"/>
      <c r="N137" s="12"/>
      <c r="O137" s="12"/>
      <c r="P137" s="12"/>
      <c r="Q137" s="12"/>
      <c r="R137" s="12"/>
      <c r="S137" s="12"/>
      <c r="T137" s="12"/>
      <c r="U137" s="12"/>
      <c r="V137" s="12"/>
      <c r="W137" s="12"/>
      <c r="X137" s="12"/>
      <c r="Y137" s="12"/>
      <c r="Z137" s="12"/>
      <c r="AA137" s="12"/>
      <c r="AB137" s="12"/>
    </row>
    <row r="138" spans="1:28" ht="12.75" customHeight="1" x14ac:dyDescent="0.15">
      <c r="A138" t="str">
        <f t="shared" si="7"/>
        <v>1426958355540246171933</v>
      </c>
      <c r="B138" s="45">
        <v>142695835</v>
      </c>
      <c r="C138" s="13">
        <v>5540246171933</v>
      </c>
      <c r="D138" s="11" t="str">
        <f t="shared" si="6"/>
        <v>CREMERIE</v>
      </c>
      <c r="E138" s="7">
        <v>44694</v>
      </c>
      <c r="F138" s="42" t="str">
        <f t="shared" si="8"/>
        <v>202205</v>
      </c>
      <c r="G138" s="9">
        <v>557</v>
      </c>
      <c r="H138" s="12"/>
      <c r="I138" s="12"/>
      <c r="J138" s="12"/>
      <c r="K138" s="12"/>
      <c r="L138" s="12"/>
      <c r="M138" s="12"/>
      <c r="N138" s="12"/>
      <c r="O138" s="12"/>
      <c r="P138" s="12"/>
      <c r="Q138" s="12"/>
      <c r="R138" s="12"/>
      <c r="S138" s="12"/>
      <c r="T138" s="12"/>
      <c r="U138" s="12"/>
      <c r="V138" s="12"/>
      <c r="W138" s="12"/>
      <c r="X138" s="12"/>
      <c r="Y138" s="12"/>
      <c r="Z138" s="12"/>
      <c r="AA138" s="12"/>
      <c r="AB138" s="12"/>
    </row>
    <row r="139" spans="1:28" ht="12.75" customHeight="1" x14ac:dyDescent="0.15">
      <c r="A139" t="str">
        <f t="shared" si="7"/>
        <v>1426958355540246176295</v>
      </c>
      <c r="B139" s="45">
        <v>142695835</v>
      </c>
      <c r="C139" s="11">
        <v>5540246176295</v>
      </c>
      <c r="D139" s="11" t="str">
        <f t="shared" si="6"/>
        <v>CREMERIE</v>
      </c>
      <c r="E139" s="4">
        <v>44694</v>
      </c>
      <c r="F139" s="42" t="str">
        <f t="shared" si="8"/>
        <v>202205</v>
      </c>
      <c r="G139" s="6">
        <v>4455</v>
      </c>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2.75" customHeight="1" x14ac:dyDescent="0.15">
      <c r="A140" t="str">
        <f t="shared" si="7"/>
        <v>1426958355540246188200</v>
      </c>
      <c r="B140" s="45">
        <v>142695835</v>
      </c>
      <c r="C140" s="13">
        <v>5540246188200</v>
      </c>
      <c r="D140" s="11" t="str">
        <f t="shared" si="6"/>
        <v>CREMERIE</v>
      </c>
      <c r="E140" s="7">
        <v>44694</v>
      </c>
      <c r="F140" s="42" t="str">
        <f t="shared" si="8"/>
        <v>202205</v>
      </c>
      <c r="G140" s="9">
        <v>1263</v>
      </c>
      <c r="H140" s="12"/>
      <c r="I140" s="12"/>
      <c r="J140" s="12"/>
      <c r="K140" s="12"/>
      <c r="L140" s="12"/>
      <c r="M140" s="12"/>
      <c r="N140" s="12"/>
      <c r="O140" s="12"/>
      <c r="P140" s="12"/>
      <c r="Q140" s="12"/>
      <c r="R140" s="12"/>
      <c r="S140" s="12"/>
      <c r="T140" s="12"/>
      <c r="U140" s="12"/>
      <c r="V140" s="12"/>
      <c r="W140" s="12"/>
      <c r="X140" s="12"/>
      <c r="Y140" s="12"/>
      <c r="Z140" s="12"/>
      <c r="AA140" s="12"/>
      <c r="AB140" s="12"/>
    </row>
    <row r="141" spans="1:28" ht="12.75" customHeight="1" x14ac:dyDescent="0.15">
      <c r="A141" t="str">
        <f t="shared" si="7"/>
        <v>1426958375540246183589</v>
      </c>
      <c r="B141" s="45">
        <v>142695837</v>
      </c>
      <c r="C141" s="11">
        <v>5540246183589</v>
      </c>
      <c r="D141" s="11" t="str">
        <f t="shared" si="6"/>
        <v>MIX LEGUMES</v>
      </c>
      <c r="E141" s="4">
        <v>44700</v>
      </c>
      <c r="F141" s="42" t="str">
        <f t="shared" si="8"/>
        <v>202205</v>
      </c>
      <c r="G141" s="6">
        <v>1300</v>
      </c>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2.75" customHeight="1" x14ac:dyDescent="0.15">
      <c r="A142" t="str">
        <f t="shared" si="7"/>
        <v>1426958375540246186351</v>
      </c>
      <c r="B142" s="45">
        <v>142695837</v>
      </c>
      <c r="C142" s="13">
        <v>5540246186351</v>
      </c>
      <c r="D142" s="11" t="str">
        <f t="shared" si="6"/>
        <v>MIX LEGUMES</v>
      </c>
      <c r="E142" s="7">
        <v>44700</v>
      </c>
      <c r="F142" s="42" t="str">
        <f t="shared" si="8"/>
        <v>202205</v>
      </c>
      <c r="G142" s="9">
        <v>1128</v>
      </c>
      <c r="H142" s="12"/>
      <c r="I142" s="12"/>
      <c r="J142" s="12"/>
      <c r="K142" s="12"/>
      <c r="L142" s="12"/>
      <c r="M142" s="12"/>
      <c r="N142" s="12"/>
      <c r="O142" s="12"/>
      <c r="P142" s="12"/>
      <c r="Q142" s="12"/>
      <c r="R142" s="12"/>
      <c r="S142" s="12"/>
      <c r="T142" s="12"/>
      <c r="U142" s="12"/>
      <c r="V142" s="12"/>
      <c r="W142" s="12"/>
      <c r="X142" s="12"/>
      <c r="Y142" s="12"/>
      <c r="Z142" s="12"/>
      <c r="AA142" s="12"/>
      <c r="AB142" s="12"/>
    </row>
    <row r="143" spans="1:28" ht="12.75" customHeight="1" x14ac:dyDescent="0.15">
      <c r="A143" t="str">
        <f t="shared" si="7"/>
        <v>1426958375540246186352</v>
      </c>
      <c r="B143" s="45">
        <v>142695837</v>
      </c>
      <c r="C143" s="11">
        <v>5540246186352</v>
      </c>
      <c r="D143" s="11" t="str">
        <f t="shared" si="6"/>
        <v>MIX LEGUMES</v>
      </c>
      <c r="E143" s="4">
        <v>44700</v>
      </c>
      <c r="F143" s="42" t="str">
        <f t="shared" si="8"/>
        <v>202205</v>
      </c>
      <c r="G143" s="6">
        <v>1880</v>
      </c>
      <c r="H143" s="12"/>
      <c r="I143" s="12"/>
      <c r="J143" s="12"/>
      <c r="K143" s="12"/>
      <c r="L143" s="12"/>
      <c r="M143" s="12"/>
      <c r="N143" s="12"/>
      <c r="O143" s="12"/>
      <c r="P143" s="12"/>
      <c r="Q143" s="12"/>
      <c r="R143" s="12"/>
      <c r="S143" s="12"/>
      <c r="T143" s="12"/>
      <c r="U143" s="12"/>
      <c r="V143" s="12"/>
      <c r="W143" s="12"/>
      <c r="X143" s="12"/>
      <c r="Y143" s="12"/>
      <c r="Z143" s="12"/>
      <c r="AA143" s="12"/>
      <c r="AB143" s="12"/>
    </row>
    <row r="144" spans="1:28" ht="12.75" customHeight="1" x14ac:dyDescent="0.15">
      <c r="A144" t="str">
        <f t="shared" si="7"/>
        <v>1426958395540246183554</v>
      </c>
      <c r="B144" s="45">
        <v>142695839</v>
      </c>
      <c r="C144" s="11">
        <v>5540246183554</v>
      </c>
      <c r="D144" s="11" t="str">
        <f t="shared" si="6"/>
        <v>MIX LEGUMES</v>
      </c>
      <c r="E144" s="4">
        <v>44703</v>
      </c>
      <c r="F144" s="42" t="str">
        <f t="shared" si="8"/>
        <v>202205</v>
      </c>
      <c r="G144" s="6">
        <v>891</v>
      </c>
      <c r="H144" s="12"/>
      <c r="I144" s="12"/>
      <c r="J144" s="12"/>
      <c r="K144" s="12"/>
      <c r="L144" s="12"/>
      <c r="M144" s="12"/>
      <c r="N144" s="12"/>
      <c r="O144" s="12"/>
      <c r="P144" s="12"/>
      <c r="Q144" s="12"/>
      <c r="R144" s="12"/>
      <c r="S144" s="12"/>
      <c r="T144" s="12"/>
      <c r="U144" s="12"/>
      <c r="V144" s="12"/>
      <c r="W144" s="12"/>
      <c r="X144" s="12"/>
      <c r="Y144" s="12"/>
      <c r="Z144" s="12"/>
      <c r="AA144" s="12"/>
      <c r="AB144" s="12"/>
    </row>
    <row r="145" spans="1:28" ht="12.75" customHeight="1" x14ac:dyDescent="0.15">
      <c r="A145" t="str">
        <f t="shared" si="7"/>
        <v>1426958395540246183556</v>
      </c>
      <c r="B145" s="45">
        <v>142695839</v>
      </c>
      <c r="C145" s="13">
        <v>5540246183556</v>
      </c>
      <c r="D145" s="11" t="str">
        <f t="shared" si="6"/>
        <v>MIX LEGUMES</v>
      </c>
      <c r="E145" s="7">
        <v>44703</v>
      </c>
      <c r="F145" s="42" t="str">
        <f t="shared" si="8"/>
        <v>202205</v>
      </c>
      <c r="G145" s="9">
        <v>1782</v>
      </c>
      <c r="H145" s="12"/>
      <c r="I145" s="12"/>
      <c r="J145" s="12"/>
      <c r="K145" s="12"/>
      <c r="L145" s="12"/>
      <c r="M145" s="12"/>
      <c r="N145" s="12"/>
      <c r="O145" s="12"/>
      <c r="P145" s="12"/>
      <c r="Q145" s="12"/>
      <c r="R145" s="12"/>
      <c r="S145" s="12"/>
      <c r="T145" s="12"/>
      <c r="U145" s="12"/>
      <c r="V145" s="12"/>
      <c r="W145" s="12"/>
      <c r="X145" s="12"/>
      <c r="Y145" s="12"/>
      <c r="Z145" s="12"/>
      <c r="AA145" s="12"/>
      <c r="AB145" s="12"/>
    </row>
    <row r="146" spans="1:28" ht="12.75" customHeight="1" x14ac:dyDescent="0.15">
      <c r="A146" t="str">
        <f t="shared" si="7"/>
        <v>1426958395540246183558</v>
      </c>
      <c r="B146" s="45">
        <v>142695839</v>
      </c>
      <c r="C146" s="11">
        <v>5540246183558</v>
      </c>
      <c r="D146" s="11" t="str">
        <f t="shared" si="6"/>
        <v>MIX LEGUMES</v>
      </c>
      <c r="E146" s="4">
        <v>44703</v>
      </c>
      <c r="F146" s="42" t="str">
        <f t="shared" si="8"/>
        <v>202205</v>
      </c>
      <c r="G146" s="6">
        <v>2599</v>
      </c>
      <c r="H146" s="12"/>
      <c r="I146" s="12"/>
      <c r="J146" s="12"/>
      <c r="K146" s="12"/>
      <c r="L146" s="12"/>
      <c r="M146" s="12"/>
      <c r="N146" s="12"/>
      <c r="O146" s="12"/>
      <c r="P146" s="12"/>
      <c r="Q146" s="12"/>
      <c r="R146" s="12"/>
      <c r="S146" s="12"/>
      <c r="T146" s="12"/>
      <c r="U146" s="12"/>
      <c r="V146" s="12"/>
      <c r="W146" s="12"/>
      <c r="X146" s="12"/>
      <c r="Y146" s="12"/>
      <c r="Z146" s="12"/>
      <c r="AA146" s="12"/>
      <c r="AB146" s="12"/>
    </row>
    <row r="147" spans="1:28" ht="12.75" customHeight="1" x14ac:dyDescent="0.15">
      <c r="A147" t="str">
        <f t="shared" si="7"/>
        <v>1426958395540246192209</v>
      </c>
      <c r="B147" s="45">
        <v>142695839</v>
      </c>
      <c r="C147" s="13">
        <v>5540246192209</v>
      </c>
      <c r="D147" s="11" t="str">
        <f t="shared" si="6"/>
        <v>MIX LEGUMES</v>
      </c>
      <c r="E147" s="7">
        <v>44703</v>
      </c>
      <c r="F147" s="42" t="str">
        <f t="shared" si="8"/>
        <v>202205</v>
      </c>
      <c r="G147" s="9">
        <v>2228</v>
      </c>
      <c r="H147" s="12"/>
      <c r="I147" s="12"/>
      <c r="J147" s="12"/>
      <c r="K147" s="12"/>
      <c r="L147" s="12"/>
      <c r="M147" s="12"/>
      <c r="N147" s="12"/>
      <c r="O147" s="12"/>
      <c r="P147" s="12"/>
      <c r="Q147" s="12"/>
      <c r="R147" s="12"/>
      <c r="S147" s="12"/>
      <c r="T147" s="12"/>
      <c r="U147" s="12"/>
      <c r="V147" s="12"/>
      <c r="W147" s="12"/>
      <c r="X147" s="12"/>
      <c r="Y147" s="12"/>
      <c r="Z147" s="12"/>
      <c r="AA147" s="12"/>
      <c r="AB147" s="12"/>
    </row>
    <row r="148" spans="1:28" ht="12.75" customHeight="1" x14ac:dyDescent="0.15">
      <c r="A148" t="str">
        <f t="shared" si="7"/>
        <v>1426958395540246192462</v>
      </c>
      <c r="B148" s="45">
        <v>142695839</v>
      </c>
      <c r="C148" s="11">
        <v>5540246192462</v>
      </c>
      <c r="D148" s="11" t="str">
        <f t="shared" si="6"/>
        <v>MIX LEGUMES</v>
      </c>
      <c r="E148" s="4">
        <v>44703</v>
      </c>
      <c r="F148" s="42" t="str">
        <f t="shared" si="8"/>
        <v>202205</v>
      </c>
      <c r="G148" s="6">
        <v>2228</v>
      </c>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2.75" customHeight="1" x14ac:dyDescent="0.15">
      <c r="A149" t="str">
        <f t="shared" si="7"/>
        <v>1426958395540246192594</v>
      </c>
      <c r="B149" s="45">
        <v>142695839</v>
      </c>
      <c r="C149" s="13">
        <v>5540246192594</v>
      </c>
      <c r="D149" s="11" t="str">
        <f t="shared" si="6"/>
        <v>MIX LEGUMES</v>
      </c>
      <c r="E149" s="7">
        <v>44703</v>
      </c>
      <c r="F149" s="42" t="str">
        <f t="shared" si="8"/>
        <v>202205</v>
      </c>
      <c r="G149" s="9">
        <v>743</v>
      </c>
      <c r="H149" s="12"/>
      <c r="I149" s="12"/>
      <c r="J149" s="12"/>
      <c r="K149" s="12"/>
      <c r="L149" s="12"/>
      <c r="M149" s="12"/>
      <c r="N149" s="12"/>
      <c r="O149" s="12"/>
      <c r="P149" s="12"/>
      <c r="Q149" s="12"/>
      <c r="R149" s="12"/>
      <c r="S149" s="12"/>
      <c r="T149" s="12"/>
      <c r="U149" s="12"/>
      <c r="V149" s="12"/>
      <c r="W149" s="12"/>
      <c r="X149" s="12"/>
      <c r="Y149" s="12"/>
      <c r="Z149" s="12"/>
      <c r="AA149" s="12"/>
      <c r="AB149" s="12"/>
    </row>
    <row r="150" spans="1:28" ht="12.75" customHeight="1" x14ac:dyDescent="0.15">
      <c r="A150" t="str">
        <f t="shared" si="7"/>
        <v>1426958395540246192831</v>
      </c>
      <c r="B150" s="45">
        <v>142695839</v>
      </c>
      <c r="C150" s="11">
        <v>5540246192831</v>
      </c>
      <c r="D150" s="11" t="str">
        <f t="shared" si="6"/>
        <v>MIX LEGUMES</v>
      </c>
      <c r="E150" s="4">
        <v>44703</v>
      </c>
      <c r="F150" s="42" t="str">
        <f t="shared" si="8"/>
        <v>202205</v>
      </c>
      <c r="G150" s="6">
        <v>1300</v>
      </c>
      <c r="H150" s="12"/>
      <c r="I150" s="12"/>
      <c r="J150" s="12"/>
      <c r="K150" s="12"/>
      <c r="L150" s="12"/>
      <c r="M150" s="12"/>
      <c r="N150" s="12"/>
      <c r="O150" s="12"/>
      <c r="P150" s="12"/>
      <c r="Q150" s="12"/>
      <c r="R150" s="12"/>
      <c r="S150" s="12"/>
      <c r="T150" s="12"/>
      <c r="U150" s="12"/>
      <c r="V150" s="12"/>
      <c r="W150" s="12"/>
      <c r="X150" s="12"/>
      <c r="Y150" s="12"/>
      <c r="Z150" s="12"/>
      <c r="AA150" s="12"/>
      <c r="AB150" s="12"/>
    </row>
    <row r="151" spans="1:28" ht="12.75" customHeight="1" x14ac:dyDescent="0.15">
      <c r="A151" t="str">
        <f t="shared" si="7"/>
        <v>1426958425540246185429</v>
      </c>
      <c r="B151" s="45">
        <v>142695842</v>
      </c>
      <c r="C151" s="11">
        <v>5540246185429</v>
      </c>
      <c r="D151" s="11" t="str">
        <f t="shared" si="6"/>
        <v>CREMERIE</v>
      </c>
      <c r="E151" s="4">
        <v>44695</v>
      </c>
      <c r="F151" s="42" t="str">
        <f t="shared" si="8"/>
        <v>202205</v>
      </c>
      <c r="G151" s="6">
        <v>140</v>
      </c>
      <c r="H151" s="12"/>
      <c r="I151" s="12"/>
      <c r="J151" s="12"/>
      <c r="K151" s="12"/>
      <c r="L151" s="12"/>
      <c r="M151" s="12"/>
      <c r="N151" s="12"/>
      <c r="O151" s="12"/>
      <c r="P151" s="12"/>
      <c r="Q151" s="12"/>
      <c r="R151" s="12"/>
      <c r="S151" s="12"/>
      <c r="T151" s="12"/>
      <c r="U151" s="12"/>
      <c r="V151" s="12"/>
      <c r="W151" s="12"/>
      <c r="X151" s="12"/>
      <c r="Y151" s="12"/>
      <c r="Z151" s="12"/>
      <c r="AA151" s="12"/>
      <c r="AB151" s="12"/>
    </row>
    <row r="152" spans="1:28" ht="12.75" customHeight="1" x14ac:dyDescent="0.15">
      <c r="A152" t="str">
        <f t="shared" si="7"/>
        <v>1426958455540246183130</v>
      </c>
      <c r="B152" s="45">
        <v>142695845</v>
      </c>
      <c r="C152" s="13">
        <v>5540246183130</v>
      </c>
      <c r="D152" s="11" t="str">
        <f t="shared" si="6"/>
        <v>MIX LEGUMES</v>
      </c>
      <c r="E152" s="7">
        <v>44702</v>
      </c>
      <c r="F152" s="42" t="str">
        <f t="shared" si="8"/>
        <v>202205</v>
      </c>
      <c r="G152" s="9">
        <v>2819</v>
      </c>
      <c r="H152" s="12"/>
      <c r="I152" s="12"/>
      <c r="J152" s="12"/>
      <c r="K152" s="12"/>
      <c r="L152" s="12"/>
      <c r="M152" s="12"/>
      <c r="N152" s="12"/>
      <c r="O152" s="12"/>
      <c r="P152" s="12"/>
      <c r="Q152" s="12"/>
      <c r="R152" s="12"/>
      <c r="S152" s="12"/>
      <c r="T152" s="12"/>
      <c r="U152" s="12"/>
      <c r="V152" s="12"/>
      <c r="W152" s="12"/>
      <c r="X152" s="12"/>
      <c r="Y152" s="12"/>
      <c r="Z152" s="12"/>
      <c r="AA152" s="12"/>
      <c r="AB152" s="12"/>
    </row>
    <row r="153" spans="1:28" ht="12.75" customHeight="1" x14ac:dyDescent="0.15">
      <c r="A153" t="str">
        <f t="shared" si="7"/>
        <v>1426958455540246183537</v>
      </c>
      <c r="B153" s="45">
        <v>142695845</v>
      </c>
      <c r="C153" s="11">
        <v>5540246183537</v>
      </c>
      <c r="D153" s="11" t="str">
        <f t="shared" si="6"/>
        <v>MIX LEGUMES</v>
      </c>
      <c r="E153" s="4">
        <v>44702</v>
      </c>
      <c r="F153" s="42" t="str">
        <f t="shared" si="8"/>
        <v>202205</v>
      </c>
      <c r="G153" s="6">
        <v>961</v>
      </c>
      <c r="H153" s="12"/>
      <c r="I153" s="12"/>
      <c r="J153" s="12"/>
      <c r="K153" s="12"/>
      <c r="L153" s="12"/>
      <c r="M153" s="12"/>
      <c r="N153" s="12"/>
      <c r="O153" s="12"/>
      <c r="P153" s="12"/>
      <c r="Q153" s="12"/>
      <c r="R153" s="12"/>
      <c r="S153" s="12"/>
      <c r="T153" s="12"/>
      <c r="U153" s="12"/>
      <c r="V153" s="12"/>
      <c r="W153" s="12"/>
      <c r="X153" s="12"/>
      <c r="Y153" s="12"/>
      <c r="Z153" s="12"/>
      <c r="AA153" s="12"/>
      <c r="AB153" s="12"/>
    </row>
    <row r="154" spans="1:28" ht="12.75" customHeight="1" x14ac:dyDescent="0.15">
      <c r="A154" t="str">
        <f t="shared" si="7"/>
        <v>1426958455540246183541</v>
      </c>
      <c r="B154" s="45">
        <v>142695845</v>
      </c>
      <c r="C154" s="13">
        <v>5540246183541</v>
      </c>
      <c r="D154" s="11" t="str">
        <f t="shared" si="6"/>
        <v>MIX LEGUMES</v>
      </c>
      <c r="E154" s="7">
        <v>44702</v>
      </c>
      <c r="F154" s="42" t="str">
        <f t="shared" si="8"/>
        <v>202205</v>
      </c>
      <c r="G154" s="9">
        <v>1114</v>
      </c>
      <c r="H154" s="12"/>
      <c r="I154" s="12"/>
      <c r="J154" s="12"/>
      <c r="K154" s="12"/>
      <c r="L154" s="12"/>
      <c r="M154" s="12"/>
      <c r="N154" s="12"/>
      <c r="O154" s="12"/>
      <c r="P154" s="12"/>
      <c r="Q154" s="12"/>
      <c r="R154" s="12"/>
      <c r="S154" s="12"/>
      <c r="T154" s="12"/>
      <c r="U154" s="12"/>
      <c r="V154" s="12"/>
      <c r="W154" s="12"/>
      <c r="X154" s="12"/>
      <c r="Y154" s="12"/>
      <c r="Z154" s="12"/>
      <c r="AA154" s="12"/>
      <c r="AB154" s="12"/>
    </row>
    <row r="155" spans="1:28" ht="12.75" customHeight="1" x14ac:dyDescent="0.15">
      <c r="A155" t="str">
        <f t="shared" si="7"/>
        <v>1426958455540246183555</v>
      </c>
      <c r="B155" s="45">
        <v>142695845</v>
      </c>
      <c r="C155" s="11">
        <v>5540246183555</v>
      </c>
      <c r="D155" s="11" t="str">
        <f t="shared" si="6"/>
        <v>MIX LEGUMES</v>
      </c>
      <c r="E155" s="4">
        <v>44702</v>
      </c>
      <c r="F155" s="42" t="str">
        <f t="shared" si="8"/>
        <v>202205</v>
      </c>
      <c r="G155" s="6">
        <v>543</v>
      </c>
      <c r="H155" s="12"/>
      <c r="I155" s="12"/>
      <c r="J155" s="12"/>
      <c r="K155" s="12"/>
      <c r="L155" s="12"/>
      <c r="M155" s="12"/>
      <c r="N155" s="12"/>
      <c r="O155" s="12"/>
      <c r="P155" s="12"/>
      <c r="Q155" s="12"/>
      <c r="R155" s="12"/>
      <c r="S155" s="12"/>
      <c r="T155" s="12"/>
      <c r="U155" s="12"/>
      <c r="V155" s="12"/>
      <c r="W155" s="12"/>
      <c r="X155" s="12"/>
      <c r="Y155" s="12"/>
      <c r="Z155" s="12"/>
      <c r="AA155" s="12"/>
      <c r="AB155" s="12"/>
    </row>
    <row r="156" spans="1:28" ht="12.75" customHeight="1" x14ac:dyDescent="0.15">
      <c r="A156" t="str">
        <f t="shared" si="7"/>
        <v>1426958485540246180522</v>
      </c>
      <c r="B156" s="45">
        <v>142695848</v>
      </c>
      <c r="C156" s="11">
        <v>5540246180522</v>
      </c>
      <c r="D156" s="11" t="str">
        <f t="shared" si="6"/>
        <v>BOULANGERIE</v>
      </c>
      <c r="E156" s="4">
        <v>44716</v>
      </c>
      <c r="F156" s="42" t="str">
        <f t="shared" si="8"/>
        <v>202206</v>
      </c>
      <c r="G156" s="6">
        <v>891</v>
      </c>
      <c r="H156" s="12"/>
      <c r="I156" s="12"/>
      <c r="J156" s="12"/>
      <c r="K156" s="12"/>
      <c r="L156" s="12"/>
      <c r="M156" s="12"/>
      <c r="N156" s="12"/>
      <c r="O156" s="12"/>
      <c r="P156" s="12"/>
      <c r="Q156" s="12"/>
      <c r="R156" s="12"/>
      <c r="S156" s="12"/>
      <c r="T156" s="12"/>
      <c r="U156" s="12"/>
      <c r="V156" s="12"/>
      <c r="W156" s="12"/>
      <c r="X156" s="12"/>
      <c r="Y156" s="12"/>
      <c r="Z156" s="12"/>
      <c r="AA156" s="12"/>
      <c r="AB156" s="12"/>
    </row>
    <row r="157" spans="1:28" ht="12.75" customHeight="1" x14ac:dyDescent="0.15">
      <c r="A157" t="str">
        <f t="shared" si="7"/>
        <v>1426958565540246170256</v>
      </c>
      <c r="B157" s="45">
        <v>142695856</v>
      </c>
      <c r="C157" s="13">
        <v>5540246170256</v>
      </c>
      <c r="D157" s="11" t="str">
        <f t="shared" si="6"/>
        <v>BOULANGERIE</v>
      </c>
      <c r="E157" s="7">
        <v>44710</v>
      </c>
      <c r="F157" s="42" t="str">
        <f t="shared" si="8"/>
        <v>202205</v>
      </c>
      <c r="G157" s="9">
        <v>2822</v>
      </c>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2.75" customHeight="1" x14ac:dyDescent="0.15">
      <c r="A158" t="str">
        <f t="shared" si="7"/>
        <v>1426958565540246171888</v>
      </c>
      <c r="B158" s="45">
        <v>142695856</v>
      </c>
      <c r="C158" s="11">
        <v>5540246171888</v>
      </c>
      <c r="D158" s="11" t="str">
        <f t="shared" si="6"/>
        <v>BOULANGERIE</v>
      </c>
      <c r="E158" s="4">
        <v>44710</v>
      </c>
      <c r="F158" s="42" t="str">
        <f t="shared" si="8"/>
        <v>202205</v>
      </c>
      <c r="G158" s="6">
        <v>130</v>
      </c>
      <c r="H158" s="12"/>
      <c r="I158" s="12"/>
      <c r="J158" s="12"/>
      <c r="K158" s="12"/>
      <c r="L158" s="12"/>
      <c r="M158" s="12"/>
      <c r="N158" s="12"/>
      <c r="O158" s="12"/>
      <c r="P158" s="12"/>
      <c r="Q158" s="12"/>
      <c r="R158" s="12"/>
      <c r="S158" s="12"/>
      <c r="T158" s="12"/>
      <c r="U158" s="12"/>
      <c r="V158" s="12"/>
      <c r="W158" s="12"/>
      <c r="X158" s="12"/>
      <c r="Y158" s="12"/>
      <c r="Z158" s="12"/>
      <c r="AA158" s="12"/>
      <c r="AB158" s="12"/>
    </row>
    <row r="159" spans="1:28" ht="12.75" customHeight="1" x14ac:dyDescent="0.15">
      <c r="A159" t="str">
        <f t="shared" si="7"/>
        <v>1426958575540246170256</v>
      </c>
      <c r="B159" s="45">
        <v>142695857</v>
      </c>
      <c r="C159" s="13">
        <v>5540246170256</v>
      </c>
      <c r="D159" s="11" t="str">
        <f t="shared" si="6"/>
        <v>BOULANGERIE</v>
      </c>
      <c r="E159" s="7">
        <v>44722</v>
      </c>
      <c r="F159" s="42" t="str">
        <f t="shared" si="8"/>
        <v>202206</v>
      </c>
      <c r="G159" s="9">
        <v>2822</v>
      </c>
      <c r="H159" s="12"/>
      <c r="I159" s="12"/>
      <c r="J159" s="12"/>
      <c r="K159" s="12"/>
      <c r="L159" s="12"/>
      <c r="M159" s="12"/>
      <c r="N159" s="12"/>
      <c r="O159" s="12"/>
      <c r="P159" s="12"/>
      <c r="Q159" s="12"/>
      <c r="R159" s="12"/>
      <c r="S159" s="12"/>
      <c r="T159" s="12"/>
      <c r="U159" s="12"/>
      <c r="V159" s="12"/>
      <c r="W159" s="12"/>
      <c r="X159" s="12"/>
      <c r="Y159" s="12"/>
      <c r="Z159" s="12"/>
      <c r="AA159" s="12"/>
      <c r="AB159" s="12"/>
    </row>
    <row r="160" spans="1:28" ht="12.75" customHeight="1" x14ac:dyDescent="0.15">
      <c r="A160" t="str">
        <f t="shared" si="7"/>
        <v>1426958575540246171888</v>
      </c>
      <c r="B160" s="45">
        <v>142695857</v>
      </c>
      <c r="C160" s="11">
        <v>5540246171888</v>
      </c>
      <c r="D160" s="11" t="str">
        <f t="shared" si="6"/>
        <v>BOULANGERIE</v>
      </c>
      <c r="E160" s="4">
        <v>44722</v>
      </c>
      <c r="F160" s="42" t="str">
        <f t="shared" si="8"/>
        <v>202206</v>
      </c>
      <c r="G160" s="6">
        <v>780</v>
      </c>
      <c r="H160" s="12"/>
      <c r="I160" s="12"/>
      <c r="J160" s="12"/>
      <c r="K160" s="12"/>
      <c r="L160" s="12"/>
      <c r="M160" s="12"/>
      <c r="N160" s="12"/>
      <c r="O160" s="12"/>
      <c r="P160" s="12"/>
      <c r="Q160" s="12"/>
      <c r="R160" s="12"/>
      <c r="S160" s="12"/>
      <c r="T160" s="12"/>
      <c r="U160" s="12"/>
      <c r="V160" s="12"/>
      <c r="W160" s="12"/>
      <c r="X160" s="12"/>
      <c r="Y160" s="12"/>
      <c r="Z160" s="12"/>
      <c r="AA160" s="12"/>
      <c r="AB160" s="12"/>
    </row>
    <row r="161" spans="1:28" ht="12.75" customHeight="1" x14ac:dyDescent="0.15">
      <c r="A161" t="str">
        <f t="shared" si="7"/>
        <v>1426958585540246170256</v>
      </c>
      <c r="B161" s="45">
        <v>142695858</v>
      </c>
      <c r="C161" s="13">
        <v>5540246170256</v>
      </c>
      <c r="D161" s="11" t="str">
        <f t="shared" si="6"/>
        <v>BOULANGERIE</v>
      </c>
      <c r="E161" s="7">
        <v>44730</v>
      </c>
      <c r="F161" s="42" t="str">
        <f t="shared" si="8"/>
        <v>202206</v>
      </c>
      <c r="G161" s="9">
        <v>1940</v>
      </c>
      <c r="H161" s="12"/>
      <c r="I161" s="12"/>
      <c r="J161" s="12"/>
      <c r="K161" s="12"/>
      <c r="L161" s="12"/>
      <c r="M161" s="12"/>
      <c r="N161" s="12"/>
      <c r="O161" s="12"/>
      <c r="P161" s="12"/>
      <c r="Q161" s="12"/>
      <c r="R161" s="12"/>
      <c r="S161" s="12"/>
      <c r="T161" s="12"/>
      <c r="U161" s="12"/>
      <c r="V161" s="12"/>
      <c r="W161" s="12"/>
      <c r="X161" s="12"/>
      <c r="Y161" s="12"/>
      <c r="Z161" s="12"/>
      <c r="AA161" s="12"/>
      <c r="AB161" s="12"/>
    </row>
    <row r="162" spans="1:28" ht="12.75" customHeight="1" x14ac:dyDescent="0.15">
      <c r="A162" t="str">
        <f t="shared" si="7"/>
        <v>1426958585540246171888</v>
      </c>
      <c r="B162" s="45">
        <v>142695858</v>
      </c>
      <c r="C162" s="11">
        <v>5540246171888</v>
      </c>
      <c r="D162" s="11" t="str">
        <f t="shared" si="6"/>
        <v>BOULANGERIE</v>
      </c>
      <c r="E162" s="4">
        <v>44730</v>
      </c>
      <c r="F162" s="42" t="str">
        <f t="shared" si="8"/>
        <v>202206</v>
      </c>
      <c r="G162" s="6">
        <v>520</v>
      </c>
      <c r="H162" s="12"/>
      <c r="I162" s="12"/>
      <c r="J162" s="12"/>
      <c r="K162" s="12"/>
      <c r="L162" s="12"/>
      <c r="M162" s="12"/>
      <c r="N162" s="12"/>
      <c r="O162" s="12"/>
      <c r="P162" s="12"/>
      <c r="Q162" s="12"/>
      <c r="R162" s="12"/>
      <c r="S162" s="12"/>
      <c r="T162" s="12"/>
      <c r="U162" s="12"/>
      <c r="V162" s="12"/>
      <c r="W162" s="12"/>
      <c r="X162" s="12"/>
      <c r="Y162" s="12"/>
      <c r="Z162" s="12"/>
      <c r="AA162" s="12"/>
      <c r="AB162" s="12"/>
    </row>
    <row r="163" spans="1:28" ht="12.75" customHeight="1" x14ac:dyDescent="0.15">
      <c r="A163" t="str">
        <f t="shared" si="7"/>
        <v>1426958655540246184808</v>
      </c>
      <c r="B163" s="45">
        <v>142695865</v>
      </c>
      <c r="C163" s="11">
        <v>5540246184808</v>
      </c>
      <c r="D163" s="11" t="str">
        <f t="shared" si="6"/>
        <v>CREMERIE</v>
      </c>
      <c r="E163" s="4">
        <v>44695</v>
      </c>
      <c r="F163" s="42" t="str">
        <f t="shared" si="8"/>
        <v>202205</v>
      </c>
      <c r="G163" s="6">
        <v>836</v>
      </c>
      <c r="H163" s="12"/>
      <c r="I163" s="12"/>
      <c r="J163" s="12"/>
      <c r="K163" s="12"/>
      <c r="L163" s="12"/>
      <c r="M163" s="12"/>
      <c r="N163" s="12"/>
      <c r="O163" s="12"/>
      <c r="P163" s="12"/>
      <c r="Q163" s="12"/>
      <c r="R163" s="12"/>
      <c r="S163" s="12"/>
      <c r="T163" s="12"/>
      <c r="U163" s="12"/>
      <c r="V163" s="12"/>
      <c r="W163" s="12"/>
      <c r="X163" s="12"/>
      <c r="Y163" s="12"/>
      <c r="Z163" s="12"/>
      <c r="AA163" s="12"/>
      <c r="AB163" s="12"/>
    </row>
    <row r="164" spans="1:28" ht="12.75" customHeight="1" x14ac:dyDescent="0.15">
      <c r="A164" t="str">
        <f t="shared" si="7"/>
        <v>1426958665540246171933</v>
      </c>
      <c r="B164" s="45">
        <v>142695866</v>
      </c>
      <c r="C164" s="11">
        <v>5540246171933</v>
      </c>
      <c r="D164" s="11" t="str">
        <f t="shared" si="6"/>
        <v>CREMERIE</v>
      </c>
      <c r="E164" s="4">
        <v>44695</v>
      </c>
      <c r="F164" s="42" t="str">
        <f t="shared" si="8"/>
        <v>202205</v>
      </c>
      <c r="G164" s="6">
        <v>1114</v>
      </c>
      <c r="H164" s="12"/>
      <c r="I164" s="12"/>
      <c r="J164" s="12"/>
      <c r="K164" s="12"/>
      <c r="L164" s="12"/>
      <c r="M164" s="12"/>
      <c r="N164" s="12"/>
      <c r="O164" s="12"/>
      <c r="P164" s="12"/>
      <c r="Q164" s="12"/>
      <c r="R164" s="12"/>
      <c r="S164" s="12"/>
      <c r="T164" s="12"/>
      <c r="U164" s="12"/>
      <c r="V164" s="12"/>
      <c r="W164" s="12"/>
      <c r="X164" s="12"/>
      <c r="Y164" s="12"/>
      <c r="Z164" s="12"/>
      <c r="AA164" s="12"/>
      <c r="AB164" s="12"/>
    </row>
    <row r="165" spans="1:28" ht="12.75" customHeight="1" x14ac:dyDescent="0.15">
      <c r="A165" t="str">
        <f t="shared" si="7"/>
        <v>1426958665540246187987</v>
      </c>
      <c r="B165" s="45">
        <v>142695866</v>
      </c>
      <c r="C165" s="13">
        <v>5540246187987</v>
      </c>
      <c r="D165" s="11" t="str">
        <f t="shared" si="6"/>
        <v>CREMERIE</v>
      </c>
      <c r="E165" s="7">
        <v>44695</v>
      </c>
      <c r="F165" s="42" t="str">
        <f t="shared" si="8"/>
        <v>202205</v>
      </c>
      <c r="G165" s="9">
        <v>2228</v>
      </c>
      <c r="H165" s="12"/>
      <c r="I165" s="12"/>
      <c r="J165" s="12"/>
      <c r="K165" s="12"/>
      <c r="L165" s="12"/>
      <c r="M165" s="12"/>
      <c r="N165" s="12"/>
      <c r="O165" s="12"/>
      <c r="P165" s="12"/>
      <c r="Q165" s="12"/>
      <c r="R165" s="12"/>
      <c r="S165" s="12"/>
      <c r="T165" s="12"/>
      <c r="U165" s="12"/>
      <c r="V165" s="12"/>
      <c r="W165" s="12"/>
      <c r="X165" s="12"/>
      <c r="Y165" s="12"/>
      <c r="Z165" s="12"/>
      <c r="AA165" s="12"/>
      <c r="AB165" s="12"/>
    </row>
    <row r="166" spans="1:28" ht="12.75" customHeight="1" x14ac:dyDescent="0.15">
      <c r="A166" t="str">
        <f t="shared" si="7"/>
        <v>1426958665540246188200</v>
      </c>
      <c r="B166" s="45">
        <v>142695866</v>
      </c>
      <c r="C166" s="11">
        <v>5540246188200</v>
      </c>
      <c r="D166" s="11" t="str">
        <f t="shared" si="6"/>
        <v>CREMERIE</v>
      </c>
      <c r="E166" s="4">
        <v>44695</v>
      </c>
      <c r="F166" s="42" t="str">
        <f t="shared" si="8"/>
        <v>202205</v>
      </c>
      <c r="G166" s="6">
        <v>1485</v>
      </c>
      <c r="H166" s="12"/>
      <c r="I166" s="12"/>
      <c r="J166" s="12"/>
      <c r="K166" s="12"/>
      <c r="L166" s="12"/>
      <c r="M166" s="12"/>
      <c r="N166" s="12"/>
      <c r="O166" s="12"/>
      <c r="P166" s="12"/>
      <c r="Q166" s="12"/>
      <c r="R166" s="12"/>
      <c r="S166" s="12"/>
      <c r="T166" s="12"/>
      <c r="U166" s="12"/>
      <c r="V166" s="12"/>
      <c r="W166" s="12"/>
      <c r="X166" s="12"/>
      <c r="Y166" s="12"/>
      <c r="Z166" s="12"/>
      <c r="AA166" s="12"/>
      <c r="AB166" s="12"/>
    </row>
    <row r="167" spans="1:28" ht="12.75" customHeight="1" x14ac:dyDescent="0.15">
      <c r="A167" t="str">
        <f t="shared" si="7"/>
        <v>1426958675540246175372</v>
      </c>
      <c r="B167" s="45">
        <v>142695867</v>
      </c>
      <c r="C167" s="13">
        <v>5540246175372</v>
      </c>
      <c r="D167" s="11" t="str">
        <f t="shared" si="6"/>
        <v>BOULANGERIE</v>
      </c>
      <c r="E167" s="7">
        <v>44702</v>
      </c>
      <c r="F167" s="42" t="str">
        <f t="shared" si="8"/>
        <v>202205</v>
      </c>
      <c r="G167" s="9">
        <v>3341</v>
      </c>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2.75" customHeight="1" x14ac:dyDescent="0.15">
      <c r="A168" t="str">
        <f t="shared" si="7"/>
        <v>1426958745540246193505</v>
      </c>
      <c r="B168" s="45">
        <v>142695874</v>
      </c>
      <c r="C168" s="11">
        <v>5540246193505</v>
      </c>
      <c r="D168" s="11" t="str">
        <f t="shared" si="6"/>
        <v>BOULANGERIE</v>
      </c>
      <c r="E168" s="4">
        <v>44696</v>
      </c>
      <c r="F168" s="42" t="str">
        <f t="shared" si="8"/>
        <v>202205</v>
      </c>
      <c r="G168" s="6">
        <v>35636</v>
      </c>
      <c r="H168" s="12"/>
      <c r="I168" s="12"/>
      <c r="J168" s="12"/>
      <c r="K168" s="12"/>
      <c r="L168" s="12"/>
      <c r="M168" s="12"/>
      <c r="N168" s="12"/>
      <c r="O168" s="12"/>
      <c r="P168" s="12"/>
      <c r="Q168" s="12"/>
      <c r="R168" s="12"/>
      <c r="S168" s="12"/>
      <c r="T168" s="12"/>
      <c r="U168" s="12"/>
      <c r="V168" s="12"/>
      <c r="W168" s="12"/>
      <c r="X168" s="12"/>
      <c r="Y168" s="12"/>
      <c r="Z168" s="12"/>
      <c r="AA168" s="12"/>
      <c r="AB168" s="12"/>
    </row>
    <row r="169" spans="1:28" ht="12.75" customHeight="1" x14ac:dyDescent="0.15">
      <c r="A169" t="str">
        <f t="shared" si="7"/>
        <v>1426959065540246188175</v>
      </c>
      <c r="B169" s="45">
        <v>142695906</v>
      </c>
      <c r="C169" s="11">
        <v>5540246188175</v>
      </c>
      <c r="D169" s="11" t="str">
        <f t="shared" si="6"/>
        <v>CREMERIE</v>
      </c>
      <c r="E169" s="4">
        <v>44696</v>
      </c>
      <c r="F169" s="42" t="str">
        <f t="shared" si="8"/>
        <v>202205</v>
      </c>
      <c r="G169" s="6">
        <v>93</v>
      </c>
      <c r="H169" s="12"/>
      <c r="I169" s="12"/>
      <c r="J169" s="12"/>
      <c r="K169" s="12"/>
      <c r="L169" s="12"/>
      <c r="M169" s="12"/>
      <c r="N169" s="12"/>
      <c r="O169" s="12"/>
      <c r="P169" s="12"/>
      <c r="Q169" s="12"/>
      <c r="R169" s="12"/>
      <c r="S169" s="12"/>
      <c r="T169" s="12"/>
      <c r="U169" s="12"/>
      <c r="V169" s="12"/>
      <c r="W169" s="12"/>
      <c r="X169" s="12"/>
      <c r="Y169" s="12"/>
      <c r="Z169" s="12"/>
      <c r="AA169" s="12"/>
      <c r="AB169" s="12"/>
    </row>
    <row r="170" spans="1:28" ht="12.75" customHeight="1" x14ac:dyDescent="0.15">
      <c r="A170" t="str">
        <f t="shared" si="7"/>
        <v>1426959075540246171933</v>
      </c>
      <c r="B170" s="45">
        <v>142695907</v>
      </c>
      <c r="C170" s="11">
        <v>5540246171933</v>
      </c>
      <c r="D170" s="11" t="str">
        <f t="shared" si="6"/>
        <v>CREMERIE</v>
      </c>
      <c r="E170" s="4">
        <v>44696</v>
      </c>
      <c r="F170" s="42" t="str">
        <f t="shared" si="8"/>
        <v>202205</v>
      </c>
      <c r="G170" s="6">
        <v>1114</v>
      </c>
      <c r="H170" s="12"/>
      <c r="I170" s="12"/>
      <c r="J170" s="12"/>
      <c r="K170" s="12"/>
      <c r="L170" s="12"/>
      <c r="M170" s="12"/>
      <c r="N170" s="12"/>
      <c r="O170" s="12"/>
      <c r="P170" s="12"/>
      <c r="Q170" s="12"/>
      <c r="R170" s="12"/>
      <c r="S170" s="12"/>
      <c r="T170" s="12"/>
      <c r="U170" s="12"/>
      <c r="V170" s="12"/>
      <c r="W170" s="12"/>
      <c r="X170" s="12"/>
      <c r="Y170" s="12"/>
      <c r="Z170" s="12"/>
      <c r="AA170" s="12"/>
      <c r="AB170" s="12"/>
    </row>
    <row r="171" spans="1:28" ht="12.75" customHeight="1" x14ac:dyDescent="0.15">
      <c r="A171" t="str">
        <f t="shared" si="7"/>
        <v>1426959075540246187987</v>
      </c>
      <c r="B171" s="45">
        <v>142695907</v>
      </c>
      <c r="C171" s="13">
        <v>5540246187987</v>
      </c>
      <c r="D171" s="11" t="str">
        <f t="shared" si="6"/>
        <v>CREMERIE</v>
      </c>
      <c r="E171" s="7">
        <v>44696</v>
      </c>
      <c r="F171" s="42" t="str">
        <f t="shared" si="8"/>
        <v>202205</v>
      </c>
      <c r="G171" s="9">
        <v>1671</v>
      </c>
      <c r="H171" s="12"/>
      <c r="I171" s="12"/>
      <c r="J171" s="12"/>
      <c r="K171" s="12"/>
      <c r="L171" s="12"/>
      <c r="M171" s="12"/>
      <c r="N171" s="12"/>
      <c r="O171" s="12"/>
      <c r="P171" s="12"/>
      <c r="Q171" s="12"/>
      <c r="R171" s="12"/>
      <c r="S171" s="12"/>
      <c r="T171" s="12"/>
      <c r="U171" s="12"/>
      <c r="V171" s="12"/>
      <c r="W171" s="12"/>
      <c r="X171" s="12"/>
      <c r="Y171" s="12"/>
      <c r="Z171" s="12"/>
      <c r="AA171" s="12"/>
      <c r="AB171" s="12"/>
    </row>
    <row r="172" spans="1:28" ht="12.75" customHeight="1" x14ac:dyDescent="0.15">
      <c r="A172" t="str">
        <f t="shared" si="7"/>
        <v>1426959075540246188200</v>
      </c>
      <c r="B172" s="45">
        <v>142695907</v>
      </c>
      <c r="C172" s="11">
        <v>5540246188200</v>
      </c>
      <c r="D172" s="11" t="str">
        <f t="shared" si="6"/>
        <v>CREMERIE</v>
      </c>
      <c r="E172" s="4">
        <v>44696</v>
      </c>
      <c r="F172" s="42" t="str">
        <f t="shared" si="8"/>
        <v>202205</v>
      </c>
      <c r="G172" s="6">
        <v>1114</v>
      </c>
      <c r="H172" s="12"/>
      <c r="I172" s="12"/>
      <c r="J172" s="12"/>
      <c r="K172" s="12"/>
      <c r="L172" s="12"/>
      <c r="M172" s="12"/>
      <c r="N172" s="12"/>
      <c r="O172" s="12"/>
      <c r="P172" s="12"/>
      <c r="Q172" s="12"/>
      <c r="R172" s="12"/>
      <c r="S172" s="12"/>
      <c r="T172" s="12"/>
      <c r="U172" s="12"/>
      <c r="V172" s="12"/>
      <c r="W172" s="12"/>
      <c r="X172" s="12"/>
      <c r="Y172" s="12"/>
      <c r="Z172" s="12"/>
      <c r="AA172" s="12"/>
      <c r="AB172" s="12"/>
    </row>
    <row r="173" spans="1:28" ht="12.75" customHeight="1" x14ac:dyDescent="0.15">
      <c r="A173" t="str">
        <f t="shared" si="7"/>
        <v>1426959095540246175461</v>
      </c>
      <c r="B173" s="45">
        <v>142695909</v>
      </c>
      <c r="C173" s="11">
        <v>5540246175461</v>
      </c>
      <c r="D173" s="11" t="str">
        <f t="shared" si="6"/>
        <v>MIX LEGUMES</v>
      </c>
      <c r="E173" s="4">
        <v>44700</v>
      </c>
      <c r="F173" s="42" t="str">
        <f t="shared" si="8"/>
        <v>202205</v>
      </c>
      <c r="G173" s="6">
        <v>15034</v>
      </c>
      <c r="H173" s="12"/>
      <c r="I173" s="12"/>
      <c r="J173" s="12"/>
      <c r="K173" s="12"/>
      <c r="L173" s="12"/>
      <c r="M173" s="12"/>
      <c r="N173" s="12"/>
      <c r="O173" s="12"/>
      <c r="P173" s="12"/>
      <c r="Q173" s="12"/>
      <c r="R173" s="12"/>
      <c r="S173" s="12"/>
      <c r="T173" s="12"/>
      <c r="U173" s="12"/>
      <c r="V173" s="12"/>
      <c r="W173" s="12"/>
      <c r="X173" s="12"/>
      <c r="Y173" s="12"/>
      <c r="Z173" s="12"/>
      <c r="AA173" s="12"/>
      <c r="AB173" s="12"/>
    </row>
    <row r="174" spans="1:28" ht="12.75" customHeight="1" x14ac:dyDescent="0.15">
      <c r="A174" t="str">
        <f t="shared" si="7"/>
        <v>1426959095540246177132</v>
      </c>
      <c r="B174" s="45">
        <v>142695909</v>
      </c>
      <c r="C174" s="13">
        <v>5540246177132</v>
      </c>
      <c r="D174" s="11" t="str">
        <f t="shared" si="6"/>
        <v>MIX LEGUMES</v>
      </c>
      <c r="E174" s="7">
        <v>44700</v>
      </c>
      <c r="F174" s="42" t="str">
        <f t="shared" si="8"/>
        <v>202205</v>
      </c>
      <c r="G174" s="9">
        <v>8816</v>
      </c>
      <c r="H174" s="12"/>
      <c r="I174" s="12"/>
      <c r="J174" s="12"/>
      <c r="K174" s="12"/>
      <c r="L174" s="12"/>
      <c r="M174" s="12"/>
      <c r="N174" s="12"/>
      <c r="O174" s="12"/>
      <c r="P174" s="12"/>
      <c r="Q174" s="12"/>
      <c r="R174" s="12"/>
      <c r="S174" s="12"/>
      <c r="T174" s="12"/>
      <c r="U174" s="12"/>
      <c r="V174" s="12"/>
      <c r="W174" s="12"/>
      <c r="X174" s="12"/>
      <c r="Y174" s="12"/>
      <c r="Z174" s="12"/>
      <c r="AA174" s="12"/>
      <c r="AB174" s="12"/>
    </row>
    <row r="175" spans="1:28" ht="12.75" customHeight="1" x14ac:dyDescent="0.15">
      <c r="A175" t="str">
        <f t="shared" si="7"/>
        <v>1426959095540246177133</v>
      </c>
      <c r="B175" s="45">
        <v>142695909</v>
      </c>
      <c r="C175" s="11">
        <v>5540246177133</v>
      </c>
      <c r="D175" s="11" t="str">
        <f t="shared" si="6"/>
        <v>MIX LEGUMES</v>
      </c>
      <c r="E175" s="4">
        <v>44700</v>
      </c>
      <c r="F175" s="42" t="str">
        <f t="shared" si="8"/>
        <v>202205</v>
      </c>
      <c r="G175" s="6">
        <v>546</v>
      </c>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2.75" customHeight="1" x14ac:dyDescent="0.15">
      <c r="A176" t="str">
        <f t="shared" si="7"/>
        <v>1426959095540246183562</v>
      </c>
      <c r="B176" s="45">
        <v>142695909</v>
      </c>
      <c r="C176" s="13">
        <v>5540246183562</v>
      </c>
      <c r="D176" s="11" t="str">
        <f t="shared" si="6"/>
        <v>MIX LEGUMES</v>
      </c>
      <c r="E176" s="7">
        <v>44700</v>
      </c>
      <c r="F176" s="42" t="str">
        <f t="shared" si="8"/>
        <v>202205</v>
      </c>
      <c r="G176" s="9">
        <v>1044</v>
      </c>
      <c r="H176" s="12"/>
      <c r="I176" s="12"/>
      <c r="J176" s="12"/>
      <c r="K176" s="12"/>
      <c r="L176" s="12"/>
      <c r="M176" s="12"/>
      <c r="N176" s="12"/>
      <c r="O176" s="12"/>
      <c r="P176" s="12"/>
      <c r="Q176" s="12"/>
      <c r="R176" s="12"/>
      <c r="S176" s="12"/>
      <c r="T176" s="12"/>
      <c r="U176" s="12"/>
      <c r="V176" s="12"/>
      <c r="W176" s="12"/>
      <c r="X176" s="12"/>
      <c r="Y176" s="12"/>
      <c r="Z176" s="12"/>
      <c r="AA176" s="12"/>
      <c r="AB176" s="12"/>
    </row>
    <row r="177" spans="1:28" ht="12.75" customHeight="1" x14ac:dyDescent="0.15">
      <c r="A177" t="str">
        <f t="shared" si="7"/>
        <v>1426959145540246188512</v>
      </c>
      <c r="B177" s="45">
        <v>142695914</v>
      </c>
      <c r="C177" s="11">
        <v>5540246188512</v>
      </c>
      <c r="D177" s="11" t="str">
        <f t="shared" si="6"/>
        <v>EMBALLAGES</v>
      </c>
      <c r="E177" s="4">
        <v>44722</v>
      </c>
      <c r="F177" s="42" t="str">
        <f t="shared" si="8"/>
        <v>202206</v>
      </c>
      <c r="G177" s="6">
        <v>232</v>
      </c>
      <c r="H177" s="12"/>
      <c r="I177" s="12"/>
      <c r="J177" s="12"/>
      <c r="K177" s="12"/>
      <c r="L177" s="12"/>
      <c r="M177" s="12"/>
      <c r="N177" s="12"/>
      <c r="O177" s="12"/>
      <c r="P177" s="12"/>
      <c r="Q177" s="12"/>
      <c r="R177" s="12"/>
      <c r="S177" s="12"/>
      <c r="T177" s="12"/>
      <c r="U177" s="12"/>
      <c r="V177" s="12"/>
      <c r="W177" s="12"/>
      <c r="X177" s="12"/>
      <c r="Y177" s="12"/>
      <c r="Z177" s="12"/>
      <c r="AA177" s="12"/>
      <c r="AB177" s="12"/>
    </row>
    <row r="178" spans="1:28" ht="12.75" customHeight="1" x14ac:dyDescent="0.15">
      <c r="A178" t="str">
        <f t="shared" si="7"/>
        <v>1426959145540246190092</v>
      </c>
      <c r="B178" s="45">
        <v>142695914</v>
      </c>
      <c r="C178" s="13">
        <v>5540246190092</v>
      </c>
      <c r="D178" s="11" t="str">
        <f t="shared" si="6"/>
        <v>EMBALLAGES</v>
      </c>
      <c r="E178" s="7">
        <v>44722</v>
      </c>
      <c r="F178" s="42" t="str">
        <f t="shared" si="8"/>
        <v>202206</v>
      </c>
      <c r="G178" s="9">
        <v>116</v>
      </c>
      <c r="H178" s="12"/>
      <c r="I178" s="12"/>
      <c r="J178" s="12"/>
      <c r="K178" s="12"/>
      <c r="L178" s="12"/>
      <c r="M178" s="12"/>
      <c r="N178" s="12"/>
      <c r="O178" s="12"/>
      <c r="P178" s="12"/>
      <c r="Q178" s="12"/>
      <c r="R178" s="12"/>
      <c r="S178" s="12"/>
      <c r="T178" s="12"/>
      <c r="U178" s="12"/>
      <c r="V178" s="12"/>
      <c r="W178" s="12"/>
      <c r="X178" s="12"/>
      <c r="Y178" s="12"/>
      <c r="Z178" s="12"/>
      <c r="AA178" s="12"/>
      <c r="AB178" s="12"/>
    </row>
    <row r="179" spans="1:28" ht="12.75" customHeight="1" x14ac:dyDescent="0.15">
      <c r="A179" t="str">
        <f t="shared" si="7"/>
        <v>1426959215540246172669</v>
      </c>
      <c r="B179" s="45">
        <v>142695921</v>
      </c>
      <c r="C179" s="11">
        <v>5540246172669</v>
      </c>
      <c r="D179" s="11" t="str">
        <f t="shared" si="6"/>
        <v>CREMERIE</v>
      </c>
      <c r="E179" s="4">
        <v>44697</v>
      </c>
      <c r="F179" s="42" t="str">
        <f t="shared" si="8"/>
        <v>202205</v>
      </c>
      <c r="G179" s="6">
        <v>140</v>
      </c>
      <c r="H179" s="12"/>
      <c r="I179" s="12"/>
      <c r="J179" s="12"/>
      <c r="K179" s="12"/>
      <c r="L179" s="12"/>
      <c r="M179" s="12"/>
      <c r="N179" s="12"/>
      <c r="O179" s="12"/>
      <c r="P179" s="12"/>
      <c r="Q179" s="12"/>
      <c r="R179" s="12"/>
      <c r="S179" s="12"/>
      <c r="T179" s="12"/>
      <c r="U179" s="12"/>
      <c r="V179" s="12"/>
      <c r="W179" s="12"/>
      <c r="X179" s="12"/>
      <c r="Y179" s="12"/>
      <c r="Z179" s="12"/>
      <c r="AA179" s="12"/>
      <c r="AB179" s="12"/>
    </row>
    <row r="180" spans="1:28" ht="12.75" customHeight="1" x14ac:dyDescent="0.15">
      <c r="A180" t="str">
        <f t="shared" si="7"/>
        <v>1426959215540246174174</v>
      </c>
      <c r="B180" s="45">
        <v>142695921</v>
      </c>
      <c r="C180" s="11">
        <v>5540246174174</v>
      </c>
      <c r="D180" s="11" t="str">
        <f t="shared" si="6"/>
        <v>CREMERIE</v>
      </c>
      <c r="E180" s="4">
        <v>44697</v>
      </c>
      <c r="F180" s="42" t="str">
        <f t="shared" si="8"/>
        <v>202205</v>
      </c>
      <c r="G180" s="6">
        <v>348</v>
      </c>
      <c r="H180" s="12"/>
      <c r="I180" s="12"/>
      <c r="J180" s="12"/>
      <c r="K180" s="12"/>
      <c r="L180" s="12"/>
      <c r="M180" s="12"/>
      <c r="N180" s="12"/>
      <c r="O180" s="12"/>
      <c r="P180" s="12"/>
      <c r="Q180" s="12"/>
      <c r="R180" s="12"/>
      <c r="S180" s="12"/>
      <c r="T180" s="12"/>
      <c r="U180" s="12"/>
      <c r="V180" s="12"/>
      <c r="W180" s="12"/>
      <c r="X180" s="12"/>
      <c r="Y180" s="12"/>
      <c r="Z180" s="12"/>
      <c r="AA180" s="12"/>
      <c r="AB180" s="12"/>
    </row>
    <row r="181" spans="1:28" ht="12.75" customHeight="1" x14ac:dyDescent="0.15">
      <c r="A181" t="str">
        <f t="shared" si="7"/>
        <v>1426959225540246171933</v>
      </c>
      <c r="B181" s="45">
        <v>142695922</v>
      </c>
      <c r="C181" s="13">
        <v>5540246171933</v>
      </c>
      <c r="D181" s="11" t="str">
        <f t="shared" si="6"/>
        <v>CREMERIE</v>
      </c>
      <c r="E181" s="7">
        <v>44697</v>
      </c>
      <c r="F181" s="42" t="str">
        <f t="shared" si="8"/>
        <v>202205</v>
      </c>
      <c r="G181" s="9">
        <v>557</v>
      </c>
      <c r="H181" s="12"/>
      <c r="I181" s="12"/>
      <c r="J181" s="12"/>
      <c r="K181" s="12"/>
      <c r="L181" s="12"/>
      <c r="M181" s="12"/>
      <c r="N181" s="12"/>
      <c r="O181" s="12"/>
      <c r="P181" s="12"/>
      <c r="Q181" s="12"/>
      <c r="R181" s="12"/>
      <c r="S181" s="12"/>
      <c r="T181" s="12"/>
      <c r="U181" s="12"/>
      <c r="V181" s="12"/>
      <c r="W181" s="12"/>
      <c r="X181" s="12"/>
      <c r="Y181" s="12"/>
      <c r="Z181" s="12"/>
      <c r="AA181" s="12"/>
      <c r="AB181" s="12"/>
    </row>
    <row r="182" spans="1:28" ht="12.75" customHeight="1" x14ac:dyDescent="0.15">
      <c r="A182" t="str">
        <f t="shared" si="7"/>
        <v>1426959225540246176294</v>
      </c>
      <c r="B182" s="45">
        <v>142695922</v>
      </c>
      <c r="C182" s="11">
        <v>5540246176294</v>
      </c>
      <c r="D182" s="11" t="str">
        <f t="shared" si="6"/>
        <v>CREMERIE</v>
      </c>
      <c r="E182" s="4">
        <v>44697</v>
      </c>
      <c r="F182" s="42" t="str">
        <f t="shared" si="8"/>
        <v>202205</v>
      </c>
      <c r="G182" s="6">
        <v>2970</v>
      </c>
      <c r="H182" s="12"/>
      <c r="I182" s="12"/>
      <c r="J182" s="12"/>
      <c r="K182" s="12"/>
      <c r="L182" s="12"/>
      <c r="M182" s="12"/>
      <c r="N182" s="12"/>
      <c r="O182" s="12"/>
      <c r="P182" s="12"/>
      <c r="Q182" s="12"/>
      <c r="R182" s="12"/>
      <c r="S182" s="12"/>
      <c r="T182" s="12"/>
      <c r="U182" s="12"/>
      <c r="V182" s="12"/>
      <c r="W182" s="12"/>
      <c r="X182" s="12"/>
      <c r="Y182" s="12"/>
      <c r="Z182" s="12"/>
      <c r="AA182" s="12"/>
      <c r="AB182" s="12"/>
    </row>
    <row r="183" spans="1:28" ht="12.75" customHeight="1" x14ac:dyDescent="0.15">
      <c r="A183" t="str">
        <f t="shared" si="7"/>
        <v>1426959225540246176295</v>
      </c>
      <c r="B183" s="45">
        <v>142695922</v>
      </c>
      <c r="C183" s="13">
        <v>5540246176295</v>
      </c>
      <c r="D183" s="11" t="str">
        <f t="shared" si="6"/>
        <v>CREMERIE</v>
      </c>
      <c r="E183" s="7">
        <v>44697</v>
      </c>
      <c r="F183" s="42" t="str">
        <f t="shared" si="8"/>
        <v>202205</v>
      </c>
      <c r="G183" s="9">
        <v>7424</v>
      </c>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2.75" customHeight="1" x14ac:dyDescent="0.15">
      <c r="A184" t="str">
        <f t="shared" si="7"/>
        <v>1426959225540246187987</v>
      </c>
      <c r="B184" s="45">
        <v>142695922</v>
      </c>
      <c r="C184" s="11">
        <v>5540246187987</v>
      </c>
      <c r="D184" s="11" t="str">
        <f t="shared" si="6"/>
        <v>CREMERIE</v>
      </c>
      <c r="E184" s="4">
        <v>44697</v>
      </c>
      <c r="F184" s="42" t="str">
        <f t="shared" si="8"/>
        <v>202205</v>
      </c>
      <c r="G184" s="6">
        <v>4455</v>
      </c>
      <c r="H184" s="12"/>
      <c r="I184" s="12"/>
      <c r="J184" s="12"/>
      <c r="K184" s="12"/>
      <c r="L184" s="12"/>
      <c r="M184" s="12"/>
      <c r="N184" s="12"/>
      <c r="O184" s="12"/>
      <c r="P184" s="12"/>
      <c r="Q184" s="12"/>
      <c r="R184" s="12"/>
      <c r="S184" s="12"/>
      <c r="T184" s="12"/>
      <c r="U184" s="12"/>
      <c r="V184" s="12"/>
      <c r="W184" s="12"/>
      <c r="X184" s="12"/>
      <c r="Y184" s="12"/>
      <c r="Z184" s="12"/>
      <c r="AA184" s="12"/>
      <c r="AB184" s="12"/>
    </row>
    <row r="185" spans="1:28" ht="12.75" customHeight="1" x14ac:dyDescent="0.15">
      <c r="A185" t="str">
        <f t="shared" si="7"/>
        <v>1426959225540246188200</v>
      </c>
      <c r="B185" s="45">
        <v>142695922</v>
      </c>
      <c r="C185" s="13">
        <v>5540246188200</v>
      </c>
      <c r="D185" s="11" t="str">
        <f t="shared" si="6"/>
        <v>CREMERIE</v>
      </c>
      <c r="E185" s="7">
        <v>44697</v>
      </c>
      <c r="F185" s="42" t="str">
        <f t="shared" si="8"/>
        <v>202205</v>
      </c>
      <c r="G185" s="9">
        <v>1485</v>
      </c>
      <c r="H185" s="12"/>
      <c r="I185" s="12"/>
      <c r="J185" s="12"/>
      <c r="K185" s="12"/>
      <c r="L185" s="12"/>
      <c r="M185" s="12"/>
      <c r="N185" s="12"/>
      <c r="O185" s="12"/>
      <c r="P185" s="12"/>
      <c r="Q185" s="12"/>
      <c r="R185" s="12"/>
      <c r="S185" s="12"/>
      <c r="T185" s="12"/>
      <c r="U185" s="12"/>
      <c r="V185" s="12"/>
      <c r="W185" s="12"/>
      <c r="X185" s="12"/>
      <c r="Y185" s="12"/>
      <c r="Z185" s="12"/>
      <c r="AA185" s="12"/>
      <c r="AB185" s="12"/>
    </row>
    <row r="186" spans="1:28" ht="12.75" customHeight="1" x14ac:dyDescent="0.15">
      <c r="A186" t="str">
        <f t="shared" si="7"/>
        <v>1426959315540246181061</v>
      </c>
      <c r="B186" s="45">
        <v>142695931</v>
      </c>
      <c r="C186" s="11">
        <v>5540246181061</v>
      </c>
      <c r="D186" s="11" t="str">
        <f t="shared" si="6"/>
        <v>VOLAILLE</v>
      </c>
      <c r="E186" s="4">
        <v>44718</v>
      </c>
      <c r="F186" s="42" t="str">
        <f t="shared" si="8"/>
        <v>202206</v>
      </c>
      <c r="G186" s="6">
        <v>2068</v>
      </c>
      <c r="H186" s="12"/>
      <c r="I186" s="12"/>
      <c r="J186" s="12"/>
      <c r="K186" s="12"/>
      <c r="L186" s="12"/>
      <c r="M186" s="12"/>
      <c r="N186" s="12"/>
      <c r="O186" s="12"/>
      <c r="P186" s="12"/>
      <c r="Q186" s="12"/>
      <c r="R186" s="12"/>
      <c r="S186" s="12"/>
      <c r="T186" s="12"/>
      <c r="U186" s="12"/>
      <c r="V186" s="12"/>
      <c r="W186" s="12"/>
      <c r="X186" s="12"/>
      <c r="Y186" s="12"/>
      <c r="Z186" s="12"/>
      <c r="AA186" s="12"/>
      <c r="AB186" s="12"/>
    </row>
    <row r="187" spans="1:28" ht="12.75" customHeight="1" x14ac:dyDescent="0.15">
      <c r="A187" t="str">
        <f t="shared" si="7"/>
        <v>1426959315540246183547</v>
      </c>
      <c r="B187" s="45">
        <v>142695931</v>
      </c>
      <c r="C187" s="13">
        <v>5540246183547</v>
      </c>
      <c r="D187" s="11" t="str">
        <f t="shared" si="6"/>
        <v>VOLAILLE</v>
      </c>
      <c r="E187" s="7">
        <v>44718</v>
      </c>
      <c r="F187" s="42" t="str">
        <f t="shared" si="8"/>
        <v>202206</v>
      </c>
      <c r="G187" s="9">
        <v>15591</v>
      </c>
      <c r="H187" s="12"/>
      <c r="I187" s="12"/>
      <c r="J187" s="12"/>
      <c r="K187" s="12"/>
      <c r="L187" s="12"/>
      <c r="M187" s="12"/>
      <c r="N187" s="12"/>
      <c r="O187" s="12"/>
      <c r="P187" s="12"/>
      <c r="Q187" s="12"/>
      <c r="R187" s="12"/>
      <c r="S187" s="12"/>
      <c r="T187" s="12"/>
      <c r="U187" s="12"/>
      <c r="V187" s="12"/>
      <c r="W187" s="12"/>
      <c r="X187" s="12"/>
      <c r="Y187" s="12"/>
      <c r="Z187" s="12"/>
      <c r="AA187" s="12"/>
      <c r="AB187" s="12"/>
    </row>
    <row r="188" spans="1:28" ht="12.75" customHeight="1" x14ac:dyDescent="0.15">
      <c r="A188" t="str">
        <f t="shared" si="7"/>
        <v>1426959315540246185278</v>
      </c>
      <c r="B188" s="45">
        <v>142695931</v>
      </c>
      <c r="C188" s="11">
        <v>5540246185278</v>
      </c>
      <c r="D188" s="11" t="str">
        <f t="shared" si="6"/>
        <v>VOLAILLE</v>
      </c>
      <c r="E188" s="4">
        <v>44718</v>
      </c>
      <c r="F188" s="42" t="str">
        <f t="shared" si="8"/>
        <v>202206</v>
      </c>
      <c r="G188" s="6">
        <v>1120</v>
      </c>
      <c r="H188" s="12"/>
      <c r="I188" s="12"/>
      <c r="J188" s="12"/>
      <c r="K188" s="12"/>
      <c r="L188" s="12"/>
      <c r="M188" s="12"/>
      <c r="N188" s="12"/>
      <c r="O188" s="12"/>
      <c r="P188" s="12"/>
      <c r="Q188" s="12"/>
      <c r="R188" s="12"/>
      <c r="S188" s="12"/>
      <c r="T188" s="12"/>
      <c r="U188" s="12"/>
      <c r="V188" s="12"/>
      <c r="W188" s="12"/>
      <c r="X188" s="12"/>
      <c r="Y188" s="12"/>
      <c r="Z188" s="12"/>
      <c r="AA188" s="12"/>
      <c r="AB188" s="12"/>
    </row>
    <row r="189" spans="1:28" ht="12.75" customHeight="1" x14ac:dyDescent="0.15">
      <c r="A189" t="str">
        <f t="shared" si="7"/>
        <v>1426959405540246173906</v>
      </c>
      <c r="B189" s="45">
        <v>142695940</v>
      </c>
      <c r="C189" s="13">
        <v>5540246173906</v>
      </c>
      <c r="D189" s="11" t="str">
        <f t="shared" si="6"/>
        <v>VOLAILLE</v>
      </c>
      <c r="E189" s="7">
        <v>44717</v>
      </c>
      <c r="F189" s="42" t="str">
        <f t="shared" si="8"/>
        <v>202206</v>
      </c>
      <c r="G189" s="9">
        <v>2311</v>
      </c>
      <c r="H189" s="12"/>
      <c r="I189" s="12"/>
      <c r="J189" s="12"/>
      <c r="K189" s="12"/>
      <c r="L189" s="12"/>
      <c r="M189" s="12"/>
      <c r="N189" s="12"/>
      <c r="O189" s="12"/>
      <c r="P189" s="12"/>
      <c r="Q189" s="12"/>
      <c r="R189" s="12"/>
      <c r="S189" s="12"/>
      <c r="T189" s="12"/>
      <c r="U189" s="12"/>
      <c r="V189" s="12"/>
      <c r="W189" s="12"/>
      <c r="X189" s="12"/>
      <c r="Y189" s="12"/>
      <c r="Z189" s="12"/>
      <c r="AA189" s="12"/>
      <c r="AB189" s="12"/>
    </row>
    <row r="190" spans="1:28" ht="12.75" customHeight="1" x14ac:dyDescent="0.15">
      <c r="A190" t="str">
        <f t="shared" si="7"/>
        <v>1426959405540246181016</v>
      </c>
      <c r="B190" s="45">
        <v>142695940</v>
      </c>
      <c r="C190" s="11">
        <v>5540246181016</v>
      </c>
      <c r="D190" s="11" t="str">
        <f t="shared" si="6"/>
        <v>VOLAILLE</v>
      </c>
      <c r="E190" s="4">
        <v>44717</v>
      </c>
      <c r="F190" s="42" t="str">
        <f t="shared" si="8"/>
        <v>202206</v>
      </c>
      <c r="G190" s="6">
        <v>13364</v>
      </c>
      <c r="H190" s="12"/>
      <c r="I190" s="12"/>
      <c r="J190" s="12"/>
      <c r="K190" s="12"/>
      <c r="L190" s="12"/>
      <c r="M190" s="12"/>
      <c r="N190" s="12"/>
      <c r="O190" s="12"/>
      <c r="P190" s="12"/>
      <c r="Q190" s="12"/>
      <c r="R190" s="12"/>
      <c r="S190" s="12"/>
      <c r="T190" s="12"/>
      <c r="U190" s="12"/>
      <c r="V190" s="12"/>
      <c r="W190" s="12"/>
      <c r="X190" s="12"/>
      <c r="Y190" s="12"/>
      <c r="Z190" s="12"/>
      <c r="AA190" s="12"/>
      <c r="AB190" s="12"/>
    </row>
    <row r="191" spans="1:28" ht="12.75" customHeight="1" x14ac:dyDescent="0.15">
      <c r="A191" t="str">
        <f t="shared" si="7"/>
        <v>1426959485540246176294</v>
      </c>
      <c r="B191" s="45">
        <v>142695948</v>
      </c>
      <c r="C191" s="13">
        <v>5540246176294</v>
      </c>
      <c r="D191" s="11" t="str">
        <f t="shared" si="6"/>
        <v>CREMERIE</v>
      </c>
      <c r="E191" s="7">
        <v>44700</v>
      </c>
      <c r="F191" s="42" t="str">
        <f t="shared" si="8"/>
        <v>202205</v>
      </c>
      <c r="G191" s="9">
        <v>2970</v>
      </c>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2.75" customHeight="1" x14ac:dyDescent="0.15">
      <c r="A192" t="str">
        <f t="shared" si="7"/>
        <v>1426959485540246176295</v>
      </c>
      <c r="B192" s="45">
        <v>142695948</v>
      </c>
      <c r="C192" s="11">
        <v>5540246176295</v>
      </c>
      <c r="D192" s="11" t="str">
        <f t="shared" si="6"/>
        <v>CREMERIE</v>
      </c>
      <c r="E192" s="4">
        <v>44700</v>
      </c>
      <c r="F192" s="42" t="str">
        <f t="shared" si="8"/>
        <v>202205</v>
      </c>
      <c r="G192" s="6">
        <v>4455</v>
      </c>
      <c r="H192" s="12"/>
      <c r="I192" s="12"/>
      <c r="J192" s="12"/>
      <c r="K192" s="12"/>
      <c r="L192" s="12"/>
      <c r="M192" s="12"/>
      <c r="N192" s="12"/>
      <c r="O192" s="12"/>
      <c r="P192" s="12"/>
      <c r="Q192" s="12"/>
      <c r="R192" s="12"/>
      <c r="S192" s="12"/>
      <c r="T192" s="12"/>
      <c r="U192" s="12"/>
      <c r="V192" s="12"/>
      <c r="W192" s="12"/>
      <c r="X192" s="12"/>
      <c r="Y192" s="12"/>
      <c r="Z192" s="12"/>
      <c r="AA192" s="12"/>
      <c r="AB192" s="12"/>
    </row>
    <row r="193" spans="1:28" ht="12.75" customHeight="1" x14ac:dyDescent="0.15">
      <c r="A193" t="str">
        <f t="shared" si="7"/>
        <v>1426959495540246174174</v>
      </c>
      <c r="B193" s="45">
        <v>142695949</v>
      </c>
      <c r="C193" s="13">
        <v>5540246174174</v>
      </c>
      <c r="D193" s="11" t="str">
        <f t="shared" si="6"/>
        <v>CREMERIE</v>
      </c>
      <c r="E193" s="7">
        <v>44700</v>
      </c>
      <c r="F193" s="42" t="str">
        <f t="shared" si="8"/>
        <v>202205</v>
      </c>
      <c r="G193" s="9">
        <v>696</v>
      </c>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2.75" customHeight="1" x14ac:dyDescent="0.15">
      <c r="A194" t="str">
        <f t="shared" si="7"/>
        <v>1426959495540246188175</v>
      </c>
      <c r="B194" s="45">
        <v>142695949</v>
      </c>
      <c r="C194" s="11">
        <v>5540246188175</v>
      </c>
      <c r="D194" s="11" t="str">
        <f t="shared" ref="D194:D257" si="9">VLOOKUP(C194,Categorie,4,FALSE)</f>
        <v>CREMERIE</v>
      </c>
      <c r="E194" s="4">
        <v>44700</v>
      </c>
      <c r="F194" s="42" t="str">
        <f t="shared" si="8"/>
        <v>202205</v>
      </c>
      <c r="G194" s="6">
        <v>232</v>
      </c>
      <c r="H194" s="12"/>
      <c r="I194" s="12"/>
      <c r="J194" s="12"/>
      <c r="K194" s="12"/>
      <c r="L194" s="12"/>
      <c r="M194" s="12"/>
      <c r="N194" s="12"/>
      <c r="O194" s="12"/>
      <c r="P194" s="12"/>
      <c r="Q194" s="12"/>
      <c r="R194" s="12"/>
      <c r="S194" s="12"/>
      <c r="T194" s="12"/>
      <c r="U194" s="12"/>
      <c r="V194" s="12"/>
      <c r="W194" s="12"/>
      <c r="X194" s="12"/>
      <c r="Y194" s="12"/>
      <c r="Z194" s="12"/>
      <c r="AA194" s="12"/>
      <c r="AB194" s="12"/>
    </row>
    <row r="195" spans="1:28" ht="12.75" customHeight="1" x14ac:dyDescent="0.15">
      <c r="A195" t="str">
        <f t="shared" ref="A195:A258" si="10">_xlfn.CONCAT(B195,C195)</f>
        <v>1426959525540246193878</v>
      </c>
      <c r="B195" s="45">
        <v>142695952</v>
      </c>
      <c r="C195" s="11">
        <v>5540246193878</v>
      </c>
      <c r="D195" s="11" t="str">
        <f t="shared" si="9"/>
        <v>VOLAILLE</v>
      </c>
      <c r="E195" s="4">
        <v>44716</v>
      </c>
      <c r="F195" s="42" t="str">
        <f t="shared" ref="F195:F258" si="11">TEXT(E195,"aaaamm")</f>
        <v>202206</v>
      </c>
      <c r="G195" s="6">
        <v>11136</v>
      </c>
      <c r="H195" s="12"/>
      <c r="I195" s="12"/>
      <c r="J195" s="12"/>
      <c r="K195" s="12"/>
      <c r="L195" s="12"/>
      <c r="M195" s="12"/>
      <c r="N195" s="12"/>
      <c r="O195" s="12"/>
      <c r="P195" s="12"/>
      <c r="Q195" s="12"/>
      <c r="R195" s="12"/>
      <c r="S195" s="12"/>
      <c r="T195" s="12"/>
      <c r="U195" s="12"/>
      <c r="V195" s="12"/>
      <c r="W195" s="12"/>
      <c r="X195" s="12"/>
      <c r="Y195" s="12"/>
      <c r="Z195" s="12"/>
      <c r="AA195" s="12"/>
      <c r="AB195" s="12"/>
    </row>
    <row r="196" spans="1:28" ht="12.75" customHeight="1" x14ac:dyDescent="0.15">
      <c r="A196" t="str">
        <f t="shared" si="10"/>
        <v>1426959565540246175047</v>
      </c>
      <c r="B196" s="45">
        <v>142695956</v>
      </c>
      <c r="C196" s="13">
        <v>5540246175047</v>
      </c>
      <c r="D196" s="11" t="str">
        <f t="shared" si="9"/>
        <v>CREMERIE</v>
      </c>
      <c r="E196" s="7">
        <v>44704</v>
      </c>
      <c r="F196" s="42" t="str">
        <f t="shared" si="11"/>
        <v>202205</v>
      </c>
      <c r="G196" s="9">
        <v>279</v>
      </c>
      <c r="H196" s="12"/>
      <c r="I196" s="12"/>
      <c r="J196" s="12"/>
      <c r="K196" s="12"/>
      <c r="L196" s="12"/>
      <c r="M196" s="12"/>
      <c r="N196" s="12"/>
      <c r="O196" s="12"/>
      <c r="P196" s="12"/>
      <c r="Q196" s="12"/>
      <c r="R196" s="12"/>
      <c r="S196" s="12"/>
      <c r="T196" s="12"/>
      <c r="U196" s="12"/>
      <c r="V196" s="12"/>
      <c r="W196" s="12"/>
      <c r="X196" s="12"/>
      <c r="Y196" s="12"/>
      <c r="Z196" s="12"/>
      <c r="AA196" s="12"/>
      <c r="AB196" s="12"/>
    </row>
    <row r="197" spans="1:28" ht="12.75" customHeight="1" x14ac:dyDescent="0.15">
      <c r="A197" t="str">
        <f t="shared" si="10"/>
        <v>1426959565540246175049</v>
      </c>
      <c r="B197" s="45">
        <v>142695956</v>
      </c>
      <c r="C197" s="11">
        <v>5540246175049</v>
      </c>
      <c r="D197" s="11" t="str">
        <f t="shared" si="9"/>
        <v>CREMERIE</v>
      </c>
      <c r="E197" s="4">
        <v>44704</v>
      </c>
      <c r="F197" s="42" t="str">
        <f t="shared" si="11"/>
        <v>202205</v>
      </c>
      <c r="G197" s="6">
        <v>557</v>
      </c>
      <c r="H197" s="12"/>
      <c r="I197" s="12"/>
      <c r="J197" s="12"/>
      <c r="K197" s="12"/>
      <c r="L197" s="12"/>
      <c r="M197" s="12"/>
      <c r="N197" s="12"/>
      <c r="O197" s="12"/>
      <c r="P197" s="12"/>
      <c r="Q197" s="12"/>
      <c r="R197" s="12"/>
      <c r="S197" s="12"/>
      <c r="T197" s="12"/>
      <c r="U197" s="12"/>
      <c r="V197" s="12"/>
      <c r="W197" s="12"/>
      <c r="X197" s="12"/>
      <c r="Y197" s="12"/>
      <c r="Z197" s="12"/>
      <c r="AA197" s="12"/>
      <c r="AB197" s="12"/>
    </row>
    <row r="198" spans="1:28" ht="12.75" customHeight="1" x14ac:dyDescent="0.15">
      <c r="A198" t="str">
        <f t="shared" si="10"/>
        <v>1426959565540246175050</v>
      </c>
      <c r="B198" s="45">
        <v>142695956</v>
      </c>
      <c r="C198" s="13">
        <v>5540246175050</v>
      </c>
      <c r="D198" s="11" t="str">
        <f t="shared" si="9"/>
        <v>CREMERIE</v>
      </c>
      <c r="E198" s="7">
        <v>44704</v>
      </c>
      <c r="F198" s="42" t="str">
        <f t="shared" si="11"/>
        <v>202205</v>
      </c>
      <c r="G198" s="9">
        <v>418</v>
      </c>
      <c r="H198" s="12"/>
      <c r="I198" s="12"/>
      <c r="J198" s="12"/>
      <c r="K198" s="12"/>
      <c r="L198" s="12"/>
      <c r="M198" s="12"/>
      <c r="N198" s="12"/>
      <c r="O198" s="12"/>
      <c r="P198" s="12"/>
      <c r="Q198" s="12"/>
      <c r="R198" s="12"/>
      <c r="S198" s="12"/>
      <c r="T198" s="12"/>
      <c r="U198" s="12"/>
      <c r="V198" s="12"/>
      <c r="W198" s="12"/>
      <c r="X198" s="12"/>
      <c r="Y198" s="12"/>
      <c r="Z198" s="12"/>
      <c r="AA198" s="12"/>
      <c r="AB198" s="12"/>
    </row>
    <row r="199" spans="1:28" ht="12.75" customHeight="1" x14ac:dyDescent="0.15">
      <c r="A199" t="str">
        <f t="shared" si="10"/>
        <v>1426959565540246190743</v>
      </c>
      <c r="B199" s="45">
        <v>142695956</v>
      </c>
      <c r="C199" s="11">
        <v>5540246190743</v>
      </c>
      <c r="D199" s="11" t="str">
        <f t="shared" si="9"/>
        <v>CREMERIE</v>
      </c>
      <c r="E199" s="4">
        <v>44704</v>
      </c>
      <c r="F199" s="42" t="str">
        <f t="shared" si="11"/>
        <v>202205</v>
      </c>
      <c r="G199" s="6">
        <v>279</v>
      </c>
      <c r="H199" s="12"/>
      <c r="I199" s="12"/>
      <c r="J199" s="12"/>
      <c r="K199" s="12"/>
      <c r="L199" s="12"/>
      <c r="M199" s="12"/>
      <c r="N199" s="12"/>
      <c r="O199" s="12"/>
      <c r="P199" s="12"/>
      <c r="Q199" s="12"/>
      <c r="R199" s="12"/>
      <c r="S199" s="12"/>
      <c r="T199" s="12"/>
      <c r="U199" s="12"/>
      <c r="V199" s="12"/>
      <c r="W199" s="12"/>
      <c r="X199" s="12"/>
      <c r="Y199" s="12"/>
      <c r="Z199" s="12"/>
      <c r="AA199" s="12"/>
      <c r="AB199" s="12"/>
    </row>
    <row r="200" spans="1:28" ht="12.75" customHeight="1" x14ac:dyDescent="0.15">
      <c r="A200" t="str">
        <f t="shared" si="10"/>
        <v>1426959625540246186010</v>
      </c>
      <c r="B200" s="45">
        <v>142695962</v>
      </c>
      <c r="C200" s="13">
        <v>5540246186010</v>
      </c>
      <c r="D200" s="11" t="str">
        <f t="shared" si="9"/>
        <v>EMBALLAGES</v>
      </c>
      <c r="E200" s="7">
        <v>44731</v>
      </c>
      <c r="F200" s="42" t="str">
        <f t="shared" si="11"/>
        <v>202206</v>
      </c>
      <c r="G200" s="9">
        <v>84</v>
      </c>
      <c r="H200" s="12"/>
      <c r="I200" s="12"/>
      <c r="J200" s="12"/>
      <c r="K200" s="12"/>
      <c r="L200" s="12"/>
      <c r="M200" s="12"/>
      <c r="N200" s="12"/>
      <c r="O200" s="12"/>
      <c r="P200" s="12"/>
      <c r="Q200" s="12"/>
      <c r="R200" s="12"/>
      <c r="S200" s="12"/>
      <c r="T200" s="12"/>
      <c r="U200" s="12"/>
      <c r="V200" s="12"/>
      <c r="W200" s="12"/>
      <c r="X200" s="12"/>
      <c r="Y200" s="12"/>
      <c r="Z200" s="12"/>
      <c r="AA200" s="12"/>
      <c r="AB200" s="12"/>
    </row>
    <row r="201" spans="1:28" ht="12.75" customHeight="1" x14ac:dyDescent="0.15">
      <c r="A201" t="str">
        <f t="shared" si="10"/>
        <v>1426959625540246186011</v>
      </c>
      <c r="B201" s="45">
        <v>142695962</v>
      </c>
      <c r="C201" s="11">
        <v>5540246186011</v>
      </c>
      <c r="D201" s="11" t="str">
        <f t="shared" si="9"/>
        <v>EMBALLAGES</v>
      </c>
      <c r="E201" s="4">
        <v>44731</v>
      </c>
      <c r="F201" s="42" t="str">
        <f t="shared" si="11"/>
        <v>202206</v>
      </c>
      <c r="G201" s="6">
        <v>3</v>
      </c>
      <c r="H201" s="12"/>
      <c r="I201" s="12"/>
      <c r="J201" s="12"/>
      <c r="K201" s="12"/>
      <c r="L201" s="12"/>
      <c r="M201" s="12"/>
      <c r="N201" s="12"/>
      <c r="O201" s="12"/>
      <c r="P201" s="12"/>
      <c r="Q201" s="12"/>
      <c r="R201" s="12"/>
      <c r="S201" s="12"/>
      <c r="T201" s="12"/>
      <c r="U201" s="12"/>
      <c r="V201" s="12"/>
      <c r="W201" s="12"/>
      <c r="X201" s="12"/>
      <c r="Y201" s="12"/>
      <c r="Z201" s="12"/>
      <c r="AA201" s="12"/>
      <c r="AB201" s="12"/>
    </row>
    <row r="202" spans="1:28" ht="12.75" customHeight="1" x14ac:dyDescent="0.15">
      <c r="A202" t="str">
        <f t="shared" si="10"/>
        <v>1426959625540246186017</v>
      </c>
      <c r="B202" s="45">
        <v>142695962</v>
      </c>
      <c r="C202" s="13">
        <v>5540246186017</v>
      </c>
      <c r="D202" s="11" t="str">
        <f t="shared" si="9"/>
        <v>EMBALLAGES</v>
      </c>
      <c r="E202" s="7">
        <v>44731</v>
      </c>
      <c r="F202" s="42" t="str">
        <f t="shared" si="11"/>
        <v>202206</v>
      </c>
      <c r="G202" s="9">
        <v>63</v>
      </c>
      <c r="H202" s="12"/>
      <c r="I202" s="12"/>
      <c r="J202" s="12"/>
      <c r="K202" s="12"/>
      <c r="L202" s="12"/>
      <c r="M202" s="12"/>
      <c r="N202" s="12"/>
      <c r="O202" s="12"/>
      <c r="P202" s="12"/>
      <c r="Q202" s="12"/>
      <c r="R202" s="12"/>
      <c r="S202" s="12"/>
      <c r="T202" s="12"/>
      <c r="U202" s="12"/>
      <c r="V202" s="12"/>
      <c r="W202" s="12"/>
      <c r="X202" s="12"/>
      <c r="Y202" s="12"/>
      <c r="Z202" s="12"/>
      <c r="AA202" s="12"/>
      <c r="AB202" s="12"/>
    </row>
    <row r="203" spans="1:28" ht="12.75" customHeight="1" x14ac:dyDescent="0.15">
      <c r="A203" t="str">
        <f t="shared" si="10"/>
        <v>1426959705540246186325</v>
      </c>
      <c r="B203" s="45">
        <v>142695970</v>
      </c>
      <c r="C203" s="13">
        <v>5540246186325</v>
      </c>
      <c r="D203" s="11" t="str">
        <f t="shared" si="9"/>
        <v>CREMERIE</v>
      </c>
      <c r="E203" s="7">
        <v>44702</v>
      </c>
      <c r="F203" s="42" t="str">
        <f t="shared" si="11"/>
        <v>202205</v>
      </c>
      <c r="G203" s="9">
        <v>140</v>
      </c>
      <c r="H203" s="12"/>
      <c r="I203" s="12"/>
      <c r="J203" s="12"/>
      <c r="K203" s="12"/>
      <c r="L203" s="12"/>
      <c r="M203" s="12"/>
      <c r="N203" s="12"/>
      <c r="O203" s="12"/>
      <c r="P203" s="12"/>
      <c r="Q203" s="12"/>
      <c r="R203" s="12"/>
      <c r="S203" s="12"/>
      <c r="T203" s="12"/>
      <c r="U203" s="12"/>
      <c r="V203" s="12"/>
      <c r="W203" s="12"/>
      <c r="X203" s="12"/>
      <c r="Y203" s="12"/>
      <c r="Z203" s="12"/>
      <c r="AA203" s="12"/>
      <c r="AB203" s="12"/>
    </row>
    <row r="204" spans="1:28" ht="12.75" customHeight="1" x14ac:dyDescent="0.15">
      <c r="A204" t="str">
        <f t="shared" si="10"/>
        <v>1426959785540246182684</v>
      </c>
      <c r="B204" s="45">
        <v>142695978</v>
      </c>
      <c r="C204" s="11">
        <v>5540246182684</v>
      </c>
      <c r="D204" s="11" t="str">
        <f t="shared" si="9"/>
        <v>BOULANGERIE</v>
      </c>
      <c r="E204" s="4">
        <v>44710</v>
      </c>
      <c r="F204" s="42" t="str">
        <f t="shared" si="11"/>
        <v>202205</v>
      </c>
      <c r="G204" s="6">
        <v>174</v>
      </c>
      <c r="H204" s="12"/>
      <c r="I204" s="12"/>
      <c r="J204" s="12"/>
      <c r="K204" s="12"/>
      <c r="L204" s="12"/>
      <c r="M204" s="12"/>
      <c r="N204" s="12"/>
      <c r="O204" s="12"/>
      <c r="P204" s="12"/>
      <c r="Q204" s="12"/>
      <c r="R204" s="12"/>
      <c r="S204" s="12"/>
      <c r="T204" s="12"/>
      <c r="U204" s="12"/>
      <c r="V204" s="12"/>
      <c r="W204" s="12"/>
      <c r="X204" s="12"/>
      <c r="Y204" s="12"/>
      <c r="Z204" s="12"/>
      <c r="AA204" s="12"/>
      <c r="AB204" s="12"/>
    </row>
    <row r="205" spans="1:28" ht="12.75" customHeight="1" x14ac:dyDescent="0.15">
      <c r="A205" t="str">
        <f t="shared" si="10"/>
        <v>1426959785540246183844</v>
      </c>
      <c r="B205" s="45">
        <v>142695978</v>
      </c>
      <c r="C205" s="13">
        <v>5540246183844</v>
      </c>
      <c r="D205" s="11" t="str">
        <f t="shared" si="9"/>
        <v>BOULANGERIE</v>
      </c>
      <c r="E205" s="7">
        <v>44710</v>
      </c>
      <c r="F205" s="42" t="str">
        <f t="shared" si="11"/>
        <v>202205</v>
      </c>
      <c r="G205" s="9">
        <v>140</v>
      </c>
      <c r="H205" s="12"/>
      <c r="I205" s="12"/>
      <c r="J205" s="12"/>
      <c r="K205" s="12"/>
      <c r="L205" s="12"/>
      <c r="M205" s="12"/>
      <c r="N205" s="12"/>
      <c r="O205" s="12"/>
      <c r="P205" s="12"/>
      <c r="Q205" s="12"/>
      <c r="R205" s="12"/>
      <c r="S205" s="12"/>
      <c r="T205" s="12"/>
      <c r="U205" s="12"/>
      <c r="V205" s="12"/>
      <c r="W205" s="12"/>
      <c r="X205" s="12"/>
      <c r="Y205" s="12"/>
      <c r="Z205" s="12"/>
      <c r="AA205" s="12"/>
      <c r="AB205" s="12"/>
    </row>
    <row r="206" spans="1:28" ht="12.75" customHeight="1" x14ac:dyDescent="0.15">
      <c r="A206" t="str">
        <f t="shared" si="10"/>
        <v>1426959815540246184036</v>
      </c>
      <c r="B206" s="45">
        <v>142695981</v>
      </c>
      <c r="C206" s="11">
        <v>5540246184036</v>
      </c>
      <c r="D206" s="11" t="str">
        <f t="shared" si="9"/>
        <v>BOULANGERIE</v>
      </c>
      <c r="E206" s="4">
        <v>44711</v>
      </c>
      <c r="F206" s="42" t="str">
        <f t="shared" si="11"/>
        <v>202205</v>
      </c>
      <c r="G206" s="6">
        <v>130</v>
      </c>
      <c r="H206" s="12"/>
      <c r="I206" s="12"/>
      <c r="J206" s="12"/>
      <c r="K206" s="12"/>
      <c r="L206" s="12"/>
      <c r="M206" s="12"/>
      <c r="N206" s="12"/>
      <c r="O206" s="12"/>
      <c r="P206" s="12"/>
      <c r="Q206" s="12"/>
      <c r="R206" s="12"/>
      <c r="S206" s="12"/>
      <c r="T206" s="12"/>
      <c r="U206" s="12"/>
      <c r="V206" s="12"/>
      <c r="W206" s="12"/>
      <c r="X206" s="12"/>
      <c r="Y206" s="12"/>
      <c r="Z206" s="12"/>
      <c r="AA206" s="12"/>
      <c r="AB206" s="12"/>
    </row>
    <row r="207" spans="1:28" ht="12.75" customHeight="1" x14ac:dyDescent="0.15">
      <c r="A207" t="str">
        <f t="shared" si="10"/>
        <v>1426959815540246191596</v>
      </c>
      <c r="B207" s="45">
        <v>142695981</v>
      </c>
      <c r="C207" s="13">
        <v>5540246191596</v>
      </c>
      <c r="D207" s="11" t="str">
        <f t="shared" si="9"/>
        <v>BOULANGERIE</v>
      </c>
      <c r="E207" s="7">
        <v>44711</v>
      </c>
      <c r="F207" s="42" t="str">
        <f t="shared" si="11"/>
        <v>202205</v>
      </c>
      <c r="G207" s="9">
        <v>223</v>
      </c>
      <c r="H207" s="12"/>
      <c r="I207" s="12"/>
      <c r="J207" s="12"/>
      <c r="K207" s="12"/>
      <c r="L207" s="12"/>
      <c r="M207" s="12"/>
      <c r="N207" s="12"/>
      <c r="O207" s="12"/>
      <c r="P207" s="12"/>
      <c r="Q207" s="12"/>
      <c r="R207" s="12"/>
      <c r="S207" s="12"/>
      <c r="T207" s="12"/>
      <c r="U207" s="12"/>
      <c r="V207" s="12"/>
      <c r="W207" s="12"/>
      <c r="X207" s="12"/>
      <c r="Y207" s="12"/>
      <c r="Z207" s="12"/>
      <c r="AA207" s="12"/>
      <c r="AB207" s="12"/>
    </row>
    <row r="208" spans="1:28" ht="12.75" customHeight="1" x14ac:dyDescent="0.15">
      <c r="A208" t="str">
        <f t="shared" si="10"/>
        <v>1426959815540246193505</v>
      </c>
      <c r="B208" s="45">
        <v>142695981</v>
      </c>
      <c r="C208" s="11">
        <v>5540246193505</v>
      </c>
      <c r="D208" s="11" t="str">
        <f t="shared" si="9"/>
        <v>BOULANGERIE</v>
      </c>
      <c r="E208" s="4">
        <v>44711</v>
      </c>
      <c r="F208" s="42" t="str">
        <f t="shared" si="11"/>
        <v>202205</v>
      </c>
      <c r="G208" s="6">
        <v>29696</v>
      </c>
      <c r="H208" s="12"/>
      <c r="I208" s="12"/>
      <c r="J208" s="12"/>
      <c r="K208" s="12"/>
      <c r="L208" s="12"/>
      <c r="M208" s="12"/>
      <c r="N208" s="12"/>
      <c r="O208" s="12"/>
      <c r="P208" s="12"/>
      <c r="Q208" s="12"/>
      <c r="R208" s="12"/>
      <c r="S208" s="12"/>
      <c r="T208" s="12"/>
      <c r="U208" s="12"/>
      <c r="V208" s="12"/>
      <c r="W208" s="12"/>
      <c r="X208" s="12"/>
      <c r="Y208" s="12"/>
      <c r="Z208" s="12"/>
      <c r="AA208" s="12"/>
      <c r="AB208" s="12"/>
    </row>
    <row r="209" spans="1:28" ht="12.75" customHeight="1" x14ac:dyDescent="0.15">
      <c r="A209" t="str">
        <f t="shared" si="10"/>
        <v>1427060095540246187998</v>
      </c>
      <c r="B209" s="45">
        <v>142706009</v>
      </c>
      <c r="C209" s="11">
        <v>5540246187998</v>
      </c>
      <c r="D209" s="11" t="str">
        <f t="shared" si="9"/>
        <v>EMBALLAGES</v>
      </c>
      <c r="E209" s="4">
        <v>44786</v>
      </c>
      <c r="F209" s="42" t="str">
        <f t="shared" si="11"/>
        <v>202208</v>
      </c>
      <c r="G209" s="6">
        <v>1392</v>
      </c>
      <c r="H209" s="12"/>
      <c r="I209" s="12"/>
      <c r="J209" s="12"/>
      <c r="K209" s="12"/>
      <c r="L209" s="12"/>
      <c r="M209" s="12"/>
      <c r="N209" s="12"/>
      <c r="O209" s="12"/>
      <c r="P209" s="12"/>
      <c r="Q209" s="12"/>
      <c r="R209" s="12"/>
      <c r="S209" s="12"/>
      <c r="T209" s="12"/>
      <c r="U209" s="12"/>
      <c r="V209" s="12"/>
      <c r="W209" s="12"/>
      <c r="X209" s="12"/>
      <c r="Y209" s="12"/>
      <c r="Z209" s="12"/>
      <c r="AA209" s="12"/>
      <c r="AB209" s="12"/>
    </row>
    <row r="210" spans="1:28" ht="12.75" customHeight="1" x14ac:dyDescent="0.15">
      <c r="A210" t="str">
        <f t="shared" si="10"/>
        <v>1427060125540246187995</v>
      </c>
      <c r="B210" s="45">
        <v>142706012</v>
      </c>
      <c r="C210" s="13">
        <v>5540246187995</v>
      </c>
      <c r="D210" s="11" t="str">
        <f t="shared" si="9"/>
        <v>EMBALLAGES</v>
      </c>
      <c r="E210" s="7">
        <v>44730</v>
      </c>
      <c r="F210" s="42" t="str">
        <f t="shared" si="11"/>
        <v>202206</v>
      </c>
      <c r="G210" s="9">
        <v>928</v>
      </c>
      <c r="H210" s="12"/>
      <c r="I210" s="12"/>
      <c r="J210" s="12"/>
      <c r="K210" s="12"/>
      <c r="L210" s="12"/>
      <c r="M210" s="12"/>
      <c r="N210" s="12"/>
      <c r="O210" s="12"/>
      <c r="P210" s="12"/>
      <c r="Q210" s="12"/>
      <c r="R210" s="12"/>
      <c r="S210" s="12"/>
      <c r="T210" s="12"/>
      <c r="U210" s="12"/>
      <c r="V210" s="12"/>
      <c r="W210" s="12"/>
      <c r="X210" s="12"/>
      <c r="Y210" s="12"/>
      <c r="Z210" s="12"/>
      <c r="AA210" s="12"/>
      <c r="AB210" s="12"/>
    </row>
    <row r="211" spans="1:28" ht="12.75" customHeight="1" x14ac:dyDescent="0.15">
      <c r="A211" t="str">
        <f t="shared" si="10"/>
        <v>1427060185540246176294</v>
      </c>
      <c r="B211" s="45">
        <v>142706018</v>
      </c>
      <c r="C211" s="13">
        <v>5540246176294</v>
      </c>
      <c r="D211" s="11" t="str">
        <f t="shared" si="9"/>
        <v>CREMERIE</v>
      </c>
      <c r="E211" s="7">
        <v>44702</v>
      </c>
      <c r="F211" s="42" t="str">
        <f t="shared" si="11"/>
        <v>202205</v>
      </c>
      <c r="G211" s="9">
        <v>2228</v>
      </c>
      <c r="H211" s="12"/>
      <c r="I211" s="12"/>
      <c r="J211" s="12"/>
      <c r="K211" s="12"/>
      <c r="L211" s="12"/>
      <c r="M211" s="12"/>
      <c r="N211" s="12"/>
      <c r="O211" s="12"/>
      <c r="P211" s="12"/>
      <c r="Q211" s="12"/>
      <c r="R211" s="12"/>
      <c r="S211" s="12"/>
      <c r="T211" s="12"/>
      <c r="U211" s="12"/>
      <c r="V211" s="12"/>
      <c r="W211" s="12"/>
      <c r="X211" s="12"/>
      <c r="Y211" s="12"/>
      <c r="Z211" s="12"/>
      <c r="AA211" s="12"/>
      <c r="AB211" s="12"/>
    </row>
    <row r="212" spans="1:28" ht="12.75" customHeight="1" x14ac:dyDescent="0.15">
      <c r="A212" t="str">
        <f t="shared" si="10"/>
        <v>1427060185540246176295</v>
      </c>
      <c r="B212" s="45">
        <v>142706018</v>
      </c>
      <c r="C212" s="11">
        <v>5540246176295</v>
      </c>
      <c r="D212" s="11" t="str">
        <f t="shared" si="9"/>
        <v>CREMERIE</v>
      </c>
      <c r="E212" s="4">
        <v>44702</v>
      </c>
      <c r="F212" s="42" t="str">
        <f t="shared" si="11"/>
        <v>202205</v>
      </c>
      <c r="G212" s="6">
        <v>7424</v>
      </c>
      <c r="H212" s="12"/>
      <c r="I212" s="12"/>
      <c r="J212" s="12"/>
      <c r="K212" s="12"/>
      <c r="L212" s="12"/>
      <c r="M212" s="12"/>
      <c r="N212" s="12"/>
      <c r="O212" s="12"/>
      <c r="P212" s="12"/>
      <c r="Q212" s="12"/>
      <c r="R212" s="12"/>
      <c r="S212" s="12"/>
      <c r="T212" s="12"/>
      <c r="U212" s="12"/>
      <c r="V212" s="12"/>
      <c r="W212" s="12"/>
      <c r="X212" s="12"/>
      <c r="Y212" s="12"/>
      <c r="Z212" s="12"/>
      <c r="AA212" s="12"/>
      <c r="AB212" s="12"/>
    </row>
    <row r="213" spans="1:28" ht="12.75" customHeight="1" x14ac:dyDescent="0.15">
      <c r="A213" t="str">
        <f t="shared" si="10"/>
        <v>1427060185540246187987</v>
      </c>
      <c r="B213" s="45">
        <v>142706018</v>
      </c>
      <c r="C213" s="13">
        <v>5540246187987</v>
      </c>
      <c r="D213" s="11" t="str">
        <f t="shared" si="9"/>
        <v>CREMERIE</v>
      </c>
      <c r="E213" s="7">
        <v>44702</v>
      </c>
      <c r="F213" s="42" t="str">
        <f t="shared" si="11"/>
        <v>202205</v>
      </c>
      <c r="G213" s="9">
        <v>2228</v>
      </c>
      <c r="H213" s="12"/>
      <c r="I213" s="12"/>
      <c r="J213" s="12"/>
      <c r="K213" s="12"/>
      <c r="L213" s="12"/>
      <c r="M213" s="12"/>
      <c r="N213" s="12"/>
      <c r="O213" s="12"/>
      <c r="P213" s="12"/>
      <c r="Q213" s="12"/>
      <c r="R213" s="12"/>
      <c r="S213" s="12"/>
      <c r="T213" s="12"/>
      <c r="U213" s="12"/>
      <c r="V213" s="12"/>
      <c r="W213" s="12"/>
      <c r="X213" s="12"/>
      <c r="Y213" s="12"/>
      <c r="Z213" s="12"/>
      <c r="AA213" s="12"/>
      <c r="AB213" s="12"/>
    </row>
    <row r="214" spans="1:28" ht="12.75" customHeight="1" x14ac:dyDescent="0.15">
      <c r="A214" t="str">
        <f t="shared" si="10"/>
        <v>1427060185540246188200</v>
      </c>
      <c r="B214" s="45">
        <v>142706018</v>
      </c>
      <c r="C214" s="11">
        <v>5540246188200</v>
      </c>
      <c r="D214" s="11" t="str">
        <f t="shared" si="9"/>
        <v>CREMERIE</v>
      </c>
      <c r="E214" s="4">
        <v>44702</v>
      </c>
      <c r="F214" s="42" t="str">
        <f t="shared" si="11"/>
        <v>202205</v>
      </c>
      <c r="G214" s="6">
        <v>1485</v>
      </c>
      <c r="H214" s="12"/>
      <c r="I214" s="12"/>
      <c r="J214" s="12"/>
      <c r="K214" s="12"/>
      <c r="L214" s="12"/>
      <c r="M214" s="12"/>
      <c r="N214" s="12"/>
      <c r="O214" s="12"/>
      <c r="P214" s="12"/>
      <c r="Q214" s="12"/>
      <c r="R214" s="12"/>
      <c r="S214" s="12"/>
      <c r="T214" s="12"/>
      <c r="U214" s="12"/>
      <c r="V214" s="12"/>
      <c r="W214" s="12"/>
      <c r="X214" s="12"/>
      <c r="Y214" s="12"/>
      <c r="Z214" s="12"/>
      <c r="AA214" s="12"/>
      <c r="AB214" s="12"/>
    </row>
    <row r="215" spans="1:28" ht="12.75" customHeight="1" x14ac:dyDescent="0.15">
      <c r="A215" t="str">
        <f t="shared" si="10"/>
        <v>1427060195540246172669</v>
      </c>
      <c r="B215" s="45">
        <v>142706019</v>
      </c>
      <c r="C215" s="13">
        <v>5540246172669</v>
      </c>
      <c r="D215" s="11" t="str">
        <f t="shared" si="9"/>
        <v>CREMERIE</v>
      </c>
      <c r="E215" s="7">
        <v>44702</v>
      </c>
      <c r="F215" s="42" t="str">
        <f t="shared" si="11"/>
        <v>202205</v>
      </c>
      <c r="G215" s="9">
        <v>209</v>
      </c>
      <c r="H215" s="12"/>
      <c r="I215" s="12"/>
      <c r="J215" s="12"/>
      <c r="K215" s="12"/>
      <c r="L215" s="12"/>
      <c r="M215" s="12"/>
      <c r="N215" s="12"/>
      <c r="O215" s="12"/>
      <c r="P215" s="12"/>
      <c r="Q215" s="12"/>
      <c r="R215" s="12"/>
      <c r="S215" s="12"/>
      <c r="T215" s="12"/>
      <c r="U215" s="12"/>
      <c r="V215" s="12"/>
      <c r="W215" s="12"/>
      <c r="X215" s="12"/>
      <c r="Y215" s="12"/>
      <c r="Z215" s="12"/>
      <c r="AA215" s="12"/>
      <c r="AB215" s="12"/>
    </row>
    <row r="216" spans="1:28" ht="12.75" customHeight="1" x14ac:dyDescent="0.15">
      <c r="A216" t="str">
        <f t="shared" si="10"/>
        <v>1427060195540246174174</v>
      </c>
      <c r="B216" s="45">
        <v>142706019</v>
      </c>
      <c r="C216" s="11">
        <v>5540246174174</v>
      </c>
      <c r="D216" s="11" t="str">
        <f t="shared" si="9"/>
        <v>CREMERIE</v>
      </c>
      <c r="E216" s="4">
        <v>44702</v>
      </c>
      <c r="F216" s="42" t="str">
        <f t="shared" si="11"/>
        <v>202205</v>
      </c>
      <c r="G216" s="6">
        <v>464</v>
      </c>
      <c r="H216" s="12"/>
      <c r="I216" s="12"/>
      <c r="J216" s="12"/>
      <c r="K216" s="12"/>
      <c r="L216" s="12"/>
      <c r="M216" s="12"/>
      <c r="N216" s="12"/>
      <c r="O216" s="12"/>
      <c r="P216" s="12"/>
      <c r="Q216" s="12"/>
      <c r="R216" s="12"/>
      <c r="S216" s="12"/>
      <c r="T216" s="12"/>
      <c r="U216" s="12"/>
      <c r="V216" s="12"/>
      <c r="W216" s="12"/>
      <c r="X216" s="12"/>
      <c r="Y216" s="12"/>
      <c r="Z216" s="12"/>
      <c r="AA216" s="12"/>
      <c r="AB216" s="12"/>
    </row>
    <row r="217" spans="1:28" ht="12.75" customHeight="1" x14ac:dyDescent="0.15">
      <c r="A217" t="str">
        <f t="shared" si="10"/>
        <v>1427060245540246175049</v>
      </c>
      <c r="B217" s="45">
        <v>142706024</v>
      </c>
      <c r="C217" s="13">
        <v>5540246175049</v>
      </c>
      <c r="D217" s="11" t="str">
        <f t="shared" si="9"/>
        <v>CREMERIE</v>
      </c>
      <c r="E217" s="7">
        <v>44709</v>
      </c>
      <c r="F217" s="42" t="str">
        <f t="shared" si="11"/>
        <v>202205</v>
      </c>
      <c r="G217" s="9">
        <v>557</v>
      </c>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2.75" customHeight="1" x14ac:dyDescent="0.15">
      <c r="A218" t="str">
        <f t="shared" si="10"/>
        <v>1427060245540246175050</v>
      </c>
      <c r="B218" s="45">
        <v>142706024</v>
      </c>
      <c r="C218" s="11">
        <v>5540246175050</v>
      </c>
      <c r="D218" s="11" t="str">
        <f t="shared" si="9"/>
        <v>CREMERIE</v>
      </c>
      <c r="E218" s="4">
        <v>44709</v>
      </c>
      <c r="F218" s="42" t="str">
        <f t="shared" si="11"/>
        <v>202205</v>
      </c>
      <c r="G218" s="6">
        <v>557</v>
      </c>
      <c r="H218" s="12"/>
      <c r="I218" s="12"/>
      <c r="J218" s="12"/>
      <c r="K218" s="12"/>
      <c r="L218" s="12"/>
      <c r="M218" s="12"/>
      <c r="N218" s="12"/>
      <c r="O218" s="12"/>
      <c r="P218" s="12"/>
      <c r="Q218" s="12"/>
      <c r="R218" s="12"/>
      <c r="S218" s="12"/>
      <c r="T218" s="12"/>
      <c r="U218" s="12"/>
      <c r="V218" s="12"/>
      <c r="W218" s="12"/>
      <c r="X218" s="12"/>
      <c r="Y218" s="12"/>
      <c r="Z218" s="12"/>
      <c r="AA218" s="12"/>
      <c r="AB218" s="12"/>
    </row>
    <row r="219" spans="1:28" ht="12.75" customHeight="1" x14ac:dyDescent="0.15">
      <c r="A219" t="str">
        <f t="shared" si="10"/>
        <v>1427060245540246190743</v>
      </c>
      <c r="B219" s="45">
        <v>142706024</v>
      </c>
      <c r="C219" s="13">
        <v>5540246190743</v>
      </c>
      <c r="D219" s="11" t="str">
        <f t="shared" si="9"/>
        <v>CREMERIE</v>
      </c>
      <c r="E219" s="7">
        <v>44709</v>
      </c>
      <c r="F219" s="42" t="str">
        <f t="shared" si="11"/>
        <v>202205</v>
      </c>
      <c r="G219" s="9">
        <v>557</v>
      </c>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2.75" customHeight="1" x14ac:dyDescent="0.15">
      <c r="A220" t="str">
        <f t="shared" si="10"/>
        <v>1427060405540246192518</v>
      </c>
      <c r="B220" s="45">
        <v>142706040</v>
      </c>
      <c r="C220" s="11">
        <v>5540246192518</v>
      </c>
      <c r="D220" s="11" t="str">
        <f t="shared" si="9"/>
        <v>MIX LEGUMES</v>
      </c>
      <c r="E220" s="4">
        <v>44704</v>
      </c>
      <c r="F220" s="42" t="str">
        <f t="shared" si="11"/>
        <v>202205</v>
      </c>
      <c r="G220" s="6">
        <v>20463</v>
      </c>
      <c r="H220" s="12"/>
      <c r="I220" s="12"/>
      <c r="J220" s="12"/>
      <c r="K220" s="12"/>
      <c r="L220" s="12"/>
      <c r="M220" s="12"/>
      <c r="N220" s="12"/>
      <c r="O220" s="12"/>
      <c r="P220" s="12"/>
      <c r="Q220" s="12"/>
      <c r="R220" s="12"/>
      <c r="S220" s="12"/>
      <c r="T220" s="12"/>
      <c r="U220" s="12"/>
      <c r="V220" s="12"/>
      <c r="W220" s="12"/>
      <c r="X220" s="12"/>
      <c r="Y220" s="12"/>
      <c r="Z220" s="12"/>
      <c r="AA220" s="12"/>
      <c r="AB220" s="12"/>
    </row>
    <row r="221" spans="1:28" ht="12.75" customHeight="1" x14ac:dyDescent="0.15">
      <c r="A221" t="str">
        <f t="shared" si="10"/>
        <v>1427060415540246176699</v>
      </c>
      <c r="B221" s="45">
        <v>142706041</v>
      </c>
      <c r="C221" s="11">
        <v>5540246176699</v>
      </c>
      <c r="D221" s="11" t="str">
        <f t="shared" si="9"/>
        <v>CREMERIE</v>
      </c>
      <c r="E221" s="4">
        <v>44702</v>
      </c>
      <c r="F221" s="42" t="str">
        <f t="shared" si="11"/>
        <v>202205</v>
      </c>
      <c r="G221" s="6">
        <v>4176</v>
      </c>
      <c r="H221" s="12"/>
      <c r="I221" s="12"/>
      <c r="J221" s="12"/>
      <c r="K221" s="12"/>
      <c r="L221" s="12"/>
      <c r="M221" s="12"/>
      <c r="N221" s="12"/>
      <c r="O221" s="12"/>
      <c r="P221" s="12"/>
      <c r="Q221" s="12"/>
      <c r="R221" s="12"/>
      <c r="S221" s="12"/>
      <c r="T221" s="12"/>
      <c r="U221" s="12"/>
      <c r="V221" s="12"/>
      <c r="W221" s="12"/>
      <c r="X221" s="12"/>
      <c r="Y221" s="12"/>
      <c r="Z221" s="12"/>
      <c r="AA221" s="12"/>
      <c r="AB221" s="12"/>
    </row>
    <row r="222" spans="1:28" ht="12.75" customHeight="1" x14ac:dyDescent="0.15">
      <c r="A222" t="str">
        <f t="shared" si="10"/>
        <v>1427060485540246190097</v>
      </c>
      <c r="B222" s="45">
        <v>142706048</v>
      </c>
      <c r="C222" s="13">
        <v>5540246190097</v>
      </c>
      <c r="D222" s="11" t="str">
        <f t="shared" si="9"/>
        <v>VOLAILLE</v>
      </c>
      <c r="E222" s="7">
        <v>44710</v>
      </c>
      <c r="F222" s="42" t="str">
        <f t="shared" si="11"/>
        <v>202205</v>
      </c>
      <c r="G222" s="9">
        <v>2909</v>
      </c>
      <c r="H222" s="12"/>
      <c r="I222" s="12"/>
      <c r="J222" s="12"/>
      <c r="K222" s="12"/>
      <c r="L222" s="12"/>
      <c r="M222" s="12"/>
      <c r="N222" s="12"/>
      <c r="O222" s="12"/>
      <c r="P222" s="12"/>
      <c r="Q222" s="12"/>
      <c r="R222" s="12"/>
      <c r="S222" s="12"/>
      <c r="T222" s="12"/>
      <c r="U222" s="12"/>
      <c r="V222" s="12"/>
      <c r="W222" s="12"/>
      <c r="X222" s="12"/>
      <c r="Y222" s="12"/>
      <c r="Z222" s="12"/>
      <c r="AA222" s="12"/>
      <c r="AB222" s="12"/>
    </row>
    <row r="223" spans="1:28" ht="12.75" customHeight="1" x14ac:dyDescent="0.15">
      <c r="A223" t="str">
        <f t="shared" si="10"/>
        <v>1427060535540246176295</v>
      </c>
      <c r="B223" s="45">
        <v>142706053</v>
      </c>
      <c r="C223" s="13">
        <v>5540246176295</v>
      </c>
      <c r="D223" s="11" t="str">
        <f t="shared" si="9"/>
        <v>CREMERIE</v>
      </c>
      <c r="E223" s="7">
        <v>44703</v>
      </c>
      <c r="F223" s="42" t="str">
        <f t="shared" si="11"/>
        <v>202205</v>
      </c>
      <c r="G223" s="9">
        <v>4455</v>
      </c>
      <c r="H223" s="12"/>
      <c r="I223" s="12"/>
      <c r="J223" s="12"/>
      <c r="K223" s="12"/>
      <c r="L223" s="12"/>
      <c r="M223" s="12"/>
      <c r="N223" s="12"/>
      <c r="O223" s="12"/>
      <c r="P223" s="12"/>
      <c r="Q223" s="12"/>
      <c r="R223" s="12"/>
      <c r="S223" s="12"/>
      <c r="T223" s="12"/>
      <c r="U223" s="12"/>
      <c r="V223" s="12"/>
      <c r="W223" s="12"/>
      <c r="X223" s="12"/>
      <c r="Y223" s="12"/>
      <c r="Z223" s="12"/>
      <c r="AA223" s="12"/>
      <c r="AB223" s="12"/>
    </row>
    <row r="224" spans="1:28" ht="12.75" customHeight="1" x14ac:dyDescent="0.15">
      <c r="A224" t="str">
        <f t="shared" si="10"/>
        <v>1427060565540246183589</v>
      </c>
      <c r="B224" s="45">
        <v>142706056</v>
      </c>
      <c r="C224" s="13">
        <v>5540246183589</v>
      </c>
      <c r="D224" s="11" t="str">
        <f t="shared" si="9"/>
        <v>MIX LEGUMES</v>
      </c>
      <c r="E224" s="7">
        <v>44711</v>
      </c>
      <c r="F224" s="42" t="str">
        <f t="shared" si="11"/>
        <v>202205</v>
      </c>
      <c r="G224" s="9">
        <v>1300</v>
      </c>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2.75" customHeight="1" x14ac:dyDescent="0.15">
      <c r="A225" t="str">
        <f t="shared" si="10"/>
        <v>1427060565540246186351</v>
      </c>
      <c r="B225" s="45">
        <v>142706056</v>
      </c>
      <c r="C225" s="11">
        <v>5540246186351</v>
      </c>
      <c r="D225" s="11" t="str">
        <f t="shared" si="9"/>
        <v>MIX LEGUMES</v>
      </c>
      <c r="E225" s="4">
        <v>44711</v>
      </c>
      <c r="F225" s="42" t="str">
        <f t="shared" si="11"/>
        <v>202205</v>
      </c>
      <c r="G225" s="6">
        <v>564</v>
      </c>
      <c r="H225" s="12"/>
      <c r="I225" s="12"/>
      <c r="J225" s="12"/>
      <c r="K225" s="12"/>
      <c r="L225" s="12"/>
      <c r="M225" s="12"/>
      <c r="N225" s="12"/>
      <c r="O225" s="12"/>
      <c r="P225" s="12"/>
      <c r="Q225" s="12"/>
      <c r="R225" s="12"/>
      <c r="S225" s="12"/>
      <c r="T225" s="12"/>
      <c r="U225" s="12"/>
      <c r="V225" s="12"/>
      <c r="W225" s="12"/>
      <c r="X225" s="12"/>
      <c r="Y225" s="12"/>
      <c r="Z225" s="12"/>
      <c r="AA225" s="12"/>
      <c r="AB225" s="12"/>
    </row>
    <row r="226" spans="1:28" ht="12.75" customHeight="1" x14ac:dyDescent="0.15">
      <c r="A226" t="str">
        <f t="shared" si="10"/>
        <v>1427060565540246186352</v>
      </c>
      <c r="B226" s="45">
        <v>142706056</v>
      </c>
      <c r="C226" s="13">
        <v>5540246186352</v>
      </c>
      <c r="D226" s="11" t="str">
        <f t="shared" si="9"/>
        <v>MIX LEGUMES</v>
      </c>
      <c r="E226" s="7">
        <v>44711</v>
      </c>
      <c r="F226" s="42" t="str">
        <f t="shared" si="11"/>
        <v>202205</v>
      </c>
      <c r="G226" s="9">
        <v>2819</v>
      </c>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2.75" customHeight="1" x14ac:dyDescent="0.15">
      <c r="A227" t="str">
        <f t="shared" si="10"/>
        <v>1427060585540246171759</v>
      </c>
      <c r="B227" s="45">
        <v>142706058</v>
      </c>
      <c r="C227" s="13">
        <v>5540246171759</v>
      </c>
      <c r="D227" s="11" t="str">
        <f t="shared" si="9"/>
        <v>MIX LEGUMES</v>
      </c>
      <c r="E227" s="7">
        <v>44708</v>
      </c>
      <c r="F227" s="42" t="str">
        <f t="shared" si="11"/>
        <v>202205</v>
      </c>
      <c r="G227" s="9">
        <v>5012</v>
      </c>
      <c r="H227" s="12"/>
      <c r="I227" s="12"/>
      <c r="J227" s="12"/>
      <c r="K227" s="12"/>
      <c r="L227" s="12"/>
      <c r="M227" s="12"/>
      <c r="N227" s="12"/>
      <c r="O227" s="12"/>
      <c r="P227" s="12"/>
      <c r="Q227" s="12"/>
      <c r="R227" s="12"/>
      <c r="S227" s="12"/>
      <c r="T227" s="12"/>
      <c r="U227" s="12"/>
      <c r="V227" s="12"/>
      <c r="W227" s="12"/>
      <c r="X227" s="12"/>
      <c r="Y227" s="12"/>
      <c r="Z227" s="12"/>
      <c r="AA227" s="12"/>
      <c r="AB227" s="12"/>
    </row>
    <row r="228" spans="1:28" ht="12.75" customHeight="1" x14ac:dyDescent="0.15">
      <c r="A228" t="str">
        <f t="shared" si="10"/>
        <v>1427060585540246177132</v>
      </c>
      <c r="B228" s="45">
        <v>142706058</v>
      </c>
      <c r="C228" s="11">
        <v>5540246177132</v>
      </c>
      <c r="D228" s="11" t="str">
        <f t="shared" si="9"/>
        <v>MIX LEGUMES</v>
      </c>
      <c r="E228" s="4">
        <v>44708</v>
      </c>
      <c r="F228" s="42" t="str">
        <f t="shared" si="11"/>
        <v>202205</v>
      </c>
      <c r="G228" s="6">
        <v>7424</v>
      </c>
      <c r="H228" s="12"/>
      <c r="I228" s="12"/>
      <c r="J228" s="12"/>
      <c r="K228" s="12"/>
      <c r="L228" s="12"/>
      <c r="M228" s="12"/>
      <c r="N228" s="12"/>
      <c r="O228" s="12"/>
      <c r="P228" s="12"/>
      <c r="Q228" s="12"/>
      <c r="R228" s="12"/>
      <c r="S228" s="12"/>
      <c r="T228" s="12"/>
      <c r="U228" s="12"/>
      <c r="V228" s="12"/>
      <c r="W228" s="12"/>
      <c r="X228" s="12"/>
      <c r="Y228" s="12"/>
      <c r="Z228" s="12"/>
      <c r="AA228" s="12"/>
      <c r="AB228" s="12"/>
    </row>
    <row r="229" spans="1:28" ht="12.75" customHeight="1" x14ac:dyDescent="0.15">
      <c r="A229" t="str">
        <f t="shared" si="10"/>
        <v>1427060585540246177133</v>
      </c>
      <c r="B229" s="45">
        <v>142706058</v>
      </c>
      <c r="C229" s="13">
        <v>5540246177133</v>
      </c>
      <c r="D229" s="11" t="str">
        <f t="shared" si="9"/>
        <v>MIX LEGUMES</v>
      </c>
      <c r="E229" s="7">
        <v>44708</v>
      </c>
      <c r="F229" s="42" t="str">
        <f t="shared" si="11"/>
        <v>202205</v>
      </c>
      <c r="G229" s="9">
        <v>8445</v>
      </c>
      <c r="H229" s="12"/>
      <c r="I229" s="12"/>
      <c r="J229" s="12"/>
      <c r="K229" s="12"/>
      <c r="L229" s="12"/>
      <c r="M229" s="12"/>
      <c r="N229" s="12"/>
      <c r="O229" s="12"/>
      <c r="P229" s="12"/>
      <c r="Q229" s="12"/>
      <c r="R229" s="12"/>
      <c r="S229" s="12"/>
      <c r="T229" s="12"/>
      <c r="U229" s="12"/>
      <c r="V229" s="12"/>
      <c r="W229" s="12"/>
      <c r="X229" s="12"/>
      <c r="Y229" s="12"/>
      <c r="Z229" s="12"/>
      <c r="AA229" s="12"/>
      <c r="AB229" s="12"/>
    </row>
    <row r="230" spans="1:28" ht="12.75" customHeight="1" x14ac:dyDescent="0.15">
      <c r="A230" t="str">
        <f t="shared" si="10"/>
        <v>1427060605540246188583</v>
      </c>
      <c r="B230" s="45">
        <v>142706060</v>
      </c>
      <c r="C230" s="11">
        <v>5540246188583</v>
      </c>
      <c r="D230" s="11" t="str">
        <f t="shared" si="9"/>
        <v>BOULANGERIE</v>
      </c>
      <c r="E230" s="4">
        <v>44707</v>
      </c>
      <c r="F230" s="42" t="str">
        <f t="shared" si="11"/>
        <v>202205</v>
      </c>
      <c r="G230" s="6">
        <v>2784</v>
      </c>
      <c r="H230" s="12"/>
      <c r="I230" s="12"/>
      <c r="J230" s="12"/>
      <c r="K230" s="12"/>
      <c r="L230" s="12"/>
      <c r="M230" s="12"/>
      <c r="N230" s="12"/>
      <c r="O230" s="12"/>
      <c r="P230" s="12"/>
      <c r="Q230" s="12"/>
      <c r="R230" s="12"/>
      <c r="S230" s="12"/>
      <c r="T230" s="12"/>
      <c r="U230" s="12"/>
      <c r="V230" s="12"/>
      <c r="W230" s="12"/>
      <c r="X230" s="12"/>
      <c r="Y230" s="12"/>
      <c r="Z230" s="12"/>
      <c r="AA230" s="12"/>
      <c r="AB230" s="12"/>
    </row>
    <row r="231" spans="1:28" ht="12.75" customHeight="1" x14ac:dyDescent="0.15">
      <c r="A231" t="str">
        <f t="shared" si="10"/>
        <v>1427060675540246171933</v>
      </c>
      <c r="B231" s="45">
        <v>142706067</v>
      </c>
      <c r="C231" s="11">
        <v>5540246171933</v>
      </c>
      <c r="D231" s="11" t="str">
        <f t="shared" si="9"/>
        <v>CREMERIE</v>
      </c>
      <c r="E231" s="4">
        <v>44704</v>
      </c>
      <c r="F231" s="42" t="str">
        <f t="shared" si="11"/>
        <v>202205</v>
      </c>
      <c r="G231" s="6">
        <v>557</v>
      </c>
      <c r="H231" s="12"/>
      <c r="I231" s="12"/>
      <c r="J231" s="12"/>
      <c r="K231" s="12"/>
      <c r="L231" s="12"/>
      <c r="M231" s="12"/>
      <c r="N231" s="12"/>
      <c r="O231" s="12"/>
      <c r="P231" s="12"/>
      <c r="Q231" s="12"/>
      <c r="R231" s="12"/>
      <c r="S231" s="12"/>
      <c r="T231" s="12"/>
      <c r="U231" s="12"/>
      <c r="V231" s="12"/>
      <c r="W231" s="12"/>
      <c r="X231" s="12"/>
      <c r="Y231" s="12"/>
      <c r="Z231" s="12"/>
      <c r="AA231" s="12"/>
      <c r="AB231" s="12"/>
    </row>
    <row r="232" spans="1:28" ht="12.75" customHeight="1" x14ac:dyDescent="0.15">
      <c r="A232" t="str">
        <f t="shared" si="10"/>
        <v>1427060675540246176294</v>
      </c>
      <c r="B232" s="45">
        <v>142706067</v>
      </c>
      <c r="C232" s="13">
        <v>5540246176294</v>
      </c>
      <c r="D232" s="11" t="str">
        <f t="shared" si="9"/>
        <v>CREMERIE</v>
      </c>
      <c r="E232" s="7">
        <v>44704</v>
      </c>
      <c r="F232" s="42" t="str">
        <f t="shared" si="11"/>
        <v>202205</v>
      </c>
      <c r="G232" s="9">
        <v>3712</v>
      </c>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2.75" customHeight="1" x14ac:dyDescent="0.15">
      <c r="A233" t="str">
        <f t="shared" si="10"/>
        <v>1427060675540246176295</v>
      </c>
      <c r="B233" s="45">
        <v>142706067</v>
      </c>
      <c r="C233" s="11">
        <v>5540246176295</v>
      </c>
      <c r="D233" s="11" t="str">
        <f t="shared" si="9"/>
        <v>CREMERIE</v>
      </c>
      <c r="E233" s="4">
        <v>44704</v>
      </c>
      <c r="F233" s="42" t="str">
        <f t="shared" si="11"/>
        <v>202205</v>
      </c>
      <c r="G233" s="6">
        <v>7424</v>
      </c>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2.75" customHeight="1" x14ac:dyDescent="0.15">
      <c r="A234" t="str">
        <f t="shared" si="10"/>
        <v>1427060675540246187987</v>
      </c>
      <c r="B234" s="45">
        <v>142706067</v>
      </c>
      <c r="C234" s="13">
        <v>5540246187987</v>
      </c>
      <c r="D234" s="11" t="str">
        <f t="shared" si="9"/>
        <v>CREMERIE</v>
      </c>
      <c r="E234" s="7">
        <v>44704</v>
      </c>
      <c r="F234" s="42" t="str">
        <f t="shared" si="11"/>
        <v>202205</v>
      </c>
      <c r="G234" s="9">
        <v>4455</v>
      </c>
      <c r="H234" s="12"/>
      <c r="I234" s="12"/>
      <c r="J234" s="12"/>
      <c r="K234" s="12"/>
      <c r="L234" s="12"/>
      <c r="M234" s="12"/>
      <c r="N234" s="12"/>
      <c r="O234" s="12"/>
      <c r="P234" s="12"/>
      <c r="Q234" s="12"/>
      <c r="R234" s="12"/>
      <c r="S234" s="12"/>
      <c r="T234" s="12"/>
      <c r="U234" s="12"/>
      <c r="V234" s="12"/>
      <c r="W234" s="12"/>
      <c r="X234" s="12"/>
      <c r="Y234" s="12"/>
      <c r="Z234" s="12"/>
      <c r="AA234" s="12"/>
      <c r="AB234" s="12"/>
    </row>
    <row r="235" spans="1:28" ht="12.75" customHeight="1" x14ac:dyDescent="0.15">
      <c r="A235" t="str">
        <f t="shared" si="10"/>
        <v>1427060675540246188200</v>
      </c>
      <c r="B235" s="45">
        <v>142706067</v>
      </c>
      <c r="C235" s="11">
        <v>5540246188200</v>
      </c>
      <c r="D235" s="11" t="str">
        <f t="shared" si="9"/>
        <v>CREMERIE</v>
      </c>
      <c r="E235" s="4">
        <v>44704</v>
      </c>
      <c r="F235" s="42" t="str">
        <f t="shared" si="11"/>
        <v>202205</v>
      </c>
      <c r="G235" s="6">
        <v>743</v>
      </c>
      <c r="H235" s="12"/>
      <c r="I235" s="12"/>
      <c r="J235" s="12"/>
      <c r="K235" s="12"/>
      <c r="L235" s="12"/>
      <c r="M235" s="12"/>
      <c r="N235" s="12"/>
      <c r="O235" s="12"/>
      <c r="P235" s="12"/>
      <c r="Q235" s="12"/>
      <c r="R235" s="12"/>
      <c r="S235" s="12"/>
      <c r="T235" s="12"/>
      <c r="U235" s="12"/>
      <c r="V235" s="12"/>
      <c r="W235" s="12"/>
      <c r="X235" s="12"/>
      <c r="Y235" s="12"/>
      <c r="Z235" s="12"/>
      <c r="AA235" s="12"/>
      <c r="AB235" s="12"/>
    </row>
    <row r="236" spans="1:28" ht="12.75" customHeight="1" x14ac:dyDescent="0.15">
      <c r="A236" t="str">
        <f t="shared" si="10"/>
        <v>1427060685540246172669</v>
      </c>
      <c r="B236" s="45">
        <v>142706068</v>
      </c>
      <c r="C236" s="11">
        <v>5540246172669</v>
      </c>
      <c r="D236" s="11" t="str">
        <f t="shared" si="9"/>
        <v>CREMERIE</v>
      </c>
      <c r="E236" s="4">
        <v>44704</v>
      </c>
      <c r="F236" s="42" t="str">
        <f t="shared" si="11"/>
        <v>202205</v>
      </c>
      <c r="G236" s="6">
        <v>279</v>
      </c>
      <c r="H236" s="12"/>
      <c r="I236" s="12"/>
      <c r="J236" s="12"/>
      <c r="K236" s="12"/>
      <c r="L236" s="12"/>
      <c r="M236" s="12"/>
      <c r="N236" s="12"/>
      <c r="O236" s="12"/>
      <c r="P236" s="12"/>
      <c r="Q236" s="12"/>
      <c r="R236" s="12"/>
      <c r="S236" s="12"/>
      <c r="T236" s="12"/>
      <c r="U236" s="12"/>
      <c r="V236" s="12"/>
      <c r="W236" s="12"/>
      <c r="X236" s="12"/>
      <c r="Y236" s="12"/>
      <c r="Z236" s="12"/>
      <c r="AA236" s="12"/>
      <c r="AB236" s="12"/>
    </row>
    <row r="237" spans="1:28" ht="12.75" customHeight="1" x14ac:dyDescent="0.15">
      <c r="A237" t="str">
        <f t="shared" si="10"/>
        <v>1427060685540246172978</v>
      </c>
      <c r="B237" s="45">
        <v>142706068</v>
      </c>
      <c r="C237" s="13">
        <v>5540246172978</v>
      </c>
      <c r="D237" s="11" t="str">
        <f t="shared" si="9"/>
        <v>CREMERIE</v>
      </c>
      <c r="E237" s="7">
        <v>44704</v>
      </c>
      <c r="F237" s="42" t="str">
        <f t="shared" si="11"/>
        <v>202205</v>
      </c>
      <c r="G237" s="9">
        <v>1253</v>
      </c>
      <c r="H237" s="12"/>
      <c r="I237" s="12"/>
      <c r="J237" s="12"/>
      <c r="K237" s="12"/>
      <c r="L237" s="12"/>
      <c r="M237" s="12"/>
      <c r="N237" s="12"/>
      <c r="O237" s="12"/>
      <c r="P237" s="12"/>
      <c r="Q237" s="12"/>
      <c r="R237" s="12"/>
      <c r="S237" s="12"/>
      <c r="T237" s="12"/>
      <c r="U237" s="12"/>
      <c r="V237" s="12"/>
      <c r="W237" s="12"/>
      <c r="X237" s="12"/>
      <c r="Y237" s="12"/>
      <c r="Z237" s="12"/>
      <c r="AA237" s="12"/>
      <c r="AB237" s="12"/>
    </row>
    <row r="238" spans="1:28" ht="12.75" customHeight="1" x14ac:dyDescent="0.15">
      <c r="A238" t="str">
        <f t="shared" si="10"/>
        <v>1427060685540246174174</v>
      </c>
      <c r="B238" s="45">
        <v>142706068</v>
      </c>
      <c r="C238" s="13">
        <v>5540246174174</v>
      </c>
      <c r="D238" s="11" t="str">
        <f t="shared" si="9"/>
        <v>CREMERIE</v>
      </c>
      <c r="E238" s="7">
        <v>44704</v>
      </c>
      <c r="F238" s="42" t="str">
        <f t="shared" si="11"/>
        <v>202205</v>
      </c>
      <c r="G238" s="9">
        <v>464</v>
      </c>
      <c r="H238" s="12"/>
      <c r="I238" s="12"/>
      <c r="J238" s="12"/>
      <c r="K238" s="12"/>
      <c r="L238" s="12"/>
      <c r="M238" s="12"/>
      <c r="N238" s="12"/>
      <c r="O238" s="12"/>
      <c r="P238" s="12"/>
      <c r="Q238" s="12"/>
      <c r="R238" s="12"/>
      <c r="S238" s="12"/>
      <c r="T238" s="12"/>
      <c r="U238" s="12"/>
      <c r="V238" s="12"/>
      <c r="W238" s="12"/>
      <c r="X238" s="12"/>
      <c r="Y238" s="12"/>
      <c r="Z238" s="12"/>
      <c r="AA238" s="12"/>
      <c r="AB238" s="12"/>
    </row>
    <row r="239" spans="1:28" ht="12.75" customHeight="1" x14ac:dyDescent="0.15">
      <c r="A239" t="str">
        <f t="shared" si="10"/>
        <v>1427060685540246176699</v>
      </c>
      <c r="B239" s="45">
        <v>142706068</v>
      </c>
      <c r="C239" s="11">
        <v>5540246176699</v>
      </c>
      <c r="D239" s="11" t="str">
        <f t="shared" si="9"/>
        <v>CREMERIE</v>
      </c>
      <c r="E239" s="4">
        <v>44704</v>
      </c>
      <c r="F239" s="42" t="str">
        <f t="shared" si="11"/>
        <v>202205</v>
      </c>
      <c r="G239" s="6">
        <v>2088</v>
      </c>
      <c r="H239" s="12"/>
      <c r="I239" s="12"/>
      <c r="J239" s="12"/>
      <c r="K239" s="12"/>
      <c r="L239" s="12"/>
      <c r="M239" s="12"/>
      <c r="N239" s="12"/>
      <c r="O239" s="12"/>
      <c r="P239" s="12"/>
      <c r="Q239" s="12"/>
      <c r="R239" s="12"/>
      <c r="S239" s="12"/>
      <c r="T239" s="12"/>
      <c r="U239" s="12"/>
      <c r="V239" s="12"/>
      <c r="W239" s="12"/>
      <c r="X239" s="12"/>
      <c r="Y239" s="12"/>
      <c r="Z239" s="12"/>
      <c r="AA239" s="12"/>
      <c r="AB239" s="12"/>
    </row>
    <row r="240" spans="1:28" ht="12.75" customHeight="1" x14ac:dyDescent="0.15">
      <c r="A240" t="str">
        <f t="shared" si="10"/>
        <v>1427060935540246172978</v>
      </c>
      <c r="B240" s="45">
        <v>142706093</v>
      </c>
      <c r="C240" s="11">
        <v>5540246172978</v>
      </c>
      <c r="D240" s="11" t="str">
        <f t="shared" si="9"/>
        <v>CREMERIE</v>
      </c>
      <c r="E240" s="4">
        <v>44707</v>
      </c>
      <c r="F240" s="42" t="str">
        <f t="shared" si="11"/>
        <v>202205</v>
      </c>
      <c r="G240" s="6">
        <v>418</v>
      </c>
      <c r="H240" s="12"/>
      <c r="I240" s="12"/>
      <c r="J240" s="12"/>
      <c r="K240" s="12"/>
      <c r="L240" s="12"/>
      <c r="M240" s="12"/>
      <c r="N240" s="12"/>
      <c r="O240" s="12"/>
      <c r="P240" s="12"/>
      <c r="Q240" s="12"/>
      <c r="R240" s="12"/>
      <c r="S240" s="12"/>
      <c r="T240" s="12"/>
      <c r="U240" s="12"/>
      <c r="V240" s="12"/>
      <c r="W240" s="12"/>
      <c r="X240" s="12"/>
      <c r="Y240" s="12"/>
      <c r="Z240" s="12"/>
      <c r="AA240" s="12"/>
      <c r="AB240" s="12"/>
    </row>
    <row r="241" spans="1:28" ht="12.75" customHeight="1" x14ac:dyDescent="0.15">
      <c r="A241" t="str">
        <f t="shared" si="10"/>
        <v>1427060935540246174174</v>
      </c>
      <c r="B241" s="45">
        <v>142706093</v>
      </c>
      <c r="C241" s="13">
        <v>5540246174174</v>
      </c>
      <c r="D241" s="11" t="str">
        <f t="shared" si="9"/>
        <v>CREMERIE</v>
      </c>
      <c r="E241" s="7">
        <v>44707</v>
      </c>
      <c r="F241" s="42" t="str">
        <f t="shared" si="11"/>
        <v>202205</v>
      </c>
      <c r="G241" s="9">
        <v>232</v>
      </c>
      <c r="H241" s="12"/>
      <c r="I241" s="12"/>
      <c r="J241" s="12"/>
      <c r="K241" s="12"/>
      <c r="L241" s="12"/>
      <c r="M241" s="12"/>
      <c r="N241" s="12"/>
      <c r="O241" s="12"/>
      <c r="P241" s="12"/>
      <c r="Q241" s="12"/>
      <c r="R241" s="12"/>
      <c r="S241" s="12"/>
      <c r="T241" s="12"/>
      <c r="U241" s="12"/>
      <c r="V241" s="12"/>
      <c r="W241" s="12"/>
      <c r="X241" s="12"/>
      <c r="Y241" s="12"/>
      <c r="Z241" s="12"/>
      <c r="AA241" s="12"/>
      <c r="AB241" s="12"/>
    </row>
    <row r="242" spans="1:28" ht="12.75" customHeight="1" x14ac:dyDescent="0.15">
      <c r="A242" t="str">
        <f t="shared" si="10"/>
        <v>1427060945540246171933</v>
      </c>
      <c r="B242" s="45">
        <v>142706094</v>
      </c>
      <c r="C242" s="11">
        <v>5540246171933</v>
      </c>
      <c r="D242" s="11" t="str">
        <f t="shared" si="9"/>
        <v>CREMERIE</v>
      </c>
      <c r="E242" s="4">
        <v>44707</v>
      </c>
      <c r="F242" s="42" t="str">
        <f t="shared" si="11"/>
        <v>202205</v>
      </c>
      <c r="G242" s="6">
        <v>557</v>
      </c>
      <c r="H242" s="12"/>
      <c r="I242" s="12"/>
      <c r="J242" s="12"/>
      <c r="K242" s="12"/>
      <c r="L242" s="12"/>
      <c r="M242" s="12"/>
      <c r="N242" s="12"/>
      <c r="O242" s="12"/>
      <c r="P242" s="12"/>
      <c r="Q242" s="12"/>
      <c r="R242" s="12"/>
      <c r="S242" s="12"/>
      <c r="T242" s="12"/>
      <c r="U242" s="12"/>
      <c r="V242" s="12"/>
      <c r="W242" s="12"/>
      <c r="X242" s="12"/>
      <c r="Y242" s="12"/>
      <c r="Z242" s="12"/>
      <c r="AA242" s="12"/>
      <c r="AB242" s="12"/>
    </row>
    <row r="243" spans="1:28" ht="12.75" customHeight="1" x14ac:dyDescent="0.15">
      <c r="A243" t="str">
        <f t="shared" si="10"/>
        <v>1427060945540246187987</v>
      </c>
      <c r="B243" s="45">
        <v>142706094</v>
      </c>
      <c r="C243" s="11">
        <v>5540246187987</v>
      </c>
      <c r="D243" s="11" t="str">
        <f t="shared" si="9"/>
        <v>CREMERIE</v>
      </c>
      <c r="E243" s="4">
        <v>44707</v>
      </c>
      <c r="F243" s="42" t="str">
        <f t="shared" si="11"/>
        <v>202205</v>
      </c>
      <c r="G243" s="6">
        <v>2228</v>
      </c>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2.75" customHeight="1" x14ac:dyDescent="0.15">
      <c r="A244" t="str">
        <f t="shared" si="10"/>
        <v>1427061015540246193999</v>
      </c>
      <c r="B244" s="45">
        <v>142706101</v>
      </c>
      <c r="C244" s="13">
        <v>5540246193999</v>
      </c>
      <c r="D244" s="11" t="str">
        <f t="shared" si="9"/>
        <v>MIX LEGUMES</v>
      </c>
      <c r="E244" s="7">
        <v>44708</v>
      </c>
      <c r="F244" s="42" t="str">
        <f t="shared" si="11"/>
        <v>202205</v>
      </c>
      <c r="G244" s="9">
        <v>23490</v>
      </c>
      <c r="H244" s="12"/>
      <c r="I244" s="12"/>
      <c r="J244" s="12"/>
      <c r="K244" s="12"/>
      <c r="L244" s="12"/>
      <c r="M244" s="12"/>
      <c r="N244" s="12"/>
      <c r="O244" s="12"/>
      <c r="P244" s="12"/>
      <c r="Q244" s="12"/>
      <c r="R244" s="12"/>
      <c r="S244" s="12"/>
      <c r="T244" s="12"/>
      <c r="U244" s="12"/>
      <c r="V244" s="12"/>
      <c r="W244" s="12"/>
      <c r="X244" s="12"/>
      <c r="Y244" s="12"/>
      <c r="Z244" s="12"/>
      <c r="AA244" s="12"/>
      <c r="AB244" s="12"/>
    </row>
    <row r="245" spans="1:28" ht="12.75" customHeight="1" x14ac:dyDescent="0.15">
      <c r="A245" t="str">
        <f t="shared" si="10"/>
        <v>1427061065540246183130</v>
      </c>
      <c r="B245" s="45">
        <v>142706106</v>
      </c>
      <c r="C245" s="11">
        <v>5540246183130</v>
      </c>
      <c r="D245" s="11" t="str">
        <f t="shared" si="9"/>
        <v>MIX LEGUMES</v>
      </c>
      <c r="E245" s="4">
        <v>44710</v>
      </c>
      <c r="F245" s="42" t="str">
        <f t="shared" si="11"/>
        <v>202205</v>
      </c>
      <c r="G245" s="6">
        <v>1128</v>
      </c>
      <c r="H245" s="12"/>
      <c r="I245" s="12"/>
      <c r="J245" s="12"/>
      <c r="K245" s="12"/>
      <c r="L245" s="12"/>
      <c r="M245" s="12"/>
      <c r="N245" s="12"/>
      <c r="O245" s="12"/>
      <c r="P245" s="12"/>
      <c r="Q245" s="12"/>
      <c r="R245" s="12"/>
      <c r="S245" s="12"/>
      <c r="T245" s="12"/>
      <c r="U245" s="12"/>
      <c r="V245" s="12"/>
      <c r="W245" s="12"/>
      <c r="X245" s="12"/>
      <c r="Y245" s="12"/>
      <c r="Z245" s="12"/>
      <c r="AA245" s="12"/>
      <c r="AB245" s="12"/>
    </row>
    <row r="246" spans="1:28" ht="12.75" customHeight="1" x14ac:dyDescent="0.15">
      <c r="A246" t="str">
        <f t="shared" si="10"/>
        <v>1427061065540246183455</v>
      </c>
      <c r="B246" s="45">
        <v>142706106</v>
      </c>
      <c r="C246" s="13">
        <v>5540246183455</v>
      </c>
      <c r="D246" s="11" t="str">
        <f t="shared" si="9"/>
        <v>MIX LEGUMES</v>
      </c>
      <c r="E246" s="7">
        <v>44710</v>
      </c>
      <c r="F246" s="42" t="str">
        <f t="shared" si="11"/>
        <v>202205</v>
      </c>
      <c r="G246" s="9">
        <v>1044</v>
      </c>
      <c r="H246" s="12"/>
      <c r="I246" s="12"/>
      <c r="J246" s="12"/>
      <c r="K246" s="12"/>
      <c r="L246" s="12"/>
      <c r="M246" s="12"/>
      <c r="N246" s="12"/>
      <c r="O246" s="12"/>
      <c r="P246" s="12"/>
      <c r="Q246" s="12"/>
      <c r="R246" s="12"/>
      <c r="S246" s="12"/>
      <c r="T246" s="12"/>
      <c r="U246" s="12"/>
      <c r="V246" s="12"/>
      <c r="W246" s="12"/>
      <c r="X246" s="12"/>
      <c r="Y246" s="12"/>
      <c r="Z246" s="12"/>
      <c r="AA246" s="12"/>
      <c r="AB246" s="12"/>
    </row>
    <row r="247" spans="1:28" ht="12.75" customHeight="1" x14ac:dyDescent="0.15">
      <c r="A247" t="str">
        <f t="shared" si="10"/>
        <v>1427061115540246171759</v>
      </c>
      <c r="B247" s="45">
        <v>142706111</v>
      </c>
      <c r="C247" s="13">
        <v>5540246171759</v>
      </c>
      <c r="D247" s="11" t="str">
        <f t="shared" si="9"/>
        <v>MIX LEGUMES</v>
      </c>
      <c r="E247" s="7">
        <v>44711</v>
      </c>
      <c r="F247" s="42" t="str">
        <f t="shared" si="11"/>
        <v>202205</v>
      </c>
      <c r="G247" s="9">
        <v>2506</v>
      </c>
      <c r="H247" s="12"/>
      <c r="I247" s="12"/>
      <c r="J247" s="12"/>
      <c r="K247" s="12"/>
      <c r="L247" s="12"/>
      <c r="M247" s="12"/>
      <c r="N247" s="12"/>
      <c r="O247" s="12"/>
      <c r="P247" s="12"/>
      <c r="Q247" s="12"/>
      <c r="R247" s="12"/>
      <c r="S247" s="12"/>
      <c r="T247" s="12"/>
      <c r="U247" s="12"/>
      <c r="V247" s="12"/>
      <c r="W247" s="12"/>
      <c r="X247" s="12"/>
      <c r="Y247" s="12"/>
      <c r="Z247" s="12"/>
      <c r="AA247" s="12"/>
      <c r="AB247" s="12"/>
    </row>
    <row r="248" spans="1:28" ht="12.75" customHeight="1" x14ac:dyDescent="0.15">
      <c r="A248" t="str">
        <f t="shared" si="10"/>
        <v>1427061115540246177132</v>
      </c>
      <c r="B248" s="45">
        <v>142706111</v>
      </c>
      <c r="C248" s="11">
        <v>5540246177132</v>
      </c>
      <c r="D248" s="11" t="str">
        <f t="shared" si="9"/>
        <v>MIX LEGUMES</v>
      </c>
      <c r="E248" s="4">
        <v>44711</v>
      </c>
      <c r="F248" s="42" t="str">
        <f t="shared" si="11"/>
        <v>202205</v>
      </c>
      <c r="G248" s="6">
        <v>6496</v>
      </c>
      <c r="H248" s="12"/>
      <c r="I248" s="12"/>
      <c r="J248" s="12"/>
      <c r="K248" s="12"/>
      <c r="L248" s="12"/>
      <c r="M248" s="12"/>
      <c r="N248" s="12"/>
      <c r="O248" s="12"/>
      <c r="P248" s="12"/>
      <c r="Q248" s="12"/>
      <c r="R248" s="12"/>
      <c r="S248" s="12"/>
      <c r="T248" s="12"/>
      <c r="U248" s="12"/>
      <c r="V248" s="12"/>
      <c r="W248" s="12"/>
      <c r="X248" s="12"/>
      <c r="Y248" s="12"/>
      <c r="Z248" s="12"/>
      <c r="AA248" s="12"/>
      <c r="AB248" s="12"/>
    </row>
    <row r="249" spans="1:28" ht="12.75" customHeight="1" x14ac:dyDescent="0.15">
      <c r="A249" t="str">
        <f t="shared" si="10"/>
        <v>1427061115540246183562</v>
      </c>
      <c r="B249" s="45">
        <v>142706111</v>
      </c>
      <c r="C249" s="13">
        <v>5540246183562</v>
      </c>
      <c r="D249" s="11" t="str">
        <f t="shared" si="9"/>
        <v>MIX LEGUMES</v>
      </c>
      <c r="E249" s="7">
        <v>44711</v>
      </c>
      <c r="F249" s="42" t="str">
        <f t="shared" si="11"/>
        <v>202205</v>
      </c>
      <c r="G249" s="9">
        <v>2088</v>
      </c>
      <c r="H249" s="12"/>
      <c r="I249" s="12"/>
      <c r="J249" s="12"/>
      <c r="K249" s="12"/>
      <c r="L249" s="12"/>
      <c r="M249" s="12"/>
      <c r="N249" s="12"/>
      <c r="O249" s="12"/>
      <c r="P249" s="12"/>
      <c r="Q249" s="12"/>
      <c r="R249" s="12"/>
      <c r="S249" s="12"/>
      <c r="T249" s="12"/>
      <c r="U249" s="12"/>
      <c r="V249" s="12"/>
      <c r="W249" s="12"/>
      <c r="X249" s="12"/>
      <c r="Y249" s="12"/>
      <c r="Z249" s="12"/>
      <c r="AA249" s="12"/>
      <c r="AB249" s="12"/>
    </row>
    <row r="250" spans="1:28" ht="12.75" customHeight="1" x14ac:dyDescent="0.15">
      <c r="A250" t="str">
        <f t="shared" si="10"/>
        <v>1427161135540246190097</v>
      </c>
      <c r="B250" s="45">
        <v>142716113</v>
      </c>
      <c r="C250" s="11">
        <v>5540246190097</v>
      </c>
      <c r="D250" s="11" t="str">
        <f t="shared" si="9"/>
        <v>VOLAILLE</v>
      </c>
      <c r="E250" s="4">
        <v>44725</v>
      </c>
      <c r="F250" s="42" t="str">
        <f t="shared" si="11"/>
        <v>202206</v>
      </c>
      <c r="G250" s="6">
        <v>5769</v>
      </c>
      <c r="H250" s="12"/>
      <c r="I250" s="12"/>
      <c r="J250" s="12"/>
      <c r="K250" s="12"/>
      <c r="L250" s="12"/>
      <c r="M250" s="12"/>
      <c r="N250" s="12"/>
      <c r="O250" s="12"/>
      <c r="P250" s="12"/>
      <c r="Q250" s="12"/>
      <c r="R250" s="12"/>
      <c r="S250" s="12"/>
      <c r="T250" s="12"/>
      <c r="U250" s="12"/>
      <c r="V250" s="12"/>
      <c r="W250" s="12"/>
      <c r="X250" s="12"/>
      <c r="Y250" s="12"/>
      <c r="Z250" s="12"/>
      <c r="AA250" s="12"/>
      <c r="AB250" s="12"/>
    </row>
    <row r="251" spans="1:28" ht="12.75" customHeight="1" x14ac:dyDescent="0.15">
      <c r="A251" t="str">
        <f t="shared" si="10"/>
        <v>1427161185540246172669</v>
      </c>
      <c r="B251" s="45">
        <v>142716118</v>
      </c>
      <c r="C251" s="11">
        <v>5540246172669</v>
      </c>
      <c r="D251" s="11" t="str">
        <f t="shared" si="9"/>
        <v>CREMERIE</v>
      </c>
      <c r="E251" s="4">
        <v>44708</v>
      </c>
      <c r="F251" s="42" t="str">
        <f t="shared" si="11"/>
        <v>202205</v>
      </c>
      <c r="G251" s="6">
        <v>557</v>
      </c>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2.75" customHeight="1" x14ac:dyDescent="0.15">
      <c r="A252" t="str">
        <f t="shared" si="10"/>
        <v>1427161185540246188175</v>
      </c>
      <c r="B252" s="45">
        <v>142716118</v>
      </c>
      <c r="C252" s="13">
        <v>5540246188175</v>
      </c>
      <c r="D252" s="11" t="str">
        <f t="shared" si="9"/>
        <v>CREMERIE</v>
      </c>
      <c r="E252" s="7">
        <v>44708</v>
      </c>
      <c r="F252" s="42" t="str">
        <f t="shared" si="11"/>
        <v>202205</v>
      </c>
      <c r="G252" s="9">
        <v>232</v>
      </c>
      <c r="H252" s="12"/>
      <c r="I252" s="12"/>
      <c r="J252" s="12"/>
      <c r="K252" s="12"/>
      <c r="L252" s="12"/>
      <c r="M252" s="12"/>
      <c r="N252" s="12"/>
      <c r="O252" s="12"/>
      <c r="P252" s="12"/>
      <c r="Q252" s="12"/>
      <c r="R252" s="12"/>
      <c r="S252" s="12"/>
      <c r="T252" s="12"/>
      <c r="U252" s="12"/>
      <c r="V252" s="12"/>
      <c r="W252" s="12"/>
      <c r="X252" s="12"/>
      <c r="Y252" s="12"/>
      <c r="Z252" s="12"/>
      <c r="AA252" s="12"/>
      <c r="AB252" s="12"/>
    </row>
    <row r="253" spans="1:28" ht="12.75" customHeight="1" x14ac:dyDescent="0.15">
      <c r="A253" t="str">
        <f t="shared" si="10"/>
        <v>1427161195540246188200</v>
      </c>
      <c r="B253" s="45">
        <v>142716119</v>
      </c>
      <c r="C253" s="13">
        <v>5540246188200</v>
      </c>
      <c r="D253" s="11" t="str">
        <f t="shared" si="9"/>
        <v>CREMERIE</v>
      </c>
      <c r="E253" s="7">
        <v>44708</v>
      </c>
      <c r="F253" s="42" t="str">
        <f t="shared" si="11"/>
        <v>202205</v>
      </c>
      <c r="G253" s="9">
        <v>743</v>
      </c>
      <c r="H253" s="12"/>
      <c r="I253" s="12"/>
      <c r="J253" s="12"/>
      <c r="K253" s="12"/>
      <c r="L253" s="12"/>
      <c r="M253" s="12"/>
      <c r="N253" s="12"/>
      <c r="O253" s="12"/>
      <c r="P253" s="12"/>
      <c r="Q253" s="12"/>
      <c r="R253" s="12"/>
      <c r="S253" s="12"/>
      <c r="T253" s="12"/>
      <c r="U253" s="12"/>
      <c r="V253" s="12"/>
      <c r="W253" s="12"/>
      <c r="X253" s="12"/>
      <c r="Y253" s="12"/>
      <c r="Z253" s="12"/>
      <c r="AA253" s="12"/>
      <c r="AB253" s="12"/>
    </row>
    <row r="254" spans="1:28" ht="12.75" customHeight="1" x14ac:dyDescent="0.15">
      <c r="A254" t="str">
        <f t="shared" si="10"/>
        <v>1427161225540246185429</v>
      </c>
      <c r="B254" s="45">
        <v>142716122</v>
      </c>
      <c r="C254" s="13">
        <v>5540246185429</v>
      </c>
      <c r="D254" s="11" t="str">
        <f t="shared" si="9"/>
        <v>CREMERIE</v>
      </c>
      <c r="E254" s="7">
        <v>44708</v>
      </c>
      <c r="F254" s="42" t="str">
        <f t="shared" si="11"/>
        <v>202205</v>
      </c>
      <c r="G254" s="9">
        <v>140</v>
      </c>
      <c r="H254" s="12"/>
      <c r="I254" s="12"/>
      <c r="J254" s="12"/>
      <c r="K254" s="12"/>
      <c r="L254" s="12"/>
      <c r="M254" s="12"/>
      <c r="N254" s="12"/>
      <c r="O254" s="12"/>
      <c r="P254" s="12"/>
      <c r="Q254" s="12"/>
      <c r="R254" s="12"/>
      <c r="S254" s="12"/>
      <c r="T254" s="12"/>
      <c r="U254" s="12"/>
      <c r="V254" s="12"/>
      <c r="W254" s="12"/>
      <c r="X254" s="12"/>
      <c r="Y254" s="12"/>
      <c r="Z254" s="12"/>
      <c r="AA254" s="12"/>
      <c r="AB254" s="12"/>
    </row>
    <row r="255" spans="1:28" ht="12.75" customHeight="1" x14ac:dyDescent="0.15">
      <c r="A255" t="str">
        <f t="shared" si="10"/>
        <v>1427161225540246186325</v>
      </c>
      <c r="B255" s="45">
        <v>142716122</v>
      </c>
      <c r="C255" s="11">
        <v>5540246186325</v>
      </c>
      <c r="D255" s="11" t="str">
        <f t="shared" si="9"/>
        <v>CREMERIE</v>
      </c>
      <c r="E255" s="4">
        <v>44708</v>
      </c>
      <c r="F255" s="42" t="str">
        <f t="shared" si="11"/>
        <v>202205</v>
      </c>
      <c r="G255" s="6">
        <v>279</v>
      </c>
      <c r="H255" s="12"/>
      <c r="I255" s="12"/>
      <c r="J255" s="12"/>
      <c r="K255" s="12"/>
      <c r="L255" s="12"/>
      <c r="M255" s="12"/>
      <c r="N255" s="12"/>
      <c r="O255" s="12"/>
      <c r="P255" s="12"/>
      <c r="Q255" s="12"/>
      <c r="R255" s="12"/>
      <c r="S255" s="12"/>
      <c r="T255" s="12"/>
      <c r="U255" s="12"/>
      <c r="V255" s="12"/>
      <c r="W255" s="12"/>
      <c r="X255" s="12"/>
      <c r="Y255" s="12"/>
      <c r="Z255" s="12"/>
      <c r="AA255" s="12"/>
      <c r="AB255" s="12"/>
    </row>
    <row r="256" spans="1:28" ht="12.75" customHeight="1" x14ac:dyDescent="0.15">
      <c r="A256" t="str">
        <f t="shared" si="10"/>
        <v>1427161315540246183558</v>
      </c>
      <c r="B256" s="45">
        <v>142716131</v>
      </c>
      <c r="C256" s="11">
        <v>5540246183558</v>
      </c>
      <c r="D256" s="11" t="str">
        <f t="shared" si="9"/>
        <v>MIX LEGUMES</v>
      </c>
      <c r="E256" s="4">
        <v>44721</v>
      </c>
      <c r="F256" s="42" t="str">
        <f t="shared" si="11"/>
        <v>202206</v>
      </c>
      <c r="G256" s="6">
        <v>3898</v>
      </c>
      <c r="H256" s="12"/>
      <c r="I256" s="12"/>
      <c r="J256" s="12"/>
      <c r="K256" s="12"/>
      <c r="L256" s="12"/>
      <c r="M256" s="12"/>
      <c r="N256" s="12"/>
      <c r="O256" s="12"/>
      <c r="P256" s="12"/>
      <c r="Q256" s="12"/>
      <c r="R256" s="12"/>
      <c r="S256" s="12"/>
      <c r="T256" s="12"/>
      <c r="U256" s="12"/>
      <c r="V256" s="12"/>
      <c r="W256" s="12"/>
      <c r="X256" s="12"/>
      <c r="Y256" s="12"/>
      <c r="Z256" s="12"/>
      <c r="AA256" s="12"/>
      <c r="AB256" s="12"/>
    </row>
    <row r="257" spans="1:28" ht="12.75" customHeight="1" x14ac:dyDescent="0.15">
      <c r="A257" t="str">
        <f t="shared" si="10"/>
        <v>1427161345540246188224</v>
      </c>
      <c r="B257" s="45">
        <v>142716134</v>
      </c>
      <c r="C257" s="13">
        <v>5540246188224</v>
      </c>
      <c r="D257" s="11" t="str">
        <f t="shared" si="9"/>
        <v>VOLAILLE</v>
      </c>
      <c r="E257" s="7">
        <v>44724</v>
      </c>
      <c r="F257" s="42" t="str">
        <f t="shared" si="11"/>
        <v>202206</v>
      </c>
      <c r="G257" s="9">
        <v>2413</v>
      </c>
      <c r="H257" s="12"/>
      <c r="I257" s="12"/>
      <c r="J257" s="12"/>
      <c r="K257" s="12"/>
      <c r="L257" s="12"/>
      <c r="M257" s="12"/>
      <c r="N257" s="12"/>
      <c r="O257" s="12"/>
      <c r="P257" s="12"/>
      <c r="Q257" s="12"/>
      <c r="R257" s="12"/>
      <c r="S257" s="12"/>
      <c r="T257" s="12"/>
      <c r="U257" s="12"/>
      <c r="V257" s="12"/>
      <c r="W257" s="12"/>
      <c r="X257" s="12"/>
      <c r="Y257" s="12"/>
      <c r="Z257" s="12"/>
      <c r="AA257" s="12"/>
      <c r="AB257" s="12"/>
    </row>
    <row r="258" spans="1:28" ht="12.75" customHeight="1" x14ac:dyDescent="0.15">
      <c r="A258" t="str">
        <f t="shared" si="10"/>
        <v>1427161365540246192907</v>
      </c>
      <c r="B258" s="45">
        <v>142716136</v>
      </c>
      <c r="C258" s="13">
        <v>5540246192907</v>
      </c>
      <c r="D258" s="11" t="str">
        <f t="shared" ref="D258:D321" si="12">VLOOKUP(C258,Categorie,4,FALSE)</f>
        <v>VOLAILLE</v>
      </c>
      <c r="E258" s="7">
        <v>44743</v>
      </c>
      <c r="F258" s="42" t="str">
        <f t="shared" si="11"/>
        <v>202207</v>
      </c>
      <c r="G258" s="9">
        <v>8909</v>
      </c>
      <c r="H258" s="12"/>
      <c r="I258" s="12"/>
      <c r="J258" s="12"/>
      <c r="K258" s="12"/>
      <c r="L258" s="12"/>
      <c r="M258" s="12"/>
      <c r="N258" s="12"/>
      <c r="O258" s="12"/>
      <c r="P258" s="12"/>
      <c r="Q258" s="12"/>
      <c r="R258" s="12"/>
      <c r="S258" s="12"/>
      <c r="T258" s="12"/>
      <c r="U258" s="12"/>
      <c r="V258" s="12"/>
      <c r="W258" s="12"/>
      <c r="X258" s="12"/>
      <c r="Y258" s="12"/>
      <c r="Z258" s="12"/>
      <c r="AA258" s="12"/>
      <c r="AB258" s="12"/>
    </row>
    <row r="259" spans="1:28" ht="12.75" customHeight="1" x14ac:dyDescent="0.15">
      <c r="A259" t="str">
        <f t="shared" ref="A259:A322" si="13">_xlfn.CONCAT(B259,C259)</f>
        <v>1427161375540246193878</v>
      </c>
      <c r="B259" s="45">
        <v>142716137</v>
      </c>
      <c r="C259" s="11">
        <v>5540246193878</v>
      </c>
      <c r="D259" s="11" t="str">
        <f t="shared" si="12"/>
        <v>VOLAILLE</v>
      </c>
      <c r="E259" s="4">
        <v>44716</v>
      </c>
      <c r="F259" s="42" t="str">
        <f t="shared" ref="F259:F322" si="14">TEXT(E259,"aaaamm")</f>
        <v>202206</v>
      </c>
      <c r="G259" s="6">
        <v>11136</v>
      </c>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2.75" customHeight="1" x14ac:dyDescent="0.15">
      <c r="A260" t="str">
        <f t="shared" si="13"/>
        <v>1427161385540246186352</v>
      </c>
      <c r="B260" s="45">
        <v>142716138</v>
      </c>
      <c r="C260" s="13">
        <v>5540246186352</v>
      </c>
      <c r="D260" s="11" t="str">
        <f t="shared" si="12"/>
        <v>MIX LEGUMES</v>
      </c>
      <c r="E260" s="7">
        <v>44722</v>
      </c>
      <c r="F260" s="42" t="str">
        <f t="shared" si="14"/>
        <v>202206</v>
      </c>
      <c r="G260" s="9">
        <v>8457</v>
      </c>
      <c r="H260" s="12"/>
      <c r="I260" s="12"/>
      <c r="J260" s="12"/>
      <c r="K260" s="12"/>
      <c r="L260" s="12"/>
      <c r="M260" s="12"/>
      <c r="N260" s="12"/>
      <c r="O260" s="12"/>
      <c r="P260" s="12"/>
      <c r="Q260" s="12"/>
      <c r="R260" s="12"/>
      <c r="S260" s="12"/>
      <c r="T260" s="12"/>
      <c r="U260" s="12"/>
      <c r="V260" s="12"/>
      <c r="W260" s="12"/>
      <c r="X260" s="12"/>
      <c r="Y260" s="12"/>
      <c r="Z260" s="12"/>
      <c r="AA260" s="12"/>
      <c r="AB260" s="12"/>
    </row>
    <row r="261" spans="1:28" ht="12.75" customHeight="1" x14ac:dyDescent="0.15">
      <c r="A261" t="str">
        <f t="shared" si="13"/>
        <v>1427161505540246172978</v>
      </c>
      <c r="B261" s="45">
        <v>142716150</v>
      </c>
      <c r="C261" s="11">
        <v>5540246172978</v>
      </c>
      <c r="D261" s="11" t="str">
        <f t="shared" si="12"/>
        <v>CREMERIE</v>
      </c>
      <c r="E261" s="4">
        <v>44709</v>
      </c>
      <c r="F261" s="42" t="str">
        <f t="shared" si="14"/>
        <v>202205</v>
      </c>
      <c r="G261" s="6">
        <v>1253</v>
      </c>
      <c r="H261" s="12"/>
      <c r="I261" s="12"/>
      <c r="J261" s="12"/>
      <c r="K261" s="12"/>
      <c r="L261" s="12"/>
      <c r="M261" s="12"/>
      <c r="N261" s="12"/>
      <c r="O261" s="12"/>
      <c r="P261" s="12"/>
      <c r="Q261" s="12"/>
      <c r="R261" s="12"/>
      <c r="S261" s="12"/>
      <c r="T261" s="12"/>
      <c r="U261" s="12"/>
      <c r="V261" s="12"/>
      <c r="W261" s="12"/>
      <c r="X261" s="12"/>
      <c r="Y261" s="12"/>
      <c r="Z261" s="12"/>
      <c r="AA261" s="12"/>
      <c r="AB261" s="12"/>
    </row>
    <row r="262" spans="1:28" ht="12.75" customHeight="1" x14ac:dyDescent="0.15">
      <c r="A262" t="str">
        <f t="shared" si="13"/>
        <v>1427161505540246176699</v>
      </c>
      <c r="B262" s="45">
        <v>142716150</v>
      </c>
      <c r="C262" s="11">
        <v>5540246176699</v>
      </c>
      <c r="D262" s="11" t="str">
        <f t="shared" si="12"/>
        <v>CREMERIE</v>
      </c>
      <c r="E262" s="4">
        <v>44709</v>
      </c>
      <c r="F262" s="42" t="str">
        <f t="shared" si="14"/>
        <v>202205</v>
      </c>
      <c r="G262" s="6">
        <v>3132</v>
      </c>
      <c r="H262" s="12"/>
      <c r="I262" s="12"/>
      <c r="J262" s="12"/>
      <c r="K262" s="12"/>
      <c r="L262" s="12"/>
      <c r="M262" s="12"/>
      <c r="N262" s="12"/>
      <c r="O262" s="12"/>
      <c r="P262" s="12"/>
      <c r="Q262" s="12"/>
      <c r="R262" s="12"/>
      <c r="S262" s="12"/>
      <c r="T262" s="12"/>
      <c r="U262" s="12"/>
      <c r="V262" s="12"/>
      <c r="W262" s="12"/>
      <c r="X262" s="12"/>
      <c r="Y262" s="12"/>
      <c r="Z262" s="12"/>
      <c r="AA262" s="12"/>
      <c r="AB262" s="12"/>
    </row>
    <row r="263" spans="1:28" ht="12.75" customHeight="1" x14ac:dyDescent="0.15">
      <c r="A263" t="str">
        <f t="shared" si="13"/>
        <v>1427161505540246192102</v>
      </c>
      <c r="B263" s="45">
        <v>142716150</v>
      </c>
      <c r="C263" s="13">
        <v>5540246192102</v>
      </c>
      <c r="D263" s="11" t="str">
        <f t="shared" si="12"/>
        <v>CREMERIE</v>
      </c>
      <c r="E263" s="7">
        <v>44709</v>
      </c>
      <c r="F263" s="42" t="str">
        <f t="shared" si="14"/>
        <v>202205</v>
      </c>
      <c r="G263" s="9">
        <v>4009</v>
      </c>
      <c r="H263" s="12"/>
      <c r="I263" s="12"/>
      <c r="J263" s="12"/>
      <c r="K263" s="12"/>
      <c r="L263" s="12"/>
      <c r="M263" s="12"/>
      <c r="N263" s="12"/>
      <c r="O263" s="12"/>
      <c r="P263" s="12"/>
      <c r="Q263" s="12"/>
      <c r="R263" s="12"/>
      <c r="S263" s="12"/>
      <c r="T263" s="12"/>
      <c r="U263" s="12"/>
      <c r="V263" s="12"/>
      <c r="W263" s="12"/>
      <c r="X263" s="12"/>
      <c r="Y263" s="12"/>
      <c r="Z263" s="12"/>
      <c r="AA263" s="12"/>
      <c r="AB263" s="12"/>
    </row>
    <row r="264" spans="1:28" ht="12.75" customHeight="1" x14ac:dyDescent="0.15">
      <c r="A264" t="str">
        <f t="shared" si="13"/>
        <v>1427161515540246176294</v>
      </c>
      <c r="B264" s="45">
        <v>142716151</v>
      </c>
      <c r="C264" s="11">
        <v>5540246176294</v>
      </c>
      <c r="D264" s="11" t="str">
        <f t="shared" si="12"/>
        <v>CREMERIE</v>
      </c>
      <c r="E264" s="4">
        <v>44709</v>
      </c>
      <c r="F264" s="42" t="str">
        <f t="shared" si="14"/>
        <v>202205</v>
      </c>
      <c r="G264" s="6">
        <v>2228</v>
      </c>
      <c r="H264" s="12"/>
      <c r="I264" s="12"/>
      <c r="J264" s="12"/>
      <c r="K264" s="12"/>
      <c r="L264" s="12"/>
      <c r="M264" s="12"/>
      <c r="N264" s="12"/>
      <c r="O264" s="12"/>
      <c r="P264" s="12"/>
      <c r="Q264" s="12"/>
      <c r="R264" s="12"/>
      <c r="S264" s="12"/>
      <c r="T264" s="12"/>
      <c r="U264" s="12"/>
      <c r="V264" s="12"/>
      <c r="W264" s="12"/>
      <c r="X264" s="12"/>
      <c r="Y264" s="12"/>
      <c r="Z264" s="12"/>
      <c r="AA264" s="12"/>
      <c r="AB264" s="12"/>
    </row>
    <row r="265" spans="1:28" ht="12.75" customHeight="1" x14ac:dyDescent="0.15">
      <c r="A265" t="str">
        <f t="shared" si="13"/>
        <v>1427161515540246176295</v>
      </c>
      <c r="B265" s="45">
        <v>142716151</v>
      </c>
      <c r="C265" s="13">
        <v>5540246176295</v>
      </c>
      <c r="D265" s="11" t="str">
        <f t="shared" si="12"/>
        <v>CREMERIE</v>
      </c>
      <c r="E265" s="7">
        <v>44709</v>
      </c>
      <c r="F265" s="42" t="str">
        <f t="shared" si="14"/>
        <v>202205</v>
      </c>
      <c r="G265" s="9">
        <v>7424</v>
      </c>
      <c r="H265" s="12"/>
      <c r="I265" s="12"/>
      <c r="J265" s="12"/>
      <c r="K265" s="12"/>
      <c r="L265" s="12"/>
      <c r="M265" s="12"/>
      <c r="N265" s="12"/>
      <c r="O265" s="12"/>
      <c r="P265" s="12"/>
      <c r="Q265" s="12"/>
      <c r="R265" s="12"/>
      <c r="S265" s="12"/>
      <c r="T265" s="12"/>
      <c r="U265" s="12"/>
      <c r="V265" s="12"/>
      <c r="W265" s="12"/>
      <c r="X265" s="12"/>
      <c r="Y265" s="12"/>
      <c r="Z265" s="12"/>
      <c r="AA265" s="12"/>
      <c r="AB265" s="12"/>
    </row>
    <row r="266" spans="1:28" ht="12.75" customHeight="1" x14ac:dyDescent="0.15">
      <c r="A266" t="str">
        <f t="shared" si="13"/>
        <v>1427161515540246188200</v>
      </c>
      <c r="B266" s="45">
        <v>142716151</v>
      </c>
      <c r="C266" s="13">
        <v>5540246188200</v>
      </c>
      <c r="D266" s="11" t="str">
        <f t="shared" si="12"/>
        <v>CREMERIE</v>
      </c>
      <c r="E266" s="7">
        <v>44709</v>
      </c>
      <c r="F266" s="42" t="str">
        <f t="shared" si="14"/>
        <v>202205</v>
      </c>
      <c r="G266" s="9">
        <v>1485</v>
      </c>
      <c r="H266" s="12"/>
      <c r="I266" s="12"/>
      <c r="J266" s="12"/>
      <c r="K266" s="12"/>
      <c r="L266" s="12"/>
      <c r="M266" s="12"/>
      <c r="N266" s="12"/>
      <c r="O266" s="12"/>
      <c r="P266" s="12"/>
      <c r="Q266" s="12"/>
      <c r="R266" s="12"/>
      <c r="S266" s="12"/>
      <c r="T266" s="12"/>
      <c r="U266" s="12"/>
      <c r="V266" s="12"/>
      <c r="W266" s="12"/>
      <c r="X266" s="12"/>
      <c r="Y266" s="12"/>
      <c r="Z266" s="12"/>
      <c r="AA266" s="12"/>
      <c r="AB266" s="12"/>
    </row>
    <row r="267" spans="1:28" ht="12.75" customHeight="1" x14ac:dyDescent="0.15">
      <c r="A267" t="str">
        <f t="shared" si="13"/>
        <v>1427161685540246192264</v>
      </c>
      <c r="B267" s="45">
        <v>142716168</v>
      </c>
      <c r="C267" s="13">
        <v>5540246192264</v>
      </c>
      <c r="D267" s="11" t="str">
        <f t="shared" si="12"/>
        <v>CREMERIE</v>
      </c>
      <c r="E267" s="7">
        <v>44735</v>
      </c>
      <c r="F267" s="42" t="str">
        <f t="shared" si="14"/>
        <v>202206</v>
      </c>
      <c r="G267" s="9">
        <v>372</v>
      </c>
      <c r="H267" s="12"/>
      <c r="I267" s="12"/>
      <c r="J267" s="12"/>
      <c r="K267" s="12"/>
      <c r="L267" s="12"/>
      <c r="M267" s="12"/>
      <c r="N267" s="12"/>
      <c r="O267" s="12"/>
      <c r="P267" s="12"/>
      <c r="Q267" s="12"/>
      <c r="R267" s="12"/>
      <c r="S267" s="12"/>
      <c r="T267" s="12"/>
      <c r="U267" s="12"/>
      <c r="V267" s="12"/>
      <c r="W267" s="12"/>
      <c r="X267" s="12"/>
      <c r="Y267" s="12"/>
      <c r="Z267" s="12"/>
      <c r="AA267" s="12"/>
      <c r="AB267" s="12"/>
    </row>
    <row r="268" spans="1:28" ht="12.75" customHeight="1" x14ac:dyDescent="0.15">
      <c r="A268" t="str">
        <f t="shared" si="13"/>
        <v>1427161685540246192265</v>
      </c>
      <c r="B268" s="45">
        <v>142716168</v>
      </c>
      <c r="C268" s="11">
        <v>5540246192265</v>
      </c>
      <c r="D268" s="11" t="str">
        <f t="shared" si="12"/>
        <v>CREMERIE</v>
      </c>
      <c r="E268" s="4">
        <v>44735</v>
      </c>
      <c r="F268" s="42" t="str">
        <f t="shared" si="14"/>
        <v>202206</v>
      </c>
      <c r="G268" s="6">
        <v>1411</v>
      </c>
      <c r="H268" s="12"/>
      <c r="I268" s="12"/>
      <c r="J268" s="12"/>
      <c r="K268" s="12"/>
      <c r="L268" s="12"/>
      <c r="M268" s="12"/>
      <c r="N268" s="12"/>
      <c r="O268" s="12"/>
      <c r="P268" s="12"/>
      <c r="Q268" s="12"/>
      <c r="R268" s="12"/>
      <c r="S268" s="12"/>
      <c r="T268" s="12"/>
      <c r="U268" s="12"/>
      <c r="V268" s="12"/>
      <c r="W268" s="12"/>
      <c r="X268" s="12"/>
      <c r="Y268" s="12"/>
      <c r="Z268" s="12"/>
      <c r="AA268" s="12"/>
      <c r="AB268" s="12"/>
    </row>
    <row r="269" spans="1:28" ht="12.75" customHeight="1" x14ac:dyDescent="0.15">
      <c r="A269" t="str">
        <f t="shared" si="13"/>
        <v>1427161705540246176295</v>
      </c>
      <c r="B269" s="45">
        <v>142716170</v>
      </c>
      <c r="C269" s="11">
        <v>5540246176295</v>
      </c>
      <c r="D269" s="11" t="str">
        <f t="shared" si="12"/>
        <v>CREMERIE</v>
      </c>
      <c r="E269" s="4">
        <v>44710</v>
      </c>
      <c r="F269" s="42" t="str">
        <f t="shared" si="14"/>
        <v>202205</v>
      </c>
      <c r="G269" s="6">
        <v>7424</v>
      </c>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2.75" customHeight="1" x14ac:dyDescent="0.15">
      <c r="A270" t="str">
        <f t="shared" si="13"/>
        <v>1427161705540246187987</v>
      </c>
      <c r="B270" s="45">
        <v>142716170</v>
      </c>
      <c r="C270" s="13">
        <v>5540246187987</v>
      </c>
      <c r="D270" s="11" t="str">
        <f t="shared" si="12"/>
        <v>CREMERIE</v>
      </c>
      <c r="E270" s="7">
        <v>44710</v>
      </c>
      <c r="F270" s="42" t="str">
        <f t="shared" si="14"/>
        <v>202205</v>
      </c>
      <c r="G270" s="9">
        <v>2228</v>
      </c>
      <c r="H270" s="12"/>
      <c r="I270" s="12"/>
      <c r="J270" s="12"/>
      <c r="K270" s="12"/>
      <c r="L270" s="12"/>
      <c r="M270" s="12"/>
      <c r="N270" s="12"/>
      <c r="O270" s="12"/>
      <c r="P270" s="12"/>
      <c r="Q270" s="12"/>
      <c r="R270" s="12"/>
      <c r="S270" s="12"/>
      <c r="T270" s="12"/>
      <c r="U270" s="12"/>
      <c r="V270" s="12"/>
      <c r="W270" s="12"/>
      <c r="X270" s="12"/>
      <c r="Y270" s="12"/>
      <c r="Z270" s="12"/>
      <c r="AA270" s="12"/>
      <c r="AB270" s="12"/>
    </row>
    <row r="271" spans="1:28" ht="12.75" customHeight="1" x14ac:dyDescent="0.15">
      <c r="A271" t="str">
        <f t="shared" si="13"/>
        <v>1427161765540246185429</v>
      </c>
      <c r="B271" s="45">
        <v>142716176</v>
      </c>
      <c r="C271" s="13">
        <v>5540246185429</v>
      </c>
      <c r="D271" s="11" t="str">
        <f t="shared" si="12"/>
        <v>CREMERIE</v>
      </c>
      <c r="E271" s="7">
        <v>44711</v>
      </c>
      <c r="F271" s="42" t="str">
        <f t="shared" si="14"/>
        <v>202205</v>
      </c>
      <c r="G271" s="9">
        <v>140</v>
      </c>
      <c r="H271" s="12"/>
      <c r="I271" s="12"/>
      <c r="J271" s="12"/>
      <c r="K271" s="12"/>
      <c r="L271" s="12"/>
      <c r="M271" s="12"/>
      <c r="N271" s="12"/>
      <c r="O271" s="12"/>
      <c r="P271" s="12"/>
      <c r="Q271" s="12"/>
      <c r="R271" s="12"/>
      <c r="S271" s="12"/>
      <c r="T271" s="12"/>
      <c r="U271" s="12"/>
      <c r="V271" s="12"/>
      <c r="W271" s="12"/>
      <c r="X271" s="12"/>
      <c r="Y271" s="12"/>
      <c r="Z271" s="12"/>
      <c r="AA271" s="12"/>
      <c r="AB271" s="12"/>
    </row>
    <row r="272" spans="1:28" ht="12.75" customHeight="1" x14ac:dyDescent="0.15">
      <c r="A272" t="str">
        <f t="shared" si="13"/>
        <v>1427161825540246171759</v>
      </c>
      <c r="B272" s="45">
        <v>142716182</v>
      </c>
      <c r="C272" s="13">
        <v>5540246171759</v>
      </c>
      <c r="D272" s="11" t="str">
        <f t="shared" si="12"/>
        <v>MIX LEGUMES</v>
      </c>
      <c r="E272" s="7">
        <v>44716</v>
      </c>
      <c r="F272" s="42" t="str">
        <f t="shared" si="14"/>
        <v>202206</v>
      </c>
      <c r="G272" s="9">
        <v>2506</v>
      </c>
      <c r="H272" s="12"/>
      <c r="I272" s="12"/>
      <c r="J272" s="12"/>
      <c r="K272" s="12"/>
      <c r="L272" s="12"/>
      <c r="M272" s="12"/>
      <c r="N272" s="12"/>
      <c r="O272" s="12"/>
      <c r="P272" s="12"/>
      <c r="Q272" s="12"/>
      <c r="R272" s="12"/>
      <c r="S272" s="12"/>
      <c r="T272" s="12"/>
      <c r="U272" s="12"/>
      <c r="V272" s="12"/>
      <c r="W272" s="12"/>
      <c r="X272" s="12"/>
      <c r="Y272" s="12"/>
      <c r="Z272" s="12"/>
      <c r="AA272" s="12"/>
      <c r="AB272" s="12"/>
    </row>
    <row r="273" spans="1:28" ht="12.75" customHeight="1" x14ac:dyDescent="0.15">
      <c r="A273" t="str">
        <f t="shared" si="13"/>
        <v>1427161825540246177132</v>
      </c>
      <c r="B273" s="45">
        <v>142716182</v>
      </c>
      <c r="C273" s="11">
        <v>5540246177132</v>
      </c>
      <c r="D273" s="11" t="str">
        <f t="shared" si="12"/>
        <v>MIX LEGUMES</v>
      </c>
      <c r="E273" s="4">
        <v>44716</v>
      </c>
      <c r="F273" s="42" t="str">
        <f t="shared" si="14"/>
        <v>202206</v>
      </c>
      <c r="G273" s="6">
        <v>6960</v>
      </c>
      <c r="H273" s="12"/>
      <c r="I273" s="12"/>
      <c r="J273" s="12"/>
      <c r="K273" s="12"/>
      <c r="L273" s="12"/>
      <c r="M273" s="12"/>
      <c r="N273" s="12"/>
      <c r="O273" s="12"/>
      <c r="P273" s="12"/>
      <c r="Q273" s="12"/>
      <c r="R273" s="12"/>
      <c r="S273" s="12"/>
      <c r="T273" s="12"/>
      <c r="U273" s="12"/>
      <c r="V273" s="12"/>
      <c r="W273" s="12"/>
      <c r="X273" s="12"/>
      <c r="Y273" s="12"/>
      <c r="Z273" s="12"/>
      <c r="AA273" s="12"/>
      <c r="AB273" s="12"/>
    </row>
    <row r="274" spans="1:28" ht="12.75" customHeight="1" x14ac:dyDescent="0.15">
      <c r="A274" t="str">
        <f t="shared" si="13"/>
        <v>1427161825540246183562</v>
      </c>
      <c r="B274" s="45">
        <v>142716182</v>
      </c>
      <c r="C274" s="13">
        <v>5540246183562</v>
      </c>
      <c r="D274" s="11" t="str">
        <f t="shared" si="12"/>
        <v>MIX LEGUMES</v>
      </c>
      <c r="E274" s="7">
        <v>44716</v>
      </c>
      <c r="F274" s="42" t="str">
        <f t="shared" si="14"/>
        <v>202206</v>
      </c>
      <c r="G274" s="9">
        <v>696</v>
      </c>
      <c r="H274" s="12"/>
      <c r="I274" s="12"/>
      <c r="J274" s="12"/>
      <c r="K274" s="12"/>
      <c r="L274" s="12"/>
      <c r="M274" s="12"/>
      <c r="N274" s="12"/>
      <c r="O274" s="12"/>
      <c r="P274" s="12"/>
      <c r="Q274" s="12"/>
      <c r="R274" s="12"/>
      <c r="S274" s="12"/>
      <c r="T274" s="12"/>
      <c r="U274" s="12"/>
      <c r="V274" s="12"/>
      <c r="W274" s="12"/>
      <c r="X274" s="12"/>
      <c r="Y274" s="12"/>
      <c r="Z274" s="12"/>
      <c r="AA274" s="12"/>
      <c r="AB274" s="12"/>
    </row>
    <row r="275" spans="1:28" ht="12.75" customHeight="1" x14ac:dyDescent="0.15">
      <c r="A275" t="str">
        <f t="shared" si="13"/>
        <v>1427161825540246192518</v>
      </c>
      <c r="B275" s="45">
        <v>142716182</v>
      </c>
      <c r="C275" s="11">
        <v>5540246192518</v>
      </c>
      <c r="D275" s="11" t="str">
        <f t="shared" si="12"/>
        <v>MIX LEGUMES</v>
      </c>
      <c r="E275" s="4">
        <v>44716</v>
      </c>
      <c r="F275" s="42" t="str">
        <f t="shared" si="14"/>
        <v>202206</v>
      </c>
      <c r="G275" s="6">
        <v>8770</v>
      </c>
      <c r="H275" s="12"/>
      <c r="I275" s="12"/>
      <c r="J275" s="12"/>
      <c r="K275" s="12"/>
      <c r="L275" s="12"/>
      <c r="M275" s="12"/>
      <c r="N275" s="12"/>
      <c r="O275" s="12"/>
      <c r="P275" s="12"/>
      <c r="Q275" s="12"/>
      <c r="R275" s="12"/>
      <c r="S275" s="12"/>
      <c r="T275" s="12"/>
      <c r="U275" s="12"/>
      <c r="V275" s="12"/>
      <c r="W275" s="12"/>
      <c r="X275" s="12"/>
      <c r="Y275" s="12"/>
      <c r="Z275" s="12"/>
      <c r="AA275" s="12"/>
      <c r="AB275" s="12"/>
    </row>
    <row r="276" spans="1:28" ht="12.75" customHeight="1" x14ac:dyDescent="0.15">
      <c r="A276" t="str">
        <f t="shared" si="13"/>
        <v>1427161925540246181061</v>
      </c>
      <c r="B276" s="45">
        <v>142716192</v>
      </c>
      <c r="C276" s="13">
        <v>5540246181061</v>
      </c>
      <c r="D276" s="11" t="str">
        <f t="shared" si="12"/>
        <v>VOLAILLE</v>
      </c>
      <c r="E276" s="7">
        <v>44728</v>
      </c>
      <c r="F276" s="42" t="str">
        <f t="shared" si="14"/>
        <v>202206</v>
      </c>
      <c r="G276" s="9">
        <v>6615</v>
      </c>
      <c r="H276" s="12"/>
      <c r="I276" s="12"/>
      <c r="J276" s="12"/>
      <c r="K276" s="12"/>
      <c r="L276" s="12"/>
      <c r="M276" s="12"/>
      <c r="N276" s="12"/>
      <c r="O276" s="12"/>
      <c r="P276" s="12"/>
      <c r="Q276" s="12"/>
      <c r="R276" s="12"/>
      <c r="S276" s="12"/>
      <c r="T276" s="12"/>
      <c r="U276" s="12"/>
      <c r="V276" s="12"/>
      <c r="W276" s="12"/>
      <c r="X276" s="12"/>
      <c r="Y276" s="12"/>
      <c r="Z276" s="12"/>
      <c r="AA276" s="12"/>
      <c r="AB276" s="12"/>
    </row>
    <row r="277" spans="1:28" ht="12.75" customHeight="1" x14ac:dyDescent="0.15">
      <c r="A277" t="str">
        <f t="shared" si="13"/>
        <v>1427161925540246183547</v>
      </c>
      <c r="B277" s="45">
        <v>142716192</v>
      </c>
      <c r="C277" s="11">
        <v>5540246183547</v>
      </c>
      <c r="D277" s="11" t="str">
        <f t="shared" si="12"/>
        <v>VOLAILLE</v>
      </c>
      <c r="E277" s="4">
        <v>44728</v>
      </c>
      <c r="F277" s="42" t="str">
        <f t="shared" si="14"/>
        <v>202206</v>
      </c>
      <c r="G277" s="6">
        <v>10023</v>
      </c>
      <c r="H277" s="12"/>
      <c r="I277" s="12"/>
      <c r="J277" s="12"/>
      <c r="K277" s="12"/>
      <c r="L277" s="12"/>
      <c r="M277" s="12"/>
      <c r="N277" s="12"/>
      <c r="O277" s="12"/>
      <c r="P277" s="12"/>
      <c r="Q277" s="12"/>
      <c r="R277" s="12"/>
      <c r="S277" s="12"/>
      <c r="T277" s="12"/>
      <c r="U277" s="12"/>
      <c r="V277" s="12"/>
      <c r="W277" s="12"/>
      <c r="X277" s="12"/>
      <c r="Y277" s="12"/>
      <c r="Z277" s="12"/>
      <c r="AA277" s="12"/>
      <c r="AB277" s="12"/>
    </row>
    <row r="278" spans="1:28" ht="12.75" customHeight="1" x14ac:dyDescent="0.15">
      <c r="A278" t="str">
        <f t="shared" si="13"/>
        <v>1427161925540246185278</v>
      </c>
      <c r="B278" s="45">
        <v>142716192</v>
      </c>
      <c r="C278" s="13">
        <v>5540246185278</v>
      </c>
      <c r="D278" s="11" t="str">
        <f t="shared" si="12"/>
        <v>VOLAILLE</v>
      </c>
      <c r="E278" s="7">
        <v>44728</v>
      </c>
      <c r="F278" s="42" t="str">
        <f t="shared" si="14"/>
        <v>202206</v>
      </c>
      <c r="G278" s="9">
        <v>1120</v>
      </c>
      <c r="H278" s="12"/>
      <c r="I278" s="12"/>
      <c r="J278" s="12"/>
      <c r="K278" s="12"/>
      <c r="L278" s="12"/>
      <c r="M278" s="12"/>
      <c r="N278" s="12"/>
      <c r="O278" s="12"/>
      <c r="P278" s="12"/>
      <c r="Q278" s="12"/>
      <c r="R278" s="12"/>
      <c r="S278" s="12"/>
      <c r="T278" s="12"/>
      <c r="U278" s="12"/>
      <c r="V278" s="12"/>
      <c r="W278" s="12"/>
      <c r="X278" s="12"/>
      <c r="Y278" s="12"/>
      <c r="Z278" s="12"/>
      <c r="AA278" s="12"/>
      <c r="AB278" s="12"/>
    </row>
    <row r="279" spans="1:28" ht="12.75" customHeight="1" x14ac:dyDescent="0.15">
      <c r="A279" t="str">
        <f t="shared" si="13"/>
        <v>1427162095540246187987</v>
      </c>
      <c r="B279" s="45">
        <v>142716209</v>
      </c>
      <c r="C279" s="13">
        <v>5540246187987</v>
      </c>
      <c r="D279" s="11" t="str">
        <f t="shared" si="12"/>
        <v>CREMERIE</v>
      </c>
      <c r="E279" s="7">
        <v>44711</v>
      </c>
      <c r="F279" s="42" t="str">
        <f t="shared" si="14"/>
        <v>202205</v>
      </c>
      <c r="G279" s="9">
        <v>2228</v>
      </c>
      <c r="H279" s="12"/>
      <c r="I279" s="12"/>
      <c r="J279" s="12"/>
      <c r="K279" s="12"/>
      <c r="L279" s="12"/>
      <c r="M279" s="12"/>
      <c r="N279" s="12"/>
      <c r="O279" s="12"/>
      <c r="P279" s="12"/>
      <c r="Q279" s="12"/>
      <c r="R279" s="12"/>
      <c r="S279" s="12"/>
      <c r="T279" s="12"/>
      <c r="U279" s="12"/>
      <c r="V279" s="12"/>
      <c r="W279" s="12"/>
      <c r="X279" s="12"/>
      <c r="Y279" s="12"/>
      <c r="Z279" s="12"/>
      <c r="AA279" s="12"/>
      <c r="AB279" s="12"/>
    </row>
    <row r="280" spans="1:28" ht="12.75" customHeight="1" x14ac:dyDescent="0.15">
      <c r="A280" t="str">
        <f t="shared" si="13"/>
        <v>1427162105540246176699</v>
      </c>
      <c r="B280" s="45">
        <v>142716210</v>
      </c>
      <c r="C280" s="13">
        <v>5540246176699</v>
      </c>
      <c r="D280" s="11" t="str">
        <f t="shared" si="12"/>
        <v>CREMERIE</v>
      </c>
      <c r="E280" s="7">
        <v>44711</v>
      </c>
      <c r="F280" s="42" t="str">
        <f t="shared" si="14"/>
        <v>202205</v>
      </c>
      <c r="G280" s="9">
        <v>1044</v>
      </c>
      <c r="H280" s="12"/>
      <c r="I280" s="12"/>
      <c r="J280" s="12"/>
      <c r="K280" s="12"/>
      <c r="L280" s="12"/>
      <c r="M280" s="12"/>
      <c r="N280" s="12"/>
      <c r="O280" s="12"/>
      <c r="P280" s="12"/>
      <c r="Q280" s="12"/>
      <c r="R280" s="12"/>
      <c r="S280" s="12"/>
      <c r="T280" s="12"/>
      <c r="U280" s="12"/>
      <c r="V280" s="12"/>
      <c r="W280" s="12"/>
      <c r="X280" s="12"/>
      <c r="Y280" s="12"/>
      <c r="Z280" s="12"/>
      <c r="AA280" s="12"/>
      <c r="AB280" s="12"/>
    </row>
    <row r="281" spans="1:28" ht="12.75" customHeight="1" x14ac:dyDescent="0.15">
      <c r="A281" t="str">
        <f t="shared" si="13"/>
        <v>1427162235540246172978</v>
      </c>
      <c r="B281" s="45">
        <v>142716223</v>
      </c>
      <c r="C281" s="11">
        <v>5540246172978</v>
      </c>
      <c r="D281" s="11" t="str">
        <f t="shared" si="12"/>
        <v>CREMERIE</v>
      </c>
      <c r="E281" s="4">
        <v>44711</v>
      </c>
      <c r="F281" s="42" t="str">
        <f t="shared" si="14"/>
        <v>202205</v>
      </c>
      <c r="G281" s="6">
        <v>836</v>
      </c>
      <c r="H281" s="12"/>
      <c r="I281" s="12"/>
      <c r="J281" s="12"/>
      <c r="K281" s="12"/>
      <c r="L281" s="12"/>
      <c r="M281" s="12"/>
      <c r="N281" s="12"/>
      <c r="O281" s="12"/>
      <c r="P281" s="12"/>
      <c r="Q281" s="12"/>
      <c r="R281" s="12"/>
      <c r="S281" s="12"/>
      <c r="T281" s="12"/>
      <c r="U281" s="12"/>
      <c r="V281" s="12"/>
      <c r="W281" s="12"/>
      <c r="X281" s="12"/>
      <c r="Y281" s="12"/>
      <c r="Z281" s="12"/>
      <c r="AA281" s="12"/>
      <c r="AB281" s="12"/>
    </row>
    <row r="282" spans="1:28" ht="12.75" customHeight="1" x14ac:dyDescent="0.15">
      <c r="A282" t="str">
        <f t="shared" si="13"/>
        <v>1427162235540246176699</v>
      </c>
      <c r="B282" s="45">
        <v>142716223</v>
      </c>
      <c r="C282" s="13">
        <v>5540246176699</v>
      </c>
      <c r="D282" s="11" t="str">
        <f t="shared" si="12"/>
        <v>CREMERIE</v>
      </c>
      <c r="E282" s="7">
        <v>44711</v>
      </c>
      <c r="F282" s="42" t="str">
        <f t="shared" si="14"/>
        <v>202205</v>
      </c>
      <c r="G282" s="9">
        <v>4176</v>
      </c>
      <c r="H282" s="12"/>
      <c r="I282" s="12"/>
      <c r="J282" s="12"/>
      <c r="K282" s="12"/>
      <c r="L282" s="12"/>
      <c r="M282" s="12"/>
      <c r="N282" s="12"/>
      <c r="O282" s="12"/>
      <c r="P282" s="12"/>
      <c r="Q282" s="12"/>
      <c r="R282" s="12"/>
      <c r="S282" s="12"/>
      <c r="T282" s="12"/>
      <c r="U282" s="12"/>
      <c r="V282" s="12"/>
      <c r="W282" s="12"/>
      <c r="X282" s="12"/>
      <c r="Y282" s="12"/>
      <c r="Z282" s="12"/>
      <c r="AA282" s="12"/>
      <c r="AB282" s="12"/>
    </row>
    <row r="283" spans="1:28" ht="12.75" customHeight="1" x14ac:dyDescent="0.15">
      <c r="A283" t="str">
        <f t="shared" si="13"/>
        <v>1427162255540246171933</v>
      </c>
      <c r="B283" s="45">
        <v>142716225</v>
      </c>
      <c r="C283" s="13">
        <v>5540246171933</v>
      </c>
      <c r="D283" s="11" t="str">
        <f t="shared" si="12"/>
        <v>CREMERIE</v>
      </c>
      <c r="E283" s="7">
        <v>44714</v>
      </c>
      <c r="F283" s="42" t="str">
        <f t="shared" si="14"/>
        <v>202206</v>
      </c>
      <c r="G283" s="9">
        <v>1114</v>
      </c>
      <c r="H283" s="12"/>
      <c r="I283" s="12"/>
      <c r="J283" s="12"/>
      <c r="K283" s="12"/>
      <c r="L283" s="12"/>
      <c r="M283" s="12"/>
      <c r="N283" s="12"/>
      <c r="O283" s="12"/>
      <c r="P283" s="12"/>
      <c r="Q283" s="12"/>
      <c r="R283" s="12"/>
      <c r="S283" s="12"/>
      <c r="T283" s="12"/>
      <c r="U283" s="12"/>
      <c r="V283" s="12"/>
      <c r="W283" s="12"/>
      <c r="X283" s="12"/>
      <c r="Y283" s="12"/>
      <c r="Z283" s="12"/>
      <c r="AA283" s="12"/>
      <c r="AB283" s="12"/>
    </row>
    <row r="284" spans="1:28" ht="12.75" customHeight="1" x14ac:dyDescent="0.15">
      <c r="A284" t="str">
        <f t="shared" si="13"/>
        <v>1427162255540246187987</v>
      </c>
      <c r="B284" s="45">
        <v>142716225</v>
      </c>
      <c r="C284" s="11">
        <v>5540246187987</v>
      </c>
      <c r="D284" s="11" t="str">
        <f t="shared" si="12"/>
        <v>CREMERIE</v>
      </c>
      <c r="E284" s="4">
        <v>44714</v>
      </c>
      <c r="F284" s="42" t="str">
        <f t="shared" si="14"/>
        <v>202206</v>
      </c>
      <c r="G284" s="6">
        <v>4455</v>
      </c>
      <c r="H284" s="12"/>
      <c r="I284" s="12"/>
      <c r="J284" s="12"/>
      <c r="K284" s="12"/>
      <c r="L284" s="12"/>
      <c r="M284" s="12"/>
      <c r="N284" s="12"/>
      <c r="O284" s="12"/>
      <c r="P284" s="12"/>
      <c r="Q284" s="12"/>
      <c r="R284" s="12"/>
      <c r="S284" s="12"/>
      <c r="T284" s="12"/>
      <c r="U284" s="12"/>
      <c r="V284" s="12"/>
      <c r="W284" s="12"/>
      <c r="X284" s="12"/>
      <c r="Y284" s="12"/>
      <c r="Z284" s="12"/>
      <c r="AA284" s="12"/>
      <c r="AB284" s="12"/>
    </row>
    <row r="285" spans="1:28" ht="12.75" customHeight="1" x14ac:dyDescent="0.15">
      <c r="A285" t="str">
        <f t="shared" si="13"/>
        <v>1427162255540246188200</v>
      </c>
      <c r="B285" s="45">
        <v>142716225</v>
      </c>
      <c r="C285" s="13">
        <v>5540246188200</v>
      </c>
      <c r="D285" s="11" t="str">
        <f t="shared" si="12"/>
        <v>CREMERIE</v>
      </c>
      <c r="E285" s="7">
        <v>44714</v>
      </c>
      <c r="F285" s="42" t="str">
        <f t="shared" si="14"/>
        <v>202206</v>
      </c>
      <c r="G285" s="9">
        <v>2228</v>
      </c>
      <c r="H285" s="12"/>
      <c r="I285" s="12"/>
      <c r="J285" s="12"/>
      <c r="K285" s="12"/>
      <c r="L285" s="12"/>
      <c r="M285" s="12"/>
      <c r="N285" s="12"/>
      <c r="O285" s="12"/>
      <c r="P285" s="12"/>
      <c r="Q285" s="12"/>
      <c r="R285" s="12"/>
      <c r="S285" s="12"/>
      <c r="T285" s="12"/>
      <c r="U285" s="12"/>
      <c r="V285" s="12"/>
      <c r="W285" s="12"/>
      <c r="X285" s="12"/>
      <c r="Y285" s="12"/>
      <c r="Z285" s="12"/>
      <c r="AA285" s="12"/>
      <c r="AB285" s="12"/>
    </row>
    <row r="286" spans="1:28" ht="12.75" customHeight="1" x14ac:dyDescent="0.15">
      <c r="A286" t="str">
        <f t="shared" si="13"/>
        <v>1427162265540246172978</v>
      </c>
      <c r="B286" s="45">
        <v>142716226</v>
      </c>
      <c r="C286" s="13">
        <v>5540246172978</v>
      </c>
      <c r="D286" s="11" t="str">
        <f t="shared" si="12"/>
        <v>CREMERIE</v>
      </c>
      <c r="E286" s="7">
        <v>44714</v>
      </c>
      <c r="F286" s="42" t="str">
        <f t="shared" si="14"/>
        <v>202206</v>
      </c>
      <c r="G286" s="9">
        <v>418</v>
      </c>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2.75" customHeight="1" x14ac:dyDescent="0.15">
      <c r="A287" t="str">
        <f t="shared" si="13"/>
        <v>1427162265540246174174</v>
      </c>
      <c r="B287" s="45">
        <v>142716226</v>
      </c>
      <c r="C287" s="13">
        <v>5540246174174</v>
      </c>
      <c r="D287" s="11" t="str">
        <f t="shared" si="12"/>
        <v>CREMERIE</v>
      </c>
      <c r="E287" s="7">
        <v>44714</v>
      </c>
      <c r="F287" s="42" t="str">
        <f t="shared" si="14"/>
        <v>202206</v>
      </c>
      <c r="G287" s="9">
        <v>696</v>
      </c>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2.75" customHeight="1" x14ac:dyDescent="0.15">
      <c r="A288" t="str">
        <f t="shared" si="13"/>
        <v>1427162265540246176699</v>
      </c>
      <c r="B288" s="45">
        <v>142716226</v>
      </c>
      <c r="C288" s="13">
        <v>5540246176699</v>
      </c>
      <c r="D288" s="11" t="str">
        <f t="shared" si="12"/>
        <v>CREMERIE</v>
      </c>
      <c r="E288" s="7">
        <v>44714</v>
      </c>
      <c r="F288" s="42" t="str">
        <f t="shared" si="14"/>
        <v>202206</v>
      </c>
      <c r="G288" s="9">
        <v>2088</v>
      </c>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2.75" customHeight="1" x14ac:dyDescent="0.15">
      <c r="A289" t="str">
        <f t="shared" si="13"/>
        <v>1427162265540246188175</v>
      </c>
      <c r="B289" s="45">
        <v>142716226</v>
      </c>
      <c r="C289" s="13">
        <v>5540246188175</v>
      </c>
      <c r="D289" s="11" t="str">
        <f t="shared" si="12"/>
        <v>CREMERIE</v>
      </c>
      <c r="E289" s="7">
        <v>44714</v>
      </c>
      <c r="F289" s="42" t="str">
        <f t="shared" si="14"/>
        <v>202206</v>
      </c>
      <c r="G289" s="9">
        <v>232</v>
      </c>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2.75" customHeight="1" x14ac:dyDescent="0.15">
      <c r="A290" t="str">
        <f t="shared" si="13"/>
        <v>1427162395540246173472</v>
      </c>
      <c r="B290" s="45">
        <v>142716239</v>
      </c>
      <c r="C290" s="13">
        <v>5540246173472</v>
      </c>
      <c r="D290" s="11" t="str">
        <f t="shared" si="12"/>
        <v>CREMERIE</v>
      </c>
      <c r="E290" s="7">
        <v>44717</v>
      </c>
      <c r="F290" s="42" t="str">
        <f t="shared" si="14"/>
        <v>202206</v>
      </c>
      <c r="G290" s="9">
        <v>279</v>
      </c>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2.75" customHeight="1" x14ac:dyDescent="0.15">
      <c r="A291" t="str">
        <f t="shared" si="13"/>
        <v>1427162395540246174095</v>
      </c>
      <c r="B291" s="45">
        <v>142716239</v>
      </c>
      <c r="C291" s="11">
        <v>5540246174095</v>
      </c>
      <c r="D291" s="11" t="str">
        <f t="shared" si="12"/>
        <v>CREMERIE</v>
      </c>
      <c r="E291" s="4">
        <v>44717</v>
      </c>
      <c r="F291" s="42" t="str">
        <f t="shared" si="14"/>
        <v>202206</v>
      </c>
      <c r="G291" s="6">
        <v>70</v>
      </c>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2.75" customHeight="1" x14ac:dyDescent="0.15">
      <c r="A292" t="str">
        <f t="shared" si="13"/>
        <v>1427162395540246175049</v>
      </c>
      <c r="B292" s="45">
        <v>142716239</v>
      </c>
      <c r="C292" s="13">
        <v>5540246175049</v>
      </c>
      <c r="D292" s="11" t="str">
        <f t="shared" si="12"/>
        <v>CREMERIE</v>
      </c>
      <c r="E292" s="7">
        <v>44717</v>
      </c>
      <c r="F292" s="42" t="str">
        <f t="shared" si="14"/>
        <v>202206</v>
      </c>
      <c r="G292" s="9">
        <v>836</v>
      </c>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2.75" customHeight="1" x14ac:dyDescent="0.15">
      <c r="A293" t="str">
        <f t="shared" si="13"/>
        <v>1427162395540246175050</v>
      </c>
      <c r="B293" s="45">
        <v>142716239</v>
      </c>
      <c r="C293" s="11">
        <v>5540246175050</v>
      </c>
      <c r="D293" s="11" t="str">
        <f t="shared" si="12"/>
        <v>CREMERIE</v>
      </c>
      <c r="E293" s="4">
        <v>44717</v>
      </c>
      <c r="F293" s="42" t="str">
        <f t="shared" si="14"/>
        <v>202206</v>
      </c>
      <c r="G293" s="6">
        <v>557</v>
      </c>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2.75" customHeight="1" x14ac:dyDescent="0.15">
      <c r="A294" t="str">
        <f t="shared" si="13"/>
        <v>1427162425540246171888</v>
      </c>
      <c r="B294" s="45">
        <v>142716242</v>
      </c>
      <c r="C294" s="13">
        <v>5540246171888</v>
      </c>
      <c r="D294" s="11" t="str">
        <f t="shared" si="12"/>
        <v>BOULANGERIE</v>
      </c>
      <c r="E294" s="7">
        <v>44717</v>
      </c>
      <c r="F294" s="42" t="str">
        <f t="shared" si="14"/>
        <v>202206</v>
      </c>
      <c r="G294" s="9">
        <v>650</v>
      </c>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2.75" customHeight="1" x14ac:dyDescent="0.15">
      <c r="A295" t="str">
        <f t="shared" si="13"/>
        <v>1427162475540246170256</v>
      </c>
      <c r="B295" s="45">
        <v>142716247</v>
      </c>
      <c r="C295" s="11">
        <v>5540246170256</v>
      </c>
      <c r="D295" s="11" t="str">
        <f t="shared" si="12"/>
        <v>BOULANGERIE</v>
      </c>
      <c r="E295" s="4">
        <v>44738</v>
      </c>
      <c r="F295" s="42" t="str">
        <f t="shared" si="14"/>
        <v>202206</v>
      </c>
      <c r="G295" s="6">
        <v>1235</v>
      </c>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2.75" customHeight="1" x14ac:dyDescent="0.15">
      <c r="A296" t="str">
        <f t="shared" si="13"/>
        <v>1427162475540246171888</v>
      </c>
      <c r="B296" s="45">
        <v>142716247</v>
      </c>
      <c r="C296" s="13">
        <v>5540246171888</v>
      </c>
      <c r="D296" s="11" t="str">
        <f t="shared" si="12"/>
        <v>BOULANGERIE</v>
      </c>
      <c r="E296" s="7">
        <v>44738</v>
      </c>
      <c r="F296" s="42" t="str">
        <f t="shared" si="14"/>
        <v>202206</v>
      </c>
      <c r="G296" s="9">
        <v>260</v>
      </c>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2.75" customHeight="1" x14ac:dyDescent="0.15">
      <c r="A297" t="str">
        <f t="shared" si="13"/>
        <v>1427162485540246184036</v>
      </c>
      <c r="B297" s="45">
        <v>142716248</v>
      </c>
      <c r="C297" s="11">
        <v>5540246184036</v>
      </c>
      <c r="D297" s="11" t="str">
        <f t="shared" si="12"/>
        <v>BOULANGERIE</v>
      </c>
      <c r="E297" s="4">
        <v>44724</v>
      </c>
      <c r="F297" s="42" t="str">
        <f t="shared" si="14"/>
        <v>202206</v>
      </c>
      <c r="G297" s="6">
        <v>130</v>
      </c>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2.75" customHeight="1" x14ac:dyDescent="0.15">
      <c r="A298" t="str">
        <f t="shared" si="13"/>
        <v>1427162485540246191596</v>
      </c>
      <c r="B298" s="45">
        <v>142716248</v>
      </c>
      <c r="C298" s="13">
        <v>5540246191596</v>
      </c>
      <c r="D298" s="11" t="str">
        <f t="shared" si="12"/>
        <v>BOULANGERIE</v>
      </c>
      <c r="E298" s="7">
        <v>44724</v>
      </c>
      <c r="F298" s="42" t="str">
        <f t="shared" si="14"/>
        <v>202206</v>
      </c>
      <c r="G298" s="9">
        <v>223</v>
      </c>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2.75" customHeight="1" x14ac:dyDescent="0.15">
      <c r="A299" t="str">
        <f t="shared" si="13"/>
        <v>1427162485540246193505</v>
      </c>
      <c r="B299" s="45">
        <v>142716248</v>
      </c>
      <c r="C299" s="11">
        <v>5540246193505</v>
      </c>
      <c r="D299" s="11" t="str">
        <f t="shared" si="12"/>
        <v>BOULANGERIE</v>
      </c>
      <c r="E299" s="4">
        <v>44724</v>
      </c>
      <c r="F299" s="42" t="str">
        <f t="shared" si="14"/>
        <v>202206</v>
      </c>
      <c r="G299" s="6">
        <v>26727</v>
      </c>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2.75" customHeight="1" x14ac:dyDescent="0.15">
      <c r="A300" t="str">
        <f t="shared" si="13"/>
        <v>1427162505540246188583</v>
      </c>
      <c r="B300" s="45">
        <v>142716250</v>
      </c>
      <c r="C300" s="13">
        <v>5540246188583</v>
      </c>
      <c r="D300" s="11" t="str">
        <f t="shared" si="12"/>
        <v>BOULANGERIE</v>
      </c>
      <c r="E300" s="7">
        <v>44716</v>
      </c>
      <c r="F300" s="42" t="str">
        <f t="shared" si="14"/>
        <v>202206</v>
      </c>
      <c r="G300" s="9">
        <v>3898</v>
      </c>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2.75" customHeight="1" x14ac:dyDescent="0.15">
      <c r="A301" t="str">
        <f t="shared" si="13"/>
        <v>1427162515540246188583</v>
      </c>
      <c r="B301" s="45">
        <v>142716251</v>
      </c>
      <c r="C301" s="11">
        <v>5540246188583</v>
      </c>
      <c r="D301" s="11" t="str">
        <f t="shared" si="12"/>
        <v>BOULANGERIE</v>
      </c>
      <c r="E301" s="4">
        <v>44731</v>
      </c>
      <c r="F301" s="42" t="str">
        <f t="shared" si="14"/>
        <v>202206</v>
      </c>
      <c r="G301" s="6">
        <v>3898</v>
      </c>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2.75" customHeight="1" x14ac:dyDescent="0.15">
      <c r="A302" t="str">
        <f t="shared" si="13"/>
        <v>1427262645540246171933</v>
      </c>
      <c r="B302" s="45">
        <v>142726264</v>
      </c>
      <c r="C302" s="11">
        <v>5540246171933</v>
      </c>
      <c r="D302" s="11" t="str">
        <f t="shared" si="12"/>
        <v>CREMERIE</v>
      </c>
      <c r="E302" s="4">
        <v>44715</v>
      </c>
      <c r="F302" s="42" t="str">
        <f t="shared" si="14"/>
        <v>202206</v>
      </c>
      <c r="G302" s="6">
        <v>1114</v>
      </c>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2.75" customHeight="1" x14ac:dyDescent="0.15">
      <c r="A303" t="str">
        <f t="shared" si="13"/>
        <v>1427262645540246176294</v>
      </c>
      <c r="B303" s="45">
        <v>142726264</v>
      </c>
      <c r="C303" s="13">
        <v>5540246176294</v>
      </c>
      <c r="D303" s="11" t="str">
        <f t="shared" si="12"/>
        <v>CREMERIE</v>
      </c>
      <c r="E303" s="7">
        <v>44715</v>
      </c>
      <c r="F303" s="42" t="str">
        <f t="shared" si="14"/>
        <v>202206</v>
      </c>
      <c r="G303" s="9">
        <v>2228</v>
      </c>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2.75" customHeight="1" x14ac:dyDescent="0.15">
      <c r="A304" t="str">
        <f t="shared" si="13"/>
        <v>1427262645540246176295</v>
      </c>
      <c r="B304" s="45">
        <v>142726264</v>
      </c>
      <c r="C304" s="11">
        <v>5540246176295</v>
      </c>
      <c r="D304" s="11" t="str">
        <f t="shared" si="12"/>
        <v>CREMERIE</v>
      </c>
      <c r="E304" s="4">
        <v>44715</v>
      </c>
      <c r="F304" s="42" t="str">
        <f t="shared" si="14"/>
        <v>202206</v>
      </c>
      <c r="G304" s="6">
        <v>4455</v>
      </c>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2.75" customHeight="1" x14ac:dyDescent="0.15">
      <c r="A305" t="str">
        <f t="shared" si="13"/>
        <v>1427262655540246172539</v>
      </c>
      <c r="B305" s="45">
        <v>142726265</v>
      </c>
      <c r="C305" s="13">
        <v>5540246172539</v>
      </c>
      <c r="D305" s="11" t="str">
        <f t="shared" si="12"/>
        <v>CREMERIE</v>
      </c>
      <c r="E305" s="7">
        <v>44715</v>
      </c>
      <c r="F305" s="42" t="str">
        <f t="shared" si="14"/>
        <v>202206</v>
      </c>
      <c r="G305" s="9">
        <v>24</v>
      </c>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2.75" customHeight="1" x14ac:dyDescent="0.15">
      <c r="A306" t="str">
        <f t="shared" si="13"/>
        <v>1427262655540246176699</v>
      </c>
      <c r="B306" s="45">
        <v>142726265</v>
      </c>
      <c r="C306" s="13">
        <v>5540246176699</v>
      </c>
      <c r="D306" s="11" t="str">
        <f t="shared" si="12"/>
        <v>CREMERIE</v>
      </c>
      <c r="E306" s="7">
        <v>44715</v>
      </c>
      <c r="F306" s="42" t="str">
        <f t="shared" si="14"/>
        <v>202206</v>
      </c>
      <c r="G306" s="9">
        <v>3132</v>
      </c>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2.75" customHeight="1" x14ac:dyDescent="0.15">
      <c r="A307" t="str">
        <f t="shared" si="13"/>
        <v>1427262765540246183587</v>
      </c>
      <c r="B307" s="45">
        <v>142726276</v>
      </c>
      <c r="C307" s="13">
        <v>5540246183587</v>
      </c>
      <c r="D307" s="11" t="str">
        <f t="shared" si="12"/>
        <v>MIX LEGUMES</v>
      </c>
      <c r="E307" s="7">
        <v>44729</v>
      </c>
      <c r="F307" s="42" t="str">
        <f t="shared" si="14"/>
        <v>202206</v>
      </c>
      <c r="G307" s="9">
        <v>502</v>
      </c>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2.75" customHeight="1" x14ac:dyDescent="0.15">
      <c r="A308" t="str">
        <f t="shared" si="13"/>
        <v>1427262765540246183589</v>
      </c>
      <c r="B308" s="45">
        <v>142726276</v>
      </c>
      <c r="C308" s="11">
        <v>5540246183589</v>
      </c>
      <c r="D308" s="11" t="str">
        <f t="shared" si="12"/>
        <v>MIX LEGUMES</v>
      </c>
      <c r="E308" s="4">
        <v>44729</v>
      </c>
      <c r="F308" s="42" t="str">
        <f t="shared" si="14"/>
        <v>202206</v>
      </c>
      <c r="G308" s="6">
        <v>1949</v>
      </c>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2.75" customHeight="1" x14ac:dyDescent="0.15">
      <c r="A309" t="str">
        <f t="shared" si="13"/>
        <v>1427262765540246186351</v>
      </c>
      <c r="B309" s="45">
        <v>142726276</v>
      </c>
      <c r="C309" s="13">
        <v>5540246186351</v>
      </c>
      <c r="D309" s="11" t="str">
        <f t="shared" si="12"/>
        <v>MIX LEGUMES</v>
      </c>
      <c r="E309" s="7">
        <v>44729</v>
      </c>
      <c r="F309" s="42" t="str">
        <f t="shared" si="14"/>
        <v>202206</v>
      </c>
      <c r="G309" s="9">
        <v>564</v>
      </c>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2.75" customHeight="1" x14ac:dyDescent="0.15">
      <c r="A310" t="str">
        <f t="shared" si="13"/>
        <v>1427262765540246186352</v>
      </c>
      <c r="B310" s="45">
        <v>142726276</v>
      </c>
      <c r="C310" s="11">
        <v>5540246186352</v>
      </c>
      <c r="D310" s="11" t="str">
        <f t="shared" si="12"/>
        <v>MIX LEGUMES</v>
      </c>
      <c r="E310" s="4">
        <v>44729</v>
      </c>
      <c r="F310" s="42" t="str">
        <f t="shared" si="14"/>
        <v>202206</v>
      </c>
      <c r="G310" s="6">
        <v>1880</v>
      </c>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2.75" customHeight="1" x14ac:dyDescent="0.15">
      <c r="A311" t="str">
        <f t="shared" si="13"/>
        <v>1427262765540246191718</v>
      </c>
      <c r="B311" s="45">
        <v>142726276</v>
      </c>
      <c r="C311" s="13">
        <v>5540246191718</v>
      </c>
      <c r="D311" s="11" t="str">
        <f t="shared" si="12"/>
        <v>MIX LEGUMES</v>
      </c>
      <c r="E311" s="7">
        <v>44729</v>
      </c>
      <c r="F311" s="42" t="str">
        <f t="shared" si="14"/>
        <v>202206</v>
      </c>
      <c r="G311" s="9">
        <v>2339</v>
      </c>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2.75" customHeight="1" x14ac:dyDescent="0.15">
      <c r="A312" t="str">
        <f t="shared" si="13"/>
        <v>1427262785540246183558</v>
      </c>
      <c r="B312" s="45">
        <v>142726278</v>
      </c>
      <c r="C312" s="11">
        <v>5540246183558</v>
      </c>
      <c r="D312" s="11" t="str">
        <f t="shared" si="12"/>
        <v>MIX LEGUMES</v>
      </c>
      <c r="E312" s="4">
        <v>44730</v>
      </c>
      <c r="F312" s="42" t="str">
        <f t="shared" si="14"/>
        <v>202206</v>
      </c>
      <c r="G312" s="6">
        <v>3898</v>
      </c>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2.75" customHeight="1" x14ac:dyDescent="0.15">
      <c r="A313" t="str">
        <f t="shared" si="13"/>
        <v>1427262785540246183560</v>
      </c>
      <c r="B313" s="45">
        <v>142726278</v>
      </c>
      <c r="C313" s="13">
        <v>5540246183560</v>
      </c>
      <c r="D313" s="11" t="str">
        <f t="shared" si="12"/>
        <v>MIX LEGUMES</v>
      </c>
      <c r="E313" s="7">
        <v>44730</v>
      </c>
      <c r="F313" s="42" t="str">
        <f t="shared" si="14"/>
        <v>202206</v>
      </c>
      <c r="G313" s="9">
        <v>223</v>
      </c>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2.75" customHeight="1" x14ac:dyDescent="0.15">
      <c r="A314" t="str">
        <f t="shared" si="13"/>
        <v>1427262785540246192209</v>
      </c>
      <c r="B314" s="45">
        <v>142726278</v>
      </c>
      <c r="C314" s="11">
        <v>5540246192209</v>
      </c>
      <c r="D314" s="11" t="str">
        <f t="shared" si="12"/>
        <v>MIX LEGUMES</v>
      </c>
      <c r="E314" s="4">
        <v>44730</v>
      </c>
      <c r="F314" s="42" t="str">
        <f t="shared" si="14"/>
        <v>202206</v>
      </c>
      <c r="G314" s="6">
        <v>1114</v>
      </c>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2.75" customHeight="1" x14ac:dyDescent="0.15">
      <c r="A315" t="str">
        <f t="shared" si="13"/>
        <v>1427262785540246192462</v>
      </c>
      <c r="B315" s="45">
        <v>142726278</v>
      </c>
      <c r="C315" s="13">
        <v>5540246192462</v>
      </c>
      <c r="D315" s="11" t="str">
        <f t="shared" si="12"/>
        <v>MIX LEGUMES</v>
      </c>
      <c r="E315" s="7">
        <v>44730</v>
      </c>
      <c r="F315" s="42" t="str">
        <f t="shared" si="14"/>
        <v>202206</v>
      </c>
      <c r="G315" s="9">
        <v>1114</v>
      </c>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2.75" customHeight="1" x14ac:dyDescent="0.15">
      <c r="A316" t="str">
        <f t="shared" si="13"/>
        <v>1427262815540246183130</v>
      </c>
      <c r="B316" s="45">
        <v>142726281</v>
      </c>
      <c r="C316" s="13">
        <v>5540246183130</v>
      </c>
      <c r="D316" s="11" t="str">
        <f t="shared" si="12"/>
        <v>MIX LEGUMES</v>
      </c>
      <c r="E316" s="7">
        <v>44723</v>
      </c>
      <c r="F316" s="42" t="str">
        <f t="shared" si="14"/>
        <v>202206</v>
      </c>
      <c r="G316" s="9">
        <v>3007</v>
      </c>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2.75" customHeight="1" x14ac:dyDescent="0.15">
      <c r="A317" t="str">
        <f t="shared" si="13"/>
        <v>1427262815540246183455</v>
      </c>
      <c r="B317" s="45">
        <v>142726281</v>
      </c>
      <c r="C317" s="11">
        <v>5540246183455</v>
      </c>
      <c r="D317" s="11" t="str">
        <f t="shared" si="12"/>
        <v>MIX LEGUMES</v>
      </c>
      <c r="E317" s="4">
        <v>44723</v>
      </c>
      <c r="F317" s="42" t="str">
        <f t="shared" si="14"/>
        <v>202206</v>
      </c>
      <c r="G317" s="6">
        <v>1044</v>
      </c>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2.75" customHeight="1" x14ac:dyDescent="0.15">
      <c r="A318" t="str">
        <f t="shared" si="13"/>
        <v>1427262815540246183538</v>
      </c>
      <c r="B318" s="45">
        <v>142726281</v>
      </c>
      <c r="C318" s="13">
        <v>5540246183538</v>
      </c>
      <c r="D318" s="11" t="str">
        <f t="shared" si="12"/>
        <v>MIX LEGUMES</v>
      </c>
      <c r="E318" s="7">
        <v>44723</v>
      </c>
      <c r="F318" s="42" t="str">
        <f t="shared" si="14"/>
        <v>202206</v>
      </c>
      <c r="G318" s="9">
        <v>919</v>
      </c>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2.75" customHeight="1" x14ac:dyDescent="0.15">
      <c r="A319" t="str">
        <f t="shared" si="13"/>
        <v>1427262815540246192571</v>
      </c>
      <c r="B319" s="45">
        <v>142726281</v>
      </c>
      <c r="C319" s="11">
        <v>5540246192571</v>
      </c>
      <c r="D319" s="11" t="str">
        <f t="shared" si="12"/>
        <v>MIX LEGUMES</v>
      </c>
      <c r="E319" s="4">
        <v>44723</v>
      </c>
      <c r="F319" s="42" t="str">
        <f t="shared" si="14"/>
        <v>202206</v>
      </c>
      <c r="G319" s="6">
        <v>452</v>
      </c>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2.75" customHeight="1" x14ac:dyDescent="0.15">
      <c r="A320" t="str">
        <f t="shared" si="13"/>
        <v>1427262985540246172978</v>
      </c>
      <c r="B320" s="45">
        <v>142726298</v>
      </c>
      <c r="C320" s="11">
        <v>5540246172978</v>
      </c>
      <c r="D320" s="11" t="str">
        <f t="shared" si="12"/>
        <v>CREMERIE</v>
      </c>
      <c r="E320" s="4">
        <v>44716</v>
      </c>
      <c r="F320" s="42" t="str">
        <f t="shared" si="14"/>
        <v>202206</v>
      </c>
      <c r="G320" s="6">
        <v>418</v>
      </c>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2.75" customHeight="1" x14ac:dyDescent="0.15">
      <c r="A321" t="str">
        <f t="shared" si="13"/>
        <v>1427262985540246174174</v>
      </c>
      <c r="B321" s="45">
        <v>142726298</v>
      </c>
      <c r="C321" s="13">
        <v>5540246174174</v>
      </c>
      <c r="D321" s="11" t="str">
        <f t="shared" si="12"/>
        <v>CREMERIE</v>
      </c>
      <c r="E321" s="7">
        <v>44716</v>
      </c>
      <c r="F321" s="42" t="str">
        <f t="shared" si="14"/>
        <v>202206</v>
      </c>
      <c r="G321" s="9">
        <v>464</v>
      </c>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2.75" customHeight="1" x14ac:dyDescent="0.15">
      <c r="A322" t="str">
        <f t="shared" si="13"/>
        <v>1427262995540246171933</v>
      </c>
      <c r="B322" s="45">
        <v>142726299</v>
      </c>
      <c r="C322" s="11">
        <v>5540246171933</v>
      </c>
      <c r="D322" s="11" t="str">
        <f t="shared" ref="D322:D385" si="15">VLOOKUP(C322,Categorie,4,FALSE)</f>
        <v>CREMERIE</v>
      </c>
      <c r="E322" s="4">
        <v>44716</v>
      </c>
      <c r="F322" s="42" t="str">
        <f t="shared" si="14"/>
        <v>202206</v>
      </c>
      <c r="G322" s="6">
        <v>836</v>
      </c>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2.75" customHeight="1" x14ac:dyDescent="0.15">
      <c r="A323" t="str">
        <f t="shared" ref="A323:A386" si="16">_xlfn.CONCAT(B323,C323)</f>
        <v>1427262995540246176294</v>
      </c>
      <c r="B323" s="45">
        <v>142726299</v>
      </c>
      <c r="C323" s="13">
        <v>5540246176294</v>
      </c>
      <c r="D323" s="11" t="str">
        <f t="shared" si="15"/>
        <v>CREMERIE</v>
      </c>
      <c r="E323" s="7">
        <v>44716</v>
      </c>
      <c r="F323" s="42" t="str">
        <f t="shared" ref="F323:F386" si="17">TEXT(E323,"aaaamm")</f>
        <v>202206</v>
      </c>
      <c r="G323" s="9">
        <v>2970</v>
      </c>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2.75" customHeight="1" x14ac:dyDescent="0.15">
      <c r="A324" t="str">
        <f t="shared" si="16"/>
        <v>1427262995540246176295</v>
      </c>
      <c r="B324" s="45">
        <v>142726299</v>
      </c>
      <c r="C324" s="11">
        <v>5540246176295</v>
      </c>
      <c r="D324" s="11" t="str">
        <f t="shared" si="15"/>
        <v>CREMERIE</v>
      </c>
      <c r="E324" s="4">
        <v>44716</v>
      </c>
      <c r="F324" s="42" t="str">
        <f t="shared" si="17"/>
        <v>202206</v>
      </c>
      <c r="G324" s="6">
        <v>7424</v>
      </c>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2.75" customHeight="1" x14ac:dyDescent="0.15">
      <c r="A325" t="str">
        <f t="shared" si="16"/>
        <v>1427262995540246187987</v>
      </c>
      <c r="B325" s="45">
        <v>142726299</v>
      </c>
      <c r="C325" s="13">
        <v>5540246187987</v>
      </c>
      <c r="D325" s="11" t="str">
        <f t="shared" si="15"/>
        <v>CREMERIE</v>
      </c>
      <c r="E325" s="7">
        <v>44716</v>
      </c>
      <c r="F325" s="42" t="str">
        <f t="shared" si="17"/>
        <v>202206</v>
      </c>
      <c r="G325" s="9">
        <v>4455</v>
      </c>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2.75" customHeight="1" x14ac:dyDescent="0.15">
      <c r="A326" t="str">
        <f t="shared" si="16"/>
        <v>1427262995540246188200</v>
      </c>
      <c r="B326" s="45">
        <v>142726299</v>
      </c>
      <c r="C326" s="11">
        <v>5540246188200</v>
      </c>
      <c r="D326" s="11" t="str">
        <f t="shared" si="15"/>
        <v>CREMERIE</v>
      </c>
      <c r="E326" s="4">
        <v>44716</v>
      </c>
      <c r="F326" s="42" t="str">
        <f t="shared" si="17"/>
        <v>202206</v>
      </c>
      <c r="G326" s="6">
        <v>743</v>
      </c>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2.75" customHeight="1" x14ac:dyDescent="0.15">
      <c r="A327" t="str">
        <f t="shared" si="16"/>
        <v>1427263015540246185429</v>
      </c>
      <c r="B327" s="45">
        <v>142726301</v>
      </c>
      <c r="C327" s="13">
        <v>5540246185429</v>
      </c>
      <c r="D327" s="11" t="str">
        <f t="shared" si="15"/>
        <v>CREMERIE</v>
      </c>
      <c r="E327" s="7">
        <v>44717</v>
      </c>
      <c r="F327" s="42" t="str">
        <f t="shared" si="17"/>
        <v>202206</v>
      </c>
      <c r="G327" s="9">
        <v>140</v>
      </c>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2.75" customHeight="1" x14ac:dyDescent="0.15">
      <c r="A328" t="str">
        <f t="shared" si="16"/>
        <v>1427263015540246186325</v>
      </c>
      <c r="B328" s="45">
        <v>142726301</v>
      </c>
      <c r="C328" s="11">
        <v>5540246186325</v>
      </c>
      <c r="D328" s="11" t="str">
        <f t="shared" si="15"/>
        <v>CREMERIE</v>
      </c>
      <c r="E328" s="4">
        <v>44717</v>
      </c>
      <c r="F328" s="42" t="str">
        <f t="shared" si="17"/>
        <v>202206</v>
      </c>
      <c r="G328" s="6">
        <v>279</v>
      </c>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2.75" customHeight="1" x14ac:dyDescent="0.15">
      <c r="A329" t="str">
        <f t="shared" si="16"/>
        <v>1427263025540246173472</v>
      </c>
      <c r="B329" s="45">
        <v>142726302</v>
      </c>
      <c r="C329" s="13">
        <v>5540246173472</v>
      </c>
      <c r="D329" s="11" t="str">
        <f t="shared" si="15"/>
        <v>CREMERIE</v>
      </c>
      <c r="E329" s="7">
        <v>44723</v>
      </c>
      <c r="F329" s="42" t="str">
        <f t="shared" si="17"/>
        <v>202206</v>
      </c>
      <c r="G329" s="9">
        <v>557</v>
      </c>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2.75" customHeight="1" x14ac:dyDescent="0.15">
      <c r="A330" t="str">
        <f t="shared" si="16"/>
        <v>1427263025540246175049</v>
      </c>
      <c r="B330" s="45">
        <v>142726302</v>
      </c>
      <c r="C330" s="11">
        <v>5540246175049</v>
      </c>
      <c r="D330" s="11" t="str">
        <f t="shared" si="15"/>
        <v>CREMERIE</v>
      </c>
      <c r="E330" s="4">
        <v>44723</v>
      </c>
      <c r="F330" s="42" t="str">
        <f t="shared" si="17"/>
        <v>202206</v>
      </c>
      <c r="G330" s="6">
        <v>557</v>
      </c>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2.75" customHeight="1" x14ac:dyDescent="0.15">
      <c r="A331" t="str">
        <f t="shared" si="16"/>
        <v>1427263025540246175050</v>
      </c>
      <c r="B331" s="45">
        <v>142726302</v>
      </c>
      <c r="C331" s="13">
        <v>5540246175050</v>
      </c>
      <c r="D331" s="11" t="str">
        <f t="shared" si="15"/>
        <v>CREMERIE</v>
      </c>
      <c r="E331" s="7">
        <v>44723</v>
      </c>
      <c r="F331" s="42" t="str">
        <f t="shared" si="17"/>
        <v>202206</v>
      </c>
      <c r="G331" s="9">
        <v>557</v>
      </c>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2.75" customHeight="1" x14ac:dyDescent="0.15">
      <c r="A332" t="str">
        <f t="shared" si="16"/>
        <v>1427263225540246172978</v>
      </c>
      <c r="B332" s="45">
        <v>142726322</v>
      </c>
      <c r="C332" s="13">
        <v>5540246172978</v>
      </c>
      <c r="D332" s="11" t="str">
        <f t="shared" si="15"/>
        <v>CREMERIE</v>
      </c>
      <c r="E332" s="7">
        <v>44717</v>
      </c>
      <c r="F332" s="42" t="str">
        <f t="shared" si="17"/>
        <v>202206</v>
      </c>
      <c r="G332" s="9">
        <v>1253</v>
      </c>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2.75" customHeight="1" x14ac:dyDescent="0.15">
      <c r="A333" t="str">
        <f t="shared" si="16"/>
        <v>1427263225540246188175</v>
      </c>
      <c r="B333" s="45">
        <v>142726322</v>
      </c>
      <c r="C333" s="13">
        <v>5540246188175</v>
      </c>
      <c r="D333" s="11" t="str">
        <f t="shared" si="15"/>
        <v>CREMERIE</v>
      </c>
      <c r="E333" s="7">
        <v>44717</v>
      </c>
      <c r="F333" s="42" t="str">
        <f t="shared" si="17"/>
        <v>202206</v>
      </c>
      <c r="G333" s="9">
        <v>232</v>
      </c>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2.75" customHeight="1" x14ac:dyDescent="0.15">
      <c r="A334" t="str">
        <f t="shared" si="16"/>
        <v>1427263235540246176294</v>
      </c>
      <c r="B334" s="45">
        <v>142726323</v>
      </c>
      <c r="C334" s="11">
        <v>5540246176294</v>
      </c>
      <c r="D334" s="11" t="str">
        <f t="shared" si="15"/>
        <v>CREMERIE</v>
      </c>
      <c r="E334" s="4">
        <v>44717</v>
      </c>
      <c r="F334" s="42" t="str">
        <f t="shared" si="17"/>
        <v>202206</v>
      </c>
      <c r="G334" s="6">
        <v>1485</v>
      </c>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2.75" customHeight="1" x14ac:dyDescent="0.15">
      <c r="A335" t="str">
        <f t="shared" si="16"/>
        <v>1427263235540246176295</v>
      </c>
      <c r="B335" s="45">
        <v>142726323</v>
      </c>
      <c r="C335" s="13">
        <v>5540246176295</v>
      </c>
      <c r="D335" s="11" t="str">
        <f t="shared" si="15"/>
        <v>CREMERIE</v>
      </c>
      <c r="E335" s="7">
        <v>44717</v>
      </c>
      <c r="F335" s="42" t="str">
        <f t="shared" si="17"/>
        <v>202206</v>
      </c>
      <c r="G335" s="9">
        <v>5940</v>
      </c>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2.75" customHeight="1" x14ac:dyDescent="0.15">
      <c r="A336" t="str">
        <f t="shared" si="16"/>
        <v>1427263235540246187987</v>
      </c>
      <c r="B336" s="45">
        <v>142726323</v>
      </c>
      <c r="C336" s="11">
        <v>5540246187987</v>
      </c>
      <c r="D336" s="11" t="str">
        <f t="shared" si="15"/>
        <v>CREMERIE</v>
      </c>
      <c r="E336" s="4">
        <v>44717</v>
      </c>
      <c r="F336" s="42" t="str">
        <f t="shared" si="17"/>
        <v>202206</v>
      </c>
      <c r="G336" s="6">
        <v>2228</v>
      </c>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2.75" customHeight="1" x14ac:dyDescent="0.15">
      <c r="A337" t="str">
        <f t="shared" si="16"/>
        <v>1427263235540246188200</v>
      </c>
      <c r="B337" s="45">
        <v>142726323</v>
      </c>
      <c r="C337" s="13">
        <v>5540246188200</v>
      </c>
      <c r="D337" s="11" t="str">
        <f t="shared" si="15"/>
        <v>CREMERIE</v>
      </c>
      <c r="E337" s="7">
        <v>44717</v>
      </c>
      <c r="F337" s="42" t="str">
        <f t="shared" si="17"/>
        <v>202206</v>
      </c>
      <c r="G337" s="9">
        <v>372</v>
      </c>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2.75" customHeight="1" x14ac:dyDescent="0.15">
      <c r="A338" t="str">
        <f t="shared" si="16"/>
        <v>1427263295540246177132</v>
      </c>
      <c r="B338" s="45">
        <v>142726329</v>
      </c>
      <c r="C338" s="11">
        <v>5540246177132</v>
      </c>
      <c r="D338" s="11" t="str">
        <f t="shared" si="15"/>
        <v>MIX LEGUMES</v>
      </c>
      <c r="E338" s="4">
        <v>44718</v>
      </c>
      <c r="F338" s="42" t="str">
        <f t="shared" si="17"/>
        <v>202206</v>
      </c>
      <c r="G338" s="6">
        <v>15312</v>
      </c>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2.75" customHeight="1" x14ac:dyDescent="0.15">
      <c r="A339" t="str">
        <f t="shared" si="16"/>
        <v>1427263305540246173906</v>
      </c>
      <c r="B339" s="45">
        <v>142726330</v>
      </c>
      <c r="C339" s="13">
        <v>5540246173906</v>
      </c>
      <c r="D339" s="11" t="str">
        <f t="shared" si="15"/>
        <v>VOLAILLE</v>
      </c>
      <c r="E339" s="7">
        <v>44729</v>
      </c>
      <c r="F339" s="42" t="str">
        <f t="shared" si="17"/>
        <v>202206</v>
      </c>
      <c r="G339" s="9">
        <v>2450</v>
      </c>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2.75" customHeight="1" x14ac:dyDescent="0.15">
      <c r="A340" t="str">
        <f t="shared" si="16"/>
        <v>1427263305540246181016</v>
      </c>
      <c r="B340" s="45">
        <v>142726330</v>
      </c>
      <c r="C340" s="11">
        <v>5540246181016</v>
      </c>
      <c r="D340" s="11" t="str">
        <f t="shared" si="15"/>
        <v>VOLAILLE</v>
      </c>
      <c r="E340" s="4">
        <v>44729</v>
      </c>
      <c r="F340" s="42" t="str">
        <f t="shared" si="17"/>
        <v>202206</v>
      </c>
      <c r="G340" s="6">
        <v>8018</v>
      </c>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2.75" customHeight="1" x14ac:dyDescent="0.15">
      <c r="A341" t="str">
        <f t="shared" si="16"/>
        <v>1427263345540246183541</v>
      </c>
      <c r="B341" s="45">
        <v>142726334</v>
      </c>
      <c r="C341" s="11">
        <v>5540246183541</v>
      </c>
      <c r="D341" s="11" t="str">
        <f t="shared" si="15"/>
        <v>MIX LEGUMES</v>
      </c>
      <c r="E341" s="4">
        <v>44723</v>
      </c>
      <c r="F341" s="42" t="str">
        <f t="shared" si="17"/>
        <v>202206</v>
      </c>
      <c r="G341" s="6">
        <v>2088</v>
      </c>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2.75" customHeight="1" x14ac:dyDescent="0.15">
      <c r="A342" t="str">
        <f t="shared" si="16"/>
        <v>1427263445540246176699</v>
      </c>
      <c r="B342" s="45">
        <v>142726344</v>
      </c>
      <c r="C342" s="13">
        <v>5540246176699</v>
      </c>
      <c r="D342" s="11" t="str">
        <f t="shared" si="15"/>
        <v>CREMERIE</v>
      </c>
      <c r="E342" s="7">
        <v>44717</v>
      </c>
      <c r="F342" s="42" t="str">
        <f t="shared" si="17"/>
        <v>202206</v>
      </c>
      <c r="G342" s="9">
        <v>4176</v>
      </c>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2.75" customHeight="1" x14ac:dyDescent="0.15">
      <c r="A343" t="str">
        <f t="shared" si="16"/>
        <v>1427263465540246171933</v>
      </c>
      <c r="B343" s="45">
        <v>142726346</v>
      </c>
      <c r="C343" s="13">
        <v>5540246171933</v>
      </c>
      <c r="D343" s="11" t="str">
        <f t="shared" si="15"/>
        <v>CREMERIE</v>
      </c>
      <c r="E343" s="7">
        <v>44718</v>
      </c>
      <c r="F343" s="42" t="str">
        <f t="shared" si="17"/>
        <v>202206</v>
      </c>
      <c r="G343" s="9">
        <v>1114</v>
      </c>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2.75" customHeight="1" x14ac:dyDescent="0.15">
      <c r="A344" t="str">
        <f t="shared" si="16"/>
        <v>1427263465540246176294</v>
      </c>
      <c r="B344" s="45">
        <v>142726346</v>
      </c>
      <c r="C344" s="11">
        <v>5540246176294</v>
      </c>
      <c r="D344" s="11" t="str">
        <f t="shared" si="15"/>
        <v>CREMERIE</v>
      </c>
      <c r="E344" s="4">
        <v>44718</v>
      </c>
      <c r="F344" s="42" t="str">
        <f t="shared" si="17"/>
        <v>202206</v>
      </c>
      <c r="G344" s="6">
        <v>4455</v>
      </c>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2.75" customHeight="1" x14ac:dyDescent="0.15">
      <c r="A345" t="str">
        <f t="shared" si="16"/>
        <v>1427263465540246176295</v>
      </c>
      <c r="B345" s="45">
        <v>142726346</v>
      </c>
      <c r="C345" s="13">
        <v>5540246176295</v>
      </c>
      <c r="D345" s="11" t="str">
        <f t="shared" si="15"/>
        <v>CREMERIE</v>
      </c>
      <c r="E345" s="7">
        <v>44718</v>
      </c>
      <c r="F345" s="42" t="str">
        <f t="shared" si="17"/>
        <v>202206</v>
      </c>
      <c r="G345" s="9">
        <v>14848</v>
      </c>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2.75" customHeight="1" x14ac:dyDescent="0.15">
      <c r="A346" t="str">
        <f t="shared" si="16"/>
        <v>1427263465540246187987</v>
      </c>
      <c r="B346" s="45">
        <v>142726346</v>
      </c>
      <c r="C346" s="13">
        <v>5540246187987</v>
      </c>
      <c r="D346" s="11" t="str">
        <f t="shared" si="15"/>
        <v>CREMERIE</v>
      </c>
      <c r="E346" s="7">
        <v>44718</v>
      </c>
      <c r="F346" s="42" t="str">
        <f t="shared" si="17"/>
        <v>202206</v>
      </c>
      <c r="G346" s="9">
        <v>6682</v>
      </c>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2.75" customHeight="1" x14ac:dyDescent="0.15">
      <c r="A347" t="str">
        <f t="shared" si="16"/>
        <v>1427263465540246188200</v>
      </c>
      <c r="B347" s="45">
        <v>142726346</v>
      </c>
      <c r="C347" s="11">
        <v>5540246188200</v>
      </c>
      <c r="D347" s="11" t="str">
        <f t="shared" si="15"/>
        <v>CREMERIE</v>
      </c>
      <c r="E347" s="4">
        <v>44718</v>
      </c>
      <c r="F347" s="42" t="str">
        <f t="shared" si="17"/>
        <v>202206</v>
      </c>
      <c r="G347" s="6">
        <v>1114</v>
      </c>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2.75" customHeight="1" x14ac:dyDescent="0.15">
      <c r="A348" t="str">
        <f t="shared" si="16"/>
        <v>1427263475540246172978</v>
      </c>
      <c r="B348" s="45">
        <v>142726347</v>
      </c>
      <c r="C348" s="13">
        <v>5540246172978</v>
      </c>
      <c r="D348" s="11" t="str">
        <f t="shared" si="15"/>
        <v>CREMERIE</v>
      </c>
      <c r="E348" s="7">
        <v>44718</v>
      </c>
      <c r="F348" s="42" t="str">
        <f t="shared" si="17"/>
        <v>202206</v>
      </c>
      <c r="G348" s="9">
        <v>1671</v>
      </c>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2.75" customHeight="1" x14ac:dyDescent="0.15">
      <c r="A349" t="str">
        <f t="shared" si="16"/>
        <v>1427263475540246174174</v>
      </c>
      <c r="B349" s="45">
        <v>142726347</v>
      </c>
      <c r="C349" s="11">
        <v>5540246174174</v>
      </c>
      <c r="D349" s="11" t="str">
        <f t="shared" si="15"/>
        <v>CREMERIE</v>
      </c>
      <c r="E349" s="4">
        <v>44718</v>
      </c>
      <c r="F349" s="42" t="str">
        <f t="shared" si="17"/>
        <v>202206</v>
      </c>
      <c r="G349" s="6">
        <v>464</v>
      </c>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2.75" customHeight="1" x14ac:dyDescent="0.15">
      <c r="A350" t="str">
        <f t="shared" si="16"/>
        <v>1427263475540246176699</v>
      </c>
      <c r="B350" s="45">
        <v>142726347</v>
      </c>
      <c r="C350" s="11">
        <v>5540246176699</v>
      </c>
      <c r="D350" s="11" t="str">
        <f t="shared" si="15"/>
        <v>CREMERIE</v>
      </c>
      <c r="E350" s="4">
        <v>44718</v>
      </c>
      <c r="F350" s="42" t="str">
        <f t="shared" si="17"/>
        <v>202206</v>
      </c>
      <c r="G350" s="6">
        <v>4176</v>
      </c>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2.75" customHeight="1" x14ac:dyDescent="0.15">
      <c r="A351" t="str">
        <f t="shared" si="16"/>
        <v>1427263635540246183547</v>
      </c>
      <c r="B351" s="45">
        <v>142726363</v>
      </c>
      <c r="C351" s="11">
        <v>5540246183547</v>
      </c>
      <c r="D351" s="11" t="str">
        <f t="shared" si="15"/>
        <v>VOLAILLE</v>
      </c>
      <c r="E351" s="4">
        <v>44717</v>
      </c>
      <c r="F351" s="42" t="str">
        <f t="shared" si="17"/>
        <v>202206</v>
      </c>
      <c r="G351" s="6">
        <v>2228</v>
      </c>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2.75" customHeight="1" x14ac:dyDescent="0.15">
      <c r="A352" t="str">
        <f t="shared" si="16"/>
        <v>1427263645540246173472</v>
      </c>
      <c r="B352" s="45">
        <v>142726364</v>
      </c>
      <c r="C352" s="13">
        <v>5540246173472</v>
      </c>
      <c r="D352" s="11" t="str">
        <f t="shared" si="15"/>
        <v>CREMERIE</v>
      </c>
      <c r="E352" s="7">
        <v>44728</v>
      </c>
      <c r="F352" s="42" t="str">
        <f t="shared" si="17"/>
        <v>202206</v>
      </c>
      <c r="G352" s="9">
        <v>84</v>
      </c>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2.75" customHeight="1" x14ac:dyDescent="0.15">
      <c r="A353" t="str">
        <f t="shared" si="16"/>
        <v>1427263645540246174095</v>
      </c>
      <c r="B353" s="45">
        <v>142726364</v>
      </c>
      <c r="C353" s="11">
        <v>5540246174095</v>
      </c>
      <c r="D353" s="11" t="str">
        <f t="shared" si="15"/>
        <v>CREMERIE</v>
      </c>
      <c r="E353" s="4">
        <v>44728</v>
      </c>
      <c r="F353" s="42" t="str">
        <f t="shared" si="17"/>
        <v>202206</v>
      </c>
      <c r="G353" s="6">
        <v>70</v>
      </c>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2.75" customHeight="1" x14ac:dyDescent="0.15">
      <c r="A354" t="str">
        <f t="shared" si="16"/>
        <v>1427263645540246175047</v>
      </c>
      <c r="B354" s="45">
        <v>142726364</v>
      </c>
      <c r="C354" s="13">
        <v>5540246175047</v>
      </c>
      <c r="D354" s="11" t="str">
        <f t="shared" si="15"/>
        <v>CREMERIE</v>
      </c>
      <c r="E354" s="7">
        <v>44728</v>
      </c>
      <c r="F354" s="42" t="str">
        <f t="shared" si="17"/>
        <v>202206</v>
      </c>
      <c r="G354" s="9">
        <v>140</v>
      </c>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2.75" customHeight="1" x14ac:dyDescent="0.15">
      <c r="A355" t="str">
        <f t="shared" si="16"/>
        <v>1427263645540246175049</v>
      </c>
      <c r="B355" s="45">
        <v>142726364</v>
      </c>
      <c r="C355" s="11">
        <v>5540246175049</v>
      </c>
      <c r="D355" s="11" t="str">
        <f t="shared" si="15"/>
        <v>CREMERIE</v>
      </c>
      <c r="E355" s="4">
        <v>44728</v>
      </c>
      <c r="F355" s="42" t="str">
        <f t="shared" si="17"/>
        <v>202206</v>
      </c>
      <c r="G355" s="6">
        <v>279</v>
      </c>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2.75" customHeight="1" x14ac:dyDescent="0.15">
      <c r="A356" t="str">
        <f t="shared" si="16"/>
        <v>1427263645540246175050</v>
      </c>
      <c r="B356" s="45">
        <v>142726364</v>
      </c>
      <c r="C356" s="13">
        <v>5540246175050</v>
      </c>
      <c r="D356" s="11" t="str">
        <f t="shared" si="15"/>
        <v>CREMERIE</v>
      </c>
      <c r="E356" s="7">
        <v>44728</v>
      </c>
      <c r="F356" s="42" t="str">
        <f t="shared" si="17"/>
        <v>202206</v>
      </c>
      <c r="G356" s="9">
        <v>836</v>
      </c>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2.75" customHeight="1" x14ac:dyDescent="0.15">
      <c r="A357" t="str">
        <f t="shared" si="16"/>
        <v>1427263685540246171759</v>
      </c>
      <c r="B357" s="45">
        <v>142726368</v>
      </c>
      <c r="C357" s="11">
        <v>5540246171759</v>
      </c>
      <c r="D357" s="11" t="str">
        <f t="shared" si="15"/>
        <v>MIX LEGUMES</v>
      </c>
      <c r="E357" s="4">
        <v>44722</v>
      </c>
      <c r="F357" s="42" t="str">
        <f t="shared" si="17"/>
        <v>202206</v>
      </c>
      <c r="G357" s="6">
        <v>2506</v>
      </c>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2.75" customHeight="1" x14ac:dyDescent="0.15">
      <c r="A358" t="str">
        <f t="shared" si="16"/>
        <v>1427263685540246177132</v>
      </c>
      <c r="B358" s="45">
        <v>142726368</v>
      </c>
      <c r="C358" s="13">
        <v>5540246177132</v>
      </c>
      <c r="D358" s="11" t="str">
        <f t="shared" si="15"/>
        <v>MIX LEGUMES</v>
      </c>
      <c r="E358" s="7">
        <v>44722</v>
      </c>
      <c r="F358" s="42" t="str">
        <f t="shared" si="17"/>
        <v>202206</v>
      </c>
      <c r="G358" s="9">
        <v>10208</v>
      </c>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2.75" customHeight="1" x14ac:dyDescent="0.15">
      <c r="A359" t="str">
        <f t="shared" si="16"/>
        <v>1427263685540246177133</v>
      </c>
      <c r="B359" s="45">
        <v>142726368</v>
      </c>
      <c r="C359" s="11">
        <v>5540246177133</v>
      </c>
      <c r="D359" s="11" t="str">
        <f t="shared" si="15"/>
        <v>MIX LEGUMES</v>
      </c>
      <c r="E359" s="4">
        <v>44722</v>
      </c>
      <c r="F359" s="42" t="str">
        <f t="shared" si="17"/>
        <v>202206</v>
      </c>
      <c r="G359" s="6">
        <v>3341</v>
      </c>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2.75" customHeight="1" x14ac:dyDescent="0.15">
      <c r="A360" t="str">
        <f t="shared" si="16"/>
        <v>1427263705540246171933</v>
      </c>
      <c r="B360" s="45">
        <v>142726370</v>
      </c>
      <c r="C360" s="11">
        <v>5540246171933</v>
      </c>
      <c r="D360" s="11" t="str">
        <f t="shared" si="15"/>
        <v>CREMERIE</v>
      </c>
      <c r="E360" s="4">
        <v>44721</v>
      </c>
      <c r="F360" s="42" t="str">
        <f t="shared" si="17"/>
        <v>202206</v>
      </c>
      <c r="G360" s="6">
        <v>1114</v>
      </c>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2.75" customHeight="1" x14ac:dyDescent="0.15">
      <c r="A361" t="str">
        <f t="shared" si="16"/>
        <v>1427263705540246176294</v>
      </c>
      <c r="B361" s="45">
        <v>142726370</v>
      </c>
      <c r="C361" s="13">
        <v>5540246176294</v>
      </c>
      <c r="D361" s="11" t="str">
        <f t="shared" si="15"/>
        <v>CREMERIE</v>
      </c>
      <c r="E361" s="7">
        <v>44721</v>
      </c>
      <c r="F361" s="42" t="str">
        <f t="shared" si="17"/>
        <v>202206</v>
      </c>
      <c r="G361" s="9">
        <v>1485</v>
      </c>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2.75" customHeight="1" x14ac:dyDescent="0.15">
      <c r="A362" t="str">
        <f t="shared" si="16"/>
        <v>1427263705540246176295</v>
      </c>
      <c r="B362" s="45">
        <v>142726370</v>
      </c>
      <c r="C362" s="11">
        <v>5540246176295</v>
      </c>
      <c r="D362" s="11" t="str">
        <f t="shared" si="15"/>
        <v>CREMERIE</v>
      </c>
      <c r="E362" s="4">
        <v>44721</v>
      </c>
      <c r="F362" s="42" t="str">
        <f t="shared" si="17"/>
        <v>202206</v>
      </c>
      <c r="G362" s="6">
        <v>11136</v>
      </c>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2.75" customHeight="1" x14ac:dyDescent="0.15">
      <c r="A363" t="str">
        <f t="shared" si="16"/>
        <v>1427263705540246187987</v>
      </c>
      <c r="B363" s="45">
        <v>142726370</v>
      </c>
      <c r="C363" s="13">
        <v>5540246187987</v>
      </c>
      <c r="D363" s="11" t="str">
        <f t="shared" si="15"/>
        <v>CREMERIE</v>
      </c>
      <c r="E363" s="7">
        <v>44721</v>
      </c>
      <c r="F363" s="42" t="str">
        <f t="shared" si="17"/>
        <v>202206</v>
      </c>
      <c r="G363" s="9">
        <v>4455</v>
      </c>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2.75" customHeight="1" x14ac:dyDescent="0.15">
      <c r="A364" t="str">
        <f t="shared" si="16"/>
        <v>1427263705540246188200</v>
      </c>
      <c r="B364" s="45">
        <v>142726370</v>
      </c>
      <c r="C364" s="11">
        <v>5540246188200</v>
      </c>
      <c r="D364" s="11" t="str">
        <f t="shared" si="15"/>
        <v>CREMERIE</v>
      </c>
      <c r="E364" s="4">
        <v>44721</v>
      </c>
      <c r="F364" s="42" t="str">
        <f t="shared" si="17"/>
        <v>202206</v>
      </c>
      <c r="G364" s="6">
        <v>743</v>
      </c>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2.75" customHeight="1" x14ac:dyDescent="0.15">
      <c r="A365" t="str">
        <f t="shared" si="16"/>
        <v>1427263715540246172539</v>
      </c>
      <c r="B365" s="45">
        <v>142726371</v>
      </c>
      <c r="C365" s="13">
        <v>5540246172539</v>
      </c>
      <c r="D365" s="11" t="str">
        <f t="shared" si="15"/>
        <v>CREMERIE</v>
      </c>
      <c r="E365" s="7">
        <v>44721</v>
      </c>
      <c r="F365" s="42" t="str">
        <f t="shared" si="17"/>
        <v>202206</v>
      </c>
      <c r="G365" s="9">
        <v>47</v>
      </c>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2.75" customHeight="1" x14ac:dyDescent="0.15">
      <c r="A366" t="str">
        <f t="shared" si="16"/>
        <v>1427263715540246172978</v>
      </c>
      <c r="B366" s="45">
        <v>142726371</v>
      </c>
      <c r="C366" s="11">
        <v>5540246172978</v>
      </c>
      <c r="D366" s="11" t="str">
        <f t="shared" si="15"/>
        <v>CREMERIE</v>
      </c>
      <c r="E366" s="4">
        <v>44721</v>
      </c>
      <c r="F366" s="42" t="str">
        <f t="shared" si="17"/>
        <v>202206</v>
      </c>
      <c r="G366" s="6">
        <v>2506</v>
      </c>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2.75" customHeight="1" x14ac:dyDescent="0.15">
      <c r="A367" t="str">
        <f t="shared" si="16"/>
        <v>1427263715540246176699</v>
      </c>
      <c r="B367" s="45">
        <v>142726371</v>
      </c>
      <c r="C367" s="13">
        <v>5540246176699</v>
      </c>
      <c r="D367" s="11" t="str">
        <f t="shared" si="15"/>
        <v>CREMERIE</v>
      </c>
      <c r="E367" s="7">
        <v>44721</v>
      </c>
      <c r="F367" s="42" t="str">
        <f t="shared" si="17"/>
        <v>202206</v>
      </c>
      <c r="G367" s="9">
        <v>2088</v>
      </c>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2.75" customHeight="1" x14ac:dyDescent="0.15">
      <c r="A368" t="str">
        <f t="shared" si="16"/>
        <v>1427363925540246176295</v>
      </c>
      <c r="B368" s="45">
        <v>142736392</v>
      </c>
      <c r="C368" s="11">
        <v>5540246176295</v>
      </c>
      <c r="D368" s="11" t="str">
        <f t="shared" si="15"/>
        <v>CREMERIE</v>
      </c>
      <c r="E368" s="4">
        <v>44722</v>
      </c>
      <c r="F368" s="42" t="str">
        <f t="shared" si="17"/>
        <v>202206</v>
      </c>
      <c r="G368" s="6">
        <v>4455</v>
      </c>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2.75" customHeight="1" x14ac:dyDescent="0.15">
      <c r="A369" t="str">
        <f t="shared" si="16"/>
        <v>1427363925540246187987</v>
      </c>
      <c r="B369" s="45">
        <v>142736392</v>
      </c>
      <c r="C369" s="11">
        <v>5540246187987</v>
      </c>
      <c r="D369" s="11" t="str">
        <f t="shared" si="15"/>
        <v>CREMERIE</v>
      </c>
      <c r="E369" s="4">
        <v>44722</v>
      </c>
      <c r="F369" s="42" t="str">
        <f t="shared" si="17"/>
        <v>202206</v>
      </c>
      <c r="G369" s="6">
        <v>2228</v>
      </c>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2.75" customHeight="1" x14ac:dyDescent="0.15">
      <c r="A370" t="str">
        <f t="shared" si="16"/>
        <v>1427363925540246188200</v>
      </c>
      <c r="B370" s="45">
        <v>142736392</v>
      </c>
      <c r="C370" s="13">
        <v>5540246188200</v>
      </c>
      <c r="D370" s="11" t="str">
        <f t="shared" si="15"/>
        <v>CREMERIE</v>
      </c>
      <c r="E370" s="7">
        <v>44722</v>
      </c>
      <c r="F370" s="42" t="str">
        <f t="shared" si="17"/>
        <v>202206</v>
      </c>
      <c r="G370" s="9">
        <v>743</v>
      </c>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2.75" customHeight="1" x14ac:dyDescent="0.15">
      <c r="A371" t="str">
        <f t="shared" si="16"/>
        <v>1427363945540246188175</v>
      </c>
      <c r="B371" s="45">
        <v>142736394</v>
      </c>
      <c r="C371" s="11">
        <v>5540246188175</v>
      </c>
      <c r="D371" s="11" t="str">
        <f t="shared" si="15"/>
        <v>CREMERIE</v>
      </c>
      <c r="E371" s="4">
        <v>44722</v>
      </c>
      <c r="F371" s="42" t="str">
        <f t="shared" si="17"/>
        <v>202206</v>
      </c>
      <c r="G371" s="6">
        <v>93</v>
      </c>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2.75" customHeight="1" x14ac:dyDescent="0.15">
      <c r="A372" t="str">
        <f t="shared" si="16"/>
        <v>1427364125540246182684</v>
      </c>
      <c r="B372" s="45">
        <v>142736412</v>
      </c>
      <c r="C372" s="13">
        <v>5540246182684</v>
      </c>
      <c r="D372" s="11" t="str">
        <f t="shared" si="15"/>
        <v>BOULANGERIE</v>
      </c>
      <c r="E372" s="7">
        <v>44731</v>
      </c>
      <c r="F372" s="42" t="str">
        <f t="shared" si="17"/>
        <v>202206</v>
      </c>
      <c r="G372" s="9">
        <v>140</v>
      </c>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2.75" customHeight="1" x14ac:dyDescent="0.15">
      <c r="A373" t="str">
        <f t="shared" si="16"/>
        <v>1427364125540246183844</v>
      </c>
      <c r="B373" s="45">
        <v>142736412</v>
      </c>
      <c r="C373" s="11">
        <v>5540246183844</v>
      </c>
      <c r="D373" s="11" t="str">
        <f t="shared" si="15"/>
        <v>BOULANGERIE</v>
      </c>
      <c r="E373" s="4">
        <v>44731</v>
      </c>
      <c r="F373" s="42" t="str">
        <f t="shared" si="17"/>
        <v>202206</v>
      </c>
      <c r="G373" s="6">
        <v>186</v>
      </c>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2.75" customHeight="1" x14ac:dyDescent="0.15">
      <c r="A374" t="str">
        <f t="shared" si="16"/>
        <v>1427364145540246193316</v>
      </c>
      <c r="B374" s="45">
        <v>142736414</v>
      </c>
      <c r="C374" s="11">
        <v>5540246193316</v>
      </c>
      <c r="D374" s="11" t="str">
        <f t="shared" si="15"/>
        <v>BOULANGERIE</v>
      </c>
      <c r="E374" s="4">
        <v>44725</v>
      </c>
      <c r="F374" s="42" t="str">
        <f t="shared" si="17"/>
        <v>202206</v>
      </c>
      <c r="G374" s="6">
        <v>223</v>
      </c>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2.75" customHeight="1" x14ac:dyDescent="0.15">
      <c r="A375" t="str">
        <f t="shared" si="16"/>
        <v>1427364175540246177132</v>
      </c>
      <c r="B375" s="45">
        <v>142736417</v>
      </c>
      <c r="C375" s="11">
        <v>5540246177132</v>
      </c>
      <c r="D375" s="11" t="str">
        <f t="shared" si="15"/>
        <v>MIX LEGUMES</v>
      </c>
      <c r="E375" s="4">
        <v>44725</v>
      </c>
      <c r="F375" s="42" t="str">
        <f t="shared" si="17"/>
        <v>202206</v>
      </c>
      <c r="G375" s="6">
        <v>6032</v>
      </c>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2.75" customHeight="1" x14ac:dyDescent="0.15">
      <c r="A376" t="str">
        <f t="shared" si="16"/>
        <v>1427364175540246177133</v>
      </c>
      <c r="B376" s="45">
        <v>142736417</v>
      </c>
      <c r="C376" s="13">
        <v>5540246177133</v>
      </c>
      <c r="D376" s="11" t="str">
        <f t="shared" si="15"/>
        <v>MIX LEGUMES</v>
      </c>
      <c r="E376" s="7">
        <v>44725</v>
      </c>
      <c r="F376" s="42" t="str">
        <f t="shared" si="17"/>
        <v>202206</v>
      </c>
      <c r="G376" s="9">
        <v>9466</v>
      </c>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2.75" customHeight="1" x14ac:dyDescent="0.15">
      <c r="A377" t="str">
        <f t="shared" si="16"/>
        <v>1427364245540246176294</v>
      </c>
      <c r="B377" s="45">
        <v>142736424</v>
      </c>
      <c r="C377" s="13">
        <v>5540246176294</v>
      </c>
      <c r="D377" s="11" t="str">
        <f t="shared" si="15"/>
        <v>CREMERIE</v>
      </c>
      <c r="E377" s="7">
        <v>44723</v>
      </c>
      <c r="F377" s="42" t="str">
        <f t="shared" si="17"/>
        <v>202206</v>
      </c>
      <c r="G377" s="9">
        <v>2228</v>
      </c>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2.75" customHeight="1" x14ac:dyDescent="0.15">
      <c r="A378" t="str">
        <f t="shared" si="16"/>
        <v>1427364245540246176295</v>
      </c>
      <c r="B378" s="45">
        <v>142736424</v>
      </c>
      <c r="C378" s="11">
        <v>5540246176295</v>
      </c>
      <c r="D378" s="11" t="str">
        <f t="shared" si="15"/>
        <v>CREMERIE</v>
      </c>
      <c r="E378" s="4">
        <v>44723</v>
      </c>
      <c r="F378" s="42" t="str">
        <f t="shared" si="17"/>
        <v>202206</v>
      </c>
      <c r="G378" s="6">
        <v>3712</v>
      </c>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2.75" customHeight="1" x14ac:dyDescent="0.15">
      <c r="A379" t="str">
        <f t="shared" si="16"/>
        <v>1427364255540246172978</v>
      </c>
      <c r="B379" s="45">
        <v>142736425</v>
      </c>
      <c r="C379" s="11">
        <v>5540246172978</v>
      </c>
      <c r="D379" s="11" t="str">
        <f t="shared" si="15"/>
        <v>CREMERIE</v>
      </c>
      <c r="E379" s="4">
        <v>44723</v>
      </c>
      <c r="F379" s="42" t="str">
        <f t="shared" si="17"/>
        <v>202206</v>
      </c>
      <c r="G379" s="6">
        <v>1504</v>
      </c>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2.75" customHeight="1" x14ac:dyDescent="0.15">
      <c r="A380" t="str">
        <f t="shared" si="16"/>
        <v>1427364255540246176699</v>
      </c>
      <c r="B380" s="45">
        <v>142736425</v>
      </c>
      <c r="C380" s="13">
        <v>5540246176699</v>
      </c>
      <c r="D380" s="11" t="str">
        <f t="shared" si="15"/>
        <v>CREMERIE</v>
      </c>
      <c r="E380" s="7">
        <v>44723</v>
      </c>
      <c r="F380" s="42" t="str">
        <f t="shared" si="17"/>
        <v>202206</v>
      </c>
      <c r="G380" s="9">
        <v>2088</v>
      </c>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2.75" customHeight="1" x14ac:dyDescent="0.15">
      <c r="A381" t="str">
        <f t="shared" si="16"/>
        <v>1427364255540246192102</v>
      </c>
      <c r="B381" s="45">
        <v>142736425</v>
      </c>
      <c r="C381" s="11">
        <v>5540246192102</v>
      </c>
      <c r="D381" s="11" t="str">
        <f t="shared" si="15"/>
        <v>CREMERIE</v>
      </c>
      <c r="E381" s="4">
        <v>44723</v>
      </c>
      <c r="F381" s="42" t="str">
        <f t="shared" si="17"/>
        <v>202206</v>
      </c>
      <c r="G381" s="6">
        <v>4009</v>
      </c>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2.75" customHeight="1" x14ac:dyDescent="0.15">
      <c r="A382" t="str">
        <f t="shared" si="16"/>
        <v>1427364275540246185429</v>
      </c>
      <c r="B382" s="45">
        <v>142736427</v>
      </c>
      <c r="C382" s="11">
        <v>5540246185429</v>
      </c>
      <c r="D382" s="11" t="str">
        <f t="shared" si="15"/>
        <v>CREMERIE</v>
      </c>
      <c r="E382" s="4">
        <v>44723</v>
      </c>
      <c r="F382" s="42" t="str">
        <f t="shared" si="17"/>
        <v>202206</v>
      </c>
      <c r="G382" s="6">
        <v>70</v>
      </c>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2.75" customHeight="1" x14ac:dyDescent="0.15">
      <c r="A383" t="str">
        <f t="shared" si="16"/>
        <v>1427364275540246185562</v>
      </c>
      <c r="B383" s="45">
        <v>142736427</v>
      </c>
      <c r="C383" s="13">
        <v>5540246185562</v>
      </c>
      <c r="D383" s="11" t="str">
        <f t="shared" si="15"/>
        <v>CREMERIE</v>
      </c>
      <c r="E383" s="7">
        <v>44723</v>
      </c>
      <c r="F383" s="42" t="str">
        <f t="shared" si="17"/>
        <v>202206</v>
      </c>
      <c r="G383" s="9">
        <v>279</v>
      </c>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2.75" customHeight="1" x14ac:dyDescent="0.15">
      <c r="A384" t="str">
        <f t="shared" si="16"/>
        <v>1427364355540246188583</v>
      </c>
      <c r="B384" s="45">
        <v>142736435</v>
      </c>
      <c r="C384" s="13">
        <v>5540246188583</v>
      </c>
      <c r="D384" s="11" t="str">
        <f t="shared" si="15"/>
        <v>BOULANGERIE</v>
      </c>
      <c r="E384" s="7">
        <v>44732</v>
      </c>
      <c r="F384" s="42" t="str">
        <f t="shared" si="17"/>
        <v>202206</v>
      </c>
      <c r="G384" s="9">
        <v>4455</v>
      </c>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2.75" customHeight="1" x14ac:dyDescent="0.15">
      <c r="A385" t="str">
        <f t="shared" si="16"/>
        <v>1427364495540246187987</v>
      </c>
      <c r="B385" s="45">
        <v>142736449</v>
      </c>
      <c r="C385" s="13">
        <v>5540246187987</v>
      </c>
      <c r="D385" s="11" t="str">
        <f t="shared" si="15"/>
        <v>CREMERIE</v>
      </c>
      <c r="E385" s="7">
        <v>44724</v>
      </c>
      <c r="F385" s="42" t="str">
        <f t="shared" si="17"/>
        <v>202206</v>
      </c>
      <c r="G385" s="9">
        <v>2228</v>
      </c>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2.75" customHeight="1" x14ac:dyDescent="0.15">
      <c r="A386" t="str">
        <f t="shared" si="16"/>
        <v>1427364565540246192264</v>
      </c>
      <c r="B386" s="45">
        <v>142736456</v>
      </c>
      <c r="C386" s="11">
        <v>5540246192264</v>
      </c>
      <c r="D386" s="11" t="str">
        <f t="shared" ref="D386:D449" si="18">VLOOKUP(C386,Categorie,4,FALSE)</f>
        <v>CREMERIE</v>
      </c>
      <c r="E386" s="4">
        <v>44753</v>
      </c>
      <c r="F386" s="42" t="str">
        <f t="shared" si="17"/>
        <v>202207</v>
      </c>
      <c r="G386" s="6">
        <v>1485</v>
      </c>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2.75" customHeight="1" x14ac:dyDescent="0.15">
      <c r="A387" t="str">
        <f t="shared" ref="A387:A450" si="19">_xlfn.CONCAT(B387,C387)</f>
        <v>1427364565540246192265</v>
      </c>
      <c r="B387" s="45">
        <v>142736456</v>
      </c>
      <c r="C387" s="13">
        <v>5540246192265</v>
      </c>
      <c r="D387" s="11" t="str">
        <f t="shared" si="18"/>
        <v>CREMERIE</v>
      </c>
      <c r="E387" s="7">
        <v>44753</v>
      </c>
      <c r="F387" s="42" t="str">
        <f t="shared" ref="F387:F450" si="20">TEXT(E387,"aaaamm")</f>
        <v>202207</v>
      </c>
      <c r="G387" s="9">
        <v>297</v>
      </c>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2.75" customHeight="1" x14ac:dyDescent="0.15">
      <c r="A388" t="str">
        <f t="shared" si="19"/>
        <v>1427364595540246180522</v>
      </c>
      <c r="B388" s="45">
        <v>142736459</v>
      </c>
      <c r="C388" s="13">
        <v>5540246180522</v>
      </c>
      <c r="D388" s="11" t="str">
        <f t="shared" si="18"/>
        <v>BOULANGERIE</v>
      </c>
      <c r="E388" s="7">
        <v>44735</v>
      </c>
      <c r="F388" s="42" t="str">
        <f t="shared" si="20"/>
        <v>202206</v>
      </c>
      <c r="G388" s="9">
        <v>279</v>
      </c>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2.75" customHeight="1" x14ac:dyDescent="0.15">
      <c r="A389" t="str">
        <f t="shared" si="19"/>
        <v>1427364595540246193409</v>
      </c>
      <c r="B389" s="45">
        <v>142736459</v>
      </c>
      <c r="C389" s="11">
        <v>5540246193409</v>
      </c>
      <c r="D389" s="11" t="str">
        <f t="shared" si="18"/>
        <v>BOULANGERIE</v>
      </c>
      <c r="E389" s="4">
        <v>44735</v>
      </c>
      <c r="F389" s="42" t="str">
        <f t="shared" si="20"/>
        <v>202206</v>
      </c>
      <c r="G389" s="6">
        <v>65</v>
      </c>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2.75" customHeight="1" x14ac:dyDescent="0.15">
      <c r="A390" t="str">
        <f t="shared" si="19"/>
        <v>1427364625540246171759</v>
      </c>
      <c r="B390" s="45">
        <v>142736462</v>
      </c>
      <c r="C390" s="13">
        <v>5540246171759</v>
      </c>
      <c r="D390" s="11" t="str">
        <f t="shared" si="18"/>
        <v>MIX LEGUMES</v>
      </c>
      <c r="E390" s="7">
        <v>44728</v>
      </c>
      <c r="F390" s="42" t="str">
        <f t="shared" si="20"/>
        <v>202206</v>
      </c>
      <c r="G390" s="9">
        <v>2506</v>
      </c>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2.75" customHeight="1" x14ac:dyDescent="0.15">
      <c r="A391" t="str">
        <f t="shared" si="19"/>
        <v>1427364625540246177132</v>
      </c>
      <c r="B391" s="45">
        <v>142736462</v>
      </c>
      <c r="C391" s="11">
        <v>5540246177132</v>
      </c>
      <c r="D391" s="11" t="str">
        <f t="shared" si="18"/>
        <v>MIX LEGUMES</v>
      </c>
      <c r="E391" s="4">
        <v>44728</v>
      </c>
      <c r="F391" s="42" t="str">
        <f t="shared" si="20"/>
        <v>202206</v>
      </c>
      <c r="G391" s="6">
        <v>7888</v>
      </c>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2.75" customHeight="1" x14ac:dyDescent="0.15">
      <c r="A392" t="str">
        <f t="shared" si="19"/>
        <v>1427364625540246177133</v>
      </c>
      <c r="B392" s="45">
        <v>142736462</v>
      </c>
      <c r="C392" s="13">
        <v>5540246177133</v>
      </c>
      <c r="D392" s="11" t="str">
        <f t="shared" si="18"/>
        <v>MIX LEGUMES</v>
      </c>
      <c r="E392" s="7">
        <v>44728</v>
      </c>
      <c r="F392" s="42" t="str">
        <f t="shared" si="20"/>
        <v>202206</v>
      </c>
      <c r="G392" s="9">
        <v>3341</v>
      </c>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2.75" customHeight="1" x14ac:dyDescent="0.15">
      <c r="A393" t="str">
        <f t="shared" si="19"/>
        <v>1427364625540246192518</v>
      </c>
      <c r="B393" s="45">
        <v>142736462</v>
      </c>
      <c r="C393" s="11">
        <v>5540246192518</v>
      </c>
      <c r="D393" s="11" t="str">
        <f t="shared" si="18"/>
        <v>MIX LEGUMES</v>
      </c>
      <c r="E393" s="4">
        <v>44728</v>
      </c>
      <c r="F393" s="42" t="str">
        <f t="shared" si="20"/>
        <v>202206</v>
      </c>
      <c r="G393" s="6">
        <v>3828</v>
      </c>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2.75" customHeight="1" x14ac:dyDescent="0.15">
      <c r="A394" t="str">
        <f t="shared" si="19"/>
        <v>1427364635540246183587</v>
      </c>
      <c r="B394" s="45">
        <v>142736463</v>
      </c>
      <c r="C394" s="13">
        <v>5540246183587</v>
      </c>
      <c r="D394" s="11" t="str">
        <f t="shared" si="18"/>
        <v>MIX LEGUMES</v>
      </c>
      <c r="E394" s="7">
        <v>44746</v>
      </c>
      <c r="F394" s="42" t="str">
        <f t="shared" si="20"/>
        <v>202207</v>
      </c>
      <c r="G394" s="9">
        <v>502</v>
      </c>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2.75" customHeight="1" x14ac:dyDescent="0.15">
      <c r="A395" t="str">
        <f t="shared" si="19"/>
        <v>1427364645540246190097</v>
      </c>
      <c r="B395" s="45">
        <v>142736464</v>
      </c>
      <c r="C395" s="11">
        <v>5540246190097</v>
      </c>
      <c r="D395" s="11" t="str">
        <f t="shared" si="18"/>
        <v>VOLAILLE</v>
      </c>
      <c r="E395" s="4">
        <v>44737</v>
      </c>
      <c r="F395" s="42" t="str">
        <f t="shared" si="20"/>
        <v>202206</v>
      </c>
      <c r="G395" s="6">
        <v>2559</v>
      </c>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2.75" customHeight="1" x14ac:dyDescent="0.15">
      <c r="A396" t="str">
        <f t="shared" si="19"/>
        <v>1427364715540246176295</v>
      </c>
      <c r="B396" s="45">
        <v>142736471</v>
      </c>
      <c r="C396" s="13">
        <v>5540246176295</v>
      </c>
      <c r="D396" s="11" t="str">
        <f t="shared" si="18"/>
        <v>CREMERIE</v>
      </c>
      <c r="E396" s="7">
        <v>44725</v>
      </c>
      <c r="F396" s="42" t="str">
        <f t="shared" si="20"/>
        <v>202206</v>
      </c>
      <c r="G396" s="9">
        <v>7424</v>
      </c>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2.75" customHeight="1" x14ac:dyDescent="0.15">
      <c r="A397" t="str">
        <f t="shared" si="19"/>
        <v>1427364715540246187987</v>
      </c>
      <c r="B397" s="45">
        <v>142736471</v>
      </c>
      <c r="C397" s="13">
        <v>5540246187987</v>
      </c>
      <c r="D397" s="11" t="str">
        <f t="shared" si="18"/>
        <v>CREMERIE</v>
      </c>
      <c r="E397" s="7">
        <v>44725</v>
      </c>
      <c r="F397" s="42" t="str">
        <f t="shared" si="20"/>
        <v>202206</v>
      </c>
      <c r="G397" s="9">
        <v>3341</v>
      </c>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2.75" customHeight="1" x14ac:dyDescent="0.15">
      <c r="A398" t="str">
        <f t="shared" si="19"/>
        <v>1427364715540246188200</v>
      </c>
      <c r="B398" s="45">
        <v>142736471</v>
      </c>
      <c r="C398" s="11">
        <v>5540246188200</v>
      </c>
      <c r="D398" s="11" t="str">
        <f t="shared" si="18"/>
        <v>CREMERIE</v>
      </c>
      <c r="E398" s="4">
        <v>44725</v>
      </c>
      <c r="F398" s="42" t="str">
        <f t="shared" si="20"/>
        <v>202206</v>
      </c>
      <c r="G398" s="6">
        <v>2228</v>
      </c>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2.75" customHeight="1" x14ac:dyDescent="0.15">
      <c r="A399" t="str">
        <f t="shared" si="19"/>
        <v>1427364725540246172978</v>
      </c>
      <c r="B399" s="45">
        <v>142736472</v>
      </c>
      <c r="C399" s="13">
        <v>5540246172978</v>
      </c>
      <c r="D399" s="11" t="str">
        <f t="shared" si="18"/>
        <v>CREMERIE</v>
      </c>
      <c r="E399" s="7">
        <v>44725</v>
      </c>
      <c r="F399" s="42" t="str">
        <f t="shared" si="20"/>
        <v>202206</v>
      </c>
      <c r="G399" s="9">
        <v>836</v>
      </c>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2.75" customHeight="1" x14ac:dyDescent="0.15">
      <c r="A400" t="str">
        <f t="shared" si="19"/>
        <v>1427364745540246188200</v>
      </c>
      <c r="B400" s="45">
        <v>142736474</v>
      </c>
      <c r="C400" s="13">
        <v>5540246188200</v>
      </c>
      <c r="D400" s="11" t="str">
        <f t="shared" si="18"/>
        <v>CREMERIE</v>
      </c>
      <c r="E400" s="7">
        <v>44724</v>
      </c>
      <c r="F400" s="42" t="str">
        <f t="shared" si="20"/>
        <v>202206</v>
      </c>
      <c r="G400" s="9">
        <v>483</v>
      </c>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2.75" customHeight="1" x14ac:dyDescent="0.15">
      <c r="A401" t="str">
        <f t="shared" si="19"/>
        <v>1427364895540246176295</v>
      </c>
      <c r="B401" s="45">
        <v>142736489</v>
      </c>
      <c r="C401" s="13">
        <v>5540246176295</v>
      </c>
      <c r="D401" s="11" t="str">
        <f t="shared" si="18"/>
        <v>CREMERIE</v>
      </c>
      <c r="E401" s="7">
        <v>44728</v>
      </c>
      <c r="F401" s="42" t="str">
        <f t="shared" si="20"/>
        <v>202206</v>
      </c>
      <c r="G401" s="9">
        <v>7387</v>
      </c>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2.75" customHeight="1" x14ac:dyDescent="0.15">
      <c r="A402" t="str">
        <f t="shared" si="19"/>
        <v>1427364895540246187987</v>
      </c>
      <c r="B402" s="45">
        <v>142736489</v>
      </c>
      <c r="C402" s="11">
        <v>5540246187987</v>
      </c>
      <c r="D402" s="11" t="str">
        <f t="shared" si="18"/>
        <v>CREMERIE</v>
      </c>
      <c r="E402" s="4">
        <v>44728</v>
      </c>
      <c r="F402" s="42" t="str">
        <f t="shared" si="20"/>
        <v>202206</v>
      </c>
      <c r="G402" s="6">
        <v>4455</v>
      </c>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2.75" customHeight="1" x14ac:dyDescent="0.15">
      <c r="A403" t="str">
        <f t="shared" si="19"/>
        <v>1427364905540246172669</v>
      </c>
      <c r="B403" s="45">
        <v>142736490</v>
      </c>
      <c r="C403" s="11">
        <v>5540246172669</v>
      </c>
      <c r="D403" s="11" t="str">
        <f t="shared" si="18"/>
        <v>CREMERIE</v>
      </c>
      <c r="E403" s="4">
        <v>44728</v>
      </c>
      <c r="F403" s="42" t="str">
        <f t="shared" si="20"/>
        <v>202206</v>
      </c>
      <c r="G403" s="6">
        <v>279</v>
      </c>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2.75" customHeight="1" x14ac:dyDescent="0.15">
      <c r="A404" t="str">
        <f t="shared" si="19"/>
        <v>1427364905540246174174</v>
      </c>
      <c r="B404" s="45">
        <v>142736490</v>
      </c>
      <c r="C404" s="11">
        <v>5540246174174</v>
      </c>
      <c r="D404" s="11" t="str">
        <f t="shared" si="18"/>
        <v>CREMERIE</v>
      </c>
      <c r="E404" s="4">
        <v>44728</v>
      </c>
      <c r="F404" s="42" t="str">
        <f t="shared" si="20"/>
        <v>202206</v>
      </c>
      <c r="G404" s="6">
        <v>464</v>
      </c>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2.75" customHeight="1" x14ac:dyDescent="0.15">
      <c r="A405" t="str">
        <f t="shared" si="19"/>
        <v>1427364905540246176699</v>
      </c>
      <c r="B405" s="45">
        <v>142736490</v>
      </c>
      <c r="C405" s="13">
        <v>5540246176699</v>
      </c>
      <c r="D405" s="11" t="str">
        <f t="shared" si="18"/>
        <v>CREMERIE</v>
      </c>
      <c r="E405" s="7">
        <v>44728</v>
      </c>
      <c r="F405" s="42" t="str">
        <f t="shared" si="20"/>
        <v>202206</v>
      </c>
      <c r="G405" s="9">
        <v>2088</v>
      </c>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2.75" customHeight="1" x14ac:dyDescent="0.15">
      <c r="A406" t="str">
        <f t="shared" si="19"/>
        <v>1427364905540246188175</v>
      </c>
      <c r="B406" s="45">
        <v>142736490</v>
      </c>
      <c r="C406" s="11">
        <v>5540246188175</v>
      </c>
      <c r="D406" s="11" t="str">
        <f t="shared" si="18"/>
        <v>CREMERIE</v>
      </c>
      <c r="E406" s="4">
        <v>44728</v>
      </c>
      <c r="F406" s="42" t="str">
        <f t="shared" si="20"/>
        <v>202206</v>
      </c>
      <c r="G406" s="6">
        <v>116</v>
      </c>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2.75" customHeight="1" x14ac:dyDescent="0.15">
      <c r="A407" t="str">
        <f t="shared" si="19"/>
        <v>1427364935540246185429</v>
      </c>
      <c r="B407" s="45">
        <v>142736493</v>
      </c>
      <c r="C407" s="11">
        <v>5540246185429</v>
      </c>
      <c r="D407" s="11" t="str">
        <f t="shared" si="18"/>
        <v>CREMERIE</v>
      </c>
      <c r="E407" s="4">
        <v>44728</v>
      </c>
      <c r="F407" s="42" t="str">
        <f t="shared" si="20"/>
        <v>202206</v>
      </c>
      <c r="G407" s="6">
        <v>70</v>
      </c>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2.75" customHeight="1" x14ac:dyDescent="0.15">
      <c r="A408" t="str">
        <f t="shared" si="19"/>
        <v>1427364935540246186325</v>
      </c>
      <c r="B408" s="45">
        <v>142736493</v>
      </c>
      <c r="C408" s="13">
        <v>5540246186325</v>
      </c>
      <c r="D408" s="11" t="str">
        <f t="shared" si="18"/>
        <v>CREMERIE</v>
      </c>
      <c r="E408" s="7">
        <v>44728</v>
      </c>
      <c r="F408" s="42" t="str">
        <f t="shared" si="20"/>
        <v>202206</v>
      </c>
      <c r="G408" s="9">
        <v>279</v>
      </c>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2.75" customHeight="1" x14ac:dyDescent="0.15">
      <c r="A409" t="str">
        <f t="shared" si="19"/>
        <v>1427364995540246173906</v>
      </c>
      <c r="B409" s="45">
        <v>142736499</v>
      </c>
      <c r="C409" s="13">
        <v>5540246173906</v>
      </c>
      <c r="D409" s="11" t="str">
        <f t="shared" si="18"/>
        <v>VOLAILLE</v>
      </c>
      <c r="E409" s="7">
        <v>44736</v>
      </c>
      <c r="F409" s="42" t="str">
        <f t="shared" si="20"/>
        <v>202206</v>
      </c>
      <c r="G409" s="9">
        <v>1634</v>
      </c>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2.75" customHeight="1" x14ac:dyDescent="0.15">
      <c r="A410" t="str">
        <f t="shared" si="19"/>
        <v>1427364995540246181016</v>
      </c>
      <c r="B410" s="45">
        <v>142736499</v>
      </c>
      <c r="C410" s="11">
        <v>5540246181016</v>
      </c>
      <c r="D410" s="11" t="str">
        <f t="shared" si="18"/>
        <v>VOLAILLE</v>
      </c>
      <c r="E410" s="4">
        <v>44736</v>
      </c>
      <c r="F410" s="42" t="str">
        <f t="shared" si="20"/>
        <v>202206</v>
      </c>
      <c r="G410" s="6">
        <v>6237</v>
      </c>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2.75" customHeight="1" x14ac:dyDescent="0.15">
      <c r="A411" t="str">
        <f t="shared" si="19"/>
        <v>1427365025540246177376</v>
      </c>
      <c r="B411" s="45">
        <v>142736502</v>
      </c>
      <c r="C411" s="11">
        <v>5540246177376</v>
      </c>
      <c r="D411" s="11" t="str">
        <f t="shared" si="18"/>
        <v>BOULANGERIE</v>
      </c>
      <c r="E411" s="4">
        <v>44743</v>
      </c>
      <c r="F411" s="42" t="str">
        <f t="shared" si="20"/>
        <v>202207</v>
      </c>
      <c r="G411" s="6">
        <v>1420</v>
      </c>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2.75" customHeight="1" x14ac:dyDescent="0.15">
      <c r="A412" t="str">
        <f t="shared" si="19"/>
        <v>1427465145540246176699</v>
      </c>
      <c r="B412" s="45">
        <v>142746514</v>
      </c>
      <c r="C412" s="11">
        <v>5540246176699</v>
      </c>
      <c r="D412" s="11" t="str">
        <f t="shared" si="18"/>
        <v>CREMERIE</v>
      </c>
      <c r="E412" s="4">
        <v>44729</v>
      </c>
      <c r="F412" s="42" t="str">
        <f t="shared" si="20"/>
        <v>202206</v>
      </c>
      <c r="G412" s="6">
        <v>4176</v>
      </c>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2.75" customHeight="1" x14ac:dyDescent="0.15">
      <c r="A413" t="str">
        <f t="shared" si="19"/>
        <v>1427465145540246188175</v>
      </c>
      <c r="B413" s="45">
        <v>142746514</v>
      </c>
      <c r="C413" s="13">
        <v>5540246188175</v>
      </c>
      <c r="D413" s="11" t="str">
        <f t="shared" si="18"/>
        <v>CREMERIE</v>
      </c>
      <c r="E413" s="7">
        <v>44729</v>
      </c>
      <c r="F413" s="42" t="str">
        <f t="shared" si="20"/>
        <v>202206</v>
      </c>
      <c r="G413" s="9">
        <v>93</v>
      </c>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2.75" customHeight="1" x14ac:dyDescent="0.15">
      <c r="A414" t="str">
        <f t="shared" si="19"/>
        <v>1427465155540246171933</v>
      </c>
      <c r="B414" s="45">
        <v>142746515</v>
      </c>
      <c r="C414" s="11">
        <v>5540246171933</v>
      </c>
      <c r="D414" s="11" t="str">
        <f t="shared" si="18"/>
        <v>CREMERIE</v>
      </c>
      <c r="E414" s="4">
        <v>44729</v>
      </c>
      <c r="F414" s="42" t="str">
        <f t="shared" si="20"/>
        <v>202206</v>
      </c>
      <c r="G414" s="6">
        <v>557</v>
      </c>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2.75" customHeight="1" x14ac:dyDescent="0.15">
      <c r="A415" t="str">
        <f t="shared" si="19"/>
        <v>1427465165540246171759</v>
      </c>
      <c r="B415" s="45">
        <v>142746516</v>
      </c>
      <c r="C415" s="11">
        <v>5540246171759</v>
      </c>
      <c r="D415" s="11" t="str">
        <f t="shared" si="18"/>
        <v>MIX LEGUMES</v>
      </c>
      <c r="E415" s="4">
        <v>44732</v>
      </c>
      <c r="F415" s="42" t="str">
        <f t="shared" si="20"/>
        <v>202206</v>
      </c>
      <c r="G415" s="6">
        <v>2506</v>
      </c>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2.75" customHeight="1" x14ac:dyDescent="0.15">
      <c r="A416" t="str">
        <f t="shared" si="19"/>
        <v>1427465165540246177132</v>
      </c>
      <c r="B416" s="45">
        <v>142746516</v>
      </c>
      <c r="C416" s="13">
        <v>5540246177132</v>
      </c>
      <c r="D416" s="11" t="str">
        <f t="shared" si="18"/>
        <v>MIX LEGUMES</v>
      </c>
      <c r="E416" s="7">
        <v>44732</v>
      </c>
      <c r="F416" s="42" t="str">
        <f t="shared" si="20"/>
        <v>202206</v>
      </c>
      <c r="G416" s="9">
        <v>6960</v>
      </c>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2.75" customHeight="1" x14ac:dyDescent="0.15">
      <c r="A417" t="str">
        <f t="shared" si="19"/>
        <v>1427465165540246177133</v>
      </c>
      <c r="B417" s="45">
        <v>142746516</v>
      </c>
      <c r="C417" s="11">
        <v>5540246177133</v>
      </c>
      <c r="D417" s="11" t="str">
        <f t="shared" si="18"/>
        <v>MIX LEGUMES</v>
      </c>
      <c r="E417" s="4">
        <v>44732</v>
      </c>
      <c r="F417" s="42" t="str">
        <f t="shared" si="20"/>
        <v>202206</v>
      </c>
      <c r="G417" s="6">
        <v>7796</v>
      </c>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2.75" customHeight="1" x14ac:dyDescent="0.15">
      <c r="A418" t="str">
        <f t="shared" si="19"/>
        <v>1427465175540246183562</v>
      </c>
      <c r="B418" s="45">
        <v>142746517</v>
      </c>
      <c r="C418" s="11">
        <v>5540246183562</v>
      </c>
      <c r="D418" s="11" t="str">
        <f t="shared" si="18"/>
        <v>MIX LEGUMES</v>
      </c>
      <c r="E418" s="4">
        <v>44731</v>
      </c>
      <c r="F418" s="42" t="str">
        <f t="shared" si="20"/>
        <v>202206</v>
      </c>
      <c r="G418" s="6">
        <v>12528</v>
      </c>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2.75" customHeight="1" x14ac:dyDescent="0.15">
      <c r="A419" t="str">
        <f t="shared" si="19"/>
        <v>1427465245540246181061</v>
      </c>
      <c r="B419" s="45">
        <v>142746524</v>
      </c>
      <c r="C419" s="11">
        <v>5540246181061</v>
      </c>
      <c r="D419" s="11" t="str">
        <f t="shared" si="18"/>
        <v>VOLAILLE</v>
      </c>
      <c r="E419" s="4">
        <v>44742</v>
      </c>
      <c r="F419" s="42" t="str">
        <f t="shared" si="20"/>
        <v>202206</v>
      </c>
      <c r="G419" s="6">
        <v>3308</v>
      </c>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2.75" customHeight="1" x14ac:dyDescent="0.15">
      <c r="A420" t="str">
        <f t="shared" si="19"/>
        <v>1427465245540246183547</v>
      </c>
      <c r="B420" s="45">
        <v>142746524</v>
      </c>
      <c r="C420" s="13">
        <v>5540246183547</v>
      </c>
      <c r="D420" s="11" t="str">
        <f t="shared" si="18"/>
        <v>VOLAILLE</v>
      </c>
      <c r="E420" s="7">
        <v>44742</v>
      </c>
      <c r="F420" s="42" t="str">
        <f t="shared" si="20"/>
        <v>202206</v>
      </c>
      <c r="G420" s="9">
        <v>1114</v>
      </c>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2.75" customHeight="1" x14ac:dyDescent="0.15">
      <c r="A421" t="str">
        <f t="shared" si="19"/>
        <v>1427465245540246185278</v>
      </c>
      <c r="B421" s="45">
        <v>142746524</v>
      </c>
      <c r="C421" s="11">
        <v>5540246185278</v>
      </c>
      <c r="D421" s="11" t="str">
        <f t="shared" si="18"/>
        <v>VOLAILLE</v>
      </c>
      <c r="E421" s="4">
        <v>44742</v>
      </c>
      <c r="F421" s="42" t="str">
        <f t="shared" si="20"/>
        <v>202206</v>
      </c>
      <c r="G421" s="6">
        <v>2239</v>
      </c>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2.75" customHeight="1" x14ac:dyDescent="0.15">
      <c r="A422" t="str">
        <f t="shared" si="19"/>
        <v>1427465425540246192907</v>
      </c>
      <c r="B422" s="45">
        <v>142746542</v>
      </c>
      <c r="C422" s="11">
        <v>5540246192907</v>
      </c>
      <c r="D422" s="11" t="str">
        <f t="shared" si="18"/>
        <v>VOLAILLE</v>
      </c>
      <c r="E422" s="4">
        <v>44728</v>
      </c>
      <c r="F422" s="42" t="str">
        <f t="shared" si="20"/>
        <v>202206</v>
      </c>
      <c r="G422" s="6">
        <v>2228</v>
      </c>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2.75" customHeight="1" x14ac:dyDescent="0.15">
      <c r="A423" t="str">
        <f t="shared" si="19"/>
        <v>1427465455540246171933</v>
      </c>
      <c r="B423" s="45">
        <v>142746545</v>
      </c>
      <c r="C423" s="11">
        <v>5540246171933</v>
      </c>
      <c r="D423" s="11" t="str">
        <f t="shared" si="18"/>
        <v>CREMERIE</v>
      </c>
      <c r="E423" s="4">
        <v>44730</v>
      </c>
      <c r="F423" s="42" t="str">
        <f t="shared" si="20"/>
        <v>202206</v>
      </c>
      <c r="G423" s="6">
        <v>557</v>
      </c>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2.75" customHeight="1" x14ac:dyDescent="0.15">
      <c r="A424" t="str">
        <f t="shared" si="19"/>
        <v>1427465455540246176294</v>
      </c>
      <c r="B424" s="45">
        <v>142746545</v>
      </c>
      <c r="C424" s="13">
        <v>5540246176294</v>
      </c>
      <c r="D424" s="11" t="str">
        <f t="shared" si="18"/>
        <v>CREMERIE</v>
      </c>
      <c r="E424" s="7">
        <v>44730</v>
      </c>
      <c r="F424" s="42" t="str">
        <f t="shared" si="20"/>
        <v>202206</v>
      </c>
      <c r="G424" s="9">
        <v>2970</v>
      </c>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2.75" customHeight="1" x14ac:dyDescent="0.15">
      <c r="A425" t="str">
        <f t="shared" si="19"/>
        <v>1427465455540246176295</v>
      </c>
      <c r="B425" s="45">
        <v>142746545</v>
      </c>
      <c r="C425" s="11">
        <v>5540246176295</v>
      </c>
      <c r="D425" s="11" t="str">
        <f t="shared" si="18"/>
        <v>CREMERIE</v>
      </c>
      <c r="E425" s="4">
        <v>44730</v>
      </c>
      <c r="F425" s="42" t="str">
        <f t="shared" si="20"/>
        <v>202206</v>
      </c>
      <c r="G425" s="6">
        <v>7424</v>
      </c>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2.75" customHeight="1" x14ac:dyDescent="0.15">
      <c r="A426" t="str">
        <f t="shared" si="19"/>
        <v>1427465455540246187987</v>
      </c>
      <c r="B426" s="45">
        <v>142746545</v>
      </c>
      <c r="C426" s="13">
        <v>5540246187987</v>
      </c>
      <c r="D426" s="11" t="str">
        <f t="shared" si="18"/>
        <v>CREMERIE</v>
      </c>
      <c r="E426" s="7">
        <v>44730</v>
      </c>
      <c r="F426" s="42" t="str">
        <f t="shared" si="20"/>
        <v>202206</v>
      </c>
      <c r="G426" s="9">
        <v>2228</v>
      </c>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2.75" customHeight="1" x14ac:dyDescent="0.15">
      <c r="A427" t="str">
        <f t="shared" si="19"/>
        <v>1427465455540246188200</v>
      </c>
      <c r="B427" s="45">
        <v>142746545</v>
      </c>
      <c r="C427" s="11">
        <v>5540246188200</v>
      </c>
      <c r="D427" s="11" t="str">
        <f t="shared" si="18"/>
        <v>CREMERIE</v>
      </c>
      <c r="E427" s="4">
        <v>44730</v>
      </c>
      <c r="F427" s="42" t="str">
        <f t="shared" si="20"/>
        <v>202206</v>
      </c>
      <c r="G427" s="6">
        <v>743</v>
      </c>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2.75" customHeight="1" x14ac:dyDescent="0.15">
      <c r="A428" t="str">
        <f t="shared" si="19"/>
        <v>1427465465540246176699</v>
      </c>
      <c r="B428" s="45">
        <v>142746546</v>
      </c>
      <c r="C428" s="11">
        <v>5540246176699</v>
      </c>
      <c r="D428" s="11" t="str">
        <f t="shared" si="18"/>
        <v>CREMERIE</v>
      </c>
      <c r="E428" s="4">
        <v>44730</v>
      </c>
      <c r="F428" s="42" t="str">
        <f t="shared" si="20"/>
        <v>202206</v>
      </c>
      <c r="G428" s="6">
        <v>4176</v>
      </c>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2.75" customHeight="1" x14ac:dyDescent="0.15">
      <c r="A429" t="str">
        <f t="shared" si="19"/>
        <v>1427465695540246172978</v>
      </c>
      <c r="B429" s="45">
        <v>142746569</v>
      </c>
      <c r="C429" s="11">
        <v>5540246172978</v>
      </c>
      <c r="D429" s="11" t="str">
        <f t="shared" si="18"/>
        <v>CREMERIE</v>
      </c>
      <c r="E429" s="4">
        <v>44731</v>
      </c>
      <c r="F429" s="42" t="str">
        <f t="shared" si="20"/>
        <v>202206</v>
      </c>
      <c r="G429" s="6">
        <v>836</v>
      </c>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2.75" customHeight="1" x14ac:dyDescent="0.15">
      <c r="A430" t="str">
        <f t="shared" si="19"/>
        <v>1427465705540246176295</v>
      </c>
      <c r="B430" s="45">
        <v>142746570</v>
      </c>
      <c r="C430" s="11">
        <v>5540246176295</v>
      </c>
      <c r="D430" s="11" t="str">
        <f t="shared" si="18"/>
        <v>CREMERIE</v>
      </c>
      <c r="E430" s="4">
        <v>44731</v>
      </c>
      <c r="F430" s="42" t="str">
        <f t="shared" si="20"/>
        <v>202206</v>
      </c>
      <c r="G430" s="6">
        <v>7424</v>
      </c>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2.75" customHeight="1" x14ac:dyDescent="0.15">
      <c r="A431" t="str">
        <f t="shared" si="19"/>
        <v>1427465705540246187987</v>
      </c>
      <c r="B431" s="45">
        <v>142746570</v>
      </c>
      <c r="C431" s="11">
        <v>5540246187987</v>
      </c>
      <c r="D431" s="11" t="str">
        <f t="shared" si="18"/>
        <v>CREMERIE</v>
      </c>
      <c r="E431" s="4">
        <v>44731</v>
      </c>
      <c r="F431" s="42" t="str">
        <f t="shared" si="20"/>
        <v>202206</v>
      </c>
      <c r="G431" s="6">
        <v>2228</v>
      </c>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2.75" customHeight="1" x14ac:dyDescent="0.15">
      <c r="A432" t="str">
        <f t="shared" si="19"/>
        <v>1427465705540246188200</v>
      </c>
      <c r="B432" s="45">
        <v>142746570</v>
      </c>
      <c r="C432" s="13">
        <v>5540246188200</v>
      </c>
      <c r="D432" s="11" t="str">
        <f t="shared" si="18"/>
        <v>CREMERIE</v>
      </c>
      <c r="E432" s="7">
        <v>44731</v>
      </c>
      <c r="F432" s="42" t="str">
        <f t="shared" si="20"/>
        <v>202206</v>
      </c>
      <c r="G432" s="9">
        <v>743</v>
      </c>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2.75" customHeight="1" x14ac:dyDescent="0.15">
      <c r="A433" t="str">
        <f t="shared" si="19"/>
        <v>1427465755540246170256</v>
      </c>
      <c r="B433" s="45">
        <v>142746575</v>
      </c>
      <c r="C433" s="11">
        <v>5540246170256</v>
      </c>
      <c r="D433" s="11" t="str">
        <f t="shared" si="18"/>
        <v>BOULANGERIE</v>
      </c>
      <c r="E433" s="4">
        <v>44744</v>
      </c>
      <c r="F433" s="42" t="str">
        <f t="shared" si="20"/>
        <v>202207</v>
      </c>
      <c r="G433" s="6">
        <v>2998</v>
      </c>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2.75" customHeight="1" x14ac:dyDescent="0.15">
      <c r="A434" t="str">
        <f t="shared" si="19"/>
        <v>1427465755540246171888</v>
      </c>
      <c r="B434" s="45">
        <v>142746575</v>
      </c>
      <c r="C434" s="13">
        <v>5540246171888</v>
      </c>
      <c r="D434" s="11" t="str">
        <f t="shared" si="18"/>
        <v>BOULANGERIE</v>
      </c>
      <c r="E434" s="7">
        <v>44744</v>
      </c>
      <c r="F434" s="42" t="str">
        <f t="shared" si="20"/>
        <v>202207</v>
      </c>
      <c r="G434" s="9">
        <v>650</v>
      </c>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2.75" customHeight="1" x14ac:dyDescent="0.15">
      <c r="A435" t="str">
        <f t="shared" si="19"/>
        <v>1427465885540246172978</v>
      </c>
      <c r="B435" s="45">
        <v>142746588</v>
      </c>
      <c r="C435" s="13">
        <v>5540246172978</v>
      </c>
      <c r="D435" s="11" t="str">
        <f t="shared" si="18"/>
        <v>CREMERIE</v>
      </c>
      <c r="E435" s="7">
        <v>44732</v>
      </c>
      <c r="F435" s="42" t="str">
        <f t="shared" si="20"/>
        <v>202206</v>
      </c>
      <c r="G435" s="9">
        <v>418</v>
      </c>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2.75" customHeight="1" x14ac:dyDescent="0.15">
      <c r="A436" t="str">
        <f t="shared" si="19"/>
        <v>1427465885540246174174</v>
      </c>
      <c r="B436" s="45">
        <v>142746588</v>
      </c>
      <c r="C436" s="11">
        <v>5540246174174</v>
      </c>
      <c r="D436" s="11" t="str">
        <f t="shared" si="18"/>
        <v>CREMERIE</v>
      </c>
      <c r="E436" s="4">
        <v>44732</v>
      </c>
      <c r="F436" s="42" t="str">
        <f t="shared" si="20"/>
        <v>202206</v>
      </c>
      <c r="G436" s="6">
        <v>232</v>
      </c>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2.75" customHeight="1" x14ac:dyDescent="0.15">
      <c r="A437" t="str">
        <f t="shared" si="19"/>
        <v>1427465885540246176699</v>
      </c>
      <c r="B437" s="45">
        <v>142746588</v>
      </c>
      <c r="C437" s="11">
        <v>5540246176699</v>
      </c>
      <c r="D437" s="11" t="str">
        <f t="shared" si="18"/>
        <v>CREMERIE</v>
      </c>
      <c r="E437" s="4">
        <v>44732</v>
      </c>
      <c r="F437" s="42" t="str">
        <f t="shared" si="20"/>
        <v>202206</v>
      </c>
      <c r="G437" s="6">
        <v>4176</v>
      </c>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2.75" customHeight="1" x14ac:dyDescent="0.15">
      <c r="A438" t="str">
        <f t="shared" si="19"/>
        <v>1427465885540246188175</v>
      </c>
      <c r="B438" s="45">
        <v>142746588</v>
      </c>
      <c r="C438" s="13">
        <v>5540246188175</v>
      </c>
      <c r="D438" s="11" t="str">
        <f t="shared" si="18"/>
        <v>CREMERIE</v>
      </c>
      <c r="E438" s="7">
        <v>44732</v>
      </c>
      <c r="F438" s="42" t="str">
        <f t="shared" si="20"/>
        <v>202206</v>
      </c>
      <c r="G438" s="9">
        <v>93</v>
      </c>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2.75" customHeight="1" x14ac:dyDescent="0.15">
      <c r="A439" t="str">
        <f t="shared" si="19"/>
        <v>1427465905540246176295</v>
      </c>
      <c r="B439" s="45">
        <v>142746590</v>
      </c>
      <c r="C439" s="11">
        <v>5540246176295</v>
      </c>
      <c r="D439" s="11" t="str">
        <f t="shared" si="18"/>
        <v>CREMERIE</v>
      </c>
      <c r="E439" s="4">
        <v>44732</v>
      </c>
      <c r="F439" s="42" t="str">
        <f t="shared" si="20"/>
        <v>202206</v>
      </c>
      <c r="G439" s="6">
        <v>7424</v>
      </c>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2.75" customHeight="1" x14ac:dyDescent="0.15">
      <c r="A440" t="str">
        <f t="shared" si="19"/>
        <v>1427465905540246187987</v>
      </c>
      <c r="B440" s="45">
        <v>142746590</v>
      </c>
      <c r="C440" s="11">
        <v>5540246187987</v>
      </c>
      <c r="D440" s="11" t="str">
        <f t="shared" si="18"/>
        <v>CREMERIE</v>
      </c>
      <c r="E440" s="4">
        <v>44732</v>
      </c>
      <c r="F440" s="42" t="str">
        <f t="shared" si="20"/>
        <v>202206</v>
      </c>
      <c r="G440" s="6">
        <v>4455</v>
      </c>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2.75" customHeight="1" x14ac:dyDescent="0.15">
      <c r="A441" t="str">
        <f t="shared" si="19"/>
        <v>1427465905540246188200</v>
      </c>
      <c r="B441" s="45">
        <v>142746590</v>
      </c>
      <c r="C441" s="13">
        <v>5540246188200</v>
      </c>
      <c r="D441" s="11" t="str">
        <f t="shared" si="18"/>
        <v>CREMERIE</v>
      </c>
      <c r="E441" s="7">
        <v>44732</v>
      </c>
      <c r="F441" s="42" t="str">
        <f t="shared" si="20"/>
        <v>202206</v>
      </c>
      <c r="G441" s="9">
        <v>743</v>
      </c>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2.75" customHeight="1" x14ac:dyDescent="0.15">
      <c r="A442" t="str">
        <f t="shared" si="19"/>
        <v>1427466065540246172978</v>
      </c>
      <c r="B442" s="45">
        <v>142746606</v>
      </c>
      <c r="C442" s="13">
        <v>5540246172978</v>
      </c>
      <c r="D442" s="11" t="str">
        <f t="shared" si="18"/>
        <v>CREMERIE</v>
      </c>
      <c r="E442" s="7">
        <v>44735</v>
      </c>
      <c r="F442" s="42" t="str">
        <f t="shared" si="20"/>
        <v>202206</v>
      </c>
      <c r="G442" s="9">
        <v>418</v>
      </c>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2.75" customHeight="1" x14ac:dyDescent="0.15">
      <c r="A443" t="str">
        <f t="shared" si="19"/>
        <v>1427466065540246174174</v>
      </c>
      <c r="B443" s="45">
        <v>142746606</v>
      </c>
      <c r="C443" s="11">
        <v>5540246174174</v>
      </c>
      <c r="D443" s="11" t="str">
        <f t="shared" si="18"/>
        <v>CREMERIE</v>
      </c>
      <c r="E443" s="4">
        <v>44735</v>
      </c>
      <c r="F443" s="42" t="str">
        <f t="shared" si="20"/>
        <v>202206</v>
      </c>
      <c r="G443" s="6">
        <v>232</v>
      </c>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2.75" customHeight="1" x14ac:dyDescent="0.15">
      <c r="A444" t="str">
        <f t="shared" si="19"/>
        <v>1427466085540246171933</v>
      </c>
      <c r="B444" s="45">
        <v>142746608</v>
      </c>
      <c r="C444" s="13">
        <v>5540246171933</v>
      </c>
      <c r="D444" s="11" t="str">
        <f t="shared" si="18"/>
        <v>CREMERIE</v>
      </c>
      <c r="E444" s="7">
        <v>44735</v>
      </c>
      <c r="F444" s="42" t="str">
        <f t="shared" si="20"/>
        <v>202206</v>
      </c>
      <c r="G444" s="9">
        <v>279</v>
      </c>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2.75" customHeight="1" x14ac:dyDescent="0.15">
      <c r="A445" t="str">
        <f t="shared" si="19"/>
        <v>1427466085540246176294</v>
      </c>
      <c r="B445" s="45">
        <v>142746608</v>
      </c>
      <c r="C445" s="11">
        <v>5540246176294</v>
      </c>
      <c r="D445" s="11" t="str">
        <f t="shared" si="18"/>
        <v>CREMERIE</v>
      </c>
      <c r="E445" s="4">
        <v>44735</v>
      </c>
      <c r="F445" s="42" t="str">
        <f t="shared" si="20"/>
        <v>202206</v>
      </c>
      <c r="G445" s="6">
        <v>1485</v>
      </c>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2.75" customHeight="1" x14ac:dyDescent="0.15">
      <c r="A446" t="str">
        <f t="shared" si="19"/>
        <v>1427466085540246176295</v>
      </c>
      <c r="B446" s="45">
        <v>142746608</v>
      </c>
      <c r="C446" s="13">
        <v>5540246176295</v>
      </c>
      <c r="D446" s="11" t="str">
        <f t="shared" si="18"/>
        <v>CREMERIE</v>
      </c>
      <c r="E446" s="7">
        <v>44735</v>
      </c>
      <c r="F446" s="42" t="str">
        <f t="shared" si="20"/>
        <v>202206</v>
      </c>
      <c r="G446" s="9">
        <v>7424</v>
      </c>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2.75" customHeight="1" x14ac:dyDescent="0.15">
      <c r="A447" t="str">
        <f t="shared" si="19"/>
        <v>1427466085540246187987</v>
      </c>
      <c r="B447" s="45">
        <v>142746608</v>
      </c>
      <c r="C447" s="11">
        <v>5540246187987</v>
      </c>
      <c r="D447" s="11" t="str">
        <f t="shared" si="18"/>
        <v>CREMERIE</v>
      </c>
      <c r="E447" s="4">
        <v>44735</v>
      </c>
      <c r="F447" s="42" t="str">
        <f t="shared" si="20"/>
        <v>202206</v>
      </c>
      <c r="G447" s="6">
        <v>2228</v>
      </c>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2.75" customHeight="1" x14ac:dyDescent="0.15">
      <c r="A448" t="str">
        <f t="shared" si="19"/>
        <v>1427466115540246185429</v>
      </c>
      <c r="B448" s="45">
        <v>142746611</v>
      </c>
      <c r="C448" s="13">
        <v>5540246185429</v>
      </c>
      <c r="D448" s="11" t="str">
        <f t="shared" si="18"/>
        <v>CREMERIE</v>
      </c>
      <c r="E448" s="7">
        <v>44736</v>
      </c>
      <c r="F448" s="42" t="str">
        <f t="shared" si="20"/>
        <v>202206</v>
      </c>
      <c r="G448" s="9">
        <v>140</v>
      </c>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2.75" customHeight="1" x14ac:dyDescent="0.15">
      <c r="A449" t="str">
        <f t="shared" si="19"/>
        <v>1427466115540246186325</v>
      </c>
      <c r="B449" s="45">
        <v>142746611</v>
      </c>
      <c r="C449" s="11">
        <v>5540246186325</v>
      </c>
      <c r="D449" s="11" t="str">
        <f t="shared" si="18"/>
        <v>CREMERIE</v>
      </c>
      <c r="E449" s="4">
        <v>44736</v>
      </c>
      <c r="F449" s="42" t="str">
        <f t="shared" si="20"/>
        <v>202206</v>
      </c>
      <c r="G449" s="6">
        <v>140</v>
      </c>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2.75" customHeight="1" x14ac:dyDescent="0.15">
      <c r="A450" t="str">
        <f t="shared" si="19"/>
        <v>1427466125540246174095</v>
      </c>
      <c r="B450" s="45">
        <v>142746612</v>
      </c>
      <c r="C450" s="13">
        <v>5540246174095</v>
      </c>
      <c r="D450" s="11" t="str">
        <f t="shared" ref="D450:D513" si="21">VLOOKUP(C450,Categorie,4,FALSE)</f>
        <v>CREMERIE</v>
      </c>
      <c r="E450" s="7">
        <v>44738</v>
      </c>
      <c r="F450" s="42" t="str">
        <f t="shared" si="20"/>
        <v>202206</v>
      </c>
      <c r="G450" s="9">
        <v>140</v>
      </c>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2.75" customHeight="1" x14ac:dyDescent="0.15">
      <c r="A451" t="str">
        <f t="shared" ref="A451:A514" si="22">_xlfn.CONCAT(B451,C451)</f>
        <v>1427466125540246175050</v>
      </c>
      <c r="B451" s="45">
        <v>142746612</v>
      </c>
      <c r="C451" s="11">
        <v>5540246175050</v>
      </c>
      <c r="D451" s="11" t="str">
        <f t="shared" si="21"/>
        <v>CREMERIE</v>
      </c>
      <c r="E451" s="4">
        <v>44738</v>
      </c>
      <c r="F451" s="42" t="str">
        <f t="shared" ref="F451:F514" si="23">TEXT(E451,"aaaamm")</f>
        <v>202206</v>
      </c>
      <c r="G451" s="6">
        <v>279</v>
      </c>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2.75" customHeight="1" x14ac:dyDescent="0.15">
      <c r="A452" t="str">
        <f t="shared" si="22"/>
        <v>1427566215540246176699</v>
      </c>
      <c r="B452" s="45">
        <v>142756621</v>
      </c>
      <c r="C452" s="13">
        <v>5540246176699</v>
      </c>
      <c r="D452" s="11" t="str">
        <f t="shared" si="21"/>
        <v>CREMERIE</v>
      </c>
      <c r="E452" s="7">
        <v>44736</v>
      </c>
      <c r="F452" s="42" t="str">
        <f t="shared" si="23"/>
        <v>202206</v>
      </c>
      <c r="G452" s="9">
        <v>2088</v>
      </c>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2.75" customHeight="1" x14ac:dyDescent="0.15">
      <c r="A453" t="str">
        <f t="shared" si="22"/>
        <v>1427566225540246194478</v>
      </c>
      <c r="B453" s="45">
        <v>142756622</v>
      </c>
      <c r="C453" s="11">
        <v>5540246194478</v>
      </c>
      <c r="D453" s="11" t="str">
        <f t="shared" si="21"/>
        <v>EMBALLAGES</v>
      </c>
      <c r="E453" s="4">
        <v>44786</v>
      </c>
      <c r="F453" s="42" t="str">
        <f t="shared" si="23"/>
        <v>202208</v>
      </c>
      <c r="G453" s="6">
        <v>724</v>
      </c>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2.75" customHeight="1" x14ac:dyDescent="0.15">
      <c r="A454" t="str">
        <f t="shared" si="22"/>
        <v>1427566235540246171759</v>
      </c>
      <c r="B454" s="45">
        <v>142756623</v>
      </c>
      <c r="C454" s="11">
        <v>5540246171759</v>
      </c>
      <c r="D454" s="11" t="str">
        <f t="shared" si="21"/>
        <v>MIX LEGUMES</v>
      </c>
      <c r="E454" s="4">
        <v>44739</v>
      </c>
      <c r="F454" s="42" t="str">
        <f t="shared" si="23"/>
        <v>202206</v>
      </c>
      <c r="G454" s="6">
        <v>3759</v>
      </c>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2.75" customHeight="1" x14ac:dyDescent="0.15">
      <c r="A455" t="str">
        <f t="shared" si="22"/>
        <v>1427566235540246177132</v>
      </c>
      <c r="B455" s="45">
        <v>142756623</v>
      </c>
      <c r="C455" s="13">
        <v>5540246177132</v>
      </c>
      <c r="D455" s="11" t="str">
        <f t="shared" si="21"/>
        <v>MIX LEGUMES</v>
      </c>
      <c r="E455" s="7">
        <v>44739</v>
      </c>
      <c r="F455" s="42" t="str">
        <f t="shared" si="23"/>
        <v>202206</v>
      </c>
      <c r="G455" s="9">
        <v>7424</v>
      </c>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2.75" customHeight="1" x14ac:dyDescent="0.15">
      <c r="A456" t="str">
        <f t="shared" si="22"/>
        <v>1427566235540246177133</v>
      </c>
      <c r="B456" s="45">
        <v>142756623</v>
      </c>
      <c r="C456" s="11">
        <v>5540246177133</v>
      </c>
      <c r="D456" s="11" t="str">
        <f t="shared" si="21"/>
        <v>MIX LEGUMES</v>
      </c>
      <c r="E456" s="4">
        <v>44739</v>
      </c>
      <c r="F456" s="42" t="str">
        <f t="shared" si="23"/>
        <v>202206</v>
      </c>
      <c r="G456" s="6">
        <v>2784</v>
      </c>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2.75" customHeight="1" x14ac:dyDescent="0.15">
      <c r="A457" t="str">
        <f t="shared" si="22"/>
        <v>1427566235540246183542</v>
      </c>
      <c r="B457" s="45">
        <v>142756623</v>
      </c>
      <c r="C457" s="13">
        <v>5540246183542</v>
      </c>
      <c r="D457" s="11" t="str">
        <f t="shared" si="21"/>
        <v>MIX LEGUMES</v>
      </c>
      <c r="E457" s="7">
        <v>44739</v>
      </c>
      <c r="F457" s="42" t="str">
        <f t="shared" si="23"/>
        <v>202206</v>
      </c>
      <c r="G457" s="9">
        <v>1253</v>
      </c>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2.75" customHeight="1" x14ac:dyDescent="0.15">
      <c r="A458" t="str">
        <f t="shared" si="22"/>
        <v>1427566235540246192518</v>
      </c>
      <c r="B458" s="45">
        <v>142756623</v>
      </c>
      <c r="C458" s="11">
        <v>5540246192518</v>
      </c>
      <c r="D458" s="11" t="str">
        <f t="shared" si="21"/>
        <v>MIX LEGUMES</v>
      </c>
      <c r="E458" s="4">
        <v>44739</v>
      </c>
      <c r="F458" s="42" t="str">
        <f t="shared" si="23"/>
        <v>202206</v>
      </c>
      <c r="G458" s="6">
        <v>5847</v>
      </c>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2.75" customHeight="1" x14ac:dyDescent="0.15">
      <c r="A459" t="str">
        <f t="shared" si="22"/>
        <v>1427566295540246171933</v>
      </c>
      <c r="B459" s="45">
        <v>142756629</v>
      </c>
      <c r="C459" s="11">
        <v>5540246171933</v>
      </c>
      <c r="D459" s="11" t="str">
        <f t="shared" si="21"/>
        <v>CREMERIE</v>
      </c>
      <c r="E459" s="4">
        <v>44737</v>
      </c>
      <c r="F459" s="42" t="str">
        <f t="shared" si="23"/>
        <v>202206</v>
      </c>
      <c r="G459" s="6">
        <v>557</v>
      </c>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2.75" customHeight="1" x14ac:dyDescent="0.15">
      <c r="A460" t="str">
        <f t="shared" si="22"/>
        <v>1427566395540246171933</v>
      </c>
      <c r="B460" s="45">
        <v>142756639</v>
      </c>
      <c r="C460" s="11">
        <v>5540246171933</v>
      </c>
      <c r="D460" s="11" t="str">
        <f t="shared" si="21"/>
        <v>CREMERIE</v>
      </c>
      <c r="E460" s="4">
        <v>44738</v>
      </c>
      <c r="F460" s="42" t="str">
        <f t="shared" si="23"/>
        <v>202206</v>
      </c>
      <c r="G460" s="6">
        <v>557</v>
      </c>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2.75" customHeight="1" x14ac:dyDescent="0.15">
      <c r="A461" t="str">
        <f t="shared" si="22"/>
        <v>1427566395540246176294</v>
      </c>
      <c r="B461" s="45">
        <v>142756639</v>
      </c>
      <c r="C461" s="11">
        <v>5540246176294</v>
      </c>
      <c r="D461" s="11" t="str">
        <f t="shared" si="21"/>
        <v>CREMERIE</v>
      </c>
      <c r="E461" s="4">
        <v>44738</v>
      </c>
      <c r="F461" s="42" t="str">
        <f t="shared" si="23"/>
        <v>202206</v>
      </c>
      <c r="G461" s="6">
        <v>1448</v>
      </c>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2.75" customHeight="1" x14ac:dyDescent="0.15">
      <c r="A462" t="str">
        <f t="shared" si="22"/>
        <v>1427566395540246176295</v>
      </c>
      <c r="B462" s="45">
        <v>142756639</v>
      </c>
      <c r="C462" s="13">
        <v>5540246176295</v>
      </c>
      <c r="D462" s="11" t="str">
        <f t="shared" si="21"/>
        <v>CREMERIE</v>
      </c>
      <c r="E462" s="7">
        <v>44738</v>
      </c>
      <c r="F462" s="42" t="str">
        <f t="shared" si="23"/>
        <v>202206</v>
      </c>
      <c r="G462" s="9">
        <v>5568</v>
      </c>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2.75" customHeight="1" x14ac:dyDescent="0.15">
      <c r="A463" t="str">
        <f t="shared" si="22"/>
        <v>1427566395540246187987</v>
      </c>
      <c r="B463" s="45">
        <v>142756639</v>
      </c>
      <c r="C463" s="13">
        <v>5540246187987</v>
      </c>
      <c r="D463" s="11" t="str">
        <f t="shared" si="21"/>
        <v>CREMERIE</v>
      </c>
      <c r="E463" s="7">
        <v>44738</v>
      </c>
      <c r="F463" s="42" t="str">
        <f t="shared" si="23"/>
        <v>202206</v>
      </c>
      <c r="G463" s="9">
        <v>1114</v>
      </c>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2.75" customHeight="1" x14ac:dyDescent="0.15">
      <c r="A464" t="str">
        <f t="shared" si="22"/>
        <v>1427566395540246188200</v>
      </c>
      <c r="B464" s="45">
        <v>142756639</v>
      </c>
      <c r="C464" s="11">
        <v>5540246188200</v>
      </c>
      <c r="D464" s="11" t="str">
        <f t="shared" si="21"/>
        <v>CREMERIE</v>
      </c>
      <c r="E464" s="4">
        <v>44738</v>
      </c>
      <c r="F464" s="42" t="str">
        <f t="shared" si="23"/>
        <v>202206</v>
      </c>
      <c r="G464" s="6">
        <v>1485</v>
      </c>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2.75" customHeight="1" x14ac:dyDescent="0.15">
      <c r="A465" t="str">
        <f t="shared" si="22"/>
        <v>1427566405540246172978</v>
      </c>
      <c r="B465" s="45">
        <v>142756640</v>
      </c>
      <c r="C465" s="13">
        <v>5540246172978</v>
      </c>
      <c r="D465" s="11" t="str">
        <f t="shared" si="21"/>
        <v>CREMERIE</v>
      </c>
      <c r="E465" s="7">
        <v>44738</v>
      </c>
      <c r="F465" s="42" t="str">
        <f t="shared" si="23"/>
        <v>202206</v>
      </c>
      <c r="G465" s="9">
        <v>418</v>
      </c>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2.75" customHeight="1" x14ac:dyDescent="0.15">
      <c r="A466" t="str">
        <f t="shared" si="22"/>
        <v>1427566405540246174174</v>
      </c>
      <c r="B466" s="45">
        <v>142756640</v>
      </c>
      <c r="C466" s="13">
        <v>5540246174174</v>
      </c>
      <c r="D466" s="11" t="str">
        <f t="shared" si="21"/>
        <v>CREMERIE</v>
      </c>
      <c r="E466" s="7">
        <v>44738</v>
      </c>
      <c r="F466" s="42" t="str">
        <f t="shared" si="23"/>
        <v>202206</v>
      </c>
      <c r="G466" s="9">
        <v>232</v>
      </c>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2.75" customHeight="1" x14ac:dyDescent="0.15">
      <c r="A467" t="str">
        <f t="shared" si="22"/>
        <v>1427566405540246176699</v>
      </c>
      <c r="B467" s="45">
        <v>142756640</v>
      </c>
      <c r="C467" s="13">
        <v>5540246176699</v>
      </c>
      <c r="D467" s="11" t="str">
        <f t="shared" si="21"/>
        <v>CREMERIE</v>
      </c>
      <c r="E467" s="7">
        <v>44738</v>
      </c>
      <c r="F467" s="42" t="str">
        <f t="shared" si="23"/>
        <v>202206</v>
      </c>
      <c r="G467" s="9">
        <v>2088</v>
      </c>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2.75" customHeight="1" x14ac:dyDescent="0.15">
      <c r="A468" t="str">
        <f t="shared" si="22"/>
        <v>1427566585540246171933</v>
      </c>
      <c r="B468" s="45">
        <v>142756658</v>
      </c>
      <c r="C468" s="11">
        <v>5540246171933</v>
      </c>
      <c r="D468" s="11" t="str">
        <f t="shared" si="21"/>
        <v>CREMERIE</v>
      </c>
      <c r="E468" s="4">
        <v>44739</v>
      </c>
      <c r="F468" s="42" t="str">
        <f t="shared" si="23"/>
        <v>202206</v>
      </c>
      <c r="G468" s="6">
        <v>1114</v>
      </c>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2.75" customHeight="1" x14ac:dyDescent="0.15">
      <c r="A469" t="str">
        <f t="shared" si="22"/>
        <v>1427566585540246176294</v>
      </c>
      <c r="B469" s="45">
        <v>142756658</v>
      </c>
      <c r="C469" s="13">
        <v>5540246176294</v>
      </c>
      <c r="D469" s="11" t="str">
        <f t="shared" si="21"/>
        <v>CREMERIE</v>
      </c>
      <c r="E469" s="7">
        <v>44739</v>
      </c>
      <c r="F469" s="42" t="str">
        <f t="shared" si="23"/>
        <v>202206</v>
      </c>
      <c r="G469" s="9">
        <v>2228</v>
      </c>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2.75" customHeight="1" x14ac:dyDescent="0.15">
      <c r="A470" t="str">
        <f t="shared" si="22"/>
        <v>1427566585540246176295</v>
      </c>
      <c r="B470" s="45">
        <v>142756658</v>
      </c>
      <c r="C470" s="11">
        <v>5540246176295</v>
      </c>
      <c r="D470" s="11" t="str">
        <f t="shared" si="21"/>
        <v>CREMERIE</v>
      </c>
      <c r="E470" s="4">
        <v>44739</v>
      </c>
      <c r="F470" s="42" t="str">
        <f t="shared" si="23"/>
        <v>202206</v>
      </c>
      <c r="G470" s="6">
        <v>11136</v>
      </c>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2.75" customHeight="1" x14ac:dyDescent="0.15">
      <c r="A471" t="str">
        <f t="shared" si="22"/>
        <v>1427566585540246187987</v>
      </c>
      <c r="B471" s="45">
        <v>142756658</v>
      </c>
      <c r="C471" s="11">
        <v>5540246187987</v>
      </c>
      <c r="D471" s="11" t="str">
        <f t="shared" si="21"/>
        <v>CREMERIE</v>
      </c>
      <c r="E471" s="4">
        <v>44739</v>
      </c>
      <c r="F471" s="42" t="str">
        <f t="shared" si="23"/>
        <v>202206</v>
      </c>
      <c r="G471" s="6">
        <v>5568</v>
      </c>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2.75" customHeight="1" x14ac:dyDescent="0.15">
      <c r="A472" t="str">
        <f t="shared" si="22"/>
        <v>1427566585540246188200</v>
      </c>
      <c r="B472" s="45">
        <v>142756658</v>
      </c>
      <c r="C472" s="13">
        <v>5540246188200</v>
      </c>
      <c r="D472" s="11" t="str">
        <f t="shared" si="21"/>
        <v>CREMERIE</v>
      </c>
      <c r="E472" s="7">
        <v>44739</v>
      </c>
      <c r="F472" s="42" t="str">
        <f t="shared" si="23"/>
        <v>202206</v>
      </c>
      <c r="G472" s="9">
        <v>743</v>
      </c>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2.75" customHeight="1" x14ac:dyDescent="0.15">
      <c r="A473" t="str">
        <f t="shared" si="22"/>
        <v>1427566595540246172539</v>
      </c>
      <c r="B473" s="45">
        <v>142756659</v>
      </c>
      <c r="C473" s="11">
        <v>5540246172539</v>
      </c>
      <c r="D473" s="11" t="str">
        <f t="shared" si="21"/>
        <v>CREMERIE</v>
      </c>
      <c r="E473" s="4">
        <v>44739</v>
      </c>
      <c r="F473" s="42" t="str">
        <f t="shared" si="23"/>
        <v>202206</v>
      </c>
      <c r="G473" s="6">
        <v>35</v>
      </c>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2.75" customHeight="1" x14ac:dyDescent="0.15">
      <c r="A474" t="str">
        <f t="shared" si="22"/>
        <v>1427566595540246172669</v>
      </c>
      <c r="B474" s="45">
        <v>142756659</v>
      </c>
      <c r="C474" s="13">
        <v>5540246172669</v>
      </c>
      <c r="D474" s="11" t="str">
        <f t="shared" si="21"/>
        <v>CREMERIE</v>
      </c>
      <c r="E474" s="7">
        <v>44739</v>
      </c>
      <c r="F474" s="42" t="str">
        <f t="shared" si="23"/>
        <v>202206</v>
      </c>
      <c r="G474" s="9">
        <v>140</v>
      </c>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2.75" customHeight="1" x14ac:dyDescent="0.15">
      <c r="A475" t="str">
        <f t="shared" si="22"/>
        <v>1427566595540246172978</v>
      </c>
      <c r="B475" s="45">
        <v>142756659</v>
      </c>
      <c r="C475" s="11">
        <v>5540246172978</v>
      </c>
      <c r="D475" s="11" t="str">
        <f t="shared" si="21"/>
        <v>CREMERIE</v>
      </c>
      <c r="E475" s="4">
        <v>44739</v>
      </c>
      <c r="F475" s="42" t="str">
        <f t="shared" si="23"/>
        <v>202206</v>
      </c>
      <c r="G475" s="6">
        <v>836</v>
      </c>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2.75" customHeight="1" x14ac:dyDescent="0.15">
      <c r="A476" t="str">
        <f t="shared" si="22"/>
        <v>1427566595540246174174</v>
      </c>
      <c r="B476" s="45">
        <v>142756659</v>
      </c>
      <c r="C476" s="11">
        <v>5540246174174</v>
      </c>
      <c r="D476" s="11" t="str">
        <f t="shared" si="21"/>
        <v>CREMERIE</v>
      </c>
      <c r="E476" s="4">
        <v>44739</v>
      </c>
      <c r="F476" s="42" t="str">
        <f t="shared" si="23"/>
        <v>202206</v>
      </c>
      <c r="G476" s="6">
        <v>464</v>
      </c>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2.75" customHeight="1" x14ac:dyDescent="0.15">
      <c r="A477" t="str">
        <f t="shared" si="22"/>
        <v>1427566595540246176699</v>
      </c>
      <c r="B477" s="45">
        <v>142756659</v>
      </c>
      <c r="C477" s="11">
        <v>5540246176699</v>
      </c>
      <c r="D477" s="11" t="str">
        <f t="shared" si="21"/>
        <v>CREMERIE</v>
      </c>
      <c r="E477" s="4">
        <v>44739</v>
      </c>
      <c r="F477" s="42" t="str">
        <f t="shared" si="23"/>
        <v>202206</v>
      </c>
      <c r="G477" s="6">
        <v>4176</v>
      </c>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2.75" customHeight="1" x14ac:dyDescent="0.15">
      <c r="A478" t="str">
        <f t="shared" si="22"/>
        <v>1427566595540246188175</v>
      </c>
      <c r="B478" s="45">
        <v>142756659</v>
      </c>
      <c r="C478" s="13">
        <v>5540246188175</v>
      </c>
      <c r="D478" s="11" t="str">
        <f t="shared" si="21"/>
        <v>CREMERIE</v>
      </c>
      <c r="E478" s="7">
        <v>44739</v>
      </c>
      <c r="F478" s="42" t="str">
        <f t="shared" si="23"/>
        <v>202206</v>
      </c>
      <c r="G478" s="9">
        <v>232</v>
      </c>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2.75" customHeight="1" x14ac:dyDescent="0.15">
      <c r="A479" t="str">
        <f t="shared" si="22"/>
        <v>1427566595540246192102</v>
      </c>
      <c r="B479" s="45">
        <v>142756659</v>
      </c>
      <c r="C479" s="13">
        <v>5540246192102</v>
      </c>
      <c r="D479" s="11" t="str">
        <f t="shared" si="21"/>
        <v>CREMERIE</v>
      </c>
      <c r="E479" s="7">
        <v>44739</v>
      </c>
      <c r="F479" s="42" t="str">
        <f t="shared" si="23"/>
        <v>202206</v>
      </c>
      <c r="G479" s="9">
        <v>2005</v>
      </c>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2.75" customHeight="1" x14ac:dyDescent="0.15">
      <c r="A480" t="str">
        <f t="shared" si="22"/>
        <v>1427566605540246174095</v>
      </c>
      <c r="B480" s="45">
        <v>142756660</v>
      </c>
      <c r="C480" s="11">
        <v>5540246174095</v>
      </c>
      <c r="D480" s="11" t="str">
        <f t="shared" si="21"/>
        <v>CREMERIE</v>
      </c>
      <c r="E480" s="4">
        <v>44744</v>
      </c>
      <c r="F480" s="42" t="str">
        <f t="shared" si="23"/>
        <v>202207</v>
      </c>
      <c r="G480" s="6">
        <v>70</v>
      </c>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2.75" customHeight="1" x14ac:dyDescent="0.15">
      <c r="A481" t="str">
        <f t="shared" si="22"/>
        <v>1427566605540246175047</v>
      </c>
      <c r="B481" s="45">
        <v>142756660</v>
      </c>
      <c r="C481" s="13">
        <v>5540246175047</v>
      </c>
      <c r="D481" s="11" t="str">
        <f t="shared" si="21"/>
        <v>CREMERIE</v>
      </c>
      <c r="E481" s="7">
        <v>44744</v>
      </c>
      <c r="F481" s="42" t="str">
        <f t="shared" si="23"/>
        <v>202207</v>
      </c>
      <c r="G481" s="9">
        <v>140</v>
      </c>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2.75" customHeight="1" x14ac:dyDescent="0.15">
      <c r="A482" t="str">
        <f t="shared" si="22"/>
        <v>1427566605540246175049</v>
      </c>
      <c r="B482" s="45">
        <v>142756660</v>
      </c>
      <c r="C482" s="11">
        <v>5540246175049</v>
      </c>
      <c r="D482" s="11" t="str">
        <f t="shared" si="21"/>
        <v>CREMERIE</v>
      </c>
      <c r="E482" s="4">
        <v>44744</v>
      </c>
      <c r="F482" s="42" t="str">
        <f t="shared" si="23"/>
        <v>202207</v>
      </c>
      <c r="G482" s="6">
        <v>557</v>
      </c>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2.75" customHeight="1" x14ac:dyDescent="0.15">
      <c r="A483" t="str">
        <f t="shared" si="22"/>
        <v>1427566605540246175050</v>
      </c>
      <c r="B483" s="45">
        <v>142756660</v>
      </c>
      <c r="C483" s="13">
        <v>5540246175050</v>
      </c>
      <c r="D483" s="11" t="str">
        <f t="shared" si="21"/>
        <v>CREMERIE</v>
      </c>
      <c r="E483" s="7">
        <v>44744</v>
      </c>
      <c r="F483" s="42" t="str">
        <f t="shared" si="23"/>
        <v>202207</v>
      </c>
      <c r="G483" s="9">
        <v>836</v>
      </c>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2.75" customHeight="1" x14ac:dyDescent="0.15">
      <c r="A484" t="str">
        <f t="shared" si="22"/>
        <v>1427566605540246190743</v>
      </c>
      <c r="B484" s="45">
        <v>142756660</v>
      </c>
      <c r="C484" s="11">
        <v>5540246190743</v>
      </c>
      <c r="D484" s="11" t="str">
        <f t="shared" si="21"/>
        <v>CREMERIE</v>
      </c>
      <c r="E484" s="4">
        <v>44744</v>
      </c>
      <c r="F484" s="42" t="str">
        <f t="shared" si="23"/>
        <v>202207</v>
      </c>
      <c r="G484" s="6">
        <v>140</v>
      </c>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2.75" customHeight="1" x14ac:dyDescent="0.15">
      <c r="A485" t="str">
        <f t="shared" si="22"/>
        <v>1427566725540246171933</v>
      </c>
      <c r="B485" s="45">
        <v>142756672</v>
      </c>
      <c r="C485" s="13">
        <v>5540246171933</v>
      </c>
      <c r="D485" s="11" t="str">
        <f t="shared" si="21"/>
        <v>CREMERIE</v>
      </c>
      <c r="E485" s="7">
        <v>44742</v>
      </c>
      <c r="F485" s="42" t="str">
        <f t="shared" si="23"/>
        <v>202206</v>
      </c>
      <c r="G485" s="9">
        <v>557</v>
      </c>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2.75" customHeight="1" x14ac:dyDescent="0.15">
      <c r="A486" t="str">
        <f t="shared" si="22"/>
        <v>1427566725540246176294</v>
      </c>
      <c r="B486" s="45">
        <v>142756672</v>
      </c>
      <c r="C486" s="11">
        <v>5540246176294</v>
      </c>
      <c r="D486" s="11" t="str">
        <f t="shared" si="21"/>
        <v>CREMERIE</v>
      </c>
      <c r="E486" s="4">
        <v>44742</v>
      </c>
      <c r="F486" s="42" t="str">
        <f t="shared" si="23"/>
        <v>202206</v>
      </c>
      <c r="G486" s="6">
        <v>2970</v>
      </c>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2.75" customHeight="1" x14ac:dyDescent="0.15">
      <c r="A487" t="str">
        <f t="shared" si="22"/>
        <v>1427566725540246176295</v>
      </c>
      <c r="B487" s="45">
        <v>142756672</v>
      </c>
      <c r="C487" s="13">
        <v>5540246176295</v>
      </c>
      <c r="D487" s="11" t="str">
        <f t="shared" si="21"/>
        <v>CREMERIE</v>
      </c>
      <c r="E487" s="7">
        <v>44742</v>
      </c>
      <c r="F487" s="42" t="str">
        <f t="shared" si="23"/>
        <v>202206</v>
      </c>
      <c r="G487" s="9">
        <v>7424</v>
      </c>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2.75" customHeight="1" x14ac:dyDescent="0.15">
      <c r="A488" t="str">
        <f t="shared" si="22"/>
        <v>1427566725540246187987</v>
      </c>
      <c r="B488" s="45">
        <v>142756672</v>
      </c>
      <c r="C488" s="13">
        <v>5540246187987</v>
      </c>
      <c r="D488" s="11" t="str">
        <f t="shared" si="21"/>
        <v>CREMERIE</v>
      </c>
      <c r="E488" s="7">
        <v>44742</v>
      </c>
      <c r="F488" s="42" t="str">
        <f t="shared" si="23"/>
        <v>202206</v>
      </c>
      <c r="G488" s="9">
        <v>6682</v>
      </c>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2.75" customHeight="1" x14ac:dyDescent="0.15">
      <c r="A489" t="str">
        <f t="shared" si="22"/>
        <v>1427566725540246188200</v>
      </c>
      <c r="B489" s="45">
        <v>142756672</v>
      </c>
      <c r="C489" s="11">
        <v>5540246188200</v>
      </c>
      <c r="D489" s="11" t="str">
        <f t="shared" si="21"/>
        <v>CREMERIE</v>
      </c>
      <c r="E489" s="4">
        <v>44742</v>
      </c>
      <c r="F489" s="42" t="str">
        <f t="shared" si="23"/>
        <v>202206</v>
      </c>
      <c r="G489" s="6">
        <v>1485</v>
      </c>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2.75" customHeight="1" x14ac:dyDescent="0.15">
      <c r="A490" t="str">
        <f t="shared" si="22"/>
        <v>1427566745540246172978</v>
      </c>
      <c r="B490" s="45">
        <v>142756674</v>
      </c>
      <c r="C490" s="13">
        <v>5540246172978</v>
      </c>
      <c r="D490" s="11" t="str">
        <f t="shared" si="21"/>
        <v>CREMERIE</v>
      </c>
      <c r="E490" s="7">
        <v>44742</v>
      </c>
      <c r="F490" s="42" t="str">
        <f t="shared" si="23"/>
        <v>202206</v>
      </c>
      <c r="G490" s="9">
        <v>836</v>
      </c>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2.75" customHeight="1" x14ac:dyDescent="0.15">
      <c r="A491" t="str">
        <f t="shared" si="22"/>
        <v>1427566745540246174174</v>
      </c>
      <c r="B491" s="45">
        <v>142756674</v>
      </c>
      <c r="C491" s="11">
        <v>5540246174174</v>
      </c>
      <c r="D491" s="11" t="str">
        <f t="shared" si="21"/>
        <v>CREMERIE</v>
      </c>
      <c r="E491" s="4">
        <v>44742</v>
      </c>
      <c r="F491" s="42" t="str">
        <f t="shared" si="23"/>
        <v>202206</v>
      </c>
      <c r="G491" s="6">
        <v>464</v>
      </c>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2.75" customHeight="1" x14ac:dyDescent="0.15">
      <c r="A492" t="str">
        <f t="shared" si="22"/>
        <v>1427566745540246176699</v>
      </c>
      <c r="B492" s="45">
        <v>142756674</v>
      </c>
      <c r="C492" s="11">
        <v>5540246176699</v>
      </c>
      <c r="D492" s="11" t="str">
        <f t="shared" si="21"/>
        <v>CREMERIE</v>
      </c>
      <c r="E492" s="4">
        <v>44742</v>
      </c>
      <c r="F492" s="42" t="str">
        <f t="shared" si="23"/>
        <v>202206</v>
      </c>
      <c r="G492" s="6">
        <v>3132</v>
      </c>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2.75" customHeight="1" x14ac:dyDescent="0.15">
      <c r="A493" t="str">
        <f t="shared" si="22"/>
        <v>1427566775540246185429</v>
      </c>
      <c r="B493" s="45">
        <v>142756677</v>
      </c>
      <c r="C493" s="13">
        <v>5540246185429</v>
      </c>
      <c r="D493" s="11" t="str">
        <f t="shared" si="21"/>
        <v>CREMERIE</v>
      </c>
      <c r="E493" s="7">
        <v>44743</v>
      </c>
      <c r="F493" s="42" t="str">
        <f t="shared" si="23"/>
        <v>202207</v>
      </c>
      <c r="G493" s="9">
        <v>140</v>
      </c>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2.75" customHeight="1" x14ac:dyDescent="0.15">
      <c r="A494" t="str">
        <f t="shared" si="22"/>
        <v>1427566775540246186325</v>
      </c>
      <c r="B494" s="45">
        <v>142756677</v>
      </c>
      <c r="C494" s="11">
        <v>5540246186325</v>
      </c>
      <c r="D494" s="11" t="str">
        <f t="shared" si="21"/>
        <v>CREMERIE</v>
      </c>
      <c r="E494" s="4">
        <v>44743</v>
      </c>
      <c r="F494" s="42" t="str">
        <f t="shared" si="23"/>
        <v>202207</v>
      </c>
      <c r="G494" s="6">
        <v>140</v>
      </c>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2.75" customHeight="1" x14ac:dyDescent="0.15">
      <c r="A495" t="str">
        <f t="shared" si="22"/>
        <v>1427566945540246182684</v>
      </c>
      <c r="B495" s="45">
        <v>142756694</v>
      </c>
      <c r="C495" s="13">
        <v>5540246182684</v>
      </c>
      <c r="D495" s="11" t="str">
        <f t="shared" si="21"/>
        <v>BOULANGERIE</v>
      </c>
      <c r="E495" s="7">
        <v>44746</v>
      </c>
      <c r="F495" s="42" t="str">
        <f t="shared" si="23"/>
        <v>202207</v>
      </c>
      <c r="G495" s="9">
        <v>325</v>
      </c>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2.75" customHeight="1" x14ac:dyDescent="0.15">
      <c r="A496" t="str">
        <f t="shared" si="22"/>
        <v>1427566945540246183844</v>
      </c>
      <c r="B496" s="45">
        <v>142756694</v>
      </c>
      <c r="C496" s="11">
        <v>5540246183844</v>
      </c>
      <c r="D496" s="11" t="str">
        <f t="shared" si="21"/>
        <v>BOULANGERIE</v>
      </c>
      <c r="E496" s="4">
        <v>44746</v>
      </c>
      <c r="F496" s="42" t="str">
        <f t="shared" si="23"/>
        <v>202207</v>
      </c>
      <c r="G496" s="6">
        <v>93</v>
      </c>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2.75" customHeight="1" x14ac:dyDescent="0.15">
      <c r="A497" t="str">
        <f t="shared" si="22"/>
        <v>1427566965540246192209</v>
      </c>
      <c r="B497" s="45">
        <v>142756696</v>
      </c>
      <c r="C497" s="13">
        <v>5540246192209</v>
      </c>
      <c r="D497" s="11" t="str">
        <f t="shared" si="21"/>
        <v>MIX LEGUMES</v>
      </c>
      <c r="E497" s="7">
        <v>44746</v>
      </c>
      <c r="F497" s="42" t="str">
        <f t="shared" si="23"/>
        <v>202207</v>
      </c>
      <c r="G497" s="9">
        <v>1114</v>
      </c>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2.75" customHeight="1" x14ac:dyDescent="0.15">
      <c r="A498" t="str">
        <f t="shared" si="22"/>
        <v>1427566965540246192831</v>
      </c>
      <c r="B498" s="45">
        <v>142756696</v>
      </c>
      <c r="C498" s="11">
        <v>5540246192831</v>
      </c>
      <c r="D498" s="11" t="str">
        <f t="shared" si="21"/>
        <v>MIX LEGUMES</v>
      </c>
      <c r="E498" s="4">
        <v>44746</v>
      </c>
      <c r="F498" s="42" t="str">
        <f t="shared" si="23"/>
        <v>202207</v>
      </c>
      <c r="G498" s="6">
        <v>1300</v>
      </c>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2.75" customHeight="1" x14ac:dyDescent="0.15">
      <c r="A499" t="str">
        <f t="shared" si="22"/>
        <v>1427667015540246172669</v>
      </c>
      <c r="B499" s="45">
        <v>142766701</v>
      </c>
      <c r="C499" s="11">
        <v>5540246172669</v>
      </c>
      <c r="D499" s="11" t="str">
        <f t="shared" si="21"/>
        <v>CREMERIE</v>
      </c>
      <c r="E499" s="4">
        <v>44743</v>
      </c>
      <c r="F499" s="42" t="str">
        <f t="shared" si="23"/>
        <v>202207</v>
      </c>
      <c r="G499" s="6">
        <v>140</v>
      </c>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2.75" customHeight="1" x14ac:dyDescent="0.15">
      <c r="A500" t="str">
        <f t="shared" si="22"/>
        <v>1427667015540246174174</v>
      </c>
      <c r="B500" s="45">
        <v>142766701</v>
      </c>
      <c r="C500" s="13">
        <v>5540246174174</v>
      </c>
      <c r="D500" s="11" t="str">
        <f t="shared" si="21"/>
        <v>CREMERIE</v>
      </c>
      <c r="E500" s="7">
        <v>44743</v>
      </c>
      <c r="F500" s="42" t="str">
        <f t="shared" si="23"/>
        <v>202207</v>
      </c>
      <c r="G500" s="9">
        <v>232</v>
      </c>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2.75" customHeight="1" x14ac:dyDescent="0.15">
      <c r="A501" t="str">
        <f t="shared" si="22"/>
        <v>1427667015540246176699</v>
      </c>
      <c r="B501" s="45">
        <v>142766701</v>
      </c>
      <c r="C501" s="13">
        <v>5540246176699</v>
      </c>
      <c r="D501" s="11" t="str">
        <f t="shared" si="21"/>
        <v>CREMERIE</v>
      </c>
      <c r="E501" s="7">
        <v>44743</v>
      </c>
      <c r="F501" s="42" t="str">
        <f t="shared" si="23"/>
        <v>202207</v>
      </c>
      <c r="G501" s="9">
        <v>4176</v>
      </c>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2.75" customHeight="1" x14ac:dyDescent="0.15">
      <c r="A502" t="str">
        <f t="shared" si="22"/>
        <v>1427667015540246188175</v>
      </c>
      <c r="B502" s="45">
        <v>142766701</v>
      </c>
      <c r="C502" s="13">
        <v>5540246188175</v>
      </c>
      <c r="D502" s="11" t="str">
        <f t="shared" si="21"/>
        <v>CREMERIE</v>
      </c>
      <c r="E502" s="7">
        <v>44743</v>
      </c>
      <c r="F502" s="42" t="str">
        <f t="shared" si="23"/>
        <v>202207</v>
      </c>
      <c r="G502" s="9">
        <v>116</v>
      </c>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2.75" customHeight="1" x14ac:dyDescent="0.15">
      <c r="A503" t="str">
        <f t="shared" si="22"/>
        <v>1427667025540246176295</v>
      </c>
      <c r="B503" s="45">
        <v>142766702</v>
      </c>
      <c r="C503" s="11">
        <v>5540246176295</v>
      </c>
      <c r="D503" s="11" t="str">
        <f t="shared" si="21"/>
        <v>CREMERIE</v>
      </c>
      <c r="E503" s="4">
        <v>44743</v>
      </c>
      <c r="F503" s="42" t="str">
        <f t="shared" si="23"/>
        <v>202207</v>
      </c>
      <c r="G503" s="6">
        <v>4455</v>
      </c>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2.75" customHeight="1" x14ac:dyDescent="0.15">
      <c r="A504" t="str">
        <f t="shared" si="22"/>
        <v>1427667025540246187987</v>
      </c>
      <c r="B504" s="45">
        <v>142766702</v>
      </c>
      <c r="C504" s="13">
        <v>5540246187987</v>
      </c>
      <c r="D504" s="11" t="str">
        <f t="shared" si="21"/>
        <v>CREMERIE</v>
      </c>
      <c r="E504" s="7">
        <v>44743</v>
      </c>
      <c r="F504" s="42" t="str">
        <f t="shared" si="23"/>
        <v>202207</v>
      </c>
      <c r="G504" s="9">
        <v>4455</v>
      </c>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2.75" customHeight="1" x14ac:dyDescent="0.15">
      <c r="A505" t="str">
        <f t="shared" si="22"/>
        <v>1427667025540246188200</v>
      </c>
      <c r="B505" s="45">
        <v>142766702</v>
      </c>
      <c r="C505" s="11">
        <v>5540246188200</v>
      </c>
      <c r="D505" s="11" t="str">
        <f t="shared" si="21"/>
        <v>CREMERIE</v>
      </c>
      <c r="E505" s="4">
        <v>44743</v>
      </c>
      <c r="F505" s="42" t="str">
        <f t="shared" si="23"/>
        <v>202207</v>
      </c>
      <c r="G505" s="6">
        <v>743</v>
      </c>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2.75" customHeight="1" x14ac:dyDescent="0.15">
      <c r="A506" t="str">
        <f t="shared" si="22"/>
        <v>1427667045540246174095</v>
      </c>
      <c r="B506" s="45">
        <v>142766704</v>
      </c>
      <c r="C506" s="13">
        <v>5540246174095</v>
      </c>
      <c r="D506" s="11" t="str">
        <f t="shared" si="21"/>
        <v>CREMERIE</v>
      </c>
      <c r="E506" s="7">
        <v>44746</v>
      </c>
      <c r="F506" s="42" t="str">
        <f t="shared" si="23"/>
        <v>202207</v>
      </c>
      <c r="G506" s="9">
        <v>70</v>
      </c>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2.75" customHeight="1" x14ac:dyDescent="0.15">
      <c r="A507" t="str">
        <f t="shared" si="22"/>
        <v>1427667045540246175047</v>
      </c>
      <c r="B507" s="45">
        <v>142766704</v>
      </c>
      <c r="C507" s="11">
        <v>5540246175047</v>
      </c>
      <c r="D507" s="11" t="str">
        <f t="shared" si="21"/>
        <v>CREMERIE</v>
      </c>
      <c r="E507" s="4">
        <v>44746</v>
      </c>
      <c r="F507" s="42" t="str">
        <f t="shared" si="23"/>
        <v>202207</v>
      </c>
      <c r="G507" s="6">
        <v>140</v>
      </c>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2.75" customHeight="1" x14ac:dyDescent="0.15">
      <c r="A508" t="str">
        <f t="shared" si="22"/>
        <v>1427667045540246175049</v>
      </c>
      <c r="B508" s="45">
        <v>142766704</v>
      </c>
      <c r="C508" s="13">
        <v>5540246175049</v>
      </c>
      <c r="D508" s="11" t="str">
        <f t="shared" si="21"/>
        <v>CREMERIE</v>
      </c>
      <c r="E508" s="7">
        <v>44746</v>
      </c>
      <c r="F508" s="42" t="str">
        <f t="shared" si="23"/>
        <v>202207</v>
      </c>
      <c r="G508" s="9">
        <v>279</v>
      </c>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2.75" customHeight="1" x14ac:dyDescent="0.15">
      <c r="A509" t="str">
        <f t="shared" si="22"/>
        <v>1427667045540246175050</v>
      </c>
      <c r="B509" s="45">
        <v>142766704</v>
      </c>
      <c r="C509" s="11">
        <v>5540246175050</v>
      </c>
      <c r="D509" s="11" t="str">
        <f t="shared" si="21"/>
        <v>CREMERIE</v>
      </c>
      <c r="E509" s="4">
        <v>44746</v>
      </c>
      <c r="F509" s="42" t="str">
        <f t="shared" si="23"/>
        <v>202207</v>
      </c>
      <c r="G509" s="6">
        <v>279</v>
      </c>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2.75" customHeight="1" x14ac:dyDescent="0.15">
      <c r="A510" t="str">
        <f t="shared" si="22"/>
        <v>1427667045540246190743</v>
      </c>
      <c r="B510" s="45">
        <v>142766704</v>
      </c>
      <c r="C510" s="13">
        <v>5540246190743</v>
      </c>
      <c r="D510" s="11" t="str">
        <f t="shared" si="21"/>
        <v>CREMERIE</v>
      </c>
      <c r="E510" s="7">
        <v>44746</v>
      </c>
      <c r="F510" s="42" t="str">
        <f t="shared" si="23"/>
        <v>202207</v>
      </c>
      <c r="G510" s="9">
        <v>140</v>
      </c>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2.75" customHeight="1" x14ac:dyDescent="0.15">
      <c r="A511" t="str">
        <f t="shared" si="22"/>
        <v>1427667055540246177132</v>
      </c>
      <c r="B511" s="45">
        <v>142766705</v>
      </c>
      <c r="C511" s="13">
        <v>5540246177132</v>
      </c>
      <c r="D511" s="11" t="str">
        <f t="shared" si="21"/>
        <v>MIX LEGUMES</v>
      </c>
      <c r="E511" s="7">
        <v>44743</v>
      </c>
      <c r="F511" s="42" t="str">
        <f t="shared" si="23"/>
        <v>202207</v>
      </c>
      <c r="G511" s="9">
        <v>3225</v>
      </c>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2.75" customHeight="1" x14ac:dyDescent="0.15">
      <c r="A512" t="str">
        <f t="shared" si="22"/>
        <v>1427667055540246177133</v>
      </c>
      <c r="B512" s="45">
        <v>142766705</v>
      </c>
      <c r="C512" s="11">
        <v>5540246177133</v>
      </c>
      <c r="D512" s="11" t="str">
        <f t="shared" si="21"/>
        <v>MIX LEGUMES</v>
      </c>
      <c r="E512" s="4">
        <v>44743</v>
      </c>
      <c r="F512" s="42" t="str">
        <f t="shared" si="23"/>
        <v>202207</v>
      </c>
      <c r="G512" s="6">
        <v>4455</v>
      </c>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2.75" customHeight="1" x14ac:dyDescent="0.15">
      <c r="A513" t="str">
        <f t="shared" si="22"/>
        <v>1427667055540246183542</v>
      </c>
      <c r="B513" s="45">
        <v>142766705</v>
      </c>
      <c r="C513" s="13">
        <v>5540246183542</v>
      </c>
      <c r="D513" s="11" t="str">
        <f t="shared" si="21"/>
        <v>MIX LEGUMES</v>
      </c>
      <c r="E513" s="7">
        <v>44743</v>
      </c>
      <c r="F513" s="42" t="str">
        <f t="shared" si="23"/>
        <v>202207</v>
      </c>
      <c r="G513" s="9">
        <v>1253</v>
      </c>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2.75" customHeight="1" x14ac:dyDescent="0.15">
      <c r="A514" t="str">
        <f t="shared" si="22"/>
        <v>1427667055540246192148</v>
      </c>
      <c r="B514" s="45">
        <v>142766705</v>
      </c>
      <c r="C514" s="11">
        <v>5540246192148</v>
      </c>
      <c r="D514" s="11" t="str">
        <f t="shared" ref="D514:D577" si="24">VLOOKUP(C514,Categorie,4,FALSE)</f>
        <v>MIX LEGUMES</v>
      </c>
      <c r="E514" s="4">
        <v>44743</v>
      </c>
      <c r="F514" s="42" t="str">
        <f t="shared" si="23"/>
        <v>202207</v>
      </c>
      <c r="G514" s="6">
        <v>5568</v>
      </c>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2.75" customHeight="1" x14ac:dyDescent="0.15">
      <c r="A515" t="str">
        <f t="shared" ref="A515:A578" si="25">_xlfn.CONCAT(B515,C515)</f>
        <v>1427667055540246192518</v>
      </c>
      <c r="B515" s="45">
        <v>142766705</v>
      </c>
      <c r="C515" s="13">
        <v>5540246192518</v>
      </c>
      <c r="D515" s="11" t="str">
        <f t="shared" si="24"/>
        <v>MIX LEGUMES</v>
      </c>
      <c r="E515" s="7">
        <v>44743</v>
      </c>
      <c r="F515" s="42" t="str">
        <f t="shared" ref="F515:F578" si="26">TEXT(E515,"aaaamm")</f>
        <v>202207</v>
      </c>
      <c r="G515" s="9">
        <v>5847</v>
      </c>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2.75" customHeight="1" x14ac:dyDescent="0.15">
      <c r="A516" t="str">
        <f t="shared" si="25"/>
        <v>1427667125540246173686</v>
      </c>
      <c r="B516" s="45">
        <v>142766712</v>
      </c>
      <c r="C516" s="11">
        <v>5540246173686</v>
      </c>
      <c r="D516" s="11" t="str">
        <f t="shared" si="24"/>
        <v>EMBALLAGES</v>
      </c>
      <c r="E516" s="4">
        <v>44759</v>
      </c>
      <c r="F516" s="42" t="str">
        <f t="shared" si="26"/>
        <v>202207</v>
      </c>
      <c r="G516" s="6">
        <v>223</v>
      </c>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2.75" customHeight="1" x14ac:dyDescent="0.15">
      <c r="A517" t="str">
        <f t="shared" si="25"/>
        <v>1432467145540246171933</v>
      </c>
      <c r="B517" s="45">
        <v>143246714</v>
      </c>
      <c r="C517" s="13">
        <v>5540246171933</v>
      </c>
      <c r="D517" s="11" t="str">
        <f t="shared" si="24"/>
        <v>CREMERIE</v>
      </c>
      <c r="E517" s="7">
        <v>44744</v>
      </c>
      <c r="F517" s="42" t="str">
        <f t="shared" si="26"/>
        <v>202207</v>
      </c>
      <c r="G517" s="9">
        <v>836</v>
      </c>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2.75" customHeight="1" x14ac:dyDescent="0.15">
      <c r="A518" t="str">
        <f t="shared" si="25"/>
        <v>1432467145540246176294</v>
      </c>
      <c r="B518" s="45">
        <v>143246714</v>
      </c>
      <c r="C518" s="11">
        <v>5540246176294</v>
      </c>
      <c r="D518" s="11" t="str">
        <f t="shared" si="24"/>
        <v>CREMERIE</v>
      </c>
      <c r="E518" s="4">
        <v>44744</v>
      </c>
      <c r="F518" s="42" t="str">
        <f t="shared" si="26"/>
        <v>202207</v>
      </c>
      <c r="G518" s="6">
        <v>1485</v>
      </c>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2.75" customHeight="1" x14ac:dyDescent="0.15">
      <c r="A519" t="str">
        <f t="shared" si="25"/>
        <v>1432467145540246176295</v>
      </c>
      <c r="B519" s="45">
        <v>143246714</v>
      </c>
      <c r="C519" s="13">
        <v>5540246176295</v>
      </c>
      <c r="D519" s="11" t="str">
        <f t="shared" si="24"/>
        <v>CREMERIE</v>
      </c>
      <c r="E519" s="7">
        <v>44744</v>
      </c>
      <c r="F519" s="42" t="str">
        <f t="shared" si="26"/>
        <v>202207</v>
      </c>
      <c r="G519" s="9">
        <v>4455</v>
      </c>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2.75" customHeight="1" x14ac:dyDescent="0.15">
      <c r="A520" t="str">
        <f t="shared" si="25"/>
        <v>1432467145540246188200</v>
      </c>
      <c r="B520" s="45">
        <v>143246714</v>
      </c>
      <c r="C520" s="11">
        <v>5540246188200</v>
      </c>
      <c r="D520" s="11" t="str">
        <f t="shared" si="24"/>
        <v>CREMERIE</v>
      </c>
      <c r="E520" s="4">
        <v>44744</v>
      </c>
      <c r="F520" s="42" t="str">
        <f t="shared" si="26"/>
        <v>202207</v>
      </c>
      <c r="G520" s="6">
        <v>743</v>
      </c>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2.75" customHeight="1" x14ac:dyDescent="0.15">
      <c r="A521" t="str">
        <f t="shared" si="25"/>
        <v>1432467155540246172978</v>
      </c>
      <c r="B521" s="45">
        <v>143246715</v>
      </c>
      <c r="C521" s="11">
        <v>5540246172978</v>
      </c>
      <c r="D521" s="11" t="str">
        <f t="shared" si="24"/>
        <v>CREMERIE</v>
      </c>
      <c r="E521" s="4">
        <v>44744</v>
      </c>
      <c r="F521" s="42" t="str">
        <f t="shared" si="26"/>
        <v>202207</v>
      </c>
      <c r="G521" s="6">
        <v>836</v>
      </c>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2.75" customHeight="1" x14ac:dyDescent="0.15">
      <c r="A522" t="str">
        <f t="shared" si="25"/>
        <v>1432467155540246176699</v>
      </c>
      <c r="B522" s="45">
        <v>143246715</v>
      </c>
      <c r="C522" s="11">
        <v>5540246176699</v>
      </c>
      <c r="D522" s="11" t="str">
        <f t="shared" si="24"/>
        <v>CREMERIE</v>
      </c>
      <c r="E522" s="4">
        <v>44744</v>
      </c>
      <c r="F522" s="42" t="str">
        <f t="shared" si="26"/>
        <v>202207</v>
      </c>
      <c r="G522" s="6">
        <v>2088</v>
      </c>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2.75" customHeight="1" x14ac:dyDescent="0.15">
      <c r="A523" t="str">
        <f t="shared" si="25"/>
        <v>1432467315540246172669</v>
      </c>
      <c r="B523" s="45">
        <v>143246731</v>
      </c>
      <c r="C523" s="13">
        <v>5540246172669</v>
      </c>
      <c r="D523" s="11" t="str">
        <f t="shared" si="24"/>
        <v>CREMERIE</v>
      </c>
      <c r="E523" s="7">
        <v>44745</v>
      </c>
      <c r="F523" s="42" t="str">
        <f t="shared" si="26"/>
        <v>202207</v>
      </c>
      <c r="G523" s="9">
        <v>140</v>
      </c>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2.75" customHeight="1" x14ac:dyDescent="0.15">
      <c r="A524" t="str">
        <f t="shared" si="25"/>
        <v>1432467315540246188175</v>
      </c>
      <c r="B524" s="45">
        <v>143246731</v>
      </c>
      <c r="C524" s="11">
        <v>5540246188175</v>
      </c>
      <c r="D524" s="11" t="str">
        <f t="shared" si="24"/>
        <v>CREMERIE</v>
      </c>
      <c r="E524" s="4">
        <v>44745</v>
      </c>
      <c r="F524" s="42" t="str">
        <f t="shared" si="26"/>
        <v>202207</v>
      </c>
      <c r="G524" s="6">
        <v>116</v>
      </c>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2.75" customHeight="1" x14ac:dyDescent="0.15">
      <c r="A525" t="str">
        <f t="shared" si="25"/>
        <v>1432467325540246171933</v>
      </c>
      <c r="B525" s="45">
        <v>143246732</v>
      </c>
      <c r="C525" s="11">
        <v>5540246171933</v>
      </c>
      <c r="D525" s="11" t="str">
        <f t="shared" si="24"/>
        <v>CREMERIE</v>
      </c>
      <c r="E525" s="4">
        <v>44745</v>
      </c>
      <c r="F525" s="42" t="str">
        <f t="shared" si="26"/>
        <v>202207</v>
      </c>
      <c r="G525" s="6">
        <v>279</v>
      </c>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2.75" customHeight="1" x14ac:dyDescent="0.15">
      <c r="A526" t="str">
        <f t="shared" si="25"/>
        <v>1432467325540246187987</v>
      </c>
      <c r="B526" s="45">
        <v>143246732</v>
      </c>
      <c r="C526" s="11">
        <v>5540246187987</v>
      </c>
      <c r="D526" s="11" t="str">
        <f t="shared" si="24"/>
        <v>CREMERIE</v>
      </c>
      <c r="E526" s="4">
        <v>44745</v>
      </c>
      <c r="F526" s="42" t="str">
        <f t="shared" si="26"/>
        <v>202207</v>
      </c>
      <c r="G526" s="6">
        <v>2228</v>
      </c>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2.75" customHeight="1" x14ac:dyDescent="0.15">
      <c r="A527" t="str">
        <f t="shared" si="25"/>
        <v>1432467325540246188200</v>
      </c>
      <c r="B527" s="45">
        <v>143246732</v>
      </c>
      <c r="C527" s="13">
        <v>5540246188200</v>
      </c>
      <c r="D527" s="11" t="str">
        <f t="shared" si="24"/>
        <v>CREMERIE</v>
      </c>
      <c r="E527" s="7">
        <v>44745</v>
      </c>
      <c r="F527" s="42" t="str">
        <f t="shared" si="26"/>
        <v>202207</v>
      </c>
      <c r="G527" s="9">
        <v>743</v>
      </c>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2.75" customHeight="1" x14ac:dyDescent="0.15">
      <c r="A528" t="str">
        <f t="shared" si="25"/>
        <v>1432467415540246183130</v>
      </c>
      <c r="B528" s="45">
        <v>143246741</v>
      </c>
      <c r="C528" s="11">
        <v>5540246183130</v>
      </c>
      <c r="D528" s="11" t="str">
        <f t="shared" si="24"/>
        <v>MIX LEGUMES</v>
      </c>
      <c r="E528" s="4">
        <v>44750</v>
      </c>
      <c r="F528" s="42" t="str">
        <f t="shared" si="26"/>
        <v>202207</v>
      </c>
      <c r="G528" s="6">
        <v>1003</v>
      </c>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2.75" customHeight="1" x14ac:dyDescent="0.15">
      <c r="A529" t="str">
        <f t="shared" si="25"/>
        <v>1432467415540246183537</v>
      </c>
      <c r="B529" s="45">
        <v>143246741</v>
      </c>
      <c r="C529" s="13">
        <v>5540246183537</v>
      </c>
      <c r="D529" s="11" t="str">
        <f t="shared" si="24"/>
        <v>MIX LEGUMES</v>
      </c>
      <c r="E529" s="7">
        <v>44750</v>
      </c>
      <c r="F529" s="42" t="str">
        <f t="shared" si="26"/>
        <v>202207</v>
      </c>
      <c r="G529" s="9">
        <v>961</v>
      </c>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2.75" customHeight="1" x14ac:dyDescent="0.15">
      <c r="A530" t="str">
        <f t="shared" si="25"/>
        <v>1432467425540246170256</v>
      </c>
      <c r="B530" s="45">
        <v>143246742</v>
      </c>
      <c r="C530" s="11">
        <v>5540246170256</v>
      </c>
      <c r="D530" s="11" t="str">
        <f t="shared" si="24"/>
        <v>BOULANGERIE</v>
      </c>
      <c r="E530" s="4">
        <v>44751</v>
      </c>
      <c r="F530" s="42" t="str">
        <f t="shared" si="26"/>
        <v>202207</v>
      </c>
      <c r="G530" s="6">
        <v>3174</v>
      </c>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2.75" customHeight="1" x14ac:dyDescent="0.15">
      <c r="A531" t="str">
        <f t="shared" si="25"/>
        <v>1432467425540246171888</v>
      </c>
      <c r="B531" s="45">
        <v>143246742</v>
      </c>
      <c r="C531" s="13">
        <v>5540246171888</v>
      </c>
      <c r="D531" s="11" t="str">
        <f t="shared" si="24"/>
        <v>BOULANGERIE</v>
      </c>
      <c r="E531" s="7">
        <v>44751</v>
      </c>
      <c r="F531" s="42" t="str">
        <f t="shared" si="26"/>
        <v>202207</v>
      </c>
      <c r="G531" s="9">
        <v>520</v>
      </c>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2.75" customHeight="1" x14ac:dyDescent="0.15">
      <c r="A532" t="str">
        <f t="shared" si="25"/>
        <v>1432467555540246172978</v>
      </c>
      <c r="B532" s="45">
        <v>143246755</v>
      </c>
      <c r="C532" s="13">
        <v>5540246172978</v>
      </c>
      <c r="D532" s="11" t="str">
        <f t="shared" si="24"/>
        <v>CREMERIE</v>
      </c>
      <c r="E532" s="7">
        <v>44746</v>
      </c>
      <c r="F532" s="42" t="str">
        <f t="shared" si="26"/>
        <v>202207</v>
      </c>
      <c r="G532" s="9">
        <v>836</v>
      </c>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2.75" customHeight="1" x14ac:dyDescent="0.15">
      <c r="A533" t="str">
        <f t="shared" si="25"/>
        <v>1432467555540246174174</v>
      </c>
      <c r="B533" s="45">
        <v>143246755</v>
      </c>
      <c r="C533" s="13">
        <v>5540246174174</v>
      </c>
      <c r="D533" s="11" t="str">
        <f t="shared" si="24"/>
        <v>CREMERIE</v>
      </c>
      <c r="E533" s="7">
        <v>44746</v>
      </c>
      <c r="F533" s="42" t="str">
        <f t="shared" si="26"/>
        <v>202207</v>
      </c>
      <c r="G533" s="9">
        <v>348</v>
      </c>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2.75" customHeight="1" x14ac:dyDescent="0.15">
      <c r="A534" t="str">
        <f t="shared" si="25"/>
        <v>1432467565540246171933</v>
      </c>
      <c r="B534" s="45">
        <v>143246756</v>
      </c>
      <c r="C534" s="13">
        <v>5540246171933</v>
      </c>
      <c r="D534" s="11" t="str">
        <f t="shared" si="24"/>
        <v>CREMERIE</v>
      </c>
      <c r="E534" s="7">
        <v>44746</v>
      </c>
      <c r="F534" s="42" t="str">
        <f t="shared" si="26"/>
        <v>202207</v>
      </c>
      <c r="G534" s="9">
        <v>836</v>
      </c>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2.75" customHeight="1" x14ac:dyDescent="0.15">
      <c r="A535" t="str">
        <f t="shared" si="25"/>
        <v>1432467565540246176294</v>
      </c>
      <c r="B535" s="45">
        <v>143246756</v>
      </c>
      <c r="C535" s="11">
        <v>5540246176294</v>
      </c>
      <c r="D535" s="11" t="str">
        <f t="shared" si="24"/>
        <v>CREMERIE</v>
      </c>
      <c r="E535" s="4">
        <v>44746</v>
      </c>
      <c r="F535" s="42" t="str">
        <f t="shared" si="26"/>
        <v>202207</v>
      </c>
      <c r="G535" s="6">
        <v>1485</v>
      </c>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2.75" customHeight="1" x14ac:dyDescent="0.15">
      <c r="A536" t="str">
        <f t="shared" si="25"/>
        <v>1432467565540246176295</v>
      </c>
      <c r="B536" s="45">
        <v>143246756</v>
      </c>
      <c r="C536" s="13">
        <v>5540246176295</v>
      </c>
      <c r="D536" s="11" t="str">
        <f t="shared" si="24"/>
        <v>CREMERIE</v>
      </c>
      <c r="E536" s="7">
        <v>44746</v>
      </c>
      <c r="F536" s="42" t="str">
        <f t="shared" si="26"/>
        <v>202207</v>
      </c>
      <c r="G536" s="9">
        <v>3712</v>
      </c>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2.75" customHeight="1" x14ac:dyDescent="0.15">
      <c r="A537" t="str">
        <f t="shared" si="25"/>
        <v>1432467565540246187987</v>
      </c>
      <c r="B537" s="45">
        <v>143246756</v>
      </c>
      <c r="C537" s="11">
        <v>5540246187987</v>
      </c>
      <c r="D537" s="11" t="str">
        <f t="shared" si="24"/>
        <v>CREMERIE</v>
      </c>
      <c r="E537" s="4">
        <v>44746</v>
      </c>
      <c r="F537" s="42" t="str">
        <f t="shared" si="26"/>
        <v>202207</v>
      </c>
      <c r="G537" s="6">
        <v>3341</v>
      </c>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2.75" customHeight="1" x14ac:dyDescent="0.15">
      <c r="A538" t="str">
        <f t="shared" si="25"/>
        <v>1432467565540246188200</v>
      </c>
      <c r="B538" s="45">
        <v>143246756</v>
      </c>
      <c r="C538" s="13">
        <v>5540246188200</v>
      </c>
      <c r="D538" s="11" t="str">
        <f t="shared" si="24"/>
        <v>CREMERIE</v>
      </c>
      <c r="E538" s="7">
        <v>44746</v>
      </c>
      <c r="F538" s="42" t="str">
        <f t="shared" si="26"/>
        <v>202207</v>
      </c>
      <c r="G538" s="9">
        <v>743</v>
      </c>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2.75" customHeight="1" x14ac:dyDescent="0.15">
      <c r="A539" t="str">
        <f t="shared" si="25"/>
        <v>1432467595540246175047</v>
      </c>
      <c r="B539" s="45">
        <v>143246759</v>
      </c>
      <c r="C539" s="11">
        <v>5540246175047</v>
      </c>
      <c r="D539" s="11" t="str">
        <f t="shared" si="24"/>
        <v>CREMERIE</v>
      </c>
      <c r="E539" s="4">
        <v>44751</v>
      </c>
      <c r="F539" s="42" t="str">
        <f t="shared" si="26"/>
        <v>202207</v>
      </c>
      <c r="G539" s="6">
        <v>418</v>
      </c>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2.75" customHeight="1" x14ac:dyDescent="0.15">
      <c r="A540" t="str">
        <f t="shared" si="25"/>
        <v>1432467595540246175049</v>
      </c>
      <c r="B540" s="45">
        <v>143246759</v>
      </c>
      <c r="C540" s="13">
        <v>5540246175049</v>
      </c>
      <c r="D540" s="11" t="str">
        <f t="shared" si="24"/>
        <v>CREMERIE</v>
      </c>
      <c r="E540" s="7">
        <v>44751</v>
      </c>
      <c r="F540" s="42" t="str">
        <f t="shared" si="26"/>
        <v>202207</v>
      </c>
      <c r="G540" s="9">
        <v>557</v>
      </c>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2.75" customHeight="1" x14ac:dyDescent="0.15">
      <c r="A541" t="str">
        <f t="shared" si="25"/>
        <v>1432467595540246175050</v>
      </c>
      <c r="B541" s="45">
        <v>143246759</v>
      </c>
      <c r="C541" s="11">
        <v>5540246175050</v>
      </c>
      <c r="D541" s="11" t="str">
        <f t="shared" si="24"/>
        <v>CREMERIE</v>
      </c>
      <c r="E541" s="4">
        <v>44751</v>
      </c>
      <c r="F541" s="42" t="str">
        <f t="shared" si="26"/>
        <v>202207</v>
      </c>
      <c r="G541" s="6">
        <v>557</v>
      </c>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2.75" customHeight="1" x14ac:dyDescent="0.15">
      <c r="A542" t="str">
        <f t="shared" si="25"/>
        <v>1432467635540246188583</v>
      </c>
      <c r="B542" s="45">
        <v>143246763</v>
      </c>
      <c r="C542" s="13">
        <v>5540246188583</v>
      </c>
      <c r="D542" s="11" t="str">
        <f t="shared" si="24"/>
        <v>BOULANGERIE</v>
      </c>
      <c r="E542" s="7">
        <v>44749</v>
      </c>
      <c r="F542" s="42" t="str">
        <f t="shared" si="26"/>
        <v>202207</v>
      </c>
      <c r="G542" s="9">
        <v>2228</v>
      </c>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2.75" customHeight="1" x14ac:dyDescent="0.15">
      <c r="A543" t="str">
        <f t="shared" si="25"/>
        <v>1432467645540246192264</v>
      </c>
      <c r="B543" s="45">
        <v>143246764</v>
      </c>
      <c r="C543" s="11">
        <v>5540246192264</v>
      </c>
      <c r="D543" s="11" t="str">
        <f t="shared" si="24"/>
        <v>CREMERIE</v>
      </c>
      <c r="E543" s="4">
        <v>44772</v>
      </c>
      <c r="F543" s="42" t="str">
        <f t="shared" si="26"/>
        <v>202207</v>
      </c>
      <c r="G543" s="6">
        <v>1485</v>
      </c>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2.75" customHeight="1" x14ac:dyDescent="0.15">
      <c r="A544" t="str">
        <f t="shared" si="25"/>
        <v>1432467645540246192265</v>
      </c>
      <c r="B544" s="45">
        <v>143246764</v>
      </c>
      <c r="C544" s="13">
        <v>5540246192265</v>
      </c>
      <c r="D544" s="11" t="str">
        <f t="shared" si="24"/>
        <v>CREMERIE</v>
      </c>
      <c r="E544" s="7">
        <v>44772</v>
      </c>
      <c r="F544" s="42" t="str">
        <f t="shared" si="26"/>
        <v>202207</v>
      </c>
      <c r="G544" s="9">
        <v>297</v>
      </c>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2.75" customHeight="1" x14ac:dyDescent="0.15">
      <c r="A545" t="str">
        <f t="shared" si="25"/>
        <v>1432467715540246181061</v>
      </c>
      <c r="B545" s="45">
        <v>143246771</v>
      </c>
      <c r="C545" s="11">
        <v>5540246181061</v>
      </c>
      <c r="D545" s="11" t="str">
        <f t="shared" si="24"/>
        <v>VOLAILLE</v>
      </c>
      <c r="E545" s="4">
        <v>44753</v>
      </c>
      <c r="F545" s="42" t="str">
        <f t="shared" si="26"/>
        <v>202207</v>
      </c>
      <c r="G545" s="6">
        <v>2998</v>
      </c>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2.75" customHeight="1" x14ac:dyDescent="0.15">
      <c r="A546" t="str">
        <f t="shared" si="25"/>
        <v>1432467715540246183547</v>
      </c>
      <c r="B546" s="45">
        <v>143246771</v>
      </c>
      <c r="C546" s="13">
        <v>5540246183547</v>
      </c>
      <c r="D546" s="11" t="str">
        <f t="shared" si="24"/>
        <v>VOLAILLE</v>
      </c>
      <c r="E546" s="7">
        <v>44753</v>
      </c>
      <c r="F546" s="42" t="str">
        <f t="shared" si="26"/>
        <v>202207</v>
      </c>
      <c r="G546" s="9">
        <v>3341</v>
      </c>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2.75" customHeight="1" x14ac:dyDescent="0.15">
      <c r="A547" t="str">
        <f t="shared" si="25"/>
        <v>1432467715540246185278</v>
      </c>
      <c r="B547" s="45">
        <v>143246771</v>
      </c>
      <c r="C547" s="11">
        <v>5540246185278</v>
      </c>
      <c r="D547" s="11" t="str">
        <f t="shared" si="24"/>
        <v>VOLAILLE</v>
      </c>
      <c r="E547" s="4">
        <v>44753</v>
      </c>
      <c r="F547" s="42" t="str">
        <f t="shared" si="26"/>
        <v>202207</v>
      </c>
      <c r="G547" s="6">
        <v>1120</v>
      </c>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2.75" customHeight="1" x14ac:dyDescent="0.15">
      <c r="A548" t="str">
        <f t="shared" si="25"/>
        <v>1432467725540246192907</v>
      </c>
      <c r="B548" s="45">
        <v>143246772</v>
      </c>
      <c r="C548" s="13">
        <v>5540246192907</v>
      </c>
      <c r="D548" s="11" t="str">
        <f t="shared" si="24"/>
        <v>VOLAILLE</v>
      </c>
      <c r="E548" s="7">
        <v>44773</v>
      </c>
      <c r="F548" s="42" t="str">
        <f t="shared" si="26"/>
        <v>202207</v>
      </c>
      <c r="G548" s="9">
        <v>6682</v>
      </c>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2.75" customHeight="1" x14ac:dyDescent="0.15">
      <c r="A549" t="str">
        <f t="shared" si="25"/>
        <v>1432467755540246177132</v>
      </c>
      <c r="B549" s="45">
        <v>143246775</v>
      </c>
      <c r="C549" s="11">
        <v>5540246177132</v>
      </c>
      <c r="D549" s="11" t="str">
        <f t="shared" si="24"/>
        <v>MIX LEGUMES</v>
      </c>
      <c r="E549" s="4">
        <v>44749</v>
      </c>
      <c r="F549" s="42" t="str">
        <f t="shared" si="26"/>
        <v>202207</v>
      </c>
      <c r="G549" s="6">
        <v>3248</v>
      </c>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2.75" customHeight="1" x14ac:dyDescent="0.15">
      <c r="A550" t="str">
        <f t="shared" si="25"/>
        <v>1432467755540246177133</v>
      </c>
      <c r="B550" s="45">
        <v>143246775</v>
      </c>
      <c r="C550" s="13">
        <v>5540246177133</v>
      </c>
      <c r="D550" s="11" t="str">
        <f t="shared" si="24"/>
        <v>MIX LEGUMES</v>
      </c>
      <c r="E550" s="7">
        <v>44749</v>
      </c>
      <c r="F550" s="42" t="str">
        <f t="shared" si="26"/>
        <v>202207</v>
      </c>
      <c r="G550" s="9">
        <v>5568</v>
      </c>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2.75" customHeight="1" x14ac:dyDescent="0.15">
      <c r="A551" t="str">
        <f t="shared" si="25"/>
        <v>1432467755540246192148</v>
      </c>
      <c r="B551" s="45">
        <v>143246775</v>
      </c>
      <c r="C551" s="11">
        <v>5540246192148</v>
      </c>
      <c r="D551" s="11" t="str">
        <f t="shared" si="24"/>
        <v>MIX LEGUMES</v>
      </c>
      <c r="E551" s="4">
        <v>44749</v>
      </c>
      <c r="F551" s="42" t="str">
        <f t="shared" si="26"/>
        <v>202207</v>
      </c>
      <c r="G551" s="6">
        <v>11136</v>
      </c>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2.75" customHeight="1" x14ac:dyDescent="0.15">
      <c r="A552" t="str">
        <f t="shared" si="25"/>
        <v>1432467755540246192518</v>
      </c>
      <c r="B552" s="45">
        <v>143246775</v>
      </c>
      <c r="C552" s="13">
        <v>5540246192518</v>
      </c>
      <c r="D552" s="11" t="str">
        <f t="shared" si="24"/>
        <v>MIX LEGUMES</v>
      </c>
      <c r="E552" s="7">
        <v>44749</v>
      </c>
      <c r="F552" s="42" t="str">
        <f t="shared" si="26"/>
        <v>202207</v>
      </c>
      <c r="G552" s="9">
        <v>2924</v>
      </c>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2.75" customHeight="1" x14ac:dyDescent="0.15">
      <c r="A553" t="str">
        <f t="shared" si="25"/>
        <v>1432467825540246193316</v>
      </c>
      <c r="B553" s="45">
        <v>143246782</v>
      </c>
      <c r="C553" s="13">
        <v>5540246193316</v>
      </c>
      <c r="D553" s="11" t="str">
        <f t="shared" si="24"/>
        <v>BOULANGERIE</v>
      </c>
      <c r="E553" s="7">
        <v>44753</v>
      </c>
      <c r="F553" s="42" t="str">
        <f t="shared" si="26"/>
        <v>202207</v>
      </c>
      <c r="G553" s="9">
        <v>335</v>
      </c>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2.75" customHeight="1" x14ac:dyDescent="0.15">
      <c r="A554" t="str">
        <f t="shared" si="25"/>
        <v>1432467915540246171933</v>
      </c>
      <c r="B554" s="45">
        <v>143246791</v>
      </c>
      <c r="C554" s="13">
        <v>5540246171933</v>
      </c>
      <c r="D554" s="11" t="str">
        <f t="shared" si="24"/>
        <v>CREMERIE</v>
      </c>
      <c r="E554" s="7">
        <v>44749</v>
      </c>
      <c r="F554" s="42" t="str">
        <f t="shared" si="26"/>
        <v>202207</v>
      </c>
      <c r="G554" s="9">
        <v>1114</v>
      </c>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2.75" customHeight="1" x14ac:dyDescent="0.15">
      <c r="A555" t="str">
        <f t="shared" si="25"/>
        <v>1432467915540246176294</v>
      </c>
      <c r="B555" s="45">
        <v>143246791</v>
      </c>
      <c r="C555" s="13">
        <v>5540246176294</v>
      </c>
      <c r="D555" s="11" t="str">
        <f t="shared" si="24"/>
        <v>CREMERIE</v>
      </c>
      <c r="E555" s="7">
        <v>44749</v>
      </c>
      <c r="F555" s="42" t="str">
        <f t="shared" si="26"/>
        <v>202207</v>
      </c>
      <c r="G555" s="9">
        <v>1485</v>
      </c>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2.75" customHeight="1" x14ac:dyDescent="0.15">
      <c r="A556" t="str">
        <f t="shared" si="25"/>
        <v>1432467915540246176295</v>
      </c>
      <c r="B556" s="45">
        <v>143246791</v>
      </c>
      <c r="C556" s="11">
        <v>5540246176295</v>
      </c>
      <c r="D556" s="11" t="str">
        <f t="shared" si="24"/>
        <v>CREMERIE</v>
      </c>
      <c r="E556" s="4">
        <v>44749</v>
      </c>
      <c r="F556" s="42" t="str">
        <f t="shared" si="26"/>
        <v>202207</v>
      </c>
      <c r="G556" s="6">
        <v>4455</v>
      </c>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2.75" customHeight="1" x14ac:dyDescent="0.15">
      <c r="A557" t="str">
        <f t="shared" si="25"/>
        <v>1432467915540246188200</v>
      </c>
      <c r="B557" s="45">
        <v>143246791</v>
      </c>
      <c r="C557" s="13">
        <v>5540246188200</v>
      </c>
      <c r="D557" s="11" t="str">
        <f t="shared" si="24"/>
        <v>CREMERIE</v>
      </c>
      <c r="E557" s="7">
        <v>44749</v>
      </c>
      <c r="F557" s="42" t="str">
        <f t="shared" si="26"/>
        <v>202207</v>
      </c>
      <c r="G557" s="9">
        <v>1448</v>
      </c>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2.75" customHeight="1" x14ac:dyDescent="0.15">
      <c r="A558" t="str">
        <f t="shared" si="25"/>
        <v>1432467935540246172669</v>
      </c>
      <c r="B558" s="45">
        <v>143246793</v>
      </c>
      <c r="C558" s="13">
        <v>5540246172669</v>
      </c>
      <c r="D558" s="11" t="str">
        <f t="shared" si="24"/>
        <v>CREMERIE</v>
      </c>
      <c r="E558" s="7">
        <v>44749</v>
      </c>
      <c r="F558" s="42" t="str">
        <f t="shared" si="26"/>
        <v>202207</v>
      </c>
      <c r="G558" s="9">
        <v>279</v>
      </c>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2.75" customHeight="1" x14ac:dyDescent="0.15">
      <c r="A559" t="str">
        <f t="shared" si="25"/>
        <v>1432467935540246174174</v>
      </c>
      <c r="B559" s="45">
        <v>143246793</v>
      </c>
      <c r="C559" s="11">
        <v>5540246174174</v>
      </c>
      <c r="D559" s="11" t="str">
        <f t="shared" si="24"/>
        <v>CREMERIE</v>
      </c>
      <c r="E559" s="4">
        <v>44749</v>
      </c>
      <c r="F559" s="42" t="str">
        <f t="shared" si="26"/>
        <v>202207</v>
      </c>
      <c r="G559" s="6">
        <v>464</v>
      </c>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2.75" customHeight="1" x14ac:dyDescent="0.15">
      <c r="A560" t="str">
        <f t="shared" si="25"/>
        <v>1432467935540246188175</v>
      </c>
      <c r="B560" s="45">
        <v>143246793</v>
      </c>
      <c r="C560" s="13">
        <v>5540246188175</v>
      </c>
      <c r="D560" s="11" t="str">
        <f t="shared" si="24"/>
        <v>CREMERIE</v>
      </c>
      <c r="E560" s="7">
        <v>44749</v>
      </c>
      <c r="F560" s="42" t="str">
        <f t="shared" si="26"/>
        <v>202207</v>
      </c>
      <c r="G560" s="9">
        <v>116</v>
      </c>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2.75" customHeight="1" x14ac:dyDescent="0.15">
      <c r="A561" t="str">
        <f t="shared" si="25"/>
        <v>1432468025540246180522</v>
      </c>
      <c r="B561" s="45">
        <v>143246802</v>
      </c>
      <c r="C561" s="13">
        <v>5540246180522</v>
      </c>
      <c r="D561" s="11" t="str">
        <f t="shared" si="24"/>
        <v>BOULANGERIE</v>
      </c>
      <c r="E561" s="7">
        <v>44749</v>
      </c>
      <c r="F561" s="42" t="str">
        <f t="shared" si="26"/>
        <v>202207</v>
      </c>
      <c r="G561" s="9">
        <v>557</v>
      </c>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2.75" customHeight="1" x14ac:dyDescent="0.15">
      <c r="A562" t="str">
        <f t="shared" si="25"/>
        <v>1432468035540246180522</v>
      </c>
      <c r="B562" s="45">
        <v>143246803</v>
      </c>
      <c r="C562" s="11">
        <v>5540246180522</v>
      </c>
      <c r="D562" s="11" t="str">
        <f t="shared" si="24"/>
        <v>BOULANGERIE</v>
      </c>
      <c r="E562" s="4">
        <v>44759</v>
      </c>
      <c r="F562" s="42" t="str">
        <f t="shared" si="26"/>
        <v>202207</v>
      </c>
      <c r="G562" s="6">
        <v>891</v>
      </c>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2.75" customHeight="1" x14ac:dyDescent="0.15">
      <c r="A563" t="str">
        <f t="shared" si="25"/>
        <v>1432468155540246171933</v>
      </c>
      <c r="B563" s="45">
        <v>143246815</v>
      </c>
      <c r="C563" s="11">
        <v>5540246171933</v>
      </c>
      <c r="D563" s="11" t="str">
        <f t="shared" si="24"/>
        <v>CREMERIE</v>
      </c>
      <c r="E563" s="4">
        <v>44750</v>
      </c>
      <c r="F563" s="42" t="str">
        <f t="shared" si="26"/>
        <v>202207</v>
      </c>
      <c r="G563" s="6">
        <v>557</v>
      </c>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2.75" customHeight="1" x14ac:dyDescent="0.15">
      <c r="A564" t="str">
        <f t="shared" si="25"/>
        <v>1432468155540246187987</v>
      </c>
      <c r="B564" s="45">
        <v>143246815</v>
      </c>
      <c r="C564" s="13">
        <v>5540246187987</v>
      </c>
      <c r="D564" s="11" t="str">
        <f t="shared" si="24"/>
        <v>CREMERIE</v>
      </c>
      <c r="E564" s="7">
        <v>44750</v>
      </c>
      <c r="F564" s="42" t="str">
        <f t="shared" si="26"/>
        <v>202207</v>
      </c>
      <c r="G564" s="9">
        <v>2228</v>
      </c>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2.75" customHeight="1" x14ac:dyDescent="0.15">
      <c r="A565" t="str">
        <f t="shared" si="25"/>
        <v>1432468155540246188200</v>
      </c>
      <c r="B565" s="45">
        <v>143246815</v>
      </c>
      <c r="C565" s="11">
        <v>5540246188200</v>
      </c>
      <c r="D565" s="11" t="str">
        <f t="shared" si="24"/>
        <v>CREMERIE</v>
      </c>
      <c r="E565" s="4">
        <v>44750</v>
      </c>
      <c r="F565" s="42" t="str">
        <f t="shared" si="26"/>
        <v>202207</v>
      </c>
      <c r="G565" s="6">
        <v>1485</v>
      </c>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2.75" customHeight="1" x14ac:dyDescent="0.15">
      <c r="A566" t="str">
        <f t="shared" si="25"/>
        <v>1432468165540246172539</v>
      </c>
      <c r="B566" s="45">
        <v>143246816</v>
      </c>
      <c r="C566" s="11">
        <v>5540246172539</v>
      </c>
      <c r="D566" s="11" t="str">
        <f t="shared" si="24"/>
        <v>CREMERIE</v>
      </c>
      <c r="E566" s="4">
        <v>44750</v>
      </c>
      <c r="F566" s="42" t="str">
        <f t="shared" si="26"/>
        <v>202207</v>
      </c>
      <c r="G566" s="6">
        <v>47</v>
      </c>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2.75" customHeight="1" x14ac:dyDescent="0.15">
      <c r="A567" t="str">
        <f t="shared" si="25"/>
        <v>1432468165540246172669</v>
      </c>
      <c r="B567" s="45">
        <v>143246816</v>
      </c>
      <c r="C567" s="13">
        <v>5540246172669</v>
      </c>
      <c r="D567" s="11" t="str">
        <f t="shared" si="24"/>
        <v>CREMERIE</v>
      </c>
      <c r="E567" s="7">
        <v>44750</v>
      </c>
      <c r="F567" s="42" t="str">
        <f t="shared" si="26"/>
        <v>202207</v>
      </c>
      <c r="G567" s="9">
        <v>279</v>
      </c>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2.75" customHeight="1" x14ac:dyDescent="0.15">
      <c r="A568" t="str">
        <f t="shared" si="25"/>
        <v>1432468165540246172978</v>
      </c>
      <c r="B568" s="45">
        <v>143246816</v>
      </c>
      <c r="C568" s="11">
        <v>5540246172978</v>
      </c>
      <c r="D568" s="11" t="str">
        <f t="shared" si="24"/>
        <v>CREMERIE</v>
      </c>
      <c r="E568" s="4">
        <v>44750</v>
      </c>
      <c r="F568" s="42" t="str">
        <f t="shared" si="26"/>
        <v>202207</v>
      </c>
      <c r="G568" s="6">
        <v>1671</v>
      </c>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2.75" customHeight="1" x14ac:dyDescent="0.15">
      <c r="A569" t="str">
        <f t="shared" si="25"/>
        <v>1432468165540246174174</v>
      </c>
      <c r="B569" s="45">
        <v>143246816</v>
      </c>
      <c r="C569" s="11">
        <v>5540246174174</v>
      </c>
      <c r="D569" s="11" t="str">
        <f t="shared" si="24"/>
        <v>CREMERIE</v>
      </c>
      <c r="E569" s="4">
        <v>44750</v>
      </c>
      <c r="F569" s="42" t="str">
        <f t="shared" si="26"/>
        <v>202207</v>
      </c>
      <c r="G569" s="6">
        <v>464</v>
      </c>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2.75" customHeight="1" x14ac:dyDescent="0.15">
      <c r="A570" t="str">
        <f t="shared" si="25"/>
        <v>1432468165540246176699</v>
      </c>
      <c r="B570" s="45">
        <v>143246816</v>
      </c>
      <c r="C570" s="11">
        <v>5540246176699</v>
      </c>
      <c r="D570" s="11" t="str">
        <f t="shared" si="24"/>
        <v>CREMERIE</v>
      </c>
      <c r="E570" s="4">
        <v>44750</v>
      </c>
      <c r="F570" s="42" t="str">
        <f t="shared" si="26"/>
        <v>202207</v>
      </c>
      <c r="G570" s="6">
        <v>6264</v>
      </c>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2.75" customHeight="1" x14ac:dyDescent="0.15">
      <c r="A571" t="str">
        <f t="shared" si="25"/>
        <v>1432468165540246192102</v>
      </c>
      <c r="B571" s="45">
        <v>143246816</v>
      </c>
      <c r="C571" s="13">
        <v>5540246192102</v>
      </c>
      <c r="D571" s="11" t="str">
        <f t="shared" si="24"/>
        <v>CREMERIE</v>
      </c>
      <c r="E571" s="7">
        <v>44750</v>
      </c>
      <c r="F571" s="42" t="str">
        <f t="shared" si="26"/>
        <v>202207</v>
      </c>
      <c r="G571" s="9">
        <v>4009</v>
      </c>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2.75" customHeight="1" x14ac:dyDescent="0.15">
      <c r="A572" t="str">
        <f t="shared" si="25"/>
        <v>1432468185540246173906</v>
      </c>
      <c r="B572" s="45">
        <v>143246818</v>
      </c>
      <c r="C572" s="13">
        <v>5540246173906</v>
      </c>
      <c r="D572" s="11" t="str">
        <f t="shared" si="24"/>
        <v>VOLAILLE</v>
      </c>
      <c r="E572" s="7">
        <v>44758</v>
      </c>
      <c r="F572" s="42" t="str">
        <f t="shared" si="26"/>
        <v>202207</v>
      </c>
      <c r="G572" s="9">
        <v>2450</v>
      </c>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2.75" customHeight="1" x14ac:dyDescent="0.15">
      <c r="A573" t="str">
        <f t="shared" si="25"/>
        <v>1432468185540246181016</v>
      </c>
      <c r="B573" s="45">
        <v>143246818</v>
      </c>
      <c r="C573" s="11">
        <v>5540246181016</v>
      </c>
      <c r="D573" s="11" t="str">
        <f t="shared" si="24"/>
        <v>VOLAILLE</v>
      </c>
      <c r="E573" s="4">
        <v>44758</v>
      </c>
      <c r="F573" s="42" t="str">
        <f t="shared" si="26"/>
        <v>202207</v>
      </c>
      <c r="G573" s="6">
        <v>10691</v>
      </c>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2.75" customHeight="1" x14ac:dyDescent="0.15">
      <c r="A574" t="str">
        <f t="shared" si="25"/>
        <v>1432468225540246174095</v>
      </c>
      <c r="B574" s="45">
        <v>143246822</v>
      </c>
      <c r="C574" s="11">
        <v>5540246174095</v>
      </c>
      <c r="D574" s="11" t="str">
        <f t="shared" si="24"/>
        <v>CREMERIE</v>
      </c>
      <c r="E574" s="4">
        <v>44753</v>
      </c>
      <c r="F574" s="42" t="str">
        <f t="shared" si="26"/>
        <v>202207</v>
      </c>
      <c r="G574" s="6">
        <v>70</v>
      </c>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2.75" customHeight="1" x14ac:dyDescent="0.15">
      <c r="A575" t="str">
        <f t="shared" si="25"/>
        <v>1432468225540246175049</v>
      </c>
      <c r="B575" s="45">
        <v>143246822</v>
      </c>
      <c r="C575" s="13">
        <v>5540246175049</v>
      </c>
      <c r="D575" s="11" t="str">
        <f t="shared" si="24"/>
        <v>CREMERIE</v>
      </c>
      <c r="E575" s="7">
        <v>44753</v>
      </c>
      <c r="F575" s="42" t="str">
        <f t="shared" si="26"/>
        <v>202207</v>
      </c>
      <c r="G575" s="9">
        <v>836</v>
      </c>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2.75" customHeight="1" x14ac:dyDescent="0.15">
      <c r="A576" t="str">
        <f t="shared" si="25"/>
        <v>1432468225540246175050</v>
      </c>
      <c r="B576" s="45">
        <v>143246822</v>
      </c>
      <c r="C576" s="11">
        <v>5540246175050</v>
      </c>
      <c r="D576" s="11" t="str">
        <f t="shared" si="24"/>
        <v>CREMERIE</v>
      </c>
      <c r="E576" s="4">
        <v>44753</v>
      </c>
      <c r="F576" s="42" t="str">
        <f t="shared" si="26"/>
        <v>202207</v>
      </c>
      <c r="G576" s="6">
        <v>557</v>
      </c>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2.75" customHeight="1" x14ac:dyDescent="0.15">
      <c r="A577" t="str">
        <f t="shared" si="25"/>
        <v>1432468225540246190743</v>
      </c>
      <c r="B577" s="45">
        <v>143246822</v>
      </c>
      <c r="C577" s="13">
        <v>5540246190743</v>
      </c>
      <c r="D577" s="11" t="str">
        <f t="shared" si="24"/>
        <v>CREMERIE</v>
      </c>
      <c r="E577" s="7">
        <v>44753</v>
      </c>
      <c r="F577" s="42" t="str">
        <f t="shared" si="26"/>
        <v>202207</v>
      </c>
      <c r="G577" s="9">
        <v>279</v>
      </c>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2.75" customHeight="1" x14ac:dyDescent="0.15">
      <c r="A578" t="str">
        <f t="shared" si="25"/>
        <v>1432468235540246176699</v>
      </c>
      <c r="B578" s="45">
        <v>143246823</v>
      </c>
      <c r="C578" s="13">
        <v>5540246176699</v>
      </c>
      <c r="D578" s="11" t="str">
        <f t="shared" ref="D578:D641" si="27">VLOOKUP(C578,Categorie,4,FALSE)</f>
        <v>CREMERIE</v>
      </c>
      <c r="E578" s="7">
        <v>44746</v>
      </c>
      <c r="F578" s="42" t="str">
        <f t="shared" si="26"/>
        <v>202207</v>
      </c>
      <c r="G578" s="9">
        <v>5012</v>
      </c>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2.75" customHeight="1" x14ac:dyDescent="0.15">
      <c r="A579" t="str">
        <f t="shared" ref="A579:A642" si="28">_xlfn.CONCAT(B579,C579)</f>
        <v>1432468275540246171759</v>
      </c>
      <c r="B579" s="45">
        <v>143246827</v>
      </c>
      <c r="C579" s="13">
        <v>5540246171759</v>
      </c>
      <c r="D579" s="11" t="str">
        <f t="shared" si="27"/>
        <v>MIX LEGUMES</v>
      </c>
      <c r="E579" s="7">
        <v>44751</v>
      </c>
      <c r="F579" s="42" t="str">
        <f t="shared" ref="F579:F642" si="29">TEXT(E579,"aaaamm")</f>
        <v>202207</v>
      </c>
      <c r="G579" s="9">
        <v>1253</v>
      </c>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2.75" customHeight="1" x14ac:dyDescent="0.15">
      <c r="A580" t="str">
        <f t="shared" si="28"/>
        <v>1432468275540246192148</v>
      </c>
      <c r="B580" s="45">
        <v>143246827</v>
      </c>
      <c r="C580" s="11">
        <v>5540246192148</v>
      </c>
      <c r="D580" s="11" t="str">
        <f t="shared" si="27"/>
        <v>MIX LEGUMES</v>
      </c>
      <c r="E580" s="4">
        <v>44751</v>
      </c>
      <c r="F580" s="42" t="str">
        <f t="shared" si="29"/>
        <v>202207</v>
      </c>
      <c r="G580" s="6">
        <v>30624</v>
      </c>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2.75" customHeight="1" x14ac:dyDescent="0.15">
      <c r="A581" t="str">
        <f t="shared" si="28"/>
        <v>1432468275540246192518</v>
      </c>
      <c r="B581" s="45">
        <v>143246827</v>
      </c>
      <c r="C581" s="13">
        <v>5540246192518</v>
      </c>
      <c r="D581" s="11" t="str">
        <f t="shared" si="27"/>
        <v>MIX LEGUMES</v>
      </c>
      <c r="E581" s="7">
        <v>44751</v>
      </c>
      <c r="F581" s="42" t="str">
        <f t="shared" si="29"/>
        <v>202207</v>
      </c>
      <c r="G581" s="9">
        <v>8770</v>
      </c>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2.75" customHeight="1" x14ac:dyDescent="0.15">
      <c r="A582" t="str">
        <f t="shared" si="28"/>
        <v>1432568475540246172978</v>
      </c>
      <c r="B582" s="45">
        <v>143256847</v>
      </c>
      <c r="C582" s="11">
        <v>5540246172978</v>
      </c>
      <c r="D582" s="11" t="str">
        <f t="shared" si="27"/>
        <v>CREMERIE</v>
      </c>
      <c r="E582" s="4">
        <v>44751</v>
      </c>
      <c r="F582" s="42" t="str">
        <f t="shared" si="29"/>
        <v>202207</v>
      </c>
      <c r="G582" s="6">
        <v>251</v>
      </c>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2.75" customHeight="1" x14ac:dyDescent="0.15">
      <c r="A583" t="str">
        <f t="shared" si="28"/>
        <v>1432568475540246188175</v>
      </c>
      <c r="B583" s="45">
        <v>143256847</v>
      </c>
      <c r="C583" s="11">
        <v>5540246188175</v>
      </c>
      <c r="D583" s="11" t="str">
        <f t="shared" si="27"/>
        <v>CREMERIE</v>
      </c>
      <c r="E583" s="4">
        <v>44751</v>
      </c>
      <c r="F583" s="42" t="str">
        <f t="shared" si="29"/>
        <v>202207</v>
      </c>
      <c r="G583" s="6">
        <v>116</v>
      </c>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2.75" customHeight="1" x14ac:dyDescent="0.15">
      <c r="A584" t="str">
        <f t="shared" si="28"/>
        <v>1432568665540246183130</v>
      </c>
      <c r="B584" s="45">
        <v>143256866</v>
      </c>
      <c r="C584" s="13">
        <v>5540246183130</v>
      </c>
      <c r="D584" s="11" t="str">
        <f t="shared" si="27"/>
        <v>MIX LEGUMES</v>
      </c>
      <c r="E584" s="7">
        <v>44757</v>
      </c>
      <c r="F584" s="42" t="str">
        <f t="shared" si="29"/>
        <v>202207</v>
      </c>
      <c r="G584" s="9">
        <v>1692</v>
      </c>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2.75" customHeight="1" x14ac:dyDescent="0.15">
      <c r="A585" t="str">
        <f t="shared" si="28"/>
        <v>1432568705540246185429</v>
      </c>
      <c r="B585" s="45">
        <v>143256870</v>
      </c>
      <c r="C585" s="11">
        <v>5540246185429</v>
      </c>
      <c r="D585" s="11" t="str">
        <f t="shared" si="27"/>
        <v>CREMERIE</v>
      </c>
      <c r="E585" s="4">
        <v>44753</v>
      </c>
      <c r="F585" s="42" t="str">
        <f t="shared" si="29"/>
        <v>202207</v>
      </c>
      <c r="G585" s="6">
        <v>84</v>
      </c>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2.75" customHeight="1" x14ac:dyDescent="0.15">
      <c r="A586" t="str">
        <f t="shared" si="28"/>
        <v>1432568765540246176295</v>
      </c>
      <c r="B586" s="45">
        <v>143256876</v>
      </c>
      <c r="C586" s="13">
        <v>5540246176295</v>
      </c>
      <c r="D586" s="11" t="str">
        <f t="shared" si="27"/>
        <v>CREMERIE</v>
      </c>
      <c r="E586" s="7">
        <v>44753</v>
      </c>
      <c r="F586" s="42" t="str">
        <f t="shared" si="29"/>
        <v>202207</v>
      </c>
      <c r="G586" s="9">
        <v>4455</v>
      </c>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2.75" customHeight="1" x14ac:dyDescent="0.15">
      <c r="A587" t="str">
        <f t="shared" si="28"/>
        <v>1432568765540246187987</v>
      </c>
      <c r="B587" s="45">
        <v>143256876</v>
      </c>
      <c r="C587" s="11">
        <v>5540246187987</v>
      </c>
      <c r="D587" s="11" t="str">
        <f t="shared" si="27"/>
        <v>CREMERIE</v>
      </c>
      <c r="E587" s="4">
        <v>44753</v>
      </c>
      <c r="F587" s="42" t="str">
        <f t="shared" si="29"/>
        <v>202207</v>
      </c>
      <c r="G587" s="6">
        <v>1671</v>
      </c>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2.75" customHeight="1" x14ac:dyDescent="0.15">
      <c r="A588" t="str">
        <f t="shared" si="28"/>
        <v>1432568765540246188200</v>
      </c>
      <c r="B588" s="45">
        <v>143256876</v>
      </c>
      <c r="C588" s="13">
        <v>5540246188200</v>
      </c>
      <c r="D588" s="11" t="str">
        <f t="shared" si="27"/>
        <v>CREMERIE</v>
      </c>
      <c r="E588" s="7">
        <v>44753</v>
      </c>
      <c r="F588" s="42" t="str">
        <f t="shared" si="29"/>
        <v>202207</v>
      </c>
      <c r="G588" s="9">
        <v>446</v>
      </c>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2.75" customHeight="1" x14ac:dyDescent="0.15">
      <c r="A589" t="str">
        <f t="shared" si="28"/>
        <v>1432568775540246172978</v>
      </c>
      <c r="B589" s="45">
        <v>143256877</v>
      </c>
      <c r="C589" s="11">
        <v>5540246172978</v>
      </c>
      <c r="D589" s="11" t="str">
        <f t="shared" si="27"/>
        <v>CREMERIE</v>
      </c>
      <c r="E589" s="4">
        <v>44753</v>
      </c>
      <c r="F589" s="42" t="str">
        <f t="shared" si="29"/>
        <v>202207</v>
      </c>
      <c r="G589" s="6">
        <v>1671</v>
      </c>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2.75" customHeight="1" x14ac:dyDescent="0.15">
      <c r="A590" t="str">
        <f t="shared" si="28"/>
        <v>1432568775540246176699</v>
      </c>
      <c r="B590" s="45">
        <v>143256877</v>
      </c>
      <c r="C590" s="13">
        <v>5540246176699</v>
      </c>
      <c r="D590" s="11" t="str">
        <f t="shared" si="27"/>
        <v>CREMERIE</v>
      </c>
      <c r="E590" s="7">
        <v>44753</v>
      </c>
      <c r="F590" s="42" t="str">
        <f t="shared" si="29"/>
        <v>202207</v>
      </c>
      <c r="G590" s="9">
        <v>3132</v>
      </c>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2.75" customHeight="1" x14ac:dyDescent="0.15">
      <c r="A591" t="str">
        <f t="shared" si="28"/>
        <v>1432568915540246194478</v>
      </c>
      <c r="B591" s="45">
        <v>143256891</v>
      </c>
      <c r="C591" s="11">
        <v>5540246194478</v>
      </c>
      <c r="D591" s="11" t="str">
        <f t="shared" si="27"/>
        <v>EMBALLAGES</v>
      </c>
      <c r="E591" s="4">
        <v>44814</v>
      </c>
      <c r="F591" s="42" t="str">
        <f t="shared" si="29"/>
        <v>202209</v>
      </c>
      <c r="G591" s="6">
        <v>1225</v>
      </c>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2.75" customHeight="1" x14ac:dyDescent="0.15">
      <c r="A592" t="str">
        <f t="shared" si="28"/>
        <v>1432568985540246187987</v>
      </c>
      <c r="B592" s="45">
        <v>143256898</v>
      </c>
      <c r="C592" s="13">
        <v>5540246187987</v>
      </c>
      <c r="D592" s="11" t="str">
        <f t="shared" si="27"/>
        <v>CREMERIE</v>
      </c>
      <c r="E592" s="7">
        <v>44756</v>
      </c>
      <c r="F592" s="42" t="str">
        <f t="shared" si="29"/>
        <v>202207</v>
      </c>
      <c r="G592" s="9">
        <v>1671</v>
      </c>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2.75" customHeight="1" x14ac:dyDescent="0.15">
      <c r="A593" t="str">
        <f t="shared" si="28"/>
        <v>1432568985540246188200</v>
      </c>
      <c r="B593" s="45">
        <v>143256898</v>
      </c>
      <c r="C593" s="11">
        <v>5540246188200</v>
      </c>
      <c r="D593" s="11" t="str">
        <f t="shared" si="27"/>
        <v>CREMERIE</v>
      </c>
      <c r="E593" s="4">
        <v>44756</v>
      </c>
      <c r="F593" s="42" t="str">
        <f t="shared" si="29"/>
        <v>202207</v>
      </c>
      <c r="G593" s="6">
        <v>743</v>
      </c>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2.75" customHeight="1" x14ac:dyDescent="0.15">
      <c r="A594" t="str">
        <f t="shared" si="28"/>
        <v>1432568995540246188175</v>
      </c>
      <c r="B594" s="45">
        <v>143256899</v>
      </c>
      <c r="C594" s="13">
        <v>5540246188175</v>
      </c>
      <c r="D594" s="11" t="str">
        <f t="shared" si="27"/>
        <v>CREMERIE</v>
      </c>
      <c r="E594" s="7">
        <v>44756</v>
      </c>
      <c r="F594" s="42" t="str">
        <f t="shared" si="29"/>
        <v>202207</v>
      </c>
      <c r="G594" s="9">
        <v>116</v>
      </c>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2.75" customHeight="1" x14ac:dyDescent="0.15">
      <c r="A595" t="str">
        <f t="shared" si="28"/>
        <v>1432569015540246175049</v>
      </c>
      <c r="B595" s="45">
        <v>143256901</v>
      </c>
      <c r="C595" s="13">
        <v>5540246175049</v>
      </c>
      <c r="D595" s="11" t="str">
        <f t="shared" si="27"/>
        <v>CREMERIE</v>
      </c>
      <c r="E595" s="7">
        <v>44759</v>
      </c>
      <c r="F595" s="42" t="str">
        <f t="shared" si="29"/>
        <v>202207</v>
      </c>
      <c r="G595" s="9">
        <v>279</v>
      </c>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2.75" customHeight="1" x14ac:dyDescent="0.15">
      <c r="A596" t="str">
        <f t="shared" si="28"/>
        <v>1432569015540246190743</v>
      </c>
      <c r="B596" s="45">
        <v>143256901</v>
      </c>
      <c r="C596" s="11">
        <v>5540246190743</v>
      </c>
      <c r="D596" s="11" t="str">
        <f t="shared" si="27"/>
        <v>CREMERIE</v>
      </c>
      <c r="E596" s="4">
        <v>44759</v>
      </c>
      <c r="F596" s="42" t="str">
        <f t="shared" si="29"/>
        <v>202207</v>
      </c>
      <c r="G596" s="6">
        <v>140</v>
      </c>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2.75" customHeight="1" x14ac:dyDescent="0.15">
      <c r="A597" t="str">
        <f t="shared" si="28"/>
        <v>1432569065540246191736</v>
      </c>
      <c r="B597" s="45">
        <v>143256906</v>
      </c>
      <c r="C597" s="11">
        <v>5540246191736</v>
      </c>
      <c r="D597" s="11" t="str">
        <f t="shared" si="27"/>
        <v>CREMERIE</v>
      </c>
      <c r="E597" s="4">
        <v>44778</v>
      </c>
      <c r="F597" s="42" t="str">
        <f t="shared" si="29"/>
        <v>202208</v>
      </c>
      <c r="G597" s="6">
        <v>362</v>
      </c>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2.75" customHeight="1" x14ac:dyDescent="0.15">
      <c r="A598" t="str">
        <f t="shared" si="28"/>
        <v>1432569275540246173685</v>
      </c>
      <c r="B598" s="45">
        <v>143256927</v>
      </c>
      <c r="C598" s="13">
        <v>5540246173685</v>
      </c>
      <c r="D598" s="11" t="str">
        <f t="shared" si="27"/>
        <v>EMBALLAGES</v>
      </c>
      <c r="E598" s="7">
        <v>44793</v>
      </c>
      <c r="F598" s="42" t="str">
        <f t="shared" si="29"/>
        <v>202208</v>
      </c>
      <c r="G598" s="9">
        <v>576</v>
      </c>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2.75" customHeight="1" x14ac:dyDescent="0.15">
      <c r="A599" t="str">
        <f t="shared" si="28"/>
        <v>1432569275540246173686</v>
      </c>
      <c r="B599" s="45">
        <v>143256927</v>
      </c>
      <c r="C599" s="11">
        <v>5540246173686</v>
      </c>
      <c r="D599" s="11" t="str">
        <f t="shared" si="27"/>
        <v>EMBALLAGES</v>
      </c>
      <c r="E599" s="4">
        <v>44793</v>
      </c>
      <c r="F599" s="42" t="str">
        <f t="shared" si="29"/>
        <v>202208</v>
      </c>
      <c r="G599" s="6">
        <v>274</v>
      </c>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2.75" customHeight="1" x14ac:dyDescent="0.15">
      <c r="A600" t="str">
        <f t="shared" si="28"/>
        <v>1432569395540246172978</v>
      </c>
      <c r="B600" s="45">
        <v>143256939</v>
      </c>
      <c r="C600" s="11">
        <v>5540246172978</v>
      </c>
      <c r="D600" s="11" t="str">
        <f t="shared" si="27"/>
        <v>CREMERIE</v>
      </c>
      <c r="E600" s="4">
        <v>44757</v>
      </c>
      <c r="F600" s="42" t="str">
        <f t="shared" si="29"/>
        <v>202207</v>
      </c>
      <c r="G600" s="6">
        <v>1671</v>
      </c>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2.75" customHeight="1" x14ac:dyDescent="0.15">
      <c r="A601" t="str">
        <f t="shared" si="28"/>
        <v>1432569395540246176699</v>
      </c>
      <c r="B601" s="45">
        <v>143256939</v>
      </c>
      <c r="C601" s="13">
        <v>5540246176699</v>
      </c>
      <c r="D601" s="11" t="str">
        <f t="shared" si="27"/>
        <v>CREMERIE</v>
      </c>
      <c r="E601" s="7">
        <v>44757</v>
      </c>
      <c r="F601" s="42" t="str">
        <f t="shared" si="29"/>
        <v>202207</v>
      </c>
      <c r="G601" s="9">
        <v>3132</v>
      </c>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2.75" customHeight="1" x14ac:dyDescent="0.15">
      <c r="A602" t="str">
        <f t="shared" si="28"/>
        <v>1432569415540246185429</v>
      </c>
      <c r="B602" s="45">
        <v>143256941</v>
      </c>
      <c r="C602" s="11">
        <v>5540246185429</v>
      </c>
      <c r="D602" s="11" t="str">
        <f t="shared" si="27"/>
        <v>CREMERIE</v>
      </c>
      <c r="E602" s="4">
        <v>44758</v>
      </c>
      <c r="F602" s="42" t="str">
        <f t="shared" si="29"/>
        <v>202207</v>
      </c>
      <c r="G602" s="6">
        <v>209</v>
      </c>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2.75" customHeight="1" x14ac:dyDescent="0.15">
      <c r="A603" t="str">
        <f t="shared" si="28"/>
        <v>1432669565540246174174</v>
      </c>
      <c r="B603" s="45">
        <v>143266956</v>
      </c>
      <c r="C603" s="13">
        <v>5540246174174</v>
      </c>
      <c r="D603" s="11" t="str">
        <f t="shared" si="27"/>
        <v>CREMERIE</v>
      </c>
      <c r="E603" s="7">
        <v>44758</v>
      </c>
      <c r="F603" s="42" t="str">
        <f t="shared" si="29"/>
        <v>202207</v>
      </c>
      <c r="G603" s="9">
        <v>232</v>
      </c>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2.75" customHeight="1" x14ac:dyDescent="0.15">
      <c r="A604" t="str">
        <f t="shared" si="28"/>
        <v>1432669665540246182684</v>
      </c>
      <c r="B604" s="45">
        <v>143266966</v>
      </c>
      <c r="C604" s="13">
        <v>5540246182684</v>
      </c>
      <c r="D604" s="11" t="str">
        <f t="shared" si="27"/>
        <v>BOULANGERIE</v>
      </c>
      <c r="E604" s="7">
        <v>44766</v>
      </c>
      <c r="F604" s="42" t="str">
        <f t="shared" si="29"/>
        <v>202207</v>
      </c>
      <c r="G604" s="9">
        <v>140</v>
      </c>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2.75" customHeight="1" x14ac:dyDescent="0.15">
      <c r="A605" t="str">
        <f t="shared" si="28"/>
        <v>1432669665540246183844</v>
      </c>
      <c r="B605" s="45">
        <v>143266966</v>
      </c>
      <c r="C605" s="11">
        <v>5540246183844</v>
      </c>
      <c r="D605" s="11" t="str">
        <f t="shared" si="27"/>
        <v>BOULANGERIE</v>
      </c>
      <c r="E605" s="4">
        <v>44766</v>
      </c>
      <c r="F605" s="42" t="str">
        <f t="shared" si="29"/>
        <v>202207</v>
      </c>
      <c r="G605" s="6">
        <v>140</v>
      </c>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2.75" customHeight="1" x14ac:dyDescent="0.15">
      <c r="A606" t="str">
        <f t="shared" si="28"/>
        <v>1432669665540246194467</v>
      </c>
      <c r="B606" s="45">
        <v>143266966</v>
      </c>
      <c r="C606" s="11">
        <v>5540246194467</v>
      </c>
      <c r="D606" s="11" t="str">
        <f t="shared" si="27"/>
        <v>BOULANGERIE</v>
      </c>
      <c r="E606" s="4">
        <v>44766</v>
      </c>
      <c r="F606" s="42" t="str">
        <f t="shared" si="29"/>
        <v>202207</v>
      </c>
      <c r="G606" s="6">
        <v>17818</v>
      </c>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2.75" customHeight="1" x14ac:dyDescent="0.15">
      <c r="A607" t="str">
        <f t="shared" si="28"/>
        <v>1432669685540246194632</v>
      </c>
      <c r="B607" s="45">
        <v>143266968</v>
      </c>
      <c r="C607" s="11">
        <v>5540246194632</v>
      </c>
      <c r="D607" s="11" t="str">
        <f t="shared" si="27"/>
        <v>BOULANGERIE</v>
      </c>
      <c r="E607" s="4">
        <v>44770</v>
      </c>
      <c r="F607" s="42" t="str">
        <f t="shared" si="29"/>
        <v>202207</v>
      </c>
      <c r="G607" s="6">
        <v>1838</v>
      </c>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2.75" customHeight="1" x14ac:dyDescent="0.15">
      <c r="A608" t="str">
        <f t="shared" si="28"/>
        <v>1432669735540246176294</v>
      </c>
      <c r="B608" s="45">
        <v>143266973</v>
      </c>
      <c r="C608" s="11">
        <v>5540246176294</v>
      </c>
      <c r="D608" s="11" t="str">
        <f t="shared" si="27"/>
        <v>CREMERIE</v>
      </c>
      <c r="E608" s="4">
        <v>44759</v>
      </c>
      <c r="F608" s="42" t="str">
        <f t="shared" si="29"/>
        <v>202207</v>
      </c>
      <c r="G608" s="6">
        <v>743</v>
      </c>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2.75" customHeight="1" x14ac:dyDescent="0.15">
      <c r="A609" t="str">
        <f t="shared" si="28"/>
        <v>1432669735540246176295</v>
      </c>
      <c r="B609" s="45">
        <v>143266973</v>
      </c>
      <c r="C609" s="13">
        <v>5540246176295</v>
      </c>
      <c r="D609" s="11" t="str">
        <f t="shared" si="27"/>
        <v>CREMERIE</v>
      </c>
      <c r="E609" s="7">
        <v>44759</v>
      </c>
      <c r="F609" s="42" t="str">
        <f t="shared" si="29"/>
        <v>202207</v>
      </c>
      <c r="G609" s="9">
        <v>2970</v>
      </c>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2.75" customHeight="1" x14ac:dyDescent="0.15">
      <c r="A610" t="str">
        <f t="shared" si="28"/>
        <v>1432669805540246183558</v>
      </c>
      <c r="B610" s="45">
        <v>143266980</v>
      </c>
      <c r="C610" s="11">
        <v>5540246183558</v>
      </c>
      <c r="D610" s="11" t="str">
        <f t="shared" si="27"/>
        <v>MIX LEGUMES</v>
      </c>
      <c r="E610" s="4">
        <v>44763</v>
      </c>
      <c r="F610" s="42" t="str">
        <f t="shared" si="29"/>
        <v>202207</v>
      </c>
      <c r="G610" s="6">
        <v>1300</v>
      </c>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2.75" customHeight="1" x14ac:dyDescent="0.15">
      <c r="A611" t="str">
        <f t="shared" si="28"/>
        <v>1432669885540246172978</v>
      </c>
      <c r="B611" s="45">
        <v>143266988</v>
      </c>
      <c r="C611" s="11">
        <v>5540246172978</v>
      </c>
      <c r="D611" s="11" t="str">
        <f t="shared" si="27"/>
        <v>CREMERIE</v>
      </c>
      <c r="E611" s="4">
        <v>44760</v>
      </c>
      <c r="F611" s="42" t="str">
        <f t="shared" si="29"/>
        <v>202207</v>
      </c>
      <c r="G611" s="6">
        <v>1671</v>
      </c>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2.75" customHeight="1" x14ac:dyDescent="0.15">
      <c r="A612" t="str">
        <f t="shared" si="28"/>
        <v>1432669885540246176699</v>
      </c>
      <c r="B612" s="45">
        <v>143266988</v>
      </c>
      <c r="C612" s="11">
        <v>5540246176699</v>
      </c>
      <c r="D612" s="11" t="str">
        <f t="shared" si="27"/>
        <v>CREMERIE</v>
      </c>
      <c r="E612" s="4">
        <v>44760</v>
      </c>
      <c r="F612" s="42" t="str">
        <f t="shared" si="29"/>
        <v>202207</v>
      </c>
      <c r="G612" s="6">
        <v>1044</v>
      </c>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2.75" customHeight="1" x14ac:dyDescent="0.15">
      <c r="A613" t="str">
        <f t="shared" si="28"/>
        <v>1432669895540246176294</v>
      </c>
      <c r="B613" s="45">
        <v>143266989</v>
      </c>
      <c r="C613" s="11">
        <v>5540246176294</v>
      </c>
      <c r="D613" s="11" t="str">
        <f t="shared" si="27"/>
        <v>CREMERIE</v>
      </c>
      <c r="E613" s="4">
        <v>44760</v>
      </c>
      <c r="F613" s="42" t="str">
        <f t="shared" si="29"/>
        <v>202207</v>
      </c>
      <c r="G613" s="6">
        <v>743</v>
      </c>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2.75" customHeight="1" x14ac:dyDescent="0.15">
      <c r="A614" t="str">
        <f t="shared" si="28"/>
        <v>1432669895540246176295</v>
      </c>
      <c r="B614" s="45">
        <v>143266989</v>
      </c>
      <c r="C614" s="13">
        <v>5540246176295</v>
      </c>
      <c r="D614" s="11" t="str">
        <f t="shared" si="27"/>
        <v>CREMERIE</v>
      </c>
      <c r="E614" s="7">
        <v>44760</v>
      </c>
      <c r="F614" s="42" t="str">
        <f t="shared" si="29"/>
        <v>202207</v>
      </c>
      <c r="G614" s="9">
        <v>3712</v>
      </c>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2.75" customHeight="1" x14ac:dyDescent="0.15">
      <c r="A615" t="str">
        <f t="shared" si="28"/>
        <v>1432670025540246172978</v>
      </c>
      <c r="B615" s="45">
        <v>143267002</v>
      </c>
      <c r="C615" s="11">
        <v>5540246172978</v>
      </c>
      <c r="D615" s="11" t="str">
        <f t="shared" si="27"/>
        <v>CREMERIE</v>
      </c>
      <c r="E615" s="4">
        <v>44763</v>
      </c>
      <c r="F615" s="42" t="str">
        <f t="shared" si="29"/>
        <v>202207</v>
      </c>
      <c r="G615" s="6">
        <v>502</v>
      </c>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2.75" customHeight="1" x14ac:dyDescent="0.15">
      <c r="A616" t="str">
        <f t="shared" si="28"/>
        <v>1432670025540246174174</v>
      </c>
      <c r="B616" s="45">
        <v>143267002</v>
      </c>
      <c r="C616" s="13">
        <v>5540246174174</v>
      </c>
      <c r="D616" s="11" t="str">
        <f t="shared" si="27"/>
        <v>CREMERIE</v>
      </c>
      <c r="E616" s="7">
        <v>44763</v>
      </c>
      <c r="F616" s="42" t="str">
        <f t="shared" si="29"/>
        <v>202207</v>
      </c>
      <c r="G616" s="9">
        <v>232</v>
      </c>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2.75" customHeight="1" x14ac:dyDescent="0.15">
      <c r="A617" t="str">
        <f t="shared" si="28"/>
        <v>1432670025540246188175</v>
      </c>
      <c r="B617" s="45">
        <v>143267002</v>
      </c>
      <c r="C617" s="13">
        <v>5540246188175</v>
      </c>
      <c r="D617" s="11" t="str">
        <f t="shared" si="27"/>
        <v>CREMERIE</v>
      </c>
      <c r="E617" s="7">
        <v>44763</v>
      </c>
      <c r="F617" s="42" t="str">
        <f t="shared" si="29"/>
        <v>202207</v>
      </c>
      <c r="G617" s="9">
        <v>93</v>
      </c>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2.75" customHeight="1" x14ac:dyDescent="0.15">
      <c r="A618" t="str">
        <f t="shared" si="28"/>
        <v>1432670045540246171933</v>
      </c>
      <c r="B618" s="45">
        <v>143267004</v>
      </c>
      <c r="C618" s="11">
        <v>5540246171933</v>
      </c>
      <c r="D618" s="11" t="str">
        <f t="shared" si="27"/>
        <v>CREMERIE</v>
      </c>
      <c r="E618" s="4">
        <v>44763</v>
      </c>
      <c r="F618" s="42" t="str">
        <f t="shared" si="29"/>
        <v>202207</v>
      </c>
      <c r="G618" s="6">
        <v>557</v>
      </c>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2.75" customHeight="1" x14ac:dyDescent="0.15">
      <c r="A619" t="str">
        <f t="shared" si="28"/>
        <v>1432670045540246188200</v>
      </c>
      <c r="B619" s="45">
        <v>143267004</v>
      </c>
      <c r="C619" s="11">
        <v>5540246188200</v>
      </c>
      <c r="D619" s="11" t="str">
        <f t="shared" si="27"/>
        <v>CREMERIE</v>
      </c>
      <c r="E619" s="4">
        <v>44763</v>
      </c>
      <c r="F619" s="42" t="str">
        <f t="shared" si="29"/>
        <v>202207</v>
      </c>
      <c r="G619" s="6">
        <v>372</v>
      </c>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2.75" customHeight="1" x14ac:dyDescent="0.15">
      <c r="A620" t="str">
        <f t="shared" si="28"/>
        <v>1432670095540246188583</v>
      </c>
      <c r="B620" s="45">
        <v>143267009</v>
      </c>
      <c r="C620" s="11">
        <v>5540246188583</v>
      </c>
      <c r="D620" s="11" t="str">
        <f t="shared" si="27"/>
        <v>BOULANGERIE</v>
      </c>
      <c r="E620" s="4">
        <v>44763</v>
      </c>
      <c r="F620" s="42" t="str">
        <f t="shared" si="29"/>
        <v>202207</v>
      </c>
      <c r="G620" s="6">
        <v>2228</v>
      </c>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2.75" customHeight="1" x14ac:dyDescent="0.15">
      <c r="A621" t="str">
        <f t="shared" si="28"/>
        <v>1432670105540246170256</v>
      </c>
      <c r="B621" s="45">
        <v>143267010</v>
      </c>
      <c r="C621" s="13">
        <v>5540246170256</v>
      </c>
      <c r="D621" s="11" t="str">
        <f t="shared" si="27"/>
        <v>BOULANGERIE</v>
      </c>
      <c r="E621" s="7">
        <v>44772</v>
      </c>
      <c r="F621" s="42" t="str">
        <f t="shared" si="29"/>
        <v>202207</v>
      </c>
      <c r="G621" s="9">
        <v>1940</v>
      </c>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2.75" customHeight="1" x14ac:dyDescent="0.15">
      <c r="A622" t="str">
        <f t="shared" si="28"/>
        <v>1432670105540246171888</v>
      </c>
      <c r="B622" s="45">
        <v>143267010</v>
      </c>
      <c r="C622" s="11">
        <v>5540246171888</v>
      </c>
      <c r="D622" s="11" t="str">
        <f t="shared" si="27"/>
        <v>BOULANGERIE</v>
      </c>
      <c r="E622" s="4">
        <v>44772</v>
      </c>
      <c r="F622" s="42" t="str">
        <f t="shared" si="29"/>
        <v>202207</v>
      </c>
      <c r="G622" s="6">
        <v>1033</v>
      </c>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2.75" customHeight="1" x14ac:dyDescent="0.15">
      <c r="A623" t="str">
        <f t="shared" si="28"/>
        <v>1432670305540246171933</v>
      </c>
      <c r="B623" s="45">
        <v>143267030</v>
      </c>
      <c r="C623" s="13">
        <v>5540246171933</v>
      </c>
      <c r="D623" s="11" t="str">
        <f t="shared" si="27"/>
        <v>CREMERIE</v>
      </c>
      <c r="E623" s="7">
        <v>44764</v>
      </c>
      <c r="F623" s="42" t="str">
        <f t="shared" si="29"/>
        <v>202207</v>
      </c>
      <c r="G623" s="9">
        <v>279</v>
      </c>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2.75" customHeight="1" x14ac:dyDescent="0.15">
      <c r="A624" t="str">
        <f t="shared" si="28"/>
        <v>1432670305540246188200</v>
      </c>
      <c r="B624" s="45">
        <v>143267030</v>
      </c>
      <c r="C624" s="11">
        <v>5540246188200</v>
      </c>
      <c r="D624" s="11" t="str">
        <f t="shared" si="27"/>
        <v>CREMERIE</v>
      </c>
      <c r="E624" s="4">
        <v>44764</v>
      </c>
      <c r="F624" s="42" t="str">
        <f t="shared" si="29"/>
        <v>202207</v>
      </c>
      <c r="G624" s="6">
        <v>372</v>
      </c>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2.75" customHeight="1" x14ac:dyDescent="0.15">
      <c r="A625" t="str">
        <f t="shared" si="28"/>
        <v>1432670315540246174174</v>
      </c>
      <c r="B625" s="45">
        <v>143267031</v>
      </c>
      <c r="C625" s="13">
        <v>5540246174174</v>
      </c>
      <c r="D625" s="11" t="str">
        <f t="shared" si="27"/>
        <v>CREMERIE</v>
      </c>
      <c r="E625" s="7">
        <v>44764</v>
      </c>
      <c r="F625" s="42" t="str">
        <f t="shared" si="29"/>
        <v>202207</v>
      </c>
      <c r="G625" s="9">
        <v>232</v>
      </c>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2.75" customHeight="1" x14ac:dyDescent="0.15">
      <c r="A626" t="str">
        <f t="shared" si="28"/>
        <v>1432670315540246176699</v>
      </c>
      <c r="B626" s="45">
        <v>143267031</v>
      </c>
      <c r="C626" s="13">
        <v>5540246176699</v>
      </c>
      <c r="D626" s="11" t="str">
        <f t="shared" si="27"/>
        <v>CREMERIE</v>
      </c>
      <c r="E626" s="7">
        <v>44764</v>
      </c>
      <c r="F626" s="42" t="str">
        <f t="shared" si="29"/>
        <v>202207</v>
      </c>
      <c r="G626" s="9">
        <v>2088</v>
      </c>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2.75" customHeight="1" x14ac:dyDescent="0.15">
      <c r="A627" t="str">
        <f t="shared" si="28"/>
        <v>1432670335540246175047</v>
      </c>
      <c r="B627" s="45">
        <v>143267033</v>
      </c>
      <c r="C627" s="11">
        <v>5540246175047</v>
      </c>
      <c r="D627" s="11" t="str">
        <f t="shared" si="27"/>
        <v>CREMERIE</v>
      </c>
      <c r="E627" s="4">
        <v>44773</v>
      </c>
      <c r="F627" s="42" t="str">
        <f t="shared" si="29"/>
        <v>202207</v>
      </c>
      <c r="G627" s="6">
        <v>209</v>
      </c>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2.75" customHeight="1" x14ac:dyDescent="0.15">
      <c r="A628" t="str">
        <f t="shared" si="28"/>
        <v>1432670335540246175049</v>
      </c>
      <c r="B628" s="45">
        <v>143267033</v>
      </c>
      <c r="C628" s="13">
        <v>5540246175049</v>
      </c>
      <c r="D628" s="11" t="str">
        <f t="shared" si="27"/>
        <v>CREMERIE</v>
      </c>
      <c r="E628" s="7">
        <v>44773</v>
      </c>
      <c r="F628" s="42" t="str">
        <f t="shared" si="29"/>
        <v>202207</v>
      </c>
      <c r="G628" s="9">
        <v>279</v>
      </c>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2.75" customHeight="1" x14ac:dyDescent="0.15">
      <c r="A629" t="str">
        <f t="shared" si="28"/>
        <v>1432670395540246194330</v>
      </c>
      <c r="B629" s="45">
        <v>143267039</v>
      </c>
      <c r="C629" s="11">
        <v>5540246194330</v>
      </c>
      <c r="D629" s="11" t="str">
        <f t="shared" si="27"/>
        <v>MIX LEGUMES</v>
      </c>
      <c r="E629" s="4">
        <v>44772</v>
      </c>
      <c r="F629" s="42" t="str">
        <f t="shared" si="29"/>
        <v>202207</v>
      </c>
      <c r="G629" s="6">
        <v>13753</v>
      </c>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2.75" customHeight="1" x14ac:dyDescent="0.15">
      <c r="A630" t="str">
        <f t="shared" si="28"/>
        <v>1432770525540246172978</v>
      </c>
      <c r="B630" s="45">
        <v>143277052</v>
      </c>
      <c r="C630" s="11">
        <v>5540246172978</v>
      </c>
      <c r="D630" s="11" t="str">
        <f t="shared" si="27"/>
        <v>CREMERIE</v>
      </c>
      <c r="E630" s="4">
        <v>44765</v>
      </c>
      <c r="F630" s="42" t="str">
        <f t="shared" si="29"/>
        <v>202207</v>
      </c>
      <c r="G630" s="6">
        <v>836</v>
      </c>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2.75" customHeight="1" x14ac:dyDescent="0.15">
      <c r="A631" t="str">
        <f t="shared" si="28"/>
        <v>1432770525540246174174</v>
      </c>
      <c r="B631" s="45">
        <v>143277052</v>
      </c>
      <c r="C631" s="11">
        <v>5540246174174</v>
      </c>
      <c r="D631" s="11" t="str">
        <f t="shared" si="27"/>
        <v>CREMERIE</v>
      </c>
      <c r="E631" s="4">
        <v>44765</v>
      </c>
      <c r="F631" s="42" t="str">
        <f t="shared" si="29"/>
        <v>202207</v>
      </c>
      <c r="G631" s="6">
        <v>464</v>
      </c>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2.75" customHeight="1" x14ac:dyDescent="0.15">
      <c r="A632" t="str">
        <f t="shared" si="28"/>
        <v>1432770525540246176699</v>
      </c>
      <c r="B632" s="45">
        <v>143277052</v>
      </c>
      <c r="C632" s="11">
        <v>5540246176699</v>
      </c>
      <c r="D632" s="11" t="str">
        <f t="shared" si="27"/>
        <v>CREMERIE</v>
      </c>
      <c r="E632" s="4">
        <v>44765</v>
      </c>
      <c r="F632" s="42" t="str">
        <f t="shared" si="29"/>
        <v>202207</v>
      </c>
      <c r="G632" s="6">
        <v>2088</v>
      </c>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2.75" customHeight="1" x14ac:dyDescent="0.15">
      <c r="A633" t="str">
        <f t="shared" si="28"/>
        <v>1432770535540246171933</v>
      </c>
      <c r="B633" s="45">
        <v>143277053</v>
      </c>
      <c r="C633" s="11">
        <v>5540246171933</v>
      </c>
      <c r="D633" s="11" t="str">
        <f t="shared" si="27"/>
        <v>CREMERIE</v>
      </c>
      <c r="E633" s="4">
        <v>44765</v>
      </c>
      <c r="F633" s="42" t="str">
        <f t="shared" si="29"/>
        <v>202207</v>
      </c>
      <c r="G633" s="6">
        <v>1114</v>
      </c>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2.75" customHeight="1" x14ac:dyDescent="0.15">
      <c r="A634" t="str">
        <f t="shared" si="28"/>
        <v>1432770535540246188200</v>
      </c>
      <c r="B634" s="45">
        <v>143277053</v>
      </c>
      <c r="C634" s="11">
        <v>5540246188200</v>
      </c>
      <c r="D634" s="11" t="str">
        <f t="shared" si="27"/>
        <v>CREMERIE</v>
      </c>
      <c r="E634" s="4">
        <v>44765</v>
      </c>
      <c r="F634" s="42" t="str">
        <f t="shared" si="29"/>
        <v>202207</v>
      </c>
      <c r="G634" s="6">
        <v>743</v>
      </c>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2.75" customHeight="1" x14ac:dyDescent="0.15">
      <c r="A635" t="str">
        <f t="shared" si="28"/>
        <v>1432770675540246192209</v>
      </c>
      <c r="B635" s="45">
        <v>143277067</v>
      </c>
      <c r="C635" s="11">
        <v>5540246192209</v>
      </c>
      <c r="D635" s="11" t="str">
        <f t="shared" si="27"/>
        <v>MIX LEGUMES</v>
      </c>
      <c r="E635" s="4">
        <v>44774</v>
      </c>
      <c r="F635" s="42" t="str">
        <f t="shared" si="29"/>
        <v>202208</v>
      </c>
      <c r="G635" s="6">
        <v>1114</v>
      </c>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2.75" customHeight="1" x14ac:dyDescent="0.15">
      <c r="A636" t="str">
        <f t="shared" si="28"/>
        <v>1432770745540246188200</v>
      </c>
      <c r="B636" s="45">
        <v>143277074</v>
      </c>
      <c r="C636" s="11">
        <v>5540246188200</v>
      </c>
      <c r="D636" s="11" t="str">
        <f t="shared" si="27"/>
        <v>CREMERIE</v>
      </c>
      <c r="E636" s="4">
        <v>44766</v>
      </c>
      <c r="F636" s="42" t="str">
        <f t="shared" si="29"/>
        <v>202207</v>
      </c>
      <c r="G636" s="6">
        <v>372</v>
      </c>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2.75" customHeight="1" x14ac:dyDescent="0.15">
      <c r="A637" t="str">
        <f t="shared" si="28"/>
        <v>1432770755540246186325</v>
      </c>
      <c r="B637" s="45">
        <v>143277075</v>
      </c>
      <c r="C637" s="13">
        <v>5540246186325</v>
      </c>
      <c r="D637" s="11" t="str">
        <f t="shared" si="27"/>
        <v>CREMERIE</v>
      </c>
      <c r="E637" s="7">
        <v>44767</v>
      </c>
      <c r="F637" s="42" t="str">
        <f t="shared" si="29"/>
        <v>202207</v>
      </c>
      <c r="G637" s="9">
        <v>418</v>
      </c>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2.75" customHeight="1" x14ac:dyDescent="0.15">
      <c r="A638" t="str">
        <f t="shared" si="28"/>
        <v>1432770885540246176294</v>
      </c>
      <c r="B638" s="45">
        <v>143277088</v>
      </c>
      <c r="C638" s="11">
        <v>5540246176294</v>
      </c>
      <c r="D638" s="11" t="str">
        <f t="shared" si="27"/>
        <v>CREMERIE</v>
      </c>
      <c r="E638" s="4">
        <v>44767</v>
      </c>
      <c r="F638" s="42" t="str">
        <f t="shared" si="29"/>
        <v>202207</v>
      </c>
      <c r="G638" s="6">
        <v>1114</v>
      </c>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2.75" customHeight="1" x14ac:dyDescent="0.15">
      <c r="A639" t="str">
        <f t="shared" si="28"/>
        <v>1432770885540246176295</v>
      </c>
      <c r="B639" s="45">
        <v>143277088</v>
      </c>
      <c r="C639" s="13">
        <v>5540246176295</v>
      </c>
      <c r="D639" s="11" t="str">
        <f t="shared" si="27"/>
        <v>CREMERIE</v>
      </c>
      <c r="E639" s="7">
        <v>44767</v>
      </c>
      <c r="F639" s="42" t="str">
        <f t="shared" si="29"/>
        <v>202207</v>
      </c>
      <c r="G639" s="9">
        <v>4455</v>
      </c>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2.75" customHeight="1" x14ac:dyDescent="0.15">
      <c r="A640" t="str">
        <f t="shared" si="28"/>
        <v>1432770885540246188200</v>
      </c>
      <c r="B640" s="45">
        <v>143277088</v>
      </c>
      <c r="C640" s="11">
        <v>5540246188200</v>
      </c>
      <c r="D640" s="11" t="str">
        <f t="shared" si="27"/>
        <v>CREMERIE</v>
      </c>
      <c r="E640" s="4">
        <v>44767</v>
      </c>
      <c r="F640" s="42" t="str">
        <f t="shared" si="29"/>
        <v>202207</v>
      </c>
      <c r="G640" s="6">
        <v>372</v>
      </c>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2.75" customHeight="1" x14ac:dyDescent="0.15">
      <c r="A641" t="str">
        <f t="shared" si="28"/>
        <v>1432770895540246172978</v>
      </c>
      <c r="B641" s="45">
        <v>143277089</v>
      </c>
      <c r="C641" s="11">
        <v>5540246172978</v>
      </c>
      <c r="D641" s="11" t="str">
        <f t="shared" si="27"/>
        <v>CREMERIE</v>
      </c>
      <c r="E641" s="4">
        <v>44767</v>
      </c>
      <c r="F641" s="42" t="str">
        <f t="shared" si="29"/>
        <v>202207</v>
      </c>
      <c r="G641" s="6">
        <v>836</v>
      </c>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2.75" customHeight="1" x14ac:dyDescent="0.15">
      <c r="A642" t="str">
        <f t="shared" si="28"/>
        <v>1432770895540246174174</v>
      </c>
      <c r="B642" s="45">
        <v>143277089</v>
      </c>
      <c r="C642" s="11">
        <v>5540246174174</v>
      </c>
      <c r="D642" s="11" t="str">
        <f t="shared" ref="D642:D705" si="30">VLOOKUP(C642,Categorie,4,FALSE)</f>
        <v>CREMERIE</v>
      </c>
      <c r="E642" s="4">
        <v>44767</v>
      </c>
      <c r="F642" s="42" t="str">
        <f t="shared" si="29"/>
        <v>202207</v>
      </c>
      <c r="G642" s="6">
        <v>232</v>
      </c>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2.75" customHeight="1" x14ac:dyDescent="0.15">
      <c r="A643" t="str">
        <f t="shared" ref="A643:A706" si="31">_xlfn.CONCAT(B643,C643)</f>
        <v>1432770895540246176699</v>
      </c>
      <c r="B643" s="45">
        <v>143277089</v>
      </c>
      <c r="C643" s="13">
        <v>5540246176699</v>
      </c>
      <c r="D643" s="11" t="str">
        <f t="shared" si="30"/>
        <v>CREMERIE</v>
      </c>
      <c r="E643" s="7">
        <v>44767</v>
      </c>
      <c r="F643" s="42" t="str">
        <f t="shared" ref="F643:F706" si="32">TEXT(E643,"aaaamm")</f>
        <v>202207</v>
      </c>
      <c r="G643" s="9">
        <v>2088</v>
      </c>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2.75" customHeight="1" x14ac:dyDescent="0.15">
      <c r="A644" t="str">
        <f t="shared" si="31"/>
        <v>1432770905540246171759</v>
      </c>
      <c r="B644" s="45">
        <v>143277090</v>
      </c>
      <c r="C644" s="13">
        <v>5540246171759</v>
      </c>
      <c r="D644" s="11" t="str">
        <f t="shared" si="30"/>
        <v>MIX LEGUMES</v>
      </c>
      <c r="E644" s="7">
        <v>44771</v>
      </c>
      <c r="F644" s="42" t="str">
        <f t="shared" si="32"/>
        <v>202207</v>
      </c>
      <c r="G644" s="9">
        <v>1253</v>
      </c>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2.75" customHeight="1" x14ac:dyDescent="0.15">
      <c r="A645" t="str">
        <f t="shared" si="31"/>
        <v>1432770905540246177133</v>
      </c>
      <c r="B645" s="45">
        <v>143277090</v>
      </c>
      <c r="C645" s="11">
        <v>5540246177133</v>
      </c>
      <c r="D645" s="11" t="str">
        <f t="shared" si="30"/>
        <v>MIX LEGUMES</v>
      </c>
      <c r="E645" s="4">
        <v>44771</v>
      </c>
      <c r="F645" s="42" t="str">
        <f t="shared" si="32"/>
        <v>202207</v>
      </c>
      <c r="G645" s="6">
        <v>2228</v>
      </c>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2.75" customHeight="1" x14ac:dyDescent="0.15">
      <c r="A646" t="str">
        <f t="shared" si="31"/>
        <v>1432770905540246192148</v>
      </c>
      <c r="B646" s="45">
        <v>143277090</v>
      </c>
      <c r="C646" s="13">
        <v>5540246192148</v>
      </c>
      <c r="D646" s="11" t="str">
        <f t="shared" si="30"/>
        <v>MIX LEGUMES</v>
      </c>
      <c r="E646" s="7">
        <v>44771</v>
      </c>
      <c r="F646" s="42" t="str">
        <f t="shared" si="32"/>
        <v>202207</v>
      </c>
      <c r="G646" s="9">
        <v>25056</v>
      </c>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2.75" customHeight="1" x14ac:dyDescent="0.15">
      <c r="A647" t="str">
        <f t="shared" si="31"/>
        <v>1432770905540246192518</v>
      </c>
      <c r="B647" s="45">
        <v>143277090</v>
      </c>
      <c r="C647" s="11">
        <v>5540246192518</v>
      </c>
      <c r="D647" s="11" t="str">
        <f t="shared" si="30"/>
        <v>MIX LEGUMES</v>
      </c>
      <c r="E647" s="4">
        <v>44771</v>
      </c>
      <c r="F647" s="42" t="str">
        <f t="shared" si="32"/>
        <v>202207</v>
      </c>
      <c r="G647" s="6">
        <v>4385</v>
      </c>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2.75" customHeight="1" x14ac:dyDescent="0.15">
      <c r="A648" t="str">
        <f t="shared" si="31"/>
        <v>1432770915540246183130</v>
      </c>
      <c r="B648" s="45">
        <v>143277091</v>
      </c>
      <c r="C648" s="13">
        <v>5540246183130</v>
      </c>
      <c r="D648" s="11" t="str">
        <f t="shared" si="30"/>
        <v>MIX LEGUMES</v>
      </c>
      <c r="E648" s="7">
        <v>44777</v>
      </c>
      <c r="F648" s="42" t="str">
        <f t="shared" si="32"/>
        <v>202208</v>
      </c>
      <c r="G648" s="9">
        <v>1128</v>
      </c>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2.75" customHeight="1" x14ac:dyDescent="0.15">
      <c r="A649" t="str">
        <f t="shared" si="31"/>
        <v>1432770915540246183537</v>
      </c>
      <c r="B649" s="45">
        <v>143277091</v>
      </c>
      <c r="C649" s="11">
        <v>5540246183537</v>
      </c>
      <c r="D649" s="11" t="str">
        <f t="shared" si="30"/>
        <v>MIX LEGUMES</v>
      </c>
      <c r="E649" s="4">
        <v>44777</v>
      </c>
      <c r="F649" s="42" t="str">
        <f t="shared" si="32"/>
        <v>202208</v>
      </c>
      <c r="G649" s="6">
        <v>961</v>
      </c>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2.75" customHeight="1" x14ac:dyDescent="0.15">
      <c r="A650" t="str">
        <f t="shared" si="31"/>
        <v>1432770915540246183538</v>
      </c>
      <c r="B650" s="45">
        <v>143277091</v>
      </c>
      <c r="C650" s="13">
        <v>5540246183538</v>
      </c>
      <c r="D650" s="11" t="str">
        <f t="shared" si="30"/>
        <v>MIX LEGUMES</v>
      </c>
      <c r="E650" s="7">
        <v>44777</v>
      </c>
      <c r="F650" s="42" t="str">
        <f t="shared" si="32"/>
        <v>202208</v>
      </c>
      <c r="G650" s="9">
        <v>919</v>
      </c>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2.75" customHeight="1" x14ac:dyDescent="0.15">
      <c r="A651" t="str">
        <f t="shared" si="31"/>
        <v>1432770975540246184036</v>
      </c>
      <c r="B651" s="45">
        <v>143277097</v>
      </c>
      <c r="C651" s="11">
        <v>5540246184036</v>
      </c>
      <c r="D651" s="11" t="str">
        <f t="shared" si="30"/>
        <v>BOULANGERIE</v>
      </c>
      <c r="E651" s="4">
        <v>44778</v>
      </c>
      <c r="F651" s="42" t="str">
        <f t="shared" si="32"/>
        <v>202208</v>
      </c>
      <c r="G651" s="6">
        <v>130</v>
      </c>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2.75" customHeight="1" x14ac:dyDescent="0.15">
      <c r="A652" t="str">
        <f t="shared" si="31"/>
        <v>1432771095540246174174</v>
      </c>
      <c r="B652" s="45">
        <v>143277109</v>
      </c>
      <c r="C652" s="11">
        <v>5540246174174</v>
      </c>
      <c r="D652" s="11" t="str">
        <f t="shared" si="30"/>
        <v>CREMERIE</v>
      </c>
      <c r="E652" s="4">
        <v>44770</v>
      </c>
      <c r="F652" s="42" t="str">
        <f t="shared" si="32"/>
        <v>202207</v>
      </c>
      <c r="G652" s="6">
        <v>464</v>
      </c>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2.75" customHeight="1" x14ac:dyDescent="0.15">
      <c r="A653" t="str">
        <f t="shared" si="31"/>
        <v>1432771095540246176699</v>
      </c>
      <c r="B653" s="45">
        <v>143277109</v>
      </c>
      <c r="C653" s="13">
        <v>5540246176699</v>
      </c>
      <c r="D653" s="11" t="str">
        <f t="shared" si="30"/>
        <v>CREMERIE</v>
      </c>
      <c r="E653" s="7">
        <v>44770</v>
      </c>
      <c r="F653" s="42" t="str">
        <f t="shared" si="32"/>
        <v>202207</v>
      </c>
      <c r="G653" s="9">
        <v>836</v>
      </c>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2.75" customHeight="1" x14ac:dyDescent="0.15">
      <c r="A654" t="str">
        <f t="shared" si="31"/>
        <v>1432771095540246188175</v>
      </c>
      <c r="B654" s="45">
        <v>143277109</v>
      </c>
      <c r="C654" s="11">
        <v>5540246188175</v>
      </c>
      <c r="D654" s="11" t="str">
        <f t="shared" si="30"/>
        <v>CREMERIE</v>
      </c>
      <c r="E654" s="4">
        <v>44770</v>
      </c>
      <c r="F654" s="42" t="str">
        <f t="shared" si="32"/>
        <v>202207</v>
      </c>
      <c r="G654" s="6">
        <v>232</v>
      </c>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2.75" customHeight="1" x14ac:dyDescent="0.15">
      <c r="A655" t="str">
        <f t="shared" si="31"/>
        <v>1432771095540246192102</v>
      </c>
      <c r="B655" s="45">
        <v>143277109</v>
      </c>
      <c r="C655" s="11">
        <v>5540246192102</v>
      </c>
      <c r="D655" s="11" t="str">
        <f t="shared" si="30"/>
        <v>CREMERIE</v>
      </c>
      <c r="E655" s="4">
        <v>44770</v>
      </c>
      <c r="F655" s="42" t="str">
        <f t="shared" si="32"/>
        <v>202207</v>
      </c>
      <c r="G655" s="6">
        <v>2005</v>
      </c>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2.75" customHeight="1" x14ac:dyDescent="0.15">
      <c r="A656" t="str">
        <f t="shared" si="31"/>
        <v>1432771105540246176294</v>
      </c>
      <c r="B656" s="45">
        <v>143277110</v>
      </c>
      <c r="C656" s="11">
        <v>5540246176294</v>
      </c>
      <c r="D656" s="11" t="str">
        <f t="shared" si="30"/>
        <v>CREMERIE</v>
      </c>
      <c r="E656" s="4">
        <v>44770</v>
      </c>
      <c r="F656" s="42" t="str">
        <f t="shared" si="32"/>
        <v>202207</v>
      </c>
      <c r="G656" s="6">
        <v>1485</v>
      </c>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2.75" customHeight="1" x14ac:dyDescent="0.15">
      <c r="A657" t="str">
        <f t="shared" si="31"/>
        <v>1432771105540246176295</v>
      </c>
      <c r="B657" s="45">
        <v>143277110</v>
      </c>
      <c r="C657" s="13">
        <v>5540246176295</v>
      </c>
      <c r="D657" s="11" t="str">
        <f t="shared" si="30"/>
        <v>CREMERIE</v>
      </c>
      <c r="E657" s="7">
        <v>44770</v>
      </c>
      <c r="F657" s="42" t="str">
        <f t="shared" si="32"/>
        <v>202207</v>
      </c>
      <c r="G657" s="9">
        <v>7424</v>
      </c>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2.75" customHeight="1" x14ac:dyDescent="0.15">
      <c r="A658" t="str">
        <f t="shared" si="31"/>
        <v>1432771105540246187987</v>
      </c>
      <c r="B658" s="45">
        <v>143277110</v>
      </c>
      <c r="C658" s="13">
        <v>5540246187987</v>
      </c>
      <c r="D658" s="11" t="str">
        <f t="shared" si="30"/>
        <v>CREMERIE</v>
      </c>
      <c r="E658" s="7">
        <v>44770</v>
      </c>
      <c r="F658" s="42" t="str">
        <f t="shared" si="32"/>
        <v>202207</v>
      </c>
      <c r="G658" s="9">
        <v>2228</v>
      </c>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2.75" customHeight="1" x14ac:dyDescent="0.15">
      <c r="A659" t="str">
        <f t="shared" si="31"/>
        <v>1432771105540246188200</v>
      </c>
      <c r="B659" s="45">
        <v>143277110</v>
      </c>
      <c r="C659" s="11">
        <v>5540246188200</v>
      </c>
      <c r="D659" s="11" t="str">
        <f t="shared" si="30"/>
        <v>CREMERIE</v>
      </c>
      <c r="E659" s="4">
        <v>44770</v>
      </c>
      <c r="F659" s="42" t="str">
        <f t="shared" si="32"/>
        <v>202207</v>
      </c>
      <c r="G659" s="6">
        <v>743</v>
      </c>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2.75" customHeight="1" x14ac:dyDescent="0.15">
      <c r="A660" t="str">
        <f t="shared" si="31"/>
        <v>1432771235540246176294</v>
      </c>
      <c r="B660" s="45">
        <v>143277123</v>
      </c>
      <c r="C660" s="11">
        <v>5540246176294</v>
      </c>
      <c r="D660" s="11" t="str">
        <f t="shared" si="30"/>
        <v>CREMERIE</v>
      </c>
      <c r="E660" s="4">
        <v>44771</v>
      </c>
      <c r="F660" s="42" t="str">
        <f t="shared" si="32"/>
        <v>202207</v>
      </c>
      <c r="G660" s="6">
        <v>743</v>
      </c>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2.75" customHeight="1" x14ac:dyDescent="0.15">
      <c r="A661" t="str">
        <f t="shared" si="31"/>
        <v>1432771235540246176295</v>
      </c>
      <c r="B661" s="45">
        <v>143277123</v>
      </c>
      <c r="C661" s="13">
        <v>5540246176295</v>
      </c>
      <c r="D661" s="11" t="str">
        <f t="shared" si="30"/>
        <v>CREMERIE</v>
      </c>
      <c r="E661" s="7">
        <v>44771</v>
      </c>
      <c r="F661" s="42" t="str">
        <f t="shared" si="32"/>
        <v>202207</v>
      </c>
      <c r="G661" s="9">
        <v>1485</v>
      </c>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2.75" customHeight="1" x14ac:dyDescent="0.15">
      <c r="A662" t="str">
        <f t="shared" si="31"/>
        <v>1432771235540246188200</v>
      </c>
      <c r="B662" s="45">
        <v>143277123</v>
      </c>
      <c r="C662" s="13">
        <v>5540246188200</v>
      </c>
      <c r="D662" s="11" t="str">
        <f t="shared" si="30"/>
        <v>CREMERIE</v>
      </c>
      <c r="E662" s="7">
        <v>44771</v>
      </c>
      <c r="F662" s="42" t="str">
        <f t="shared" si="32"/>
        <v>202207</v>
      </c>
      <c r="G662" s="9">
        <v>557</v>
      </c>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2.75" customHeight="1" x14ac:dyDescent="0.15">
      <c r="A663" t="str">
        <f t="shared" si="31"/>
        <v>1432771245540246172978</v>
      </c>
      <c r="B663" s="45">
        <v>143277124</v>
      </c>
      <c r="C663" s="11">
        <v>5540246172978</v>
      </c>
      <c r="D663" s="11" t="str">
        <f t="shared" si="30"/>
        <v>CREMERIE</v>
      </c>
      <c r="E663" s="4">
        <v>44771</v>
      </c>
      <c r="F663" s="42" t="str">
        <f t="shared" si="32"/>
        <v>202207</v>
      </c>
      <c r="G663" s="6">
        <v>836</v>
      </c>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2.75" customHeight="1" x14ac:dyDescent="0.15">
      <c r="A664" t="str">
        <f t="shared" si="31"/>
        <v>1432771245540246176699</v>
      </c>
      <c r="B664" s="45">
        <v>143277124</v>
      </c>
      <c r="C664" s="11">
        <v>5540246176699</v>
      </c>
      <c r="D664" s="11" t="str">
        <f t="shared" si="30"/>
        <v>CREMERIE</v>
      </c>
      <c r="E664" s="4">
        <v>44771</v>
      </c>
      <c r="F664" s="42" t="str">
        <f t="shared" si="32"/>
        <v>202207</v>
      </c>
      <c r="G664" s="6">
        <v>2088</v>
      </c>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2.75" customHeight="1" x14ac:dyDescent="0.15">
      <c r="A665" t="str">
        <f t="shared" si="31"/>
        <v>1432771245540246188175</v>
      </c>
      <c r="B665" s="45">
        <v>143277124</v>
      </c>
      <c r="C665" s="13">
        <v>5540246188175</v>
      </c>
      <c r="D665" s="11" t="str">
        <f t="shared" si="30"/>
        <v>CREMERIE</v>
      </c>
      <c r="E665" s="7">
        <v>44771</v>
      </c>
      <c r="F665" s="42" t="str">
        <f t="shared" si="32"/>
        <v>202207</v>
      </c>
      <c r="G665" s="9">
        <v>116</v>
      </c>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2.75" customHeight="1" x14ac:dyDescent="0.15">
      <c r="A666" t="str">
        <f t="shared" si="31"/>
        <v>1432871325540246172978</v>
      </c>
      <c r="B666" s="45">
        <v>143287132</v>
      </c>
      <c r="C666" s="13">
        <v>5540246172978</v>
      </c>
      <c r="D666" s="11" t="str">
        <f t="shared" si="30"/>
        <v>CREMERIE</v>
      </c>
      <c r="E666" s="7">
        <v>44772</v>
      </c>
      <c r="F666" s="42" t="str">
        <f t="shared" si="32"/>
        <v>202207</v>
      </c>
      <c r="G666" s="9">
        <v>836</v>
      </c>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2.75" customHeight="1" x14ac:dyDescent="0.15">
      <c r="A667" t="str">
        <f t="shared" si="31"/>
        <v>1432871325540246176699</v>
      </c>
      <c r="B667" s="45">
        <v>143287132</v>
      </c>
      <c r="C667" s="11">
        <v>5540246176699</v>
      </c>
      <c r="D667" s="11" t="str">
        <f t="shared" si="30"/>
        <v>CREMERIE</v>
      </c>
      <c r="E667" s="4">
        <v>44772</v>
      </c>
      <c r="F667" s="42" t="str">
        <f t="shared" si="32"/>
        <v>202207</v>
      </c>
      <c r="G667" s="6">
        <v>1044</v>
      </c>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2.75" customHeight="1" x14ac:dyDescent="0.15">
      <c r="A668" t="str">
        <f t="shared" si="31"/>
        <v>1432871325540246188175</v>
      </c>
      <c r="B668" s="45">
        <v>143287132</v>
      </c>
      <c r="C668" s="13">
        <v>5540246188175</v>
      </c>
      <c r="D668" s="11" t="str">
        <f t="shared" si="30"/>
        <v>CREMERIE</v>
      </c>
      <c r="E668" s="7">
        <v>44772</v>
      </c>
      <c r="F668" s="42" t="str">
        <f t="shared" si="32"/>
        <v>202207</v>
      </c>
      <c r="G668" s="9">
        <v>116</v>
      </c>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2.75" customHeight="1" x14ac:dyDescent="0.15">
      <c r="A669" t="str">
        <f t="shared" si="31"/>
        <v>1432871335540246187987</v>
      </c>
      <c r="B669" s="45">
        <v>143287133</v>
      </c>
      <c r="C669" s="11">
        <v>5540246187987</v>
      </c>
      <c r="D669" s="11" t="str">
        <f t="shared" si="30"/>
        <v>CREMERIE</v>
      </c>
      <c r="E669" s="4">
        <v>44772</v>
      </c>
      <c r="F669" s="42" t="str">
        <f t="shared" si="32"/>
        <v>202207</v>
      </c>
      <c r="G669" s="6">
        <v>1114</v>
      </c>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2.75" customHeight="1" x14ac:dyDescent="0.15">
      <c r="A670" t="str">
        <f t="shared" si="31"/>
        <v>1432871365540246185562</v>
      </c>
      <c r="B670" s="45">
        <v>143287136</v>
      </c>
      <c r="C670" s="13">
        <v>5540246185562</v>
      </c>
      <c r="D670" s="11" t="str">
        <f t="shared" si="30"/>
        <v>CREMERIE</v>
      </c>
      <c r="E670" s="7">
        <v>44774</v>
      </c>
      <c r="F670" s="42" t="str">
        <f t="shared" si="32"/>
        <v>202208</v>
      </c>
      <c r="G670" s="9">
        <v>70</v>
      </c>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2.75" customHeight="1" x14ac:dyDescent="0.15">
      <c r="A671" t="str">
        <f t="shared" si="31"/>
        <v>1432871525540246173472</v>
      </c>
      <c r="B671" s="45">
        <v>143287152</v>
      </c>
      <c r="C671" s="11">
        <v>5540246173472</v>
      </c>
      <c r="D671" s="11" t="str">
        <f t="shared" si="30"/>
        <v>CREMERIE</v>
      </c>
      <c r="E671" s="4">
        <v>44781</v>
      </c>
      <c r="F671" s="42" t="str">
        <f t="shared" si="32"/>
        <v>202208</v>
      </c>
      <c r="G671" s="6">
        <v>418</v>
      </c>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2.75" customHeight="1" x14ac:dyDescent="0.15">
      <c r="A672" t="str">
        <f t="shared" si="31"/>
        <v>1432871525540246175047</v>
      </c>
      <c r="B672" s="45">
        <v>143287152</v>
      </c>
      <c r="C672" s="13">
        <v>5540246175047</v>
      </c>
      <c r="D672" s="11" t="str">
        <f t="shared" si="30"/>
        <v>CREMERIE</v>
      </c>
      <c r="E672" s="7">
        <v>44781</v>
      </c>
      <c r="F672" s="42" t="str">
        <f t="shared" si="32"/>
        <v>202208</v>
      </c>
      <c r="G672" s="9">
        <v>279</v>
      </c>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2.75" customHeight="1" x14ac:dyDescent="0.15">
      <c r="A673" t="str">
        <f t="shared" si="31"/>
        <v>1432871525540246175049</v>
      </c>
      <c r="B673" s="45">
        <v>143287152</v>
      </c>
      <c r="C673" s="11">
        <v>5540246175049</v>
      </c>
      <c r="D673" s="11" t="str">
        <f t="shared" si="30"/>
        <v>CREMERIE</v>
      </c>
      <c r="E673" s="4">
        <v>44781</v>
      </c>
      <c r="F673" s="42" t="str">
        <f t="shared" si="32"/>
        <v>202208</v>
      </c>
      <c r="G673" s="6">
        <v>418</v>
      </c>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2.75" customHeight="1" x14ac:dyDescent="0.15">
      <c r="A674" t="str">
        <f t="shared" si="31"/>
        <v>1432871525540246175050</v>
      </c>
      <c r="B674" s="45">
        <v>143287152</v>
      </c>
      <c r="C674" s="13">
        <v>5540246175050</v>
      </c>
      <c r="D674" s="11" t="str">
        <f t="shared" si="30"/>
        <v>CREMERIE</v>
      </c>
      <c r="E674" s="7">
        <v>44781</v>
      </c>
      <c r="F674" s="42" t="str">
        <f t="shared" si="32"/>
        <v>202208</v>
      </c>
      <c r="G674" s="9">
        <v>418</v>
      </c>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2.75" customHeight="1" x14ac:dyDescent="0.15">
      <c r="A675" t="str">
        <f t="shared" si="31"/>
        <v>1432871525540246190743</v>
      </c>
      <c r="B675" s="45">
        <v>143287152</v>
      </c>
      <c r="C675" s="11">
        <v>5540246190743</v>
      </c>
      <c r="D675" s="11" t="str">
        <f t="shared" si="30"/>
        <v>CREMERIE</v>
      </c>
      <c r="E675" s="4">
        <v>44781</v>
      </c>
      <c r="F675" s="42" t="str">
        <f t="shared" si="32"/>
        <v>202208</v>
      </c>
      <c r="G675" s="6">
        <v>140</v>
      </c>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2.75" customHeight="1" x14ac:dyDescent="0.15">
      <c r="A676" t="str">
        <f t="shared" si="31"/>
        <v>1432871595540246171933</v>
      </c>
      <c r="B676" s="45">
        <v>143287159</v>
      </c>
      <c r="C676" s="11">
        <v>5540246171933</v>
      </c>
      <c r="D676" s="11" t="str">
        <f t="shared" si="30"/>
        <v>CREMERIE</v>
      </c>
      <c r="E676" s="4">
        <v>44773</v>
      </c>
      <c r="F676" s="42" t="str">
        <f t="shared" si="32"/>
        <v>202207</v>
      </c>
      <c r="G676" s="6">
        <v>335</v>
      </c>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2.75" customHeight="1" x14ac:dyDescent="0.15">
      <c r="A677" t="str">
        <f t="shared" si="31"/>
        <v>1432871595540246176294</v>
      </c>
      <c r="B677" s="45">
        <v>143287159</v>
      </c>
      <c r="C677" s="13">
        <v>5540246176294</v>
      </c>
      <c r="D677" s="11" t="str">
        <f t="shared" si="30"/>
        <v>CREMERIE</v>
      </c>
      <c r="E677" s="7">
        <v>44773</v>
      </c>
      <c r="F677" s="42" t="str">
        <f t="shared" si="32"/>
        <v>202207</v>
      </c>
      <c r="G677" s="9">
        <v>743</v>
      </c>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2.75" customHeight="1" x14ac:dyDescent="0.15">
      <c r="A678" t="str">
        <f t="shared" si="31"/>
        <v>1432871595540246187987</v>
      </c>
      <c r="B678" s="45">
        <v>143287159</v>
      </c>
      <c r="C678" s="11">
        <v>5540246187987</v>
      </c>
      <c r="D678" s="11" t="str">
        <f t="shared" si="30"/>
        <v>CREMERIE</v>
      </c>
      <c r="E678" s="4">
        <v>44773</v>
      </c>
      <c r="F678" s="42" t="str">
        <f t="shared" si="32"/>
        <v>202207</v>
      </c>
      <c r="G678" s="6">
        <v>1671</v>
      </c>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2.75" customHeight="1" x14ac:dyDescent="0.15">
      <c r="A679" t="str">
        <f t="shared" si="31"/>
        <v>1432871635540246172978</v>
      </c>
      <c r="B679" s="45">
        <v>143287163</v>
      </c>
      <c r="C679" s="11">
        <v>5540246172978</v>
      </c>
      <c r="D679" s="11" t="str">
        <f t="shared" si="30"/>
        <v>CREMERIE</v>
      </c>
      <c r="E679" s="4">
        <v>44773</v>
      </c>
      <c r="F679" s="42" t="str">
        <f t="shared" si="32"/>
        <v>202207</v>
      </c>
      <c r="G679" s="6">
        <v>836</v>
      </c>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2.75" customHeight="1" x14ac:dyDescent="0.15">
      <c r="A680" t="str">
        <f t="shared" si="31"/>
        <v>1432871635540246176699</v>
      </c>
      <c r="B680" s="45">
        <v>143287163</v>
      </c>
      <c r="C680" s="13">
        <v>5540246176699</v>
      </c>
      <c r="D680" s="11" t="str">
        <f t="shared" si="30"/>
        <v>CREMERIE</v>
      </c>
      <c r="E680" s="7">
        <v>44773</v>
      </c>
      <c r="F680" s="42" t="str">
        <f t="shared" si="32"/>
        <v>202207</v>
      </c>
      <c r="G680" s="9">
        <v>836</v>
      </c>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2.75" customHeight="1" x14ac:dyDescent="0.15">
      <c r="A681" t="str">
        <f t="shared" si="31"/>
        <v>1432871695540246183587</v>
      </c>
      <c r="B681" s="45">
        <v>143287169</v>
      </c>
      <c r="C681" s="13">
        <v>5540246183587</v>
      </c>
      <c r="D681" s="11" t="str">
        <f t="shared" si="30"/>
        <v>MIX LEGUMES</v>
      </c>
      <c r="E681" s="7">
        <v>44791</v>
      </c>
      <c r="F681" s="42" t="str">
        <f t="shared" si="32"/>
        <v>202208</v>
      </c>
      <c r="G681" s="9">
        <v>502</v>
      </c>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2.75" customHeight="1" x14ac:dyDescent="0.15">
      <c r="A682" t="str">
        <f t="shared" si="31"/>
        <v>1432871695540246183589</v>
      </c>
      <c r="B682" s="45">
        <v>143287169</v>
      </c>
      <c r="C682" s="11">
        <v>5540246183589</v>
      </c>
      <c r="D682" s="11" t="str">
        <f t="shared" si="30"/>
        <v>MIX LEGUMES</v>
      </c>
      <c r="E682" s="4">
        <v>44791</v>
      </c>
      <c r="F682" s="42" t="str">
        <f t="shared" si="32"/>
        <v>202208</v>
      </c>
      <c r="G682" s="6">
        <v>650</v>
      </c>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2.75" customHeight="1" x14ac:dyDescent="0.15">
      <c r="A683" t="str">
        <f t="shared" si="31"/>
        <v>1432871725540246180522</v>
      </c>
      <c r="B683" s="45">
        <v>143287172</v>
      </c>
      <c r="C683" s="13">
        <v>5540246180522</v>
      </c>
      <c r="D683" s="11" t="str">
        <f t="shared" si="30"/>
        <v>BOULANGERIE</v>
      </c>
      <c r="E683" s="7">
        <v>44781</v>
      </c>
      <c r="F683" s="42" t="str">
        <f t="shared" si="32"/>
        <v>202208</v>
      </c>
      <c r="G683" s="9">
        <v>891</v>
      </c>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2.75" customHeight="1" x14ac:dyDescent="0.15">
      <c r="A684" t="str">
        <f t="shared" si="31"/>
        <v>1432871735540246194632</v>
      </c>
      <c r="B684" s="45">
        <v>143287173</v>
      </c>
      <c r="C684" s="13">
        <v>5540246194632</v>
      </c>
      <c r="D684" s="11" t="str">
        <f t="shared" si="30"/>
        <v>BOULANGERIE</v>
      </c>
      <c r="E684" s="7">
        <v>44784</v>
      </c>
      <c r="F684" s="42" t="str">
        <f t="shared" si="32"/>
        <v>202208</v>
      </c>
      <c r="G684" s="9">
        <v>669</v>
      </c>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2.75" customHeight="1" x14ac:dyDescent="0.15">
      <c r="A685" t="str">
        <f t="shared" si="31"/>
        <v>1432871815540246176294</v>
      </c>
      <c r="B685" s="45">
        <v>143287181</v>
      </c>
      <c r="C685" s="13">
        <v>5540246176294</v>
      </c>
      <c r="D685" s="11" t="str">
        <f t="shared" si="30"/>
        <v>CREMERIE</v>
      </c>
      <c r="E685" s="7">
        <v>44774</v>
      </c>
      <c r="F685" s="42" t="str">
        <f t="shared" si="32"/>
        <v>202208</v>
      </c>
      <c r="G685" s="9">
        <v>743</v>
      </c>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2.75" customHeight="1" x14ac:dyDescent="0.15">
      <c r="A686" t="str">
        <f t="shared" si="31"/>
        <v>1432871815540246176295</v>
      </c>
      <c r="B686" s="45">
        <v>143287181</v>
      </c>
      <c r="C686" s="11">
        <v>5540246176295</v>
      </c>
      <c r="D686" s="11" t="str">
        <f t="shared" si="30"/>
        <v>CREMERIE</v>
      </c>
      <c r="E686" s="4">
        <v>44774</v>
      </c>
      <c r="F686" s="42" t="str">
        <f t="shared" si="32"/>
        <v>202208</v>
      </c>
      <c r="G686" s="6">
        <v>2970</v>
      </c>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2.75" customHeight="1" x14ac:dyDescent="0.15">
      <c r="A687" t="str">
        <f t="shared" si="31"/>
        <v>1432871815540246187987</v>
      </c>
      <c r="B687" s="45">
        <v>143287181</v>
      </c>
      <c r="C687" s="13">
        <v>5540246187987</v>
      </c>
      <c r="D687" s="11" t="str">
        <f t="shared" si="30"/>
        <v>CREMERIE</v>
      </c>
      <c r="E687" s="7">
        <v>44774</v>
      </c>
      <c r="F687" s="42" t="str">
        <f t="shared" si="32"/>
        <v>202208</v>
      </c>
      <c r="G687" s="9">
        <v>1671</v>
      </c>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2.75" customHeight="1" x14ac:dyDescent="0.15">
      <c r="A688" t="str">
        <f t="shared" si="31"/>
        <v>1432871815540246188200</v>
      </c>
      <c r="B688" s="45">
        <v>143287181</v>
      </c>
      <c r="C688" s="11">
        <v>5540246188200</v>
      </c>
      <c r="D688" s="11" t="str">
        <f t="shared" si="30"/>
        <v>CREMERIE</v>
      </c>
      <c r="E688" s="4">
        <v>44774</v>
      </c>
      <c r="F688" s="42" t="str">
        <f t="shared" si="32"/>
        <v>202208</v>
      </c>
      <c r="G688" s="6">
        <v>372</v>
      </c>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2.75" customHeight="1" x14ac:dyDescent="0.15">
      <c r="A689" t="str">
        <f t="shared" si="31"/>
        <v>1432871855540246172669</v>
      </c>
      <c r="B689" s="45">
        <v>143287185</v>
      </c>
      <c r="C689" s="11">
        <v>5540246172669</v>
      </c>
      <c r="D689" s="11" t="str">
        <f t="shared" si="30"/>
        <v>CREMERIE</v>
      </c>
      <c r="E689" s="4">
        <v>44774</v>
      </c>
      <c r="F689" s="42" t="str">
        <f t="shared" si="32"/>
        <v>202208</v>
      </c>
      <c r="G689" s="6">
        <v>279</v>
      </c>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2.75" customHeight="1" x14ac:dyDescent="0.15">
      <c r="A690" t="str">
        <f t="shared" si="31"/>
        <v>1432871855540246172978</v>
      </c>
      <c r="B690" s="45">
        <v>143287185</v>
      </c>
      <c r="C690" s="13">
        <v>5540246172978</v>
      </c>
      <c r="D690" s="11" t="str">
        <f t="shared" si="30"/>
        <v>CREMERIE</v>
      </c>
      <c r="E690" s="7">
        <v>44774</v>
      </c>
      <c r="F690" s="42" t="str">
        <f t="shared" si="32"/>
        <v>202208</v>
      </c>
      <c r="G690" s="9">
        <v>836</v>
      </c>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2.75" customHeight="1" x14ac:dyDescent="0.15">
      <c r="A691" t="str">
        <f t="shared" si="31"/>
        <v>1432871855540246174174</v>
      </c>
      <c r="B691" s="45">
        <v>143287185</v>
      </c>
      <c r="C691" s="11">
        <v>5540246174174</v>
      </c>
      <c r="D691" s="11" t="str">
        <f t="shared" si="30"/>
        <v>CREMERIE</v>
      </c>
      <c r="E691" s="4">
        <v>44774</v>
      </c>
      <c r="F691" s="42" t="str">
        <f t="shared" si="32"/>
        <v>202208</v>
      </c>
      <c r="G691" s="6">
        <v>232</v>
      </c>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2.75" customHeight="1" x14ac:dyDescent="0.15">
      <c r="A692" t="str">
        <f t="shared" si="31"/>
        <v>1432872085540246171933</v>
      </c>
      <c r="B692" s="45">
        <v>143287208</v>
      </c>
      <c r="C692" s="11">
        <v>5540246171933</v>
      </c>
      <c r="D692" s="11" t="str">
        <f t="shared" si="30"/>
        <v>CREMERIE</v>
      </c>
      <c r="E692" s="4">
        <v>44777</v>
      </c>
      <c r="F692" s="42" t="str">
        <f t="shared" si="32"/>
        <v>202208</v>
      </c>
      <c r="G692" s="6">
        <v>1114</v>
      </c>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2.75" customHeight="1" x14ac:dyDescent="0.15">
      <c r="A693" t="str">
        <f t="shared" si="31"/>
        <v>1432872085540246176294</v>
      </c>
      <c r="B693" s="45">
        <v>143287208</v>
      </c>
      <c r="C693" s="13">
        <v>5540246176294</v>
      </c>
      <c r="D693" s="11" t="str">
        <f t="shared" si="30"/>
        <v>CREMERIE</v>
      </c>
      <c r="E693" s="7">
        <v>44777</v>
      </c>
      <c r="F693" s="42" t="str">
        <f t="shared" si="32"/>
        <v>202208</v>
      </c>
      <c r="G693" s="9">
        <v>1485</v>
      </c>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2.75" customHeight="1" x14ac:dyDescent="0.15">
      <c r="A694" t="str">
        <f t="shared" si="31"/>
        <v>1432872085540246176295</v>
      </c>
      <c r="B694" s="45">
        <v>143287208</v>
      </c>
      <c r="C694" s="11">
        <v>5540246176295</v>
      </c>
      <c r="D694" s="11" t="str">
        <f t="shared" si="30"/>
        <v>CREMERIE</v>
      </c>
      <c r="E694" s="4">
        <v>44777</v>
      </c>
      <c r="F694" s="42" t="str">
        <f t="shared" si="32"/>
        <v>202208</v>
      </c>
      <c r="G694" s="6">
        <v>3564</v>
      </c>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2.75" customHeight="1" x14ac:dyDescent="0.15">
      <c r="A695" t="str">
        <f t="shared" si="31"/>
        <v>1432872085540246187987</v>
      </c>
      <c r="B695" s="45">
        <v>143287208</v>
      </c>
      <c r="C695" s="11">
        <v>5540246187987</v>
      </c>
      <c r="D695" s="11" t="str">
        <f t="shared" si="30"/>
        <v>CREMERIE</v>
      </c>
      <c r="E695" s="4">
        <v>44777</v>
      </c>
      <c r="F695" s="42" t="str">
        <f t="shared" si="32"/>
        <v>202208</v>
      </c>
      <c r="G695" s="6">
        <v>3898</v>
      </c>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2.75" customHeight="1" x14ac:dyDescent="0.15">
      <c r="A696" t="str">
        <f t="shared" si="31"/>
        <v>1432872085540246188200</v>
      </c>
      <c r="B696" s="45">
        <v>143287208</v>
      </c>
      <c r="C696" s="13">
        <v>5540246188200</v>
      </c>
      <c r="D696" s="11" t="str">
        <f t="shared" si="30"/>
        <v>CREMERIE</v>
      </c>
      <c r="E696" s="7">
        <v>44777</v>
      </c>
      <c r="F696" s="42" t="str">
        <f t="shared" si="32"/>
        <v>202208</v>
      </c>
      <c r="G696" s="9">
        <v>743</v>
      </c>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2.75" customHeight="1" x14ac:dyDescent="0.15">
      <c r="A697" t="str">
        <f t="shared" si="31"/>
        <v>1432872125540246171933</v>
      </c>
      <c r="B697" s="45">
        <v>143287212</v>
      </c>
      <c r="C697" s="13">
        <v>5540246171933</v>
      </c>
      <c r="D697" s="11" t="str">
        <f t="shared" si="30"/>
        <v>CREMERIE</v>
      </c>
      <c r="E697" s="7">
        <v>44774</v>
      </c>
      <c r="F697" s="42" t="str">
        <f t="shared" si="32"/>
        <v>202208</v>
      </c>
      <c r="G697" s="9">
        <v>557</v>
      </c>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2.75" customHeight="1" x14ac:dyDescent="0.15">
      <c r="A698" t="str">
        <f t="shared" si="31"/>
        <v>1432872125540246176294</v>
      </c>
      <c r="B698" s="45">
        <v>143287212</v>
      </c>
      <c r="C698" s="11">
        <v>5540246176294</v>
      </c>
      <c r="D698" s="11" t="str">
        <f t="shared" si="30"/>
        <v>CREMERIE</v>
      </c>
      <c r="E698" s="4">
        <v>44774</v>
      </c>
      <c r="F698" s="42" t="str">
        <f t="shared" si="32"/>
        <v>202208</v>
      </c>
      <c r="G698" s="6">
        <v>743</v>
      </c>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2.75" customHeight="1" x14ac:dyDescent="0.15">
      <c r="A699" t="str">
        <f t="shared" si="31"/>
        <v>1432872125540246176295</v>
      </c>
      <c r="B699" s="45">
        <v>143287212</v>
      </c>
      <c r="C699" s="13">
        <v>5540246176295</v>
      </c>
      <c r="D699" s="11" t="str">
        <f t="shared" si="30"/>
        <v>CREMERIE</v>
      </c>
      <c r="E699" s="7">
        <v>44774</v>
      </c>
      <c r="F699" s="42" t="str">
        <f t="shared" si="32"/>
        <v>202208</v>
      </c>
      <c r="G699" s="9">
        <v>2228</v>
      </c>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2.75" customHeight="1" x14ac:dyDescent="0.15">
      <c r="A700" t="str">
        <f t="shared" si="31"/>
        <v>1432872125540246187987</v>
      </c>
      <c r="B700" s="45">
        <v>143287212</v>
      </c>
      <c r="C700" s="11">
        <v>5540246187987</v>
      </c>
      <c r="D700" s="11" t="str">
        <f t="shared" si="30"/>
        <v>CREMERIE</v>
      </c>
      <c r="E700" s="4">
        <v>44774</v>
      </c>
      <c r="F700" s="42" t="str">
        <f t="shared" si="32"/>
        <v>202208</v>
      </c>
      <c r="G700" s="6">
        <v>2228</v>
      </c>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2.75" customHeight="1" x14ac:dyDescent="0.15">
      <c r="A701" t="str">
        <f t="shared" si="31"/>
        <v>1432872125540246188200</v>
      </c>
      <c r="B701" s="45">
        <v>143287212</v>
      </c>
      <c r="C701" s="13">
        <v>5540246188200</v>
      </c>
      <c r="D701" s="11" t="str">
        <f t="shared" si="30"/>
        <v>CREMERIE</v>
      </c>
      <c r="E701" s="7">
        <v>44774</v>
      </c>
      <c r="F701" s="42" t="str">
        <f t="shared" si="32"/>
        <v>202208</v>
      </c>
      <c r="G701" s="9">
        <v>186</v>
      </c>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2.75" customHeight="1" x14ac:dyDescent="0.15">
      <c r="A702" t="str">
        <f t="shared" si="31"/>
        <v>1432872135540246176699</v>
      </c>
      <c r="B702" s="45">
        <v>143287213</v>
      </c>
      <c r="C702" s="13">
        <v>5540246176699</v>
      </c>
      <c r="D702" s="11" t="str">
        <f t="shared" si="30"/>
        <v>CREMERIE</v>
      </c>
      <c r="E702" s="7">
        <v>44774</v>
      </c>
      <c r="F702" s="42" t="str">
        <f t="shared" si="32"/>
        <v>202208</v>
      </c>
      <c r="G702" s="9">
        <v>1253</v>
      </c>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2.75" customHeight="1" x14ac:dyDescent="0.15">
      <c r="A703" t="str">
        <f t="shared" si="31"/>
        <v>1432872145540246172978</v>
      </c>
      <c r="B703" s="45">
        <v>143287214</v>
      </c>
      <c r="C703" s="11">
        <v>5540246172978</v>
      </c>
      <c r="D703" s="11" t="str">
        <f t="shared" si="30"/>
        <v>CREMERIE</v>
      </c>
      <c r="E703" s="4">
        <v>44777</v>
      </c>
      <c r="F703" s="42" t="str">
        <f t="shared" si="32"/>
        <v>202208</v>
      </c>
      <c r="G703" s="6">
        <v>836</v>
      </c>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2.75" customHeight="1" x14ac:dyDescent="0.15">
      <c r="A704" t="str">
        <f t="shared" si="31"/>
        <v>1432872145540246174174</v>
      </c>
      <c r="B704" s="45">
        <v>143287214</v>
      </c>
      <c r="C704" s="13">
        <v>5540246174174</v>
      </c>
      <c r="D704" s="11" t="str">
        <f t="shared" si="30"/>
        <v>CREMERIE</v>
      </c>
      <c r="E704" s="7">
        <v>44777</v>
      </c>
      <c r="F704" s="42" t="str">
        <f t="shared" si="32"/>
        <v>202208</v>
      </c>
      <c r="G704" s="9">
        <v>232</v>
      </c>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2.75" customHeight="1" x14ac:dyDescent="0.15">
      <c r="A705" t="str">
        <f t="shared" si="31"/>
        <v>1432872145540246176699</v>
      </c>
      <c r="B705" s="45">
        <v>143287214</v>
      </c>
      <c r="C705" s="13">
        <v>5540246176699</v>
      </c>
      <c r="D705" s="11" t="str">
        <f t="shared" si="30"/>
        <v>CREMERIE</v>
      </c>
      <c r="E705" s="7">
        <v>44777</v>
      </c>
      <c r="F705" s="42" t="str">
        <f t="shared" si="32"/>
        <v>202208</v>
      </c>
      <c r="G705" s="9">
        <v>2088</v>
      </c>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2.75" customHeight="1" x14ac:dyDescent="0.15">
      <c r="A706" t="str">
        <f t="shared" si="31"/>
        <v>1432872195540246174095</v>
      </c>
      <c r="B706" s="45">
        <v>143287219</v>
      </c>
      <c r="C706" s="11">
        <v>5540246174095</v>
      </c>
      <c r="D706" s="11" t="str">
        <f t="shared" ref="D706:D769" si="33">VLOOKUP(C706,Categorie,4,FALSE)</f>
        <v>CREMERIE</v>
      </c>
      <c r="E706" s="4">
        <v>44778</v>
      </c>
      <c r="F706" s="42" t="str">
        <f t="shared" si="32"/>
        <v>202208</v>
      </c>
      <c r="G706" s="6">
        <v>70</v>
      </c>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2.75" customHeight="1" x14ac:dyDescent="0.15">
      <c r="A707" t="str">
        <f t="shared" ref="A707:A770" si="34">_xlfn.CONCAT(B707,C707)</f>
        <v>1432872205540246181061</v>
      </c>
      <c r="B707" s="45">
        <v>143287220</v>
      </c>
      <c r="C707" s="11">
        <v>5540246181061</v>
      </c>
      <c r="D707" s="11" t="str">
        <f t="shared" si="33"/>
        <v>VOLAILLE</v>
      </c>
      <c r="E707" s="4">
        <v>44779</v>
      </c>
      <c r="F707" s="42" t="str">
        <f t="shared" ref="F707:F770" si="35">TEXT(E707,"aaaamm")</f>
        <v>202208</v>
      </c>
      <c r="G707" s="6">
        <v>3871</v>
      </c>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2.75" customHeight="1" x14ac:dyDescent="0.15">
      <c r="A708" t="str">
        <f t="shared" si="34"/>
        <v>1432872205540246183547</v>
      </c>
      <c r="B708" s="45">
        <v>143287220</v>
      </c>
      <c r="C708" s="13">
        <v>5540246183547</v>
      </c>
      <c r="D708" s="11" t="str">
        <f t="shared" si="33"/>
        <v>VOLAILLE</v>
      </c>
      <c r="E708" s="7">
        <v>44779</v>
      </c>
      <c r="F708" s="42" t="str">
        <f t="shared" si="35"/>
        <v>202208</v>
      </c>
      <c r="G708" s="9">
        <v>2228</v>
      </c>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2.75" customHeight="1" x14ac:dyDescent="0.15">
      <c r="A709" t="str">
        <f t="shared" si="34"/>
        <v>1432872205540246185278</v>
      </c>
      <c r="B709" s="45">
        <v>143287220</v>
      </c>
      <c r="C709" s="11">
        <v>5540246185278</v>
      </c>
      <c r="D709" s="11" t="str">
        <f t="shared" si="33"/>
        <v>VOLAILLE</v>
      </c>
      <c r="E709" s="4">
        <v>44779</v>
      </c>
      <c r="F709" s="42" t="str">
        <f t="shared" si="35"/>
        <v>202208</v>
      </c>
      <c r="G709" s="6">
        <v>1120</v>
      </c>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2.75" customHeight="1" x14ac:dyDescent="0.15">
      <c r="A710" t="str">
        <f t="shared" si="34"/>
        <v>1432872225540246183558</v>
      </c>
      <c r="B710" s="45">
        <v>143287222</v>
      </c>
      <c r="C710" s="11">
        <v>5540246183558</v>
      </c>
      <c r="D710" s="11" t="str">
        <f t="shared" si="33"/>
        <v>MIX LEGUMES</v>
      </c>
      <c r="E710" s="4">
        <v>44785</v>
      </c>
      <c r="F710" s="42" t="str">
        <f t="shared" si="35"/>
        <v>202208</v>
      </c>
      <c r="G710" s="6">
        <v>2599</v>
      </c>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2.75" customHeight="1" x14ac:dyDescent="0.15">
      <c r="A711" t="str">
        <f t="shared" si="34"/>
        <v>1432872225540246183560</v>
      </c>
      <c r="B711" s="45">
        <v>143287222</v>
      </c>
      <c r="C711" s="13">
        <v>5540246183560</v>
      </c>
      <c r="D711" s="11" t="str">
        <f t="shared" si="33"/>
        <v>MIX LEGUMES</v>
      </c>
      <c r="E711" s="7">
        <v>44785</v>
      </c>
      <c r="F711" s="42" t="str">
        <f t="shared" si="35"/>
        <v>202208</v>
      </c>
      <c r="G711" s="9">
        <v>223</v>
      </c>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2.75" customHeight="1" x14ac:dyDescent="0.15">
      <c r="A712" t="str">
        <f t="shared" si="34"/>
        <v>1432872225540246192209</v>
      </c>
      <c r="B712" s="45">
        <v>143287222</v>
      </c>
      <c r="C712" s="11">
        <v>5540246192209</v>
      </c>
      <c r="D712" s="11" t="str">
        <f t="shared" si="33"/>
        <v>MIX LEGUMES</v>
      </c>
      <c r="E712" s="4">
        <v>44785</v>
      </c>
      <c r="F712" s="42" t="str">
        <f t="shared" si="35"/>
        <v>202208</v>
      </c>
      <c r="G712" s="6">
        <v>1114</v>
      </c>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2.75" customHeight="1" x14ac:dyDescent="0.15">
      <c r="A713" t="str">
        <f t="shared" si="34"/>
        <v>1432872225540246192462</v>
      </c>
      <c r="B713" s="45">
        <v>143287222</v>
      </c>
      <c r="C713" s="13">
        <v>5540246192462</v>
      </c>
      <c r="D713" s="11" t="str">
        <f t="shared" si="33"/>
        <v>MIX LEGUMES</v>
      </c>
      <c r="E713" s="7">
        <v>44785</v>
      </c>
      <c r="F713" s="42" t="str">
        <f t="shared" si="35"/>
        <v>202208</v>
      </c>
      <c r="G713" s="9">
        <v>1114</v>
      </c>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2.75" customHeight="1" x14ac:dyDescent="0.15">
      <c r="A714" t="str">
        <f t="shared" si="34"/>
        <v>1432872235540246192264</v>
      </c>
      <c r="B714" s="45">
        <v>143287223</v>
      </c>
      <c r="C714" s="11">
        <v>5540246192264</v>
      </c>
      <c r="D714" s="11" t="str">
        <f t="shared" si="33"/>
        <v>CREMERIE</v>
      </c>
      <c r="E714" s="4">
        <v>44801</v>
      </c>
      <c r="F714" s="42" t="str">
        <f t="shared" si="35"/>
        <v>202208</v>
      </c>
      <c r="G714" s="6">
        <v>1485</v>
      </c>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2.75" customHeight="1" x14ac:dyDescent="0.15">
      <c r="A715" t="str">
        <f t="shared" si="34"/>
        <v>1432872235540246192265</v>
      </c>
      <c r="B715" s="45">
        <v>143287223</v>
      </c>
      <c r="C715" s="13">
        <v>5540246192265</v>
      </c>
      <c r="D715" s="11" t="str">
        <f t="shared" si="33"/>
        <v>CREMERIE</v>
      </c>
      <c r="E715" s="7">
        <v>44801</v>
      </c>
      <c r="F715" s="42" t="str">
        <f t="shared" si="35"/>
        <v>202208</v>
      </c>
      <c r="G715" s="9">
        <v>297</v>
      </c>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2.75" customHeight="1" x14ac:dyDescent="0.15">
      <c r="A716" t="str">
        <f t="shared" si="34"/>
        <v>1432872285540246188583</v>
      </c>
      <c r="B716" s="45">
        <v>143287228</v>
      </c>
      <c r="C716" s="13">
        <v>5540246188583</v>
      </c>
      <c r="D716" s="11" t="str">
        <f t="shared" si="33"/>
        <v>BOULANGERIE</v>
      </c>
      <c r="E716" s="7">
        <v>44777</v>
      </c>
      <c r="F716" s="42" t="str">
        <f t="shared" si="35"/>
        <v>202208</v>
      </c>
      <c r="G716" s="9">
        <v>2228</v>
      </c>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2.75" customHeight="1" x14ac:dyDescent="0.15">
      <c r="A717" t="str">
        <f t="shared" si="34"/>
        <v>1432872295540246170256</v>
      </c>
      <c r="B717" s="45">
        <v>143287229</v>
      </c>
      <c r="C717" s="11">
        <v>5540246170256</v>
      </c>
      <c r="D717" s="11" t="str">
        <f t="shared" si="33"/>
        <v>BOULANGERIE</v>
      </c>
      <c r="E717" s="4">
        <v>44780</v>
      </c>
      <c r="F717" s="42" t="str">
        <f t="shared" si="35"/>
        <v>202208</v>
      </c>
      <c r="G717" s="6">
        <v>3880</v>
      </c>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2.75" customHeight="1" x14ac:dyDescent="0.15">
      <c r="A718" t="str">
        <f t="shared" si="34"/>
        <v>1432872485540246172978</v>
      </c>
      <c r="B718" s="45">
        <v>143287248</v>
      </c>
      <c r="C718" s="13">
        <v>5540246172978</v>
      </c>
      <c r="D718" s="11" t="str">
        <f t="shared" si="33"/>
        <v>CREMERIE</v>
      </c>
      <c r="E718" s="7">
        <v>44778</v>
      </c>
      <c r="F718" s="42" t="str">
        <f t="shared" si="35"/>
        <v>202208</v>
      </c>
      <c r="G718" s="9">
        <v>836</v>
      </c>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2.75" customHeight="1" x14ac:dyDescent="0.15">
      <c r="A719" t="str">
        <f t="shared" si="34"/>
        <v>1432872485540246176699</v>
      </c>
      <c r="B719" s="45">
        <v>143287248</v>
      </c>
      <c r="C719" s="13">
        <v>5540246176699</v>
      </c>
      <c r="D719" s="11" t="str">
        <f t="shared" si="33"/>
        <v>CREMERIE</v>
      </c>
      <c r="E719" s="7">
        <v>44778</v>
      </c>
      <c r="F719" s="42" t="str">
        <f t="shared" si="35"/>
        <v>202208</v>
      </c>
      <c r="G719" s="9">
        <v>2088</v>
      </c>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2.75" customHeight="1" x14ac:dyDescent="0.15">
      <c r="A720" t="str">
        <f t="shared" si="34"/>
        <v>1432872495540246185429</v>
      </c>
      <c r="B720" s="45">
        <v>143287249</v>
      </c>
      <c r="C720" s="11">
        <v>5540246185429</v>
      </c>
      <c r="D720" s="11" t="str">
        <f t="shared" si="33"/>
        <v>CREMERIE</v>
      </c>
      <c r="E720" s="4">
        <v>44780</v>
      </c>
      <c r="F720" s="42" t="str">
        <f t="shared" si="35"/>
        <v>202208</v>
      </c>
      <c r="G720" s="6">
        <v>195</v>
      </c>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2.75" customHeight="1" x14ac:dyDescent="0.15">
      <c r="A721" t="str">
        <f t="shared" si="34"/>
        <v>1432872525540246194330</v>
      </c>
      <c r="B721" s="45">
        <v>143287252</v>
      </c>
      <c r="C721" s="13">
        <v>5540246194330</v>
      </c>
      <c r="D721" s="11" t="str">
        <f t="shared" si="33"/>
        <v>MIX LEGUMES</v>
      </c>
      <c r="E721" s="7">
        <v>44781</v>
      </c>
      <c r="F721" s="42" t="str">
        <f t="shared" si="35"/>
        <v>202208</v>
      </c>
      <c r="G721" s="9">
        <v>9169</v>
      </c>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2.75" customHeight="1" x14ac:dyDescent="0.15">
      <c r="A722" t="str">
        <f t="shared" si="34"/>
        <v>1432872555540246171759</v>
      </c>
      <c r="B722" s="45">
        <v>143287255</v>
      </c>
      <c r="C722" s="13">
        <v>5540246171759</v>
      </c>
      <c r="D722" s="11" t="str">
        <f t="shared" si="33"/>
        <v>MIX LEGUMES</v>
      </c>
      <c r="E722" s="7">
        <v>44779</v>
      </c>
      <c r="F722" s="42" t="str">
        <f t="shared" si="35"/>
        <v>202208</v>
      </c>
      <c r="G722" s="9">
        <v>5012</v>
      </c>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2.75" customHeight="1" x14ac:dyDescent="0.15">
      <c r="A723" t="str">
        <f t="shared" si="34"/>
        <v>1432872555540246177133</v>
      </c>
      <c r="B723" s="45">
        <v>143287255</v>
      </c>
      <c r="C723" s="11">
        <v>5540246177133</v>
      </c>
      <c r="D723" s="11" t="str">
        <f t="shared" si="33"/>
        <v>MIX LEGUMES</v>
      </c>
      <c r="E723" s="4">
        <v>44779</v>
      </c>
      <c r="F723" s="42" t="str">
        <f t="shared" si="35"/>
        <v>202208</v>
      </c>
      <c r="G723" s="6">
        <v>4455</v>
      </c>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2.75" customHeight="1" x14ac:dyDescent="0.15">
      <c r="A724" t="str">
        <f t="shared" si="34"/>
        <v>1432872555540246192148</v>
      </c>
      <c r="B724" s="45">
        <v>143287255</v>
      </c>
      <c r="C724" s="13">
        <v>5540246192148</v>
      </c>
      <c r="D724" s="11" t="str">
        <f t="shared" si="33"/>
        <v>MIX LEGUMES</v>
      </c>
      <c r="E724" s="7">
        <v>44779</v>
      </c>
      <c r="F724" s="42" t="str">
        <f t="shared" si="35"/>
        <v>202208</v>
      </c>
      <c r="G724" s="9">
        <v>16704</v>
      </c>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2.75" customHeight="1" x14ac:dyDescent="0.15">
      <c r="A725" t="str">
        <f t="shared" si="34"/>
        <v>1432872625540246176294</v>
      </c>
      <c r="B725" s="45">
        <v>143287262</v>
      </c>
      <c r="C725" s="11">
        <v>5540246176294</v>
      </c>
      <c r="D725" s="11" t="str">
        <f t="shared" si="33"/>
        <v>CREMERIE</v>
      </c>
      <c r="E725" s="4">
        <v>44779</v>
      </c>
      <c r="F725" s="42" t="str">
        <f t="shared" si="35"/>
        <v>202208</v>
      </c>
      <c r="G725" s="6">
        <v>743</v>
      </c>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2.75" customHeight="1" x14ac:dyDescent="0.15">
      <c r="A726" t="str">
        <f t="shared" si="34"/>
        <v>1432972715540246176295</v>
      </c>
      <c r="B726" s="45">
        <v>143297271</v>
      </c>
      <c r="C726" s="11">
        <v>5540246176295</v>
      </c>
      <c r="D726" s="11" t="str">
        <f t="shared" si="33"/>
        <v>CREMERIE</v>
      </c>
      <c r="E726" s="4">
        <v>44779</v>
      </c>
      <c r="F726" s="42" t="str">
        <f t="shared" si="35"/>
        <v>202208</v>
      </c>
      <c r="G726" s="6">
        <v>4455</v>
      </c>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2.75" customHeight="1" x14ac:dyDescent="0.15">
      <c r="A727" t="str">
        <f t="shared" si="34"/>
        <v>1432972715540246188200</v>
      </c>
      <c r="B727" s="45">
        <v>143297271</v>
      </c>
      <c r="C727" s="11">
        <v>5540246188200</v>
      </c>
      <c r="D727" s="11" t="str">
        <f t="shared" si="33"/>
        <v>CREMERIE</v>
      </c>
      <c r="E727" s="4">
        <v>44779</v>
      </c>
      <c r="F727" s="42" t="str">
        <f t="shared" si="35"/>
        <v>202208</v>
      </c>
      <c r="G727" s="6">
        <v>743</v>
      </c>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2.75" customHeight="1" x14ac:dyDescent="0.15">
      <c r="A728" t="str">
        <f t="shared" si="34"/>
        <v>1432972725540246174174</v>
      </c>
      <c r="B728" s="45">
        <v>143297272</v>
      </c>
      <c r="C728" s="11">
        <v>5540246174174</v>
      </c>
      <c r="D728" s="11" t="str">
        <f t="shared" si="33"/>
        <v>CREMERIE</v>
      </c>
      <c r="E728" s="4">
        <v>44779</v>
      </c>
      <c r="F728" s="42" t="str">
        <f t="shared" si="35"/>
        <v>202208</v>
      </c>
      <c r="G728" s="6">
        <v>232</v>
      </c>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2.75" customHeight="1" x14ac:dyDescent="0.15">
      <c r="A729" t="str">
        <f t="shared" si="34"/>
        <v>1432972725540246176699</v>
      </c>
      <c r="B729" s="45">
        <v>143297272</v>
      </c>
      <c r="C729" s="11">
        <v>5540246176699</v>
      </c>
      <c r="D729" s="11" t="str">
        <f t="shared" si="33"/>
        <v>CREMERIE</v>
      </c>
      <c r="E729" s="4">
        <v>44779</v>
      </c>
      <c r="F729" s="42" t="str">
        <f t="shared" si="35"/>
        <v>202208</v>
      </c>
      <c r="G729" s="6">
        <v>2088</v>
      </c>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2.75" customHeight="1" x14ac:dyDescent="0.15">
      <c r="A730" t="str">
        <f t="shared" si="34"/>
        <v>1432972725540246192102</v>
      </c>
      <c r="B730" s="45">
        <v>143297272</v>
      </c>
      <c r="C730" s="13">
        <v>5540246192102</v>
      </c>
      <c r="D730" s="11" t="str">
        <f t="shared" si="33"/>
        <v>CREMERIE</v>
      </c>
      <c r="E730" s="7">
        <v>44779</v>
      </c>
      <c r="F730" s="42" t="str">
        <f t="shared" si="35"/>
        <v>202208</v>
      </c>
      <c r="G730" s="9">
        <v>2005</v>
      </c>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2.75" customHeight="1" x14ac:dyDescent="0.15">
      <c r="A731" t="str">
        <f t="shared" si="34"/>
        <v>1432972735540246174095</v>
      </c>
      <c r="B731" s="45">
        <v>143297273</v>
      </c>
      <c r="C731" s="11">
        <v>5540246174095</v>
      </c>
      <c r="D731" s="11" t="str">
        <f t="shared" si="33"/>
        <v>CREMERIE</v>
      </c>
      <c r="E731" s="4">
        <v>44784</v>
      </c>
      <c r="F731" s="42" t="str">
        <f t="shared" si="35"/>
        <v>202208</v>
      </c>
      <c r="G731" s="6">
        <v>70</v>
      </c>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2.75" customHeight="1" x14ac:dyDescent="0.15">
      <c r="A732" t="str">
        <f t="shared" si="34"/>
        <v>1432972735540246175047</v>
      </c>
      <c r="B732" s="45">
        <v>143297273</v>
      </c>
      <c r="C732" s="13">
        <v>5540246175047</v>
      </c>
      <c r="D732" s="11" t="str">
        <f t="shared" si="33"/>
        <v>CREMERIE</v>
      </c>
      <c r="E732" s="7">
        <v>44784</v>
      </c>
      <c r="F732" s="42" t="str">
        <f t="shared" si="35"/>
        <v>202208</v>
      </c>
      <c r="G732" s="9">
        <v>279</v>
      </c>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2.75" customHeight="1" x14ac:dyDescent="0.15">
      <c r="A733" t="str">
        <f t="shared" si="34"/>
        <v>1432972735540246175049</v>
      </c>
      <c r="B733" s="45">
        <v>143297273</v>
      </c>
      <c r="C733" s="11">
        <v>5540246175049</v>
      </c>
      <c r="D733" s="11" t="str">
        <f t="shared" si="33"/>
        <v>CREMERIE</v>
      </c>
      <c r="E733" s="4">
        <v>44784</v>
      </c>
      <c r="F733" s="42" t="str">
        <f t="shared" si="35"/>
        <v>202208</v>
      </c>
      <c r="G733" s="6">
        <v>557</v>
      </c>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2.75" customHeight="1" x14ac:dyDescent="0.15">
      <c r="A734" t="str">
        <f t="shared" si="34"/>
        <v>1432972735540246175050</v>
      </c>
      <c r="B734" s="45">
        <v>143297273</v>
      </c>
      <c r="C734" s="13">
        <v>5540246175050</v>
      </c>
      <c r="D734" s="11" t="str">
        <f t="shared" si="33"/>
        <v>CREMERIE</v>
      </c>
      <c r="E734" s="7">
        <v>44784</v>
      </c>
      <c r="F734" s="42" t="str">
        <f t="shared" si="35"/>
        <v>202208</v>
      </c>
      <c r="G734" s="9">
        <v>557</v>
      </c>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2.75" customHeight="1" x14ac:dyDescent="0.15">
      <c r="A735" t="str">
        <f t="shared" si="34"/>
        <v>1432972735540246190743</v>
      </c>
      <c r="B735" s="45">
        <v>143297273</v>
      </c>
      <c r="C735" s="11">
        <v>5540246190743</v>
      </c>
      <c r="D735" s="11" t="str">
        <f t="shared" si="33"/>
        <v>CREMERIE</v>
      </c>
      <c r="E735" s="4">
        <v>44784</v>
      </c>
      <c r="F735" s="42" t="str">
        <f t="shared" si="35"/>
        <v>202208</v>
      </c>
      <c r="G735" s="6">
        <v>279</v>
      </c>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2.75" customHeight="1" x14ac:dyDescent="0.15">
      <c r="A736" t="str">
        <f t="shared" si="34"/>
        <v>1432972895540246176294</v>
      </c>
      <c r="B736" s="45">
        <v>143297289</v>
      </c>
      <c r="C736" s="11">
        <v>5540246176294</v>
      </c>
      <c r="D736" s="11" t="str">
        <f t="shared" si="33"/>
        <v>CREMERIE</v>
      </c>
      <c r="E736" s="4">
        <v>44780</v>
      </c>
      <c r="F736" s="42" t="str">
        <f t="shared" si="35"/>
        <v>202208</v>
      </c>
      <c r="G736" s="6">
        <v>1411</v>
      </c>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2.75" customHeight="1" x14ac:dyDescent="0.15">
      <c r="A737" t="str">
        <f t="shared" si="34"/>
        <v>1432972895540246176295</v>
      </c>
      <c r="B737" s="45">
        <v>143297289</v>
      </c>
      <c r="C737" s="13">
        <v>5540246176295</v>
      </c>
      <c r="D737" s="11" t="str">
        <f t="shared" si="33"/>
        <v>CREMERIE</v>
      </c>
      <c r="E737" s="7">
        <v>44780</v>
      </c>
      <c r="F737" s="42" t="str">
        <f t="shared" si="35"/>
        <v>202208</v>
      </c>
      <c r="G737" s="9">
        <v>7424</v>
      </c>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2.75" customHeight="1" x14ac:dyDescent="0.15">
      <c r="A738" t="str">
        <f t="shared" si="34"/>
        <v>1432972895540246187987</v>
      </c>
      <c r="B738" s="45">
        <v>143297289</v>
      </c>
      <c r="C738" s="13">
        <v>5540246187987</v>
      </c>
      <c r="D738" s="11" t="str">
        <f t="shared" si="33"/>
        <v>CREMERIE</v>
      </c>
      <c r="E738" s="7">
        <v>44780</v>
      </c>
      <c r="F738" s="42" t="str">
        <f t="shared" si="35"/>
        <v>202208</v>
      </c>
      <c r="G738" s="9">
        <v>2228</v>
      </c>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2.75" customHeight="1" x14ac:dyDescent="0.15">
      <c r="A739" t="str">
        <f t="shared" si="34"/>
        <v>1432972895540246188200</v>
      </c>
      <c r="B739" s="45">
        <v>143297289</v>
      </c>
      <c r="C739" s="11">
        <v>5540246188200</v>
      </c>
      <c r="D739" s="11" t="str">
        <f t="shared" si="33"/>
        <v>CREMERIE</v>
      </c>
      <c r="E739" s="4">
        <v>44780</v>
      </c>
      <c r="F739" s="42" t="str">
        <f t="shared" si="35"/>
        <v>202208</v>
      </c>
      <c r="G739" s="6">
        <v>1485</v>
      </c>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2.75" customHeight="1" x14ac:dyDescent="0.15">
      <c r="A740" t="str">
        <f t="shared" si="34"/>
        <v>1432972915540246172539</v>
      </c>
      <c r="B740" s="45">
        <v>143297291</v>
      </c>
      <c r="C740" s="11">
        <v>5540246172539</v>
      </c>
      <c r="D740" s="11" t="str">
        <f t="shared" si="33"/>
        <v>CREMERIE</v>
      </c>
      <c r="E740" s="4">
        <v>44780</v>
      </c>
      <c r="F740" s="42" t="str">
        <f t="shared" si="35"/>
        <v>202208</v>
      </c>
      <c r="G740" s="6">
        <v>35</v>
      </c>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2.75" customHeight="1" x14ac:dyDescent="0.15">
      <c r="A741" t="str">
        <f t="shared" si="34"/>
        <v>1432972915540246174174</v>
      </c>
      <c r="B741" s="45">
        <v>143297291</v>
      </c>
      <c r="C741" s="13">
        <v>5540246174174</v>
      </c>
      <c r="D741" s="11" t="str">
        <f t="shared" si="33"/>
        <v>CREMERIE</v>
      </c>
      <c r="E741" s="7">
        <v>44780</v>
      </c>
      <c r="F741" s="42" t="str">
        <f t="shared" si="35"/>
        <v>202208</v>
      </c>
      <c r="G741" s="9">
        <v>464</v>
      </c>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2.75" customHeight="1" x14ac:dyDescent="0.15">
      <c r="A742" t="str">
        <f t="shared" si="34"/>
        <v>1432972915540246176699</v>
      </c>
      <c r="B742" s="45">
        <v>143297291</v>
      </c>
      <c r="C742" s="13">
        <v>5540246176699</v>
      </c>
      <c r="D742" s="11" t="str">
        <f t="shared" si="33"/>
        <v>CREMERIE</v>
      </c>
      <c r="E742" s="7">
        <v>44780</v>
      </c>
      <c r="F742" s="42" t="str">
        <f t="shared" si="35"/>
        <v>202208</v>
      </c>
      <c r="G742" s="9">
        <v>3132</v>
      </c>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2.75" customHeight="1" x14ac:dyDescent="0.15">
      <c r="A743" t="str">
        <f t="shared" si="34"/>
        <v>1432973035540246183130</v>
      </c>
      <c r="B743" s="45">
        <v>143297303</v>
      </c>
      <c r="C743" s="11">
        <v>5540246183130</v>
      </c>
      <c r="D743" s="11" t="str">
        <f t="shared" si="33"/>
        <v>MIX LEGUMES</v>
      </c>
      <c r="E743" s="4">
        <v>44785</v>
      </c>
      <c r="F743" s="42" t="str">
        <f t="shared" si="35"/>
        <v>202208</v>
      </c>
      <c r="G743" s="6">
        <v>1128</v>
      </c>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2.75" customHeight="1" x14ac:dyDescent="0.15">
      <c r="A744" t="str">
        <f t="shared" si="34"/>
        <v>1432973035540246183552</v>
      </c>
      <c r="B744" s="45">
        <v>143297303</v>
      </c>
      <c r="C744" s="13">
        <v>5540246183552</v>
      </c>
      <c r="D744" s="11" t="str">
        <f t="shared" si="33"/>
        <v>MIX LEGUMES</v>
      </c>
      <c r="E744" s="7">
        <v>44785</v>
      </c>
      <c r="F744" s="42" t="str">
        <f t="shared" si="35"/>
        <v>202208</v>
      </c>
      <c r="G744" s="9">
        <v>2172</v>
      </c>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2.75" customHeight="1" x14ac:dyDescent="0.15">
      <c r="A745" t="str">
        <f t="shared" si="34"/>
        <v>1432973065540246193316</v>
      </c>
      <c r="B745" s="45">
        <v>143297306</v>
      </c>
      <c r="C745" s="11">
        <v>5540246193316</v>
      </c>
      <c r="D745" s="11" t="str">
        <f t="shared" si="33"/>
        <v>BOULANGERIE</v>
      </c>
      <c r="E745" s="4">
        <v>44784</v>
      </c>
      <c r="F745" s="42" t="str">
        <f t="shared" si="35"/>
        <v>202208</v>
      </c>
      <c r="G745" s="6">
        <v>335</v>
      </c>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2.75" customHeight="1" x14ac:dyDescent="0.15">
      <c r="A746" t="str">
        <f t="shared" si="34"/>
        <v>1432973225540246172669</v>
      </c>
      <c r="B746" s="45">
        <v>143297322</v>
      </c>
      <c r="C746" s="11">
        <v>5540246172669</v>
      </c>
      <c r="D746" s="11" t="str">
        <f t="shared" si="33"/>
        <v>CREMERIE</v>
      </c>
      <c r="E746" s="4">
        <v>44781</v>
      </c>
      <c r="F746" s="42" t="str">
        <f t="shared" si="35"/>
        <v>202208</v>
      </c>
      <c r="G746" s="6">
        <v>279</v>
      </c>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2.75" customHeight="1" x14ac:dyDescent="0.15">
      <c r="A747" t="str">
        <f t="shared" si="34"/>
        <v>1432973225540246172978</v>
      </c>
      <c r="B747" s="45">
        <v>143297322</v>
      </c>
      <c r="C747" s="13">
        <v>5540246172978</v>
      </c>
      <c r="D747" s="11" t="str">
        <f t="shared" si="33"/>
        <v>CREMERIE</v>
      </c>
      <c r="E747" s="7">
        <v>44781</v>
      </c>
      <c r="F747" s="42" t="str">
        <f t="shared" si="35"/>
        <v>202208</v>
      </c>
      <c r="G747" s="9">
        <v>2506</v>
      </c>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2.75" customHeight="1" x14ac:dyDescent="0.15">
      <c r="A748" t="str">
        <f t="shared" si="34"/>
        <v>1432973225540246176699</v>
      </c>
      <c r="B748" s="45">
        <v>143297322</v>
      </c>
      <c r="C748" s="13">
        <v>5540246176699</v>
      </c>
      <c r="D748" s="11" t="str">
        <f t="shared" si="33"/>
        <v>CREMERIE</v>
      </c>
      <c r="E748" s="7">
        <v>44781</v>
      </c>
      <c r="F748" s="42" t="str">
        <f t="shared" si="35"/>
        <v>202208</v>
      </c>
      <c r="G748" s="9">
        <v>3132</v>
      </c>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2.75" customHeight="1" x14ac:dyDescent="0.15">
      <c r="A749" t="str">
        <f t="shared" si="34"/>
        <v>1432973225540246188175</v>
      </c>
      <c r="B749" s="45">
        <v>143297322</v>
      </c>
      <c r="C749" s="11">
        <v>5540246188175</v>
      </c>
      <c r="D749" s="11" t="str">
        <f t="shared" si="33"/>
        <v>CREMERIE</v>
      </c>
      <c r="E749" s="4">
        <v>44781</v>
      </c>
      <c r="F749" s="42" t="str">
        <f t="shared" si="35"/>
        <v>202208</v>
      </c>
      <c r="G749" s="6">
        <v>232</v>
      </c>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2.75" customHeight="1" x14ac:dyDescent="0.15">
      <c r="A750" t="str">
        <f t="shared" si="34"/>
        <v>1432973225540246192102</v>
      </c>
      <c r="B750" s="45">
        <v>143297322</v>
      </c>
      <c r="C750" s="11">
        <v>5540246192102</v>
      </c>
      <c r="D750" s="11" t="str">
        <f t="shared" si="33"/>
        <v>CREMERIE</v>
      </c>
      <c r="E750" s="4">
        <v>44781</v>
      </c>
      <c r="F750" s="42" t="str">
        <f t="shared" si="35"/>
        <v>202208</v>
      </c>
      <c r="G750" s="6">
        <v>2005</v>
      </c>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2.75" customHeight="1" x14ac:dyDescent="0.15">
      <c r="A751" t="str">
        <f t="shared" si="34"/>
        <v>1432973265540246171933</v>
      </c>
      <c r="B751" s="45">
        <v>143297326</v>
      </c>
      <c r="C751" s="11">
        <v>5540246171933</v>
      </c>
      <c r="D751" s="11" t="str">
        <f t="shared" si="33"/>
        <v>CREMERIE</v>
      </c>
      <c r="E751" s="4">
        <v>44781</v>
      </c>
      <c r="F751" s="42" t="str">
        <f t="shared" si="35"/>
        <v>202208</v>
      </c>
      <c r="G751" s="6">
        <v>1114</v>
      </c>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2.75" customHeight="1" x14ac:dyDescent="0.15">
      <c r="A752" t="str">
        <f t="shared" si="34"/>
        <v>1432973265540246176295</v>
      </c>
      <c r="B752" s="45">
        <v>143297326</v>
      </c>
      <c r="C752" s="13">
        <v>5540246176295</v>
      </c>
      <c r="D752" s="11" t="str">
        <f t="shared" si="33"/>
        <v>CREMERIE</v>
      </c>
      <c r="E752" s="7">
        <v>44781</v>
      </c>
      <c r="F752" s="42" t="str">
        <f t="shared" si="35"/>
        <v>202208</v>
      </c>
      <c r="G752" s="9">
        <v>11136</v>
      </c>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2.75" customHeight="1" x14ac:dyDescent="0.15">
      <c r="A753" t="str">
        <f t="shared" si="34"/>
        <v>1432973265540246187987</v>
      </c>
      <c r="B753" s="45">
        <v>143297326</v>
      </c>
      <c r="C753" s="13">
        <v>5540246187987</v>
      </c>
      <c r="D753" s="11" t="str">
        <f t="shared" si="33"/>
        <v>CREMERIE</v>
      </c>
      <c r="E753" s="7">
        <v>44781</v>
      </c>
      <c r="F753" s="42" t="str">
        <f t="shared" si="35"/>
        <v>202208</v>
      </c>
      <c r="G753" s="9">
        <v>3341</v>
      </c>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2.75" customHeight="1" x14ac:dyDescent="0.15">
      <c r="A754" t="str">
        <f t="shared" si="34"/>
        <v>1432973265540246188200</v>
      </c>
      <c r="B754" s="45">
        <v>143297326</v>
      </c>
      <c r="C754" s="11">
        <v>5540246188200</v>
      </c>
      <c r="D754" s="11" t="str">
        <f t="shared" si="33"/>
        <v>CREMERIE</v>
      </c>
      <c r="E754" s="4">
        <v>44781</v>
      </c>
      <c r="F754" s="42" t="str">
        <f t="shared" si="35"/>
        <v>202208</v>
      </c>
      <c r="G754" s="6">
        <v>1448</v>
      </c>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2.75" customHeight="1" x14ac:dyDescent="0.15">
      <c r="A755" t="str">
        <f t="shared" si="34"/>
        <v>1432973485540246176294</v>
      </c>
      <c r="B755" s="45">
        <v>143297348</v>
      </c>
      <c r="C755" s="13">
        <v>5540246176294</v>
      </c>
      <c r="D755" s="11" t="str">
        <f t="shared" si="33"/>
        <v>CREMERIE</v>
      </c>
      <c r="E755" s="7">
        <v>44784</v>
      </c>
      <c r="F755" s="42" t="str">
        <f t="shared" si="35"/>
        <v>202208</v>
      </c>
      <c r="G755" s="9">
        <v>1485</v>
      </c>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2.75" customHeight="1" x14ac:dyDescent="0.15">
      <c r="A756" t="str">
        <f t="shared" si="34"/>
        <v>1432973485540246176295</v>
      </c>
      <c r="B756" s="45">
        <v>143297348</v>
      </c>
      <c r="C756" s="11">
        <v>5540246176295</v>
      </c>
      <c r="D756" s="11" t="str">
        <f t="shared" si="33"/>
        <v>CREMERIE</v>
      </c>
      <c r="E756" s="4">
        <v>44784</v>
      </c>
      <c r="F756" s="42" t="str">
        <f t="shared" si="35"/>
        <v>202208</v>
      </c>
      <c r="G756" s="6">
        <v>7424</v>
      </c>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2.75" customHeight="1" x14ac:dyDescent="0.15">
      <c r="A757" t="str">
        <f t="shared" si="34"/>
        <v>1432973485540246187987</v>
      </c>
      <c r="B757" s="45">
        <v>143297348</v>
      </c>
      <c r="C757" s="13">
        <v>5540246187987</v>
      </c>
      <c r="D757" s="11" t="str">
        <f t="shared" si="33"/>
        <v>CREMERIE</v>
      </c>
      <c r="E757" s="7">
        <v>44784</v>
      </c>
      <c r="F757" s="42" t="str">
        <f t="shared" si="35"/>
        <v>202208</v>
      </c>
      <c r="G757" s="9">
        <v>4455</v>
      </c>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2.75" customHeight="1" x14ac:dyDescent="0.15">
      <c r="A758" t="str">
        <f t="shared" si="34"/>
        <v>1432973485540246188200</v>
      </c>
      <c r="B758" s="45">
        <v>143297348</v>
      </c>
      <c r="C758" s="11">
        <v>5540246188200</v>
      </c>
      <c r="D758" s="11" t="str">
        <f t="shared" si="33"/>
        <v>CREMERIE</v>
      </c>
      <c r="E758" s="4">
        <v>44784</v>
      </c>
      <c r="F758" s="42" t="str">
        <f t="shared" si="35"/>
        <v>202208</v>
      </c>
      <c r="G758" s="6">
        <v>743</v>
      </c>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2.75" customHeight="1" x14ac:dyDescent="0.15">
      <c r="A759" t="str">
        <f t="shared" si="34"/>
        <v>1432973495540246172978</v>
      </c>
      <c r="B759" s="45">
        <v>143297349</v>
      </c>
      <c r="C759" s="13">
        <v>5540246172978</v>
      </c>
      <c r="D759" s="11" t="str">
        <f t="shared" si="33"/>
        <v>CREMERIE</v>
      </c>
      <c r="E759" s="7">
        <v>44784</v>
      </c>
      <c r="F759" s="42" t="str">
        <f t="shared" si="35"/>
        <v>202208</v>
      </c>
      <c r="G759" s="9">
        <v>836</v>
      </c>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2.75" customHeight="1" x14ac:dyDescent="0.15">
      <c r="A760" t="str">
        <f t="shared" si="34"/>
        <v>1432973495540246174174</v>
      </c>
      <c r="B760" s="45">
        <v>143297349</v>
      </c>
      <c r="C760" s="13">
        <v>5540246174174</v>
      </c>
      <c r="D760" s="11" t="str">
        <f t="shared" si="33"/>
        <v>CREMERIE</v>
      </c>
      <c r="E760" s="7">
        <v>44784</v>
      </c>
      <c r="F760" s="42" t="str">
        <f t="shared" si="35"/>
        <v>202208</v>
      </c>
      <c r="G760" s="9">
        <v>696</v>
      </c>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2.75" customHeight="1" x14ac:dyDescent="0.15">
      <c r="A761" t="str">
        <f t="shared" si="34"/>
        <v>1432973495540246176699</v>
      </c>
      <c r="B761" s="45">
        <v>143297349</v>
      </c>
      <c r="C761" s="13">
        <v>5540246176699</v>
      </c>
      <c r="D761" s="11" t="str">
        <f t="shared" si="33"/>
        <v>CREMERIE</v>
      </c>
      <c r="E761" s="7">
        <v>44784</v>
      </c>
      <c r="F761" s="42" t="str">
        <f t="shared" si="35"/>
        <v>202208</v>
      </c>
      <c r="G761" s="9">
        <v>3132</v>
      </c>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2.75" customHeight="1" x14ac:dyDescent="0.15">
      <c r="A762" t="str">
        <f t="shared" si="34"/>
        <v>1432973495540246188175</v>
      </c>
      <c r="B762" s="45">
        <v>143297349</v>
      </c>
      <c r="C762" s="13">
        <v>5540246188175</v>
      </c>
      <c r="D762" s="11" t="str">
        <f t="shared" si="33"/>
        <v>CREMERIE</v>
      </c>
      <c r="E762" s="7">
        <v>44784</v>
      </c>
      <c r="F762" s="42" t="str">
        <f t="shared" si="35"/>
        <v>202208</v>
      </c>
      <c r="G762" s="9">
        <v>232</v>
      </c>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2.75" customHeight="1" x14ac:dyDescent="0.15">
      <c r="A763" t="str">
        <f t="shared" si="34"/>
        <v>1432973515540246173472</v>
      </c>
      <c r="B763" s="45">
        <v>143297351</v>
      </c>
      <c r="C763" s="13">
        <v>5540246173472</v>
      </c>
      <c r="D763" s="11" t="str">
        <f t="shared" si="33"/>
        <v>CREMERIE</v>
      </c>
      <c r="E763" s="7">
        <v>44787</v>
      </c>
      <c r="F763" s="42" t="str">
        <f t="shared" si="35"/>
        <v>202208</v>
      </c>
      <c r="G763" s="9">
        <v>418</v>
      </c>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2.75" customHeight="1" x14ac:dyDescent="0.15">
      <c r="A764" t="str">
        <f t="shared" si="34"/>
        <v>1432973515540246175049</v>
      </c>
      <c r="B764" s="45">
        <v>143297351</v>
      </c>
      <c r="C764" s="11">
        <v>5540246175049</v>
      </c>
      <c r="D764" s="11" t="str">
        <f t="shared" si="33"/>
        <v>CREMERIE</v>
      </c>
      <c r="E764" s="4">
        <v>44787</v>
      </c>
      <c r="F764" s="42" t="str">
        <f t="shared" si="35"/>
        <v>202208</v>
      </c>
      <c r="G764" s="6">
        <v>279</v>
      </c>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2.75" customHeight="1" x14ac:dyDescent="0.15">
      <c r="A765" t="str">
        <f t="shared" si="34"/>
        <v>1432973515540246175050</v>
      </c>
      <c r="B765" s="45">
        <v>143297351</v>
      </c>
      <c r="C765" s="13">
        <v>5540246175050</v>
      </c>
      <c r="D765" s="11" t="str">
        <f t="shared" si="33"/>
        <v>CREMERIE</v>
      </c>
      <c r="E765" s="7">
        <v>44787</v>
      </c>
      <c r="F765" s="42" t="str">
        <f t="shared" si="35"/>
        <v>202208</v>
      </c>
      <c r="G765" s="9">
        <v>279</v>
      </c>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2.75" customHeight="1" x14ac:dyDescent="0.15">
      <c r="A766" t="str">
        <f t="shared" si="34"/>
        <v>1432973515540246190743</v>
      </c>
      <c r="B766" s="45">
        <v>143297351</v>
      </c>
      <c r="C766" s="11">
        <v>5540246190743</v>
      </c>
      <c r="D766" s="11" t="str">
        <f t="shared" si="33"/>
        <v>CREMERIE</v>
      </c>
      <c r="E766" s="4">
        <v>44787</v>
      </c>
      <c r="F766" s="42" t="str">
        <f t="shared" si="35"/>
        <v>202208</v>
      </c>
      <c r="G766" s="6">
        <v>418</v>
      </c>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2.75" customHeight="1" x14ac:dyDescent="0.15">
      <c r="A767" t="str">
        <f t="shared" si="34"/>
        <v>1432973535540246185429</v>
      </c>
      <c r="B767" s="45">
        <v>143297353</v>
      </c>
      <c r="C767" s="13">
        <v>5540246185429</v>
      </c>
      <c r="D767" s="11" t="str">
        <f t="shared" si="33"/>
        <v>CREMERIE</v>
      </c>
      <c r="E767" s="7">
        <v>44786</v>
      </c>
      <c r="F767" s="42" t="str">
        <f t="shared" si="35"/>
        <v>202208</v>
      </c>
      <c r="G767" s="9">
        <v>140</v>
      </c>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2.75" customHeight="1" x14ac:dyDescent="0.15">
      <c r="A768" t="str">
        <f t="shared" si="34"/>
        <v>1432973535540246185562</v>
      </c>
      <c r="B768" s="45">
        <v>143297353</v>
      </c>
      <c r="C768" s="11">
        <v>5540246185562</v>
      </c>
      <c r="D768" s="11" t="str">
        <f t="shared" si="33"/>
        <v>CREMERIE</v>
      </c>
      <c r="E768" s="4">
        <v>44786</v>
      </c>
      <c r="F768" s="42" t="str">
        <f t="shared" si="35"/>
        <v>202208</v>
      </c>
      <c r="G768" s="6">
        <v>140</v>
      </c>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2.75" customHeight="1" x14ac:dyDescent="0.15">
      <c r="A769" t="str">
        <f t="shared" si="34"/>
        <v>1432973625540246194330</v>
      </c>
      <c r="B769" s="45">
        <v>143297362</v>
      </c>
      <c r="C769" s="11">
        <v>5540246194330</v>
      </c>
      <c r="D769" s="11" t="str">
        <f t="shared" si="33"/>
        <v>MIX LEGUMES</v>
      </c>
      <c r="E769" s="4">
        <v>44788</v>
      </c>
      <c r="F769" s="42" t="str">
        <f t="shared" si="35"/>
        <v>202208</v>
      </c>
      <c r="G769" s="6">
        <v>4585</v>
      </c>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2.75" customHeight="1" x14ac:dyDescent="0.15">
      <c r="A770" t="str">
        <f t="shared" si="34"/>
        <v>1432973755540246172539</v>
      </c>
      <c r="B770" s="45">
        <v>143297375</v>
      </c>
      <c r="C770" s="11">
        <v>5540246172539</v>
      </c>
      <c r="D770" s="11" t="str">
        <f t="shared" ref="D770:D833" si="36">VLOOKUP(C770,Categorie,4,FALSE)</f>
        <v>CREMERIE</v>
      </c>
      <c r="E770" s="4">
        <v>44785</v>
      </c>
      <c r="F770" s="42" t="str">
        <f t="shared" si="35"/>
        <v>202208</v>
      </c>
      <c r="G770" s="6">
        <v>24</v>
      </c>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2.75" customHeight="1" x14ac:dyDescent="0.15">
      <c r="A771" t="str">
        <f t="shared" ref="A771:A834" si="37">_xlfn.CONCAT(B771,C771)</f>
        <v>1432973755540246172978</v>
      </c>
      <c r="B771" s="45">
        <v>143297375</v>
      </c>
      <c r="C771" s="13">
        <v>5540246172978</v>
      </c>
      <c r="D771" s="11" t="str">
        <f t="shared" si="36"/>
        <v>CREMERIE</v>
      </c>
      <c r="E771" s="7">
        <v>44785</v>
      </c>
      <c r="F771" s="42" t="str">
        <f t="shared" ref="F771:F834" si="38">TEXT(E771,"aaaamm")</f>
        <v>202208</v>
      </c>
      <c r="G771" s="9">
        <v>836</v>
      </c>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2.75" customHeight="1" x14ac:dyDescent="0.15">
      <c r="A772" t="str">
        <f t="shared" si="37"/>
        <v>1432973755540246174174</v>
      </c>
      <c r="B772" s="45">
        <v>143297375</v>
      </c>
      <c r="C772" s="11">
        <v>5540246174174</v>
      </c>
      <c r="D772" s="11" t="str">
        <f t="shared" si="36"/>
        <v>CREMERIE</v>
      </c>
      <c r="E772" s="4">
        <v>44785</v>
      </c>
      <c r="F772" s="42" t="str">
        <f t="shared" si="38"/>
        <v>202208</v>
      </c>
      <c r="G772" s="6">
        <v>232</v>
      </c>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2.75" customHeight="1" x14ac:dyDescent="0.15">
      <c r="A773" t="str">
        <f t="shared" si="37"/>
        <v>1432973755540246176699</v>
      </c>
      <c r="B773" s="45">
        <v>143297375</v>
      </c>
      <c r="C773" s="11">
        <v>5540246176699</v>
      </c>
      <c r="D773" s="11" t="str">
        <f t="shared" si="36"/>
        <v>CREMERIE</v>
      </c>
      <c r="E773" s="4">
        <v>44785</v>
      </c>
      <c r="F773" s="42" t="str">
        <f t="shared" si="38"/>
        <v>202208</v>
      </c>
      <c r="G773" s="6">
        <v>2088</v>
      </c>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2.75" customHeight="1" x14ac:dyDescent="0.15">
      <c r="A774" t="str">
        <f t="shared" si="37"/>
        <v>1432973765540246171933</v>
      </c>
      <c r="B774" s="45">
        <v>143297376</v>
      </c>
      <c r="C774" s="13">
        <v>5540246171933</v>
      </c>
      <c r="D774" s="11" t="str">
        <f t="shared" si="36"/>
        <v>CREMERIE</v>
      </c>
      <c r="E774" s="7">
        <v>44785</v>
      </c>
      <c r="F774" s="42" t="str">
        <f t="shared" si="38"/>
        <v>202208</v>
      </c>
      <c r="G774" s="9">
        <v>1114</v>
      </c>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2.75" customHeight="1" x14ac:dyDescent="0.15">
      <c r="A775" t="str">
        <f t="shared" si="37"/>
        <v>1432973765540246176295</v>
      </c>
      <c r="B775" s="45">
        <v>143297376</v>
      </c>
      <c r="C775" s="11">
        <v>5540246176295</v>
      </c>
      <c r="D775" s="11" t="str">
        <f t="shared" si="36"/>
        <v>CREMERIE</v>
      </c>
      <c r="E775" s="4">
        <v>44785</v>
      </c>
      <c r="F775" s="42" t="str">
        <f t="shared" si="38"/>
        <v>202208</v>
      </c>
      <c r="G775" s="6">
        <v>4455</v>
      </c>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2.75" customHeight="1" x14ac:dyDescent="0.15">
      <c r="A776" t="str">
        <f t="shared" si="37"/>
        <v>1432973765540246188200</v>
      </c>
      <c r="B776" s="45">
        <v>143297376</v>
      </c>
      <c r="C776" s="13">
        <v>5540246188200</v>
      </c>
      <c r="D776" s="11" t="str">
        <f t="shared" si="36"/>
        <v>CREMERIE</v>
      </c>
      <c r="E776" s="7">
        <v>44785</v>
      </c>
      <c r="F776" s="42" t="str">
        <f t="shared" si="38"/>
        <v>202208</v>
      </c>
      <c r="G776" s="9">
        <v>743</v>
      </c>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2.75" customHeight="1" x14ac:dyDescent="0.15">
      <c r="A777" t="str">
        <f t="shared" si="37"/>
        <v>1432973845540246183547</v>
      </c>
      <c r="B777" s="45">
        <v>143297384</v>
      </c>
      <c r="C777" s="13">
        <v>5540246183547</v>
      </c>
      <c r="D777" s="11" t="str">
        <f t="shared" si="36"/>
        <v>VOLAILLE</v>
      </c>
      <c r="E777" s="7">
        <v>44793</v>
      </c>
      <c r="F777" s="42" t="str">
        <f t="shared" si="38"/>
        <v>202208</v>
      </c>
      <c r="G777" s="9">
        <v>5568</v>
      </c>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2.75" customHeight="1" x14ac:dyDescent="0.15">
      <c r="A778" t="str">
        <f t="shared" si="37"/>
        <v>1432973845540246185278</v>
      </c>
      <c r="B778" s="45">
        <v>143297384</v>
      </c>
      <c r="C778" s="11">
        <v>5540246185278</v>
      </c>
      <c r="D778" s="11" t="str">
        <f t="shared" si="36"/>
        <v>VOLAILLE</v>
      </c>
      <c r="E778" s="4">
        <v>44793</v>
      </c>
      <c r="F778" s="42" t="str">
        <f t="shared" si="38"/>
        <v>202208</v>
      </c>
      <c r="G778" s="6">
        <v>2239</v>
      </c>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2.75" customHeight="1" x14ac:dyDescent="0.15">
      <c r="A779" t="str">
        <f t="shared" si="37"/>
        <v>1432973855540246171759</v>
      </c>
      <c r="B779" s="45">
        <v>143297385</v>
      </c>
      <c r="C779" s="11">
        <v>5540246171759</v>
      </c>
      <c r="D779" s="11" t="str">
        <f t="shared" si="36"/>
        <v>MIX LEGUMES</v>
      </c>
      <c r="E779" s="4">
        <v>44787</v>
      </c>
      <c r="F779" s="42" t="str">
        <f t="shared" si="38"/>
        <v>202208</v>
      </c>
      <c r="G779" s="6">
        <v>1253</v>
      </c>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2.75" customHeight="1" x14ac:dyDescent="0.15">
      <c r="A780" t="str">
        <f t="shared" si="37"/>
        <v>1432973855540246177133</v>
      </c>
      <c r="B780" s="45">
        <v>143297385</v>
      </c>
      <c r="C780" s="13">
        <v>5540246177133</v>
      </c>
      <c r="D780" s="11" t="str">
        <f t="shared" si="36"/>
        <v>MIX LEGUMES</v>
      </c>
      <c r="E780" s="7">
        <v>44787</v>
      </c>
      <c r="F780" s="42" t="str">
        <f t="shared" si="38"/>
        <v>202208</v>
      </c>
      <c r="G780" s="9">
        <v>3341</v>
      </c>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2.75" customHeight="1" x14ac:dyDescent="0.15">
      <c r="A781" t="str">
        <f t="shared" si="37"/>
        <v>1432973855540246192148</v>
      </c>
      <c r="B781" s="45">
        <v>143297385</v>
      </c>
      <c r="C781" s="11">
        <v>5540246192148</v>
      </c>
      <c r="D781" s="11" t="str">
        <f t="shared" si="36"/>
        <v>MIX LEGUMES</v>
      </c>
      <c r="E781" s="4">
        <v>44787</v>
      </c>
      <c r="F781" s="42" t="str">
        <f t="shared" si="38"/>
        <v>202208</v>
      </c>
      <c r="G781" s="6">
        <v>27840</v>
      </c>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2.75" customHeight="1" x14ac:dyDescent="0.15">
      <c r="A782" t="str">
        <f t="shared" si="37"/>
        <v>1432973875540246194790</v>
      </c>
      <c r="B782" s="45">
        <v>143297387</v>
      </c>
      <c r="C782" s="11">
        <v>5540246194790</v>
      </c>
      <c r="D782" s="11" t="str">
        <f t="shared" si="36"/>
        <v>MIX LEGUMES</v>
      </c>
      <c r="E782" s="4">
        <v>44809</v>
      </c>
      <c r="F782" s="42" t="str">
        <f t="shared" si="38"/>
        <v>202209</v>
      </c>
      <c r="G782" s="6">
        <v>2631</v>
      </c>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2.75" customHeight="1" x14ac:dyDescent="0.15">
      <c r="A783" t="str">
        <f t="shared" si="37"/>
        <v>1432973945540246194632</v>
      </c>
      <c r="B783" s="45">
        <v>143297394</v>
      </c>
      <c r="C783" s="11">
        <v>5540246194632</v>
      </c>
      <c r="D783" s="11" t="str">
        <f t="shared" si="36"/>
        <v>BOULANGERIE</v>
      </c>
      <c r="E783" s="4">
        <v>44791</v>
      </c>
      <c r="F783" s="42" t="str">
        <f t="shared" si="38"/>
        <v>202208</v>
      </c>
      <c r="G783" s="6">
        <v>836</v>
      </c>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2.75" customHeight="1" x14ac:dyDescent="0.15">
      <c r="A784" t="str">
        <f t="shared" si="37"/>
        <v>1432973955540246177376</v>
      </c>
      <c r="B784" s="45">
        <v>143297395</v>
      </c>
      <c r="C784" s="13">
        <v>5540246177376</v>
      </c>
      <c r="D784" s="11" t="str">
        <f t="shared" si="36"/>
        <v>BOULANGERIE</v>
      </c>
      <c r="E784" s="7">
        <v>44800</v>
      </c>
      <c r="F784" s="42" t="str">
        <f t="shared" si="38"/>
        <v>202208</v>
      </c>
      <c r="G784" s="9">
        <v>1337</v>
      </c>
      <c r="H784" s="12"/>
      <c r="I784" s="12"/>
      <c r="J784" s="12"/>
      <c r="K784" s="12"/>
      <c r="L784" s="12"/>
      <c r="M784" s="12"/>
      <c r="N784" s="12"/>
      <c r="O784" s="12"/>
      <c r="P784" s="12"/>
      <c r="Q784" s="12"/>
      <c r="R784" s="12"/>
      <c r="S784" s="12"/>
      <c r="T784" s="12"/>
      <c r="U784" s="12"/>
      <c r="V784" s="12"/>
      <c r="W784" s="12"/>
      <c r="X784" s="12"/>
      <c r="Y784" s="12"/>
      <c r="Z784" s="12"/>
      <c r="AA784" s="12"/>
      <c r="AB784" s="12"/>
    </row>
    <row r="785" spans="1:28" ht="12.75" customHeight="1" x14ac:dyDescent="0.15">
      <c r="A785" t="str">
        <f t="shared" si="37"/>
        <v>1432973985540246194467</v>
      </c>
      <c r="B785" s="45">
        <v>143297398</v>
      </c>
      <c r="C785" s="13">
        <v>5540246194467</v>
      </c>
      <c r="D785" s="11" t="str">
        <f t="shared" si="36"/>
        <v>BOULANGERIE</v>
      </c>
      <c r="E785" s="7">
        <v>44798</v>
      </c>
      <c r="F785" s="42" t="str">
        <f t="shared" si="38"/>
        <v>202208</v>
      </c>
      <c r="G785" s="9">
        <v>17818</v>
      </c>
      <c r="H785" s="12"/>
      <c r="I785" s="12"/>
      <c r="J785" s="12"/>
      <c r="K785" s="12"/>
      <c r="L785" s="12"/>
      <c r="M785" s="12"/>
      <c r="N785" s="12"/>
      <c r="O785" s="12"/>
      <c r="P785" s="12"/>
      <c r="Q785" s="12"/>
      <c r="R785" s="12"/>
      <c r="S785" s="12"/>
      <c r="T785" s="12"/>
      <c r="U785" s="12"/>
      <c r="V785" s="12"/>
      <c r="W785" s="12"/>
      <c r="X785" s="12"/>
      <c r="Y785" s="12"/>
      <c r="Z785" s="12"/>
      <c r="AA785" s="12"/>
      <c r="AB785" s="12"/>
    </row>
    <row r="786" spans="1:28" ht="12.75" customHeight="1" x14ac:dyDescent="0.15">
      <c r="A786" t="str">
        <f t="shared" si="37"/>
        <v>1432973995540246191596</v>
      </c>
      <c r="B786" s="45">
        <v>143297399</v>
      </c>
      <c r="C786" s="11">
        <v>5540246191596</v>
      </c>
      <c r="D786" s="11" t="str">
        <f t="shared" si="36"/>
        <v>BOULANGERIE</v>
      </c>
      <c r="E786" s="4">
        <v>44800</v>
      </c>
      <c r="F786" s="42" t="str">
        <f t="shared" si="38"/>
        <v>202208</v>
      </c>
      <c r="G786" s="6">
        <v>149</v>
      </c>
      <c r="H786" s="12"/>
      <c r="I786" s="12"/>
      <c r="J786" s="12"/>
      <c r="K786" s="12"/>
      <c r="L786" s="12"/>
      <c r="M786" s="12"/>
      <c r="N786" s="12"/>
      <c r="O786" s="12"/>
      <c r="P786" s="12"/>
      <c r="Q786" s="12"/>
      <c r="R786" s="12"/>
      <c r="S786" s="12"/>
      <c r="T786" s="12"/>
      <c r="U786" s="12"/>
      <c r="V786" s="12"/>
      <c r="W786" s="12"/>
      <c r="X786" s="12"/>
      <c r="Y786" s="12"/>
      <c r="Z786" s="12"/>
      <c r="AA786" s="12"/>
      <c r="AB786" s="12"/>
    </row>
    <row r="787" spans="1:28" ht="12.75" customHeight="1" x14ac:dyDescent="0.15">
      <c r="A787" t="str">
        <f t="shared" si="37"/>
        <v>1433074135540246174174</v>
      </c>
      <c r="B787" s="45">
        <v>143307413</v>
      </c>
      <c r="C787" s="11">
        <v>5540246174174</v>
      </c>
      <c r="D787" s="11" t="str">
        <f t="shared" si="36"/>
        <v>CREMERIE</v>
      </c>
      <c r="E787" s="4">
        <v>44786</v>
      </c>
      <c r="F787" s="42" t="str">
        <f t="shared" si="38"/>
        <v>202208</v>
      </c>
      <c r="G787" s="6">
        <v>232</v>
      </c>
      <c r="H787" s="12"/>
      <c r="I787" s="12"/>
      <c r="J787" s="12"/>
      <c r="K787" s="12"/>
      <c r="L787" s="12"/>
      <c r="M787" s="12"/>
      <c r="N787" s="12"/>
      <c r="O787" s="12"/>
      <c r="P787" s="12"/>
      <c r="Q787" s="12"/>
      <c r="R787" s="12"/>
      <c r="S787" s="12"/>
      <c r="T787" s="12"/>
      <c r="U787" s="12"/>
      <c r="V787" s="12"/>
      <c r="W787" s="12"/>
      <c r="X787" s="12"/>
      <c r="Y787" s="12"/>
      <c r="Z787" s="12"/>
      <c r="AA787" s="12"/>
      <c r="AB787" s="12"/>
    </row>
    <row r="788" spans="1:28" ht="12.75" customHeight="1" x14ac:dyDescent="0.15">
      <c r="A788" t="str">
        <f t="shared" si="37"/>
        <v>1433074135540246176699</v>
      </c>
      <c r="B788" s="45">
        <v>143307413</v>
      </c>
      <c r="C788" s="13">
        <v>5540246176699</v>
      </c>
      <c r="D788" s="11" t="str">
        <f t="shared" si="36"/>
        <v>CREMERIE</v>
      </c>
      <c r="E788" s="7">
        <v>44786</v>
      </c>
      <c r="F788" s="42" t="str">
        <f t="shared" si="38"/>
        <v>202208</v>
      </c>
      <c r="G788" s="9">
        <v>3132</v>
      </c>
      <c r="H788" s="12"/>
      <c r="I788" s="12"/>
      <c r="J788" s="12"/>
      <c r="K788" s="12"/>
      <c r="L788" s="12"/>
      <c r="M788" s="12"/>
      <c r="N788" s="12"/>
      <c r="O788" s="12"/>
      <c r="P788" s="12"/>
      <c r="Q788" s="12"/>
      <c r="R788" s="12"/>
      <c r="S788" s="12"/>
      <c r="T788" s="12"/>
      <c r="U788" s="12"/>
      <c r="V788" s="12"/>
      <c r="W788" s="12"/>
      <c r="X788" s="12"/>
      <c r="Y788" s="12"/>
      <c r="Z788" s="12"/>
      <c r="AA788" s="12"/>
      <c r="AB788" s="12"/>
    </row>
    <row r="789" spans="1:28" ht="12.75" customHeight="1" x14ac:dyDescent="0.15">
      <c r="A789" t="str">
        <f t="shared" si="37"/>
        <v>1433074145540246171933</v>
      </c>
      <c r="B789" s="45">
        <v>143307414</v>
      </c>
      <c r="C789" s="11">
        <v>5540246171933</v>
      </c>
      <c r="D789" s="11" t="str">
        <f t="shared" si="36"/>
        <v>CREMERIE</v>
      </c>
      <c r="E789" s="4">
        <v>44786</v>
      </c>
      <c r="F789" s="42" t="str">
        <f t="shared" si="38"/>
        <v>202208</v>
      </c>
      <c r="G789" s="6">
        <v>557</v>
      </c>
      <c r="H789" s="12"/>
      <c r="I789" s="12"/>
      <c r="J789" s="12"/>
      <c r="K789" s="12"/>
      <c r="L789" s="12"/>
      <c r="M789" s="12"/>
      <c r="N789" s="12"/>
      <c r="O789" s="12"/>
      <c r="P789" s="12"/>
      <c r="Q789" s="12"/>
      <c r="R789" s="12"/>
      <c r="S789" s="12"/>
      <c r="T789" s="12"/>
      <c r="U789" s="12"/>
      <c r="V789" s="12"/>
      <c r="W789" s="12"/>
      <c r="X789" s="12"/>
      <c r="Y789" s="12"/>
      <c r="Z789" s="12"/>
      <c r="AA789" s="12"/>
      <c r="AB789" s="12"/>
    </row>
    <row r="790" spans="1:28" ht="12.75" customHeight="1" x14ac:dyDescent="0.15">
      <c r="A790" t="str">
        <f t="shared" si="37"/>
        <v>1433074245540246187995</v>
      </c>
      <c r="B790" s="45">
        <v>143307424</v>
      </c>
      <c r="C790" s="13">
        <v>5540246187995</v>
      </c>
      <c r="D790" s="11" t="str">
        <f t="shared" si="36"/>
        <v>EMBALLAGES</v>
      </c>
      <c r="E790" s="7">
        <v>44837</v>
      </c>
      <c r="F790" s="42" t="str">
        <f t="shared" si="38"/>
        <v>202210</v>
      </c>
      <c r="G790" s="9">
        <v>1170</v>
      </c>
      <c r="H790" s="12"/>
      <c r="I790" s="12"/>
      <c r="J790" s="12"/>
      <c r="K790" s="12"/>
      <c r="L790" s="12"/>
      <c r="M790" s="12"/>
      <c r="N790" s="12"/>
      <c r="O790" s="12"/>
      <c r="P790" s="12"/>
      <c r="Q790" s="12"/>
      <c r="R790" s="12"/>
      <c r="S790" s="12"/>
      <c r="T790" s="12"/>
      <c r="U790" s="12"/>
      <c r="V790" s="12"/>
      <c r="W790" s="12"/>
      <c r="X790" s="12"/>
      <c r="Y790" s="12"/>
      <c r="Z790" s="12"/>
      <c r="AA790" s="12"/>
      <c r="AB790" s="12"/>
    </row>
    <row r="791" spans="1:28" ht="12.75" customHeight="1" x14ac:dyDescent="0.15">
      <c r="A791" t="str">
        <f t="shared" si="37"/>
        <v>1433074245540246187997</v>
      </c>
      <c r="B791" s="45">
        <v>143307424</v>
      </c>
      <c r="C791" s="11">
        <v>5540246187997</v>
      </c>
      <c r="D791" s="11" t="str">
        <f t="shared" si="36"/>
        <v>EMBALLAGES</v>
      </c>
      <c r="E791" s="4">
        <v>44837</v>
      </c>
      <c r="F791" s="42" t="str">
        <f t="shared" si="38"/>
        <v>202210</v>
      </c>
      <c r="G791" s="6">
        <v>376</v>
      </c>
      <c r="H791" s="12"/>
      <c r="I791" s="12"/>
      <c r="J791" s="12"/>
      <c r="K791" s="12"/>
      <c r="L791" s="12"/>
      <c r="M791" s="12"/>
      <c r="N791" s="12"/>
      <c r="O791" s="12"/>
      <c r="P791" s="12"/>
      <c r="Q791" s="12"/>
      <c r="R791" s="12"/>
      <c r="S791" s="12"/>
      <c r="T791" s="12"/>
      <c r="U791" s="12"/>
      <c r="V791" s="12"/>
      <c r="W791" s="12"/>
      <c r="X791" s="12"/>
      <c r="Y791" s="12"/>
      <c r="Z791" s="12"/>
      <c r="AA791" s="12"/>
      <c r="AB791" s="12"/>
    </row>
    <row r="792" spans="1:28" ht="12.75" customHeight="1" x14ac:dyDescent="0.15">
      <c r="A792" t="str">
        <f t="shared" si="37"/>
        <v>1433074245540246187998</v>
      </c>
      <c r="B792" s="45">
        <v>143307424</v>
      </c>
      <c r="C792" s="13">
        <v>5540246187998</v>
      </c>
      <c r="D792" s="11" t="str">
        <f t="shared" si="36"/>
        <v>EMBALLAGES</v>
      </c>
      <c r="E792" s="7">
        <v>44837</v>
      </c>
      <c r="F792" s="42" t="str">
        <f t="shared" si="38"/>
        <v>202210</v>
      </c>
      <c r="G792" s="9">
        <v>627</v>
      </c>
      <c r="H792" s="12"/>
      <c r="I792" s="12"/>
      <c r="J792" s="12"/>
      <c r="K792" s="12"/>
      <c r="L792" s="12"/>
      <c r="M792" s="12"/>
      <c r="N792" s="12"/>
      <c r="O792" s="12"/>
      <c r="P792" s="12"/>
      <c r="Q792" s="12"/>
      <c r="R792" s="12"/>
      <c r="S792" s="12"/>
      <c r="T792" s="12"/>
      <c r="U792" s="12"/>
      <c r="V792" s="12"/>
      <c r="W792" s="12"/>
      <c r="X792" s="12"/>
      <c r="Y792" s="12"/>
      <c r="Z792" s="12"/>
      <c r="AA792" s="12"/>
      <c r="AB792" s="12"/>
    </row>
    <row r="793" spans="1:28" ht="12.75" customHeight="1" x14ac:dyDescent="0.15">
      <c r="A793" t="str">
        <f t="shared" si="37"/>
        <v>1433074345540246176295</v>
      </c>
      <c r="B793" s="45">
        <v>143307434</v>
      </c>
      <c r="C793" s="11">
        <v>5540246176295</v>
      </c>
      <c r="D793" s="11" t="str">
        <f t="shared" si="36"/>
        <v>CREMERIE</v>
      </c>
      <c r="E793" s="4">
        <v>44787</v>
      </c>
      <c r="F793" s="42" t="str">
        <f t="shared" si="38"/>
        <v>202208</v>
      </c>
      <c r="G793" s="6">
        <v>4455</v>
      </c>
      <c r="H793" s="12"/>
      <c r="I793" s="12"/>
      <c r="J793" s="12"/>
      <c r="K793" s="12"/>
      <c r="L793" s="12"/>
      <c r="M793" s="12"/>
      <c r="N793" s="12"/>
      <c r="O793" s="12"/>
      <c r="P793" s="12"/>
      <c r="Q793" s="12"/>
      <c r="R793" s="12"/>
      <c r="S793" s="12"/>
      <c r="T793" s="12"/>
      <c r="U793" s="12"/>
      <c r="V793" s="12"/>
      <c r="W793" s="12"/>
      <c r="X793" s="12"/>
      <c r="Y793" s="12"/>
      <c r="Z793" s="12"/>
      <c r="AA793" s="12"/>
      <c r="AB793" s="12"/>
    </row>
    <row r="794" spans="1:28" ht="12.75" customHeight="1" x14ac:dyDescent="0.15">
      <c r="A794" t="str">
        <f t="shared" si="37"/>
        <v>1433074355540246172978</v>
      </c>
      <c r="B794" s="45">
        <v>143307435</v>
      </c>
      <c r="C794" s="13">
        <v>5540246172978</v>
      </c>
      <c r="D794" s="11" t="str">
        <f t="shared" si="36"/>
        <v>CREMERIE</v>
      </c>
      <c r="E794" s="7">
        <v>44787</v>
      </c>
      <c r="F794" s="42" t="str">
        <f t="shared" si="38"/>
        <v>202208</v>
      </c>
      <c r="G794" s="9">
        <v>836</v>
      </c>
      <c r="H794" s="12"/>
      <c r="I794" s="12"/>
      <c r="J794" s="12"/>
      <c r="K794" s="12"/>
      <c r="L794" s="12"/>
      <c r="M794" s="12"/>
      <c r="N794" s="12"/>
      <c r="O794" s="12"/>
      <c r="P794" s="12"/>
      <c r="Q794" s="12"/>
      <c r="R794" s="12"/>
      <c r="S794" s="12"/>
      <c r="T794" s="12"/>
      <c r="U794" s="12"/>
      <c r="V794" s="12"/>
      <c r="W794" s="12"/>
      <c r="X794" s="12"/>
      <c r="Y794" s="12"/>
      <c r="Z794" s="12"/>
      <c r="AA794" s="12"/>
      <c r="AB794" s="12"/>
    </row>
    <row r="795" spans="1:28" ht="12.75" customHeight="1" x14ac:dyDescent="0.15">
      <c r="A795" t="str">
        <f t="shared" si="37"/>
        <v>1433074355540246176699</v>
      </c>
      <c r="B795" s="45">
        <v>143307435</v>
      </c>
      <c r="C795" s="13">
        <v>5540246176699</v>
      </c>
      <c r="D795" s="11" t="str">
        <f t="shared" si="36"/>
        <v>CREMERIE</v>
      </c>
      <c r="E795" s="7">
        <v>44787</v>
      </c>
      <c r="F795" s="42" t="str">
        <f t="shared" si="38"/>
        <v>202208</v>
      </c>
      <c r="G795" s="9">
        <v>2088</v>
      </c>
      <c r="H795" s="12"/>
      <c r="I795" s="12"/>
      <c r="J795" s="12"/>
      <c r="K795" s="12"/>
      <c r="L795" s="12"/>
      <c r="M795" s="12"/>
      <c r="N795" s="12"/>
      <c r="O795" s="12"/>
      <c r="P795" s="12"/>
      <c r="Q795" s="12"/>
      <c r="R795" s="12"/>
      <c r="S795" s="12"/>
      <c r="T795" s="12"/>
      <c r="U795" s="12"/>
      <c r="V795" s="12"/>
      <c r="W795" s="12"/>
      <c r="X795" s="12"/>
      <c r="Y795" s="12"/>
      <c r="Z795" s="12"/>
      <c r="AA795" s="12"/>
      <c r="AB795" s="12"/>
    </row>
    <row r="796" spans="1:28" ht="12.75" customHeight="1" x14ac:dyDescent="0.15">
      <c r="A796" t="str">
        <f t="shared" si="37"/>
        <v>1433074355540246192102</v>
      </c>
      <c r="B796" s="45">
        <v>143307435</v>
      </c>
      <c r="C796" s="11">
        <v>5540246192102</v>
      </c>
      <c r="D796" s="11" t="str">
        <f t="shared" si="36"/>
        <v>CREMERIE</v>
      </c>
      <c r="E796" s="4">
        <v>44787</v>
      </c>
      <c r="F796" s="42" t="str">
        <f t="shared" si="38"/>
        <v>202208</v>
      </c>
      <c r="G796" s="6">
        <v>2005</v>
      </c>
      <c r="H796" s="12"/>
      <c r="I796" s="12"/>
      <c r="J796" s="12"/>
      <c r="K796" s="12"/>
      <c r="L796" s="12"/>
      <c r="M796" s="12"/>
      <c r="N796" s="12"/>
      <c r="O796" s="12"/>
      <c r="P796" s="12"/>
      <c r="Q796" s="12"/>
      <c r="R796" s="12"/>
      <c r="S796" s="12"/>
      <c r="T796" s="12"/>
      <c r="U796" s="12"/>
      <c r="V796" s="12"/>
      <c r="W796" s="12"/>
      <c r="X796" s="12"/>
      <c r="Y796" s="12"/>
      <c r="Z796" s="12"/>
      <c r="AA796" s="12"/>
      <c r="AB796" s="12"/>
    </row>
    <row r="797" spans="1:28" ht="12.75" customHeight="1" x14ac:dyDescent="0.15">
      <c r="A797" t="str">
        <f t="shared" si="37"/>
        <v>1433074395540246188224</v>
      </c>
      <c r="B797" s="45">
        <v>143307439</v>
      </c>
      <c r="C797" s="13">
        <v>5540246188224</v>
      </c>
      <c r="D797" s="11" t="str">
        <f t="shared" si="36"/>
        <v>VOLAILLE</v>
      </c>
      <c r="E797" s="7">
        <v>44794</v>
      </c>
      <c r="F797" s="42" t="str">
        <f t="shared" si="38"/>
        <v>202208</v>
      </c>
      <c r="G797" s="9">
        <v>1207</v>
      </c>
      <c r="H797" s="12"/>
      <c r="I797" s="12"/>
      <c r="J797" s="12"/>
      <c r="K797" s="12"/>
      <c r="L797" s="12"/>
      <c r="M797" s="12"/>
      <c r="N797" s="12"/>
      <c r="O797" s="12"/>
      <c r="P797" s="12"/>
      <c r="Q797" s="12"/>
      <c r="R797" s="12"/>
      <c r="S797" s="12"/>
      <c r="T797" s="12"/>
      <c r="U797" s="12"/>
      <c r="V797" s="12"/>
      <c r="W797" s="12"/>
      <c r="X797" s="12"/>
      <c r="Y797" s="12"/>
      <c r="Z797" s="12"/>
      <c r="AA797" s="12"/>
      <c r="AB797" s="12"/>
    </row>
    <row r="798" spans="1:28" ht="12.75" customHeight="1" x14ac:dyDescent="0.15">
      <c r="A798" t="str">
        <f t="shared" si="37"/>
        <v>1433074405540246193878</v>
      </c>
      <c r="B798" s="45">
        <v>143307440</v>
      </c>
      <c r="C798" s="11">
        <v>5540246193878</v>
      </c>
      <c r="D798" s="11" t="str">
        <f t="shared" si="36"/>
        <v>VOLAILLE</v>
      </c>
      <c r="E798" s="4">
        <v>44822</v>
      </c>
      <c r="F798" s="42" t="str">
        <f t="shared" si="38"/>
        <v>202209</v>
      </c>
      <c r="G798" s="6">
        <v>14141</v>
      </c>
      <c r="H798" s="12"/>
      <c r="I798" s="12"/>
      <c r="J798" s="12"/>
      <c r="K798" s="12"/>
      <c r="L798" s="12"/>
      <c r="M798" s="12"/>
      <c r="N798" s="12"/>
      <c r="O798" s="12"/>
      <c r="P798" s="12"/>
      <c r="Q798" s="12"/>
      <c r="R798" s="12"/>
      <c r="S798" s="12"/>
      <c r="T798" s="12"/>
      <c r="U798" s="12"/>
      <c r="V798" s="12"/>
      <c r="W798" s="12"/>
      <c r="X798" s="12"/>
      <c r="Y798" s="12"/>
      <c r="Z798" s="12"/>
      <c r="AA798" s="12"/>
      <c r="AB798" s="12"/>
    </row>
    <row r="799" spans="1:28" ht="12.75" customHeight="1" x14ac:dyDescent="0.15">
      <c r="A799" t="str">
        <f t="shared" si="37"/>
        <v>1433074415540246171759</v>
      </c>
      <c r="B799" s="45">
        <v>143307441</v>
      </c>
      <c r="C799" s="11">
        <v>5540246171759</v>
      </c>
      <c r="D799" s="11" t="str">
        <f t="shared" si="36"/>
        <v>MIX LEGUMES</v>
      </c>
      <c r="E799" s="4">
        <v>44793</v>
      </c>
      <c r="F799" s="42" t="str">
        <f t="shared" si="38"/>
        <v>202208</v>
      </c>
      <c r="G799" s="6">
        <v>2506</v>
      </c>
      <c r="H799" s="12"/>
      <c r="I799" s="12"/>
      <c r="J799" s="12"/>
      <c r="K799" s="12"/>
      <c r="L799" s="12"/>
      <c r="M799" s="12"/>
      <c r="N799" s="12"/>
      <c r="O799" s="12"/>
      <c r="P799" s="12"/>
      <c r="Q799" s="12"/>
      <c r="R799" s="12"/>
      <c r="S799" s="12"/>
      <c r="T799" s="12"/>
      <c r="U799" s="12"/>
      <c r="V799" s="12"/>
      <c r="W799" s="12"/>
      <c r="X799" s="12"/>
      <c r="Y799" s="12"/>
      <c r="Z799" s="12"/>
      <c r="AA799" s="12"/>
      <c r="AB799" s="12"/>
    </row>
    <row r="800" spans="1:28" ht="12.75" customHeight="1" x14ac:dyDescent="0.15">
      <c r="A800" t="str">
        <f t="shared" si="37"/>
        <v>1433074415540246177133</v>
      </c>
      <c r="B800" s="45">
        <v>143307441</v>
      </c>
      <c r="C800" s="13">
        <v>5540246177133</v>
      </c>
      <c r="D800" s="11" t="str">
        <f t="shared" si="36"/>
        <v>MIX LEGUMES</v>
      </c>
      <c r="E800" s="7">
        <v>44793</v>
      </c>
      <c r="F800" s="42" t="str">
        <f t="shared" si="38"/>
        <v>202208</v>
      </c>
      <c r="G800" s="9">
        <v>4455</v>
      </c>
      <c r="H800" s="12"/>
      <c r="I800" s="12"/>
      <c r="J800" s="12"/>
      <c r="K800" s="12"/>
      <c r="L800" s="12"/>
      <c r="M800" s="12"/>
      <c r="N800" s="12"/>
      <c r="O800" s="12"/>
      <c r="P800" s="12"/>
      <c r="Q800" s="12"/>
      <c r="R800" s="12"/>
      <c r="S800" s="12"/>
      <c r="T800" s="12"/>
      <c r="U800" s="12"/>
      <c r="V800" s="12"/>
      <c r="W800" s="12"/>
      <c r="X800" s="12"/>
      <c r="Y800" s="12"/>
      <c r="Z800" s="12"/>
      <c r="AA800" s="12"/>
      <c r="AB800" s="12"/>
    </row>
    <row r="801" spans="1:28" ht="12.75" customHeight="1" x14ac:dyDescent="0.15">
      <c r="A801" t="str">
        <f t="shared" si="37"/>
        <v>1433074415540246192148</v>
      </c>
      <c r="B801" s="45">
        <v>143307441</v>
      </c>
      <c r="C801" s="11">
        <v>5540246192148</v>
      </c>
      <c r="D801" s="11" t="str">
        <f t="shared" si="36"/>
        <v>MIX LEGUMES</v>
      </c>
      <c r="E801" s="4">
        <v>44793</v>
      </c>
      <c r="F801" s="42" t="str">
        <f t="shared" si="38"/>
        <v>202208</v>
      </c>
      <c r="G801" s="6">
        <v>23664</v>
      </c>
      <c r="H801" s="12"/>
      <c r="I801" s="12"/>
      <c r="J801" s="12"/>
      <c r="K801" s="12"/>
      <c r="L801" s="12"/>
      <c r="M801" s="12"/>
      <c r="N801" s="12"/>
      <c r="O801" s="12"/>
      <c r="P801" s="12"/>
      <c r="Q801" s="12"/>
      <c r="R801" s="12"/>
      <c r="S801" s="12"/>
      <c r="T801" s="12"/>
      <c r="U801" s="12"/>
      <c r="V801" s="12"/>
      <c r="W801" s="12"/>
      <c r="X801" s="12"/>
      <c r="Y801" s="12"/>
      <c r="Z801" s="12"/>
      <c r="AA801" s="12"/>
      <c r="AB801" s="12"/>
    </row>
    <row r="802" spans="1:28" ht="12.75" customHeight="1" x14ac:dyDescent="0.15">
      <c r="A802" t="str">
        <f t="shared" si="37"/>
        <v>1433074425540246194632</v>
      </c>
      <c r="B802" s="45">
        <v>143307442</v>
      </c>
      <c r="C802" s="13">
        <v>5540246194632</v>
      </c>
      <c r="D802" s="11" t="str">
        <f t="shared" si="36"/>
        <v>BOULANGERIE</v>
      </c>
      <c r="E802" s="7">
        <v>44799</v>
      </c>
      <c r="F802" s="42" t="str">
        <f t="shared" si="38"/>
        <v>202208</v>
      </c>
      <c r="G802" s="9">
        <v>836</v>
      </c>
      <c r="H802" s="12"/>
      <c r="I802" s="12"/>
      <c r="J802" s="12"/>
      <c r="K802" s="12"/>
      <c r="L802" s="12"/>
      <c r="M802" s="12"/>
      <c r="N802" s="12"/>
      <c r="O802" s="12"/>
      <c r="P802" s="12"/>
      <c r="Q802" s="12"/>
      <c r="R802" s="12"/>
      <c r="S802" s="12"/>
      <c r="T802" s="12"/>
      <c r="U802" s="12"/>
      <c r="V802" s="12"/>
      <c r="W802" s="12"/>
      <c r="X802" s="12"/>
      <c r="Y802" s="12"/>
      <c r="Z802" s="12"/>
      <c r="AA802" s="12"/>
      <c r="AB802" s="12"/>
    </row>
    <row r="803" spans="1:28" ht="12.75" customHeight="1" x14ac:dyDescent="0.15">
      <c r="A803" t="str">
        <f t="shared" si="37"/>
        <v>1433074495540246171933</v>
      </c>
      <c r="B803" s="45">
        <v>143307449</v>
      </c>
      <c r="C803" s="11">
        <v>5540246171933</v>
      </c>
      <c r="D803" s="11" t="str">
        <f t="shared" si="36"/>
        <v>CREMERIE</v>
      </c>
      <c r="E803" s="4">
        <v>44788</v>
      </c>
      <c r="F803" s="42" t="str">
        <f t="shared" si="38"/>
        <v>202208</v>
      </c>
      <c r="G803" s="6">
        <v>836</v>
      </c>
      <c r="H803" s="12"/>
      <c r="I803" s="12"/>
      <c r="J803" s="12"/>
      <c r="K803" s="12"/>
      <c r="L803" s="12"/>
      <c r="M803" s="12"/>
      <c r="N803" s="12"/>
      <c r="O803" s="12"/>
      <c r="P803" s="12"/>
      <c r="Q803" s="12"/>
      <c r="R803" s="12"/>
      <c r="S803" s="12"/>
      <c r="T803" s="12"/>
      <c r="U803" s="12"/>
      <c r="V803" s="12"/>
      <c r="W803" s="12"/>
      <c r="X803" s="12"/>
      <c r="Y803" s="12"/>
      <c r="Z803" s="12"/>
      <c r="AA803" s="12"/>
      <c r="AB803" s="12"/>
    </row>
    <row r="804" spans="1:28" ht="12.75" customHeight="1" x14ac:dyDescent="0.15">
      <c r="A804" t="str">
        <f t="shared" si="37"/>
        <v>1433074495540246176295</v>
      </c>
      <c r="B804" s="45">
        <v>143307449</v>
      </c>
      <c r="C804" s="11">
        <v>5540246176295</v>
      </c>
      <c r="D804" s="11" t="str">
        <f t="shared" si="36"/>
        <v>CREMERIE</v>
      </c>
      <c r="E804" s="4">
        <v>44788</v>
      </c>
      <c r="F804" s="42" t="str">
        <f t="shared" si="38"/>
        <v>202208</v>
      </c>
      <c r="G804" s="6">
        <v>4455</v>
      </c>
      <c r="H804" s="12"/>
      <c r="I804" s="12"/>
      <c r="J804" s="12"/>
      <c r="K804" s="12"/>
      <c r="L804" s="12"/>
      <c r="M804" s="12"/>
      <c r="N804" s="12"/>
      <c r="O804" s="12"/>
      <c r="P804" s="12"/>
      <c r="Q804" s="12"/>
      <c r="R804" s="12"/>
      <c r="S804" s="12"/>
      <c r="T804" s="12"/>
      <c r="U804" s="12"/>
      <c r="V804" s="12"/>
      <c r="W804" s="12"/>
      <c r="X804" s="12"/>
      <c r="Y804" s="12"/>
      <c r="Z804" s="12"/>
      <c r="AA804" s="12"/>
      <c r="AB804" s="12"/>
    </row>
    <row r="805" spans="1:28" ht="12.75" customHeight="1" x14ac:dyDescent="0.15">
      <c r="A805" t="str">
        <f t="shared" si="37"/>
        <v>1433074495540246188200</v>
      </c>
      <c r="B805" s="45">
        <v>143307449</v>
      </c>
      <c r="C805" s="11">
        <v>5540246188200</v>
      </c>
      <c r="D805" s="11" t="str">
        <f t="shared" si="36"/>
        <v>CREMERIE</v>
      </c>
      <c r="E805" s="4">
        <v>44788</v>
      </c>
      <c r="F805" s="42" t="str">
        <f t="shared" si="38"/>
        <v>202208</v>
      </c>
      <c r="G805" s="6">
        <v>1485</v>
      </c>
      <c r="H805" s="12"/>
      <c r="I805" s="12"/>
      <c r="J805" s="12"/>
      <c r="K805" s="12"/>
      <c r="L805" s="12"/>
      <c r="M805" s="12"/>
      <c r="N805" s="12"/>
      <c r="O805" s="12"/>
      <c r="P805" s="12"/>
      <c r="Q805" s="12"/>
      <c r="R805" s="12"/>
      <c r="S805" s="12"/>
      <c r="T805" s="12"/>
      <c r="U805" s="12"/>
      <c r="V805" s="12"/>
      <c r="W805" s="12"/>
      <c r="X805" s="12"/>
      <c r="Y805" s="12"/>
      <c r="Z805" s="12"/>
      <c r="AA805" s="12"/>
      <c r="AB805" s="12"/>
    </row>
    <row r="806" spans="1:28" ht="12.75" customHeight="1" x14ac:dyDescent="0.15">
      <c r="A806" t="str">
        <f t="shared" si="37"/>
        <v>1433074515540246172669</v>
      </c>
      <c r="B806" s="45">
        <v>143307451</v>
      </c>
      <c r="C806" s="11">
        <v>5540246172669</v>
      </c>
      <c r="D806" s="11" t="str">
        <f t="shared" si="36"/>
        <v>CREMERIE</v>
      </c>
      <c r="E806" s="4">
        <v>44788</v>
      </c>
      <c r="F806" s="42" t="str">
        <f t="shared" si="38"/>
        <v>202208</v>
      </c>
      <c r="G806" s="6">
        <v>140</v>
      </c>
      <c r="H806" s="12"/>
      <c r="I806" s="12"/>
      <c r="J806" s="12"/>
      <c r="K806" s="12"/>
      <c r="L806" s="12"/>
      <c r="M806" s="12"/>
      <c r="N806" s="12"/>
      <c r="O806" s="12"/>
      <c r="P806" s="12"/>
      <c r="Q806" s="12"/>
      <c r="R806" s="12"/>
      <c r="S806" s="12"/>
      <c r="T806" s="12"/>
      <c r="U806" s="12"/>
      <c r="V806" s="12"/>
      <c r="W806" s="12"/>
      <c r="X806" s="12"/>
      <c r="Y806" s="12"/>
      <c r="Z806" s="12"/>
      <c r="AA806" s="12"/>
      <c r="AB806" s="12"/>
    </row>
    <row r="807" spans="1:28" ht="12.75" customHeight="1" x14ac:dyDescent="0.15">
      <c r="A807" t="str">
        <f t="shared" si="37"/>
        <v>1433074515540246172978</v>
      </c>
      <c r="B807" s="45">
        <v>143307451</v>
      </c>
      <c r="C807" s="13">
        <v>5540246172978</v>
      </c>
      <c r="D807" s="11" t="str">
        <f t="shared" si="36"/>
        <v>CREMERIE</v>
      </c>
      <c r="E807" s="7">
        <v>44788</v>
      </c>
      <c r="F807" s="42" t="str">
        <f t="shared" si="38"/>
        <v>202208</v>
      </c>
      <c r="G807" s="9">
        <v>1671</v>
      </c>
      <c r="H807" s="12"/>
      <c r="I807" s="12"/>
      <c r="J807" s="12"/>
      <c r="K807" s="12"/>
      <c r="L807" s="12"/>
      <c r="M807" s="12"/>
      <c r="N807" s="12"/>
      <c r="O807" s="12"/>
      <c r="P807" s="12"/>
      <c r="Q807" s="12"/>
      <c r="R807" s="12"/>
      <c r="S807" s="12"/>
      <c r="T807" s="12"/>
      <c r="U807" s="12"/>
      <c r="V807" s="12"/>
      <c r="W807" s="12"/>
      <c r="X807" s="12"/>
      <c r="Y807" s="12"/>
      <c r="Z807" s="12"/>
      <c r="AA807" s="12"/>
      <c r="AB807" s="12"/>
    </row>
    <row r="808" spans="1:28" ht="12.75" customHeight="1" x14ac:dyDescent="0.15">
      <c r="A808" t="str">
        <f t="shared" si="37"/>
        <v>1433074515540246174174</v>
      </c>
      <c r="B808" s="45">
        <v>143307451</v>
      </c>
      <c r="C808" s="11">
        <v>5540246174174</v>
      </c>
      <c r="D808" s="11" t="str">
        <f t="shared" si="36"/>
        <v>CREMERIE</v>
      </c>
      <c r="E808" s="4">
        <v>44788</v>
      </c>
      <c r="F808" s="42" t="str">
        <f t="shared" si="38"/>
        <v>202208</v>
      </c>
      <c r="G808" s="6">
        <v>232</v>
      </c>
      <c r="H808" s="12"/>
      <c r="I808" s="12"/>
      <c r="J808" s="12"/>
      <c r="K808" s="12"/>
      <c r="L808" s="12"/>
      <c r="M808" s="12"/>
      <c r="N808" s="12"/>
      <c r="O808" s="12"/>
      <c r="P808" s="12"/>
      <c r="Q808" s="12"/>
      <c r="R808" s="12"/>
      <c r="S808" s="12"/>
      <c r="T808" s="12"/>
      <c r="U808" s="12"/>
      <c r="V808" s="12"/>
      <c r="W808" s="12"/>
      <c r="X808" s="12"/>
      <c r="Y808" s="12"/>
      <c r="Z808" s="12"/>
      <c r="AA808" s="12"/>
      <c r="AB808" s="12"/>
    </row>
    <row r="809" spans="1:28" ht="12.75" customHeight="1" x14ac:dyDescent="0.15">
      <c r="A809" t="str">
        <f t="shared" si="37"/>
        <v>1433074515540246176699</v>
      </c>
      <c r="B809" s="45">
        <v>143307451</v>
      </c>
      <c r="C809" s="11">
        <v>5540246176699</v>
      </c>
      <c r="D809" s="11" t="str">
        <f t="shared" si="36"/>
        <v>CREMERIE</v>
      </c>
      <c r="E809" s="4">
        <v>44788</v>
      </c>
      <c r="F809" s="42" t="str">
        <f t="shared" si="38"/>
        <v>202208</v>
      </c>
      <c r="G809" s="6">
        <v>2088</v>
      </c>
      <c r="H809" s="12"/>
      <c r="I809" s="12"/>
      <c r="J809" s="12"/>
      <c r="K809" s="12"/>
      <c r="L809" s="12"/>
      <c r="M809" s="12"/>
      <c r="N809" s="12"/>
      <c r="O809" s="12"/>
      <c r="P809" s="12"/>
      <c r="Q809" s="12"/>
      <c r="R809" s="12"/>
      <c r="S809" s="12"/>
      <c r="T809" s="12"/>
      <c r="U809" s="12"/>
      <c r="V809" s="12"/>
      <c r="W809" s="12"/>
      <c r="X809" s="12"/>
      <c r="Y809" s="12"/>
      <c r="Z809" s="12"/>
      <c r="AA809" s="12"/>
      <c r="AB809" s="12"/>
    </row>
    <row r="810" spans="1:28" ht="12.75" customHeight="1" x14ac:dyDescent="0.15">
      <c r="A810" t="str">
        <f t="shared" si="37"/>
        <v>1433074615540246180522</v>
      </c>
      <c r="B810" s="45">
        <v>143307461</v>
      </c>
      <c r="C810" s="11">
        <v>5540246180522</v>
      </c>
      <c r="D810" s="11" t="str">
        <f t="shared" si="36"/>
        <v>BOULANGERIE</v>
      </c>
      <c r="E810" s="4">
        <v>44801</v>
      </c>
      <c r="F810" s="42" t="str">
        <f t="shared" si="38"/>
        <v>202208</v>
      </c>
      <c r="G810" s="6">
        <v>891</v>
      </c>
      <c r="H810" s="12"/>
      <c r="I810" s="12"/>
      <c r="J810" s="12"/>
      <c r="K810" s="12"/>
      <c r="L810" s="12"/>
      <c r="M810" s="12"/>
      <c r="N810" s="12"/>
      <c r="O810" s="12"/>
      <c r="P810" s="12"/>
      <c r="Q810" s="12"/>
      <c r="R810" s="12"/>
      <c r="S810" s="12"/>
      <c r="T810" s="12"/>
      <c r="U810" s="12"/>
      <c r="V810" s="12"/>
      <c r="W810" s="12"/>
      <c r="X810" s="12"/>
      <c r="Y810" s="12"/>
      <c r="Z810" s="12"/>
      <c r="AA810" s="12"/>
      <c r="AB810" s="12"/>
    </row>
    <row r="811" spans="1:28" ht="12.75" customHeight="1" x14ac:dyDescent="0.15">
      <c r="A811" t="str">
        <f t="shared" si="37"/>
        <v>1433074745540246190727</v>
      </c>
      <c r="B811" s="45">
        <v>143307474</v>
      </c>
      <c r="C811" s="13">
        <v>5540246190727</v>
      </c>
      <c r="D811" s="11" t="str">
        <f t="shared" si="36"/>
        <v>BOULANGERIE</v>
      </c>
      <c r="E811" s="7">
        <v>44807</v>
      </c>
      <c r="F811" s="42" t="str">
        <f t="shared" si="38"/>
        <v>202209</v>
      </c>
      <c r="G811" s="9">
        <v>439</v>
      </c>
      <c r="H811" s="12"/>
      <c r="I811" s="12"/>
      <c r="J811" s="12"/>
      <c r="K811" s="12"/>
      <c r="L811" s="12"/>
      <c r="M811" s="12"/>
      <c r="N811" s="12"/>
      <c r="O811" s="12"/>
      <c r="P811" s="12"/>
      <c r="Q811" s="12"/>
      <c r="R811" s="12"/>
      <c r="S811" s="12"/>
      <c r="T811" s="12"/>
      <c r="U811" s="12"/>
      <c r="V811" s="12"/>
      <c r="W811" s="12"/>
      <c r="X811" s="12"/>
      <c r="Y811" s="12"/>
      <c r="Z811" s="12"/>
      <c r="AA811" s="12"/>
      <c r="AB811" s="12"/>
    </row>
    <row r="812" spans="1:28" ht="12.75" customHeight="1" x14ac:dyDescent="0.15">
      <c r="A812" t="str">
        <f t="shared" si="37"/>
        <v>1433074755540246183558</v>
      </c>
      <c r="B812" s="45">
        <v>143307475</v>
      </c>
      <c r="C812" s="11">
        <v>5540246183558</v>
      </c>
      <c r="D812" s="11" t="str">
        <f t="shared" si="36"/>
        <v>MIX LEGUMES</v>
      </c>
      <c r="E812" s="4">
        <v>44802</v>
      </c>
      <c r="F812" s="42" t="str">
        <f t="shared" si="38"/>
        <v>202208</v>
      </c>
      <c r="G812" s="6">
        <v>2599</v>
      </c>
      <c r="H812" s="12"/>
      <c r="I812" s="12"/>
      <c r="J812" s="12"/>
      <c r="K812" s="12"/>
      <c r="L812" s="12"/>
      <c r="M812" s="12"/>
      <c r="N812" s="12"/>
      <c r="O812" s="12"/>
      <c r="P812" s="12"/>
      <c r="Q812" s="12"/>
      <c r="R812" s="12"/>
      <c r="S812" s="12"/>
      <c r="T812" s="12"/>
      <c r="U812" s="12"/>
      <c r="V812" s="12"/>
      <c r="W812" s="12"/>
      <c r="X812" s="12"/>
      <c r="Y812" s="12"/>
      <c r="Z812" s="12"/>
      <c r="AA812" s="12"/>
      <c r="AB812" s="12"/>
    </row>
    <row r="813" spans="1:28" ht="12.75" customHeight="1" x14ac:dyDescent="0.15">
      <c r="A813" t="str">
        <f t="shared" si="37"/>
        <v>1433074755540246192209</v>
      </c>
      <c r="B813" s="45">
        <v>143307475</v>
      </c>
      <c r="C813" s="13">
        <v>5540246192209</v>
      </c>
      <c r="D813" s="11" t="str">
        <f t="shared" si="36"/>
        <v>MIX LEGUMES</v>
      </c>
      <c r="E813" s="7">
        <v>44802</v>
      </c>
      <c r="F813" s="42" t="str">
        <f t="shared" si="38"/>
        <v>202208</v>
      </c>
      <c r="G813" s="9">
        <v>1114</v>
      </c>
      <c r="H813" s="12"/>
      <c r="I813" s="12"/>
      <c r="J813" s="12"/>
      <c r="K813" s="12"/>
      <c r="L813" s="12"/>
      <c r="M813" s="12"/>
      <c r="N813" s="12"/>
      <c r="O813" s="12"/>
      <c r="P813" s="12"/>
      <c r="Q813" s="12"/>
      <c r="R813" s="12"/>
      <c r="S813" s="12"/>
      <c r="T813" s="12"/>
      <c r="U813" s="12"/>
      <c r="V813" s="12"/>
      <c r="W813" s="12"/>
      <c r="X813" s="12"/>
      <c r="Y813" s="12"/>
      <c r="Z813" s="12"/>
      <c r="AA813" s="12"/>
      <c r="AB813" s="12"/>
    </row>
    <row r="814" spans="1:28" ht="12.75" customHeight="1" x14ac:dyDescent="0.15">
      <c r="A814" t="str">
        <f t="shared" si="37"/>
        <v>1433074755540246192831</v>
      </c>
      <c r="B814" s="45">
        <v>143307475</v>
      </c>
      <c r="C814" s="11">
        <v>5540246192831</v>
      </c>
      <c r="D814" s="11" t="str">
        <f t="shared" si="36"/>
        <v>MIX LEGUMES</v>
      </c>
      <c r="E814" s="4">
        <v>44802</v>
      </c>
      <c r="F814" s="42" t="str">
        <f t="shared" si="38"/>
        <v>202208</v>
      </c>
      <c r="G814" s="6">
        <v>1300</v>
      </c>
      <c r="H814" s="12"/>
      <c r="I814" s="12"/>
      <c r="J814" s="12"/>
      <c r="K814" s="12"/>
      <c r="L814" s="12"/>
      <c r="M814" s="12"/>
      <c r="N814" s="12"/>
      <c r="O814" s="12"/>
      <c r="P814" s="12"/>
      <c r="Q814" s="12"/>
      <c r="R814" s="12"/>
      <c r="S814" s="12"/>
      <c r="T814" s="12"/>
      <c r="U814" s="12"/>
      <c r="V814" s="12"/>
      <c r="W814" s="12"/>
      <c r="X814" s="12"/>
      <c r="Y814" s="12"/>
      <c r="Z814" s="12"/>
      <c r="AA814" s="12"/>
      <c r="AB814" s="12"/>
    </row>
    <row r="815" spans="1:28" ht="12.75" customHeight="1" x14ac:dyDescent="0.15">
      <c r="A815" t="str">
        <f t="shared" si="37"/>
        <v>1433074805540246181061</v>
      </c>
      <c r="B815" s="45">
        <v>143307480</v>
      </c>
      <c r="C815" s="13">
        <v>5540246181061</v>
      </c>
      <c r="D815" s="11" t="str">
        <f t="shared" si="36"/>
        <v>VOLAILLE</v>
      </c>
      <c r="E815" s="7">
        <v>44801</v>
      </c>
      <c r="F815" s="42" t="str">
        <f t="shared" si="38"/>
        <v>202208</v>
      </c>
      <c r="G815" s="9">
        <v>5513</v>
      </c>
      <c r="H815" s="12"/>
      <c r="I815" s="12"/>
      <c r="J815" s="12"/>
      <c r="K815" s="12"/>
      <c r="L815" s="12"/>
      <c r="M815" s="12"/>
      <c r="N815" s="12"/>
      <c r="O815" s="12"/>
      <c r="P815" s="12"/>
      <c r="Q815" s="12"/>
      <c r="R815" s="12"/>
      <c r="S815" s="12"/>
      <c r="T815" s="12"/>
      <c r="U815" s="12"/>
      <c r="V815" s="12"/>
      <c r="W815" s="12"/>
      <c r="X815" s="12"/>
      <c r="Y815" s="12"/>
      <c r="Z815" s="12"/>
      <c r="AA815" s="12"/>
      <c r="AB815" s="12"/>
    </row>
    <row r="816" spans="1:28" ht="12.75" customHeight="1" x14ac:dyDescent="0.15">
      <c r="A816" t="str">
        <f t="shared" si="37"/>
        <v>1433074805540246183547</v>
      </c>
      <c r="B816" s="45">
        <v>143307480</v>
      </c>
      <c r="C816" s="11">
        <v>5540246183547</v>
      </c>
      <c r="D816" s="11" t="str">
        <f t="shared" si="36"/>
        <v>VOLAILLE</v>
      </c>
      <c r="E816" s="4">
        <v>44801</v>
      </c>
      <c r="F816" s="42" t="str">
        <f t="shared" si="38"/>
        <v>202208</v>
      </c>
      <c r="G816" s="6">
        <v>5568</v>
      </c>
      <c r="H816" s="12"/>
      <c r="I816" s="12"/>
      <c r="J816" s="12"/>
      <c r="K816" s="12"/>
      <c r="L816" s="12"/>
      <c r="M816" s="12"/>
      <c r="N816" s="12"/>
      <c r="O816" s="12"/>
      <c r="P816" s="12"/>
      <c r="Q816" s="12"/>
      <c r="R816" s="12"/>
      <c r="S816" s="12"/>
      <c r="T816" s="12"/>
      <c r="U816" s="12"/>
      <c r="V816" s="12"/>
      <c r="W816" s="12"/>
      <c r="X816" s="12"/>
      <c r="Y816" s="12"/>
      <c r="Z816" s="12"/>
      <c r="AA816" s="12"/>
      <c r="AB816" s="12"/>
    </row>
    <row r="817" spans="1:28" ht="12.75" customHeight="1" x14ac:dyDescent="0.15">
      <c r="A817" t="str">
        <f t="shared" si="37"/>
        <v>1433074805540246185278</v>
      </c>
      <c r="B817" s="45">
        <v>143307480</v>
      </c>
      <c r="C817" s="13">
        <v>5540246185278</v>
      </c>
      <c r="D817" s="11" t="str">
        <f t="shared" si="36"/>
        <v>VOLAILLE</v>
      </c>
      <c r="E817" s="7">
        <v>44801</v>
      </c>
      <c r="F817" s="42" t="str">
        <f t="shared" si="38"/>
        <v>202208</v>
      </c>
      <c r="G817" s="9">
        <v>1120</v>
      </c>
      <c r="H817" s="12"/>
      <c r="I817" s="12"/>
      <c r="J817" s="12"/>
      <c r="K817" s="12"/>
      <c r="L817" s="12"/>
      <c r="M817" s="12"/>
      <c r="N817" s="12"/>
      <c r="O817" s="12"/>
      <c r="P817" s="12"/>
      <c r="Q817" s="12"/>
      <c r="R817" s="12"/>
      <c r="S817" s="12"/>
      <c r="T817" s="12"/>
      <c r="U817" s="12"/>
      <c r="V817" s="12"/>
      <c r="W817" s="12"/>
      <c r="X817" s="12"/>
      <c r="Y817" s="12"/>
      <c r="Z817" s="12"/>
      <c r="AA817" s="12"/>
      <c r="AB817" s="12"/>
    </row>
    <row r="818" spans="1:28" ht="12.75" customHeight="1" x14ac:dyDescent="0.15">
      <c r="A818" t="str">
        <f t="shared" si="37"/>
        <v>1433074815540246170256</v>
      </c>
      <c r="B818" s="45">
        <v>143307481</v>
      </c>
      <c r="C818" s="11">
        <v>5540246170256</v>
      </c>
      <c r="D818" s="11" t="str">
        <f t="shared" si="36"/>
        <v>BOULANGERIE</v>
      </c>
      <c r="E818" s="4">
        <v>44802</v>
      </c>
      <c r="F818" s="42" t="str">
        <f t="shared" si="38"/>
        <v>202208</v>
      </c>
      <c r="G818" s="6">
        <v>3351</v>
      </c>
      <c r="H818" s="12"/>
      <c r="I818" s="12"/>
      <c r="J818" s="12"/>
      <c r="K818" s="12"/>
      <c r="L818" s="12"/>
      <c r="M818" s="12"/>
      <c r="N818" s="12"/>
      <c r="O818" s="12"/>
      <c r="P818" s="12"/>
      <c r="Q818" s="12"/>
      <c r="R818" s="12"/>
      <c r="S818" s="12"/>
      <c r="T818" s="12"/>
      <c r="U818" s="12"/>
      <c r="V818" s="12"/>
      <c r="W818" s="12"/>
      <c r="X818" s="12"/>
      <c r="Y818" s="12"/>
      <c r="Z818" s="12"/>
      <c r="AA818" s="12"/>
      <c r="AB818" s="12"/>
    </row>
    <row r="819" spans="1:28" ht="12.75" customHeight="1" x14ac:dyDescent="0.15">
      <c r="A819" t="str">
        <f t="shared" si="37"/>
        <v>1433074865540246171933</v>
      </c>
      <c r="B819" s="45">
        <v>143307486</v>
      </c>
      <c r="C819" s="13">
        <v>5540246171933</v>
      </c>
      <c r="D819" s="11" t="str">
        <f t="shared" si="36"/>
        <v>CREMERIE</v>
      </c>
      <c r="E819" s="7">
        <v>44791</v>
      </c>
      <c r="F819" s="42" t="str">
        <f t="shared" si="38"/>
        <v>202208</v>
      </c>
      <c r="G819" s="9">
        <v>836</v>
      </c>
      <c r="H819" s="12"/>
      <c r="I819" s="12"/>
      <c r="J819" s="12"/>
      <c r="K819" s="12"/>
      <c r="L819" s="12"/>
      <c r="M819" s="12"/>
      <c r="N819" s="12"/>
      <c r="O819" s="12"/>
      <c r="P819" s="12"/>
      <c r="Q819" s="12"/>
      <c r="R819" s="12"/>
      <c r="S819" s="12"/>
      <c r="T819" s="12"/>
      <c r="U819" s="12"/>
      <c r="V819" s="12"/>
      <c r="W819" s="12"/>
      <c r="X819" s="12"/>
      <c r="Y819" s="12"/>
      <c r="Z819" s="12"/>
      <c r="AA819" s="12"/>
      <c r="AB819" s="12"/>
    </row>
    <row r="820" spans="1:28" ht="12.75" customHeight="1" x14ac:dyDescent="0.15">
      <c r="A820" t="str">
        <f t="shared" si="37"/>
        <v>1433074875540246172669</v>
      </c>
      <c r="B820" s="45">
        <v>143307487</v>
      </c>
      <c r="C820" s="11">
        <v>5540246172669</v>
      </c>
      <c r="D820" s="11" t="str">
        <f t="shared" si="36"/>
        <v>CREMERIE</v>
      </c>
      <c r="E820" s="4">
        <v>44791</v>
      </c>
      <c r="F820" s="42" t="str">
        <f t="shared" si="38"/>
        <v>202208</v>
      </c>
      <c r="G820" s="6">
        <v>140</v>
      </c>
      <c r="H820" s="12"/>
      <c r="I820" s="12"/>
      <c r="J820" s="12"/>
      <c r="K820" s="12"/>
      <c r="L820" s="12"/>
      <c r="M820" s="12"/>
      <c r="N820" s="12"/>
      <c r="O820" s="12"/>
      <c r="P820" s="12"/>
      <c r="Q820" s="12"/>
      <c r="R820" s="12"/>
      <c r="S820" s="12"/>
      <c r="T820" s="12"/>
      <c r="U820" s="12"/>
      <c r="V820" s="12"/>
      <c r="W820" s="12"/>
      <c r="X820" s="12"/>
      <c r="Y820" s="12"/>
      <c r="Z820" s="12"/>
      <c r="AA820" s="12"/>
      <c r="AB820" s="12"/>
    </row>
    <row r="821" spans="1:28" ht="12.75" customHeight="1" x14ac:dyDescent="0.15">
      <c r="A821" t="str">
        <f t="shared" si="37"/>
        <v>1433074875540246172978</v>
      </c>
      <c r="B821" s="45">
        <v>143307487</v>
      </c>
      <c r="C821" s="13">
        <v>5540246172978</v>
      </c>
      <c r="D821" s="11" t="str">
        <f t="shared" si="36"/>
        <v>CREMERIE</v>
      </c>
      <c r="E821" s="7">
        <v>44791</v>
      </c>
      <c r="F821" s="42" t="str">
        <f t="shared" si="38"/>
        <v>202208</v>
      </c>
      <c r="G821" s="9">
        <v>836</v>
      </c>
      <c r="H821" s="12"/>
      <c r="I821" s="12"/>
      <c r="J821" s="12"/>
      <c r="K821" s="12"/>
      <c r="L821" s="12"/>
      <c r="M821" s="12"/>
      <c r="N821" s="12"/>
      <c r="O821" s="12"/>
      <c r="P821" s="12"/>
      <c r="Q821" s="12"/>
      <c r="R821" s="12"/>
      <c r="S821" s="12"/>
      <c r="T821" s="12"/>
      <c r="U821" s="12"/>
      <c r="V821" s="12"/>
      <c r="W821" s="12"/>
      <c r="X821" s="12"/>
      <c r="Y821" s="12"/>
      <c r="Z821" s="12"/>
      <c r="AA821" s="12"/>
      <c r="AB821" s="12"/>
    </row>
    <row r="822" spans="1:28" ht="12.75" customHeight="1" x14ac:dyDescent="0.15">
      <c r="A822" t="str">
        <f t="shared" si="37"/>
        <v>1433074875540246174174</v>
      </c>
      <c r="B822" s="45">
        <v>143307487</v>
      </c>
      <c r="C822" s="13">
        <v>5540246174174</v>
      </c>
      <c r="D822" s="11" t="str">
        <f t="shared" si="36"/>
        <v>CREMERIE</v>
      </c>
      <c r="E822" s="7">
        <v>44791</v>
      </c>
      <c r="F822" s="42" t="str">
        <f t="shared" si="38"/>
        <v>202208</v>
      </c>
      <c r="G822" s="9">
        <v>232</v>
      </c>
      <c r="H822" s="12"/>
      <c r="I822" s="12"/>
      <c r="J822" s="12"/>
      <c r="K822" s="12"/>
      <c r="L822" s="12"/>
      <c r="M822" s="12"/>
      <c r="N822" s="12"/>
      <c r="O822" s="12"/>
      <c r="P822" s="12"/>
      <c r="Q822" s="12"/>
      <c r="R822" s="12"/>
      <c r="S822" s="12"/>
      <c r="T822" s="12"/>
      <c r="U822" s="12"/>
      <c r="V822" s="12"/>
      <c r="W822" s="12"/>
      <c r="X822" s="12"/>
      <c r="Y822" s="12"/>
      <c r="Z822" s="12"/>
      <c r="AA822" s="12"/>
      <c r="AB822" s="12"/>
    </row>
    <row r="823" spans="1:28" ht="12.75" customHeight="1" x14ac:dyDescent="0.15">
      <c r="A823" t="str">
        <f t="shared" si="37"/>
        <v>1433074875540246176699</v>
      </c>
      <c r="B823" s="45">
        <v>143307487</v>
      </c>
      <c r="C823" s="13">
        <v>5540246176699</v>
      </c>
      <c r="D823" s="11" t="str">
        <f t="shared" si="36"/>
        <v>CREMERIE</v>
      </c>
      <c r="E823" s="7">
        <v>44791</v>
      </c>
      <c r="F823" s="42" t="str">
        <f t="shared" si="38"/>
        <v>202208</v>
      </c>
      <c r="G823" s="9">
        <v>2088</v>
      </c>
      <c r="H823" s="12"/>
      <c r="I823" s="12"/>
      <c r="J823" s="12"/>
      <c r="K823" s="12"/>
      <c r="L823" s="12"/>
      <c r="M823" s="12"/>
      <c r="N823" s="12"/>
      <c r="O823" s="12"/>
      <c r="P823" s="12"/>
      <c r="Q823" s="12"/>
      <c r="R823" s="12"/>
      <c r="S823" s="12"/>
      <c r="T823" s="12"/>
      <c r="U823" s="12"/>
      <c r="V823" s="12"/>
      <c r="W823" s="12"/>
      <c r="X823" s="12"/>
      <c r="Y823" s="12"/>
      <c r="Z823" s="12"/>
      <c r="AA823" s="12"/>
      <c r="AB823" s="12"/>
    </row>
    <row r="824" spans="1:28" ht="12.75" customHeight="1" x14ac:dyDescent="0.15">
      <c r="A824" t="str">
        <f t="shared" si="37"/>
        <v>1433074875540246188175</v>
      </c>
      <c r="B824" s="45">
        <v>143307487</v>
      </c>
      <c r="C824" s="13">
        <v>5540246188175</v>
      </c>
      <c r="D824" s="11" t="str">
        <f t="shared" si="36"/>
        <v>CREMERIE</v>
      </c>
      <c r="E824" s="7">
        <v>44791</v>
      </c>
      <c r="F824" s="42" t="str">
        <f t="shared" si="38"/>
        <v>202208</v>
      </c>
      <c r="G824" s="9">
        <v>116</v>
      </c>
      <c r="H824" s="12"/>
      <c r="I824" s="12"/>
      <c r="J824" s="12"/>
      <c r="K824" s="12"/>
      <c r="L824" s="12"/>
      <c r="M824" s="12"/>
      <c r="N824" s="12"/>
      <c r="O824" s="12"/>
      <c r="P824" s="12"/>
      <c r="Q824" s="12"/>
      <c r="R824" s="12"/>
      <c r="S824" s="12"/>
      <c r="T824" s="12"/>
      <c r="U824" s="12"/>
      <c r="V824" s="12"/>
      <c r="W824" s="12"/>
      <c r="X824" s="12"/>
      <c r="Y824" s="12"/>
      <c r="Z824" s="12"/>
      <c r="AA824" s="12"/>
      <c r="AB824" s="12"/>
    </row>
    <row r="825" spans="1:28" ht="12.75" customHeight="1" x14ac:dyDescent="0.15">
      <c r="A825" t="str">
        <f t="shared" si="37"/>
        <v>1433074895540246174095</v>
      </c>
      <c r="B825" s="45">
        <v>143307489</v>
      </c>
      <c r="C825" s="11">
        <v>5540246174095</v>
      </c>
      <c r="D825" s="11" t="str">
        <f t="shared" si="36"/>
        <v>CREMERIE</v>
      </c>
      <c r="E825" s="4">
        <v>44794</v>
      </c>
      <c r="F825" s="42" t="str">
        <f t="shared" si="38"/>
        <v>202208</v>
      </c>
      <c r="G825" s="6">
        <v>140</v>
      </c>
      <c r="H825" s="12"/>
      <c r="I825" s="12"/>
      <c r="J825" s="12"/>
      <c r="K825" s="12"/>
      <c r="L825" s="12"/>
      <c r="M825" s="12"/>
      <c r="N825" s="12"/>
      <c r="O825" s="12"/>
      <c r="P825" s="12"/>
      <c r="Q825" s="12"/>
      <c r="R825" s="12"/>
      <c r="S825" s="12"/>
      <c r="T825" s="12"/>
      <c r="U825" s="12"/>
      <c r="V825" s="12"/>
      <c r="W825" s="12"/>
      <c r="X825" s="12"/>
      <c r="Y825" s="12"/>
      <c r="Z825" s="12"/>
      <c r="AA825" s="12"/>
      <c r="AB825" s="12"/>
    </row>
    <row r="826" spans="1:28" ht="12.75" customHeight="1" x14ac:dyDescent="0.15">
      <c r="A826" t="str">
        <f t="shared" si="37"/>
        <v>1433074905540246185429</v>
      </c>
      <c r="B826" s="45">
        <v>143307490</v>
      </c>
      <c r="C826" s="13">
        <v>5540246185429</v>
      </c>
      <c r="D826" s="11" t="str">
        <f t="shared" si="36"/>
        <v>CREMERIE</v>
      </c>
      <c r="E826" s="7">
        <v>44793</v>
      </c>
      <c r="F826" s="42" t="str">
        <f t="shared" si="38"/>
        <v>202208</v>
      </c>
      <c r="G826" s="9">
        <v>140</v>
      </c>
      <c r="H826" s="12"/>
      <c r="I826" s="12"/>
      <c r="J826" s="12"/>
      <c r="K826" s="12"/>
      <c r="L826" s="12"/>
      <c r="M826" s="12"/>
      <c r="N826" s="12"/>
      <c r="O826" s="12"/>
      <c r="P826" s="12"/>
      <c r="Q826" s="12"/>
      <c r="R826" s="12"/>
      <c r="S826" s="12"/>
      <c r="T826" s="12"/>
      <c r="U826" s="12"/>
      <c r="V826" s="12"/>
      <c r="W826" s="12"/>
      <c r="X826" s="12"/>
      <c r="Y826" s="12"/>
      <c r="Z826" s="12"/>
      <c r="AA826" s="12"/>
      <c r="AB826" s="12"/>
    </row>
    <row r="827" spans="1:28" ht="12.75" customHeight="1" x14ac:dyDescent="0.15">
      <c r="A827" t="str">
        <f t="shared" si="37"/>
        <v>1433074905540246186325</v>
      </c>
      <c r="B827" s="45">
        <v>143307490</v>
      </c>
      <c r="C827" s="11">
        <v>5540246186325</v>
      </c>
      <c r="D827" s="11" t="str">
        <f t="shared" si="36"/>
        <v>CREMERIE</v>
      </c>
      <c r="E827" s="4">
        <v>44793</v>
      </c>
      <c r="F827" s="42" t="str">
        <f t="shared" si="38"/>
        <v>202208</v>
      </c>
      <c r="G827" s="6">
        <v>140</v>
      </c>
      <c r="H827" s="12"/>
      <c r="I827" s="12"/>
      <c r="J827" s="12"/>
      <c r="K827" s="12"/>
      <c r="L827" s="12"/>
      <c r="M827" s="12"/>
      <c r="N827" s="12"/>
      <c r="O827" s="12"/>
      <c r="P827" s="12"/>
      <c r="Q827" s="12"/>
      <c r="R827" s="12"/>
      <c r="S827" s="12"/>
      <c r="T827" s="12"/>
      <c r="U827" s="12"/>
      <c r="V827" s="12"/>
      <c r="W827" s="12"/>
      <c r="X827" s="12"/>
      <c r="Y827" s="12"/>
      <c r="Z827" s="12"/>
      <c r="AA827" s="12"/>
      <c r="AB827" s="12"/>
    </row>
    <row r="828" spans="1:28" ht="12.75" customHeight="1" x14ac:dyDescent="0.15">
      <c r="A828" t="str">
        <f t="shared" si="37"/>
        <v>1433074945540246194330</v>
      </c>
      <c r="B828" s="45">
        <v>143307494</v>
      </c>
      <c r="C828" s="13">
        <v>5540246194330</v>
      </c>
      <c r="D828" s="11" t="str">
        <f t="shared" si="36"/>
        <v>MIX LEGUMES</v>
      </c>
      <c r="E828" s="7">
        <v>44794</v>
      </c>
      <c r="F828" s="42" t="str">
        <f t="shared" si="38"/>
        <v>202208</v>
      </c>
      <c r="G828" s="9">
        <v>4585</v>
      </c>
      <c r="H828" s="12"/>
      <c r="I828" s="12"/>
      <c r="J828" s="12"/>
      <c r="K828" s="12"/>
      <c r="L828" s="12"/>
      <c r="M828" s="12"/>
      <c r="N828" s="12"/>
      <c r="O828" s="12"/>
      <c r="P828" s="12"/>
      <c r="Q828" s="12"/>
      <c r="R828" s="12"/>
      <c r="S828" s="12"/>
      <c r="T828" s="12"/>
      <c r="U828" s="12"/>
      <c r="V828" s="12"/>
      <c r="W828" s="12"/>
      <c r="X828" s="12"/>
      <c r="Y828" s="12"/>
      <c r="Z828" s="12"/>
      <c r="AA828" s="12"/>
      <c r="AB828" s="12"/>
    </row>
    <row r="829" spans="1:28" ht="12.75" customHeight="1" x14ac:dyDescent="0.15">
      <c r="A829" t="str">
        <f t="shared" si="37"/>
        <v>1433075025540246187987</v>
      </c>
      <c r="B829" s="45">
        <v>143307502</v>
      </c>
      <c r="C829" s="13">
        <v>5540246187987</v>
      </c>
      <c r="D829" s="11" t="str">
        <f t="shared" si="36"/>
        <v>CREMERIE</v>
      </c>
      <c r="E829" s="7">
        <v>44791</v>
      </c>
      <c r="F829" s="42" t="str">
        <f t="shared" si="38"/>
        <v>202208</v>
      </c>
      <c r="G829" s="9">
        <v>3341</v>
      </c>
      <c r="H829" s="12"/>
      <c r="I829" s="12"/>
      <c r="J829" s="12"/>
      <c r="K829" s="12"/>
      <c r="L829" s="12"/>
      <c r="M829" s="12"/>
      <c r="N829" s="12"/>
      <c r="O829" s="12"/>
      <c r="P829" s="12"/>
      <c r="Q829" s="12"/>
      <c r="R829" s="12"/>
      <c r="S829" s="12"/>
      <c r="T829" s="12"/>
      <c r="U829" s="12"/>
      <c r="V829" s="12"/>
      <c r="W829" s="12"/>
      <c r="X829" s="12"/>
      <c r="Y829" s="12"/>
      <c r="Z829" s="12"/>
      <c r="AA829" s="12"/>
      <c r="AB829" s="12"/>
    </row>
    <row r="830" spans="1:28" ht="12.75" customHeight="1" x14ac:dyDescent="0.15">
      <c r="A830" t="str">
        <f t="shared" si="37"/>
        <v>1433075135540246187987</v>
      </c>
      <c r="B830" s="45">
        <v>143307513</v>
      </c>
      <c r="C830" s="13">
        <v>5540246187987</v>
      </c>
      <c r="D830" s="11" t="str">
        <f t="shared" si="36"/>
        <v>CREMERIE</v>
      </c>
      <c r="E830" s="7">
        <v>44792</v>
      </c>
      <c r="F830" s="42" t="str">
        <f t="shared" si="38"/>
        <v>202208</v>
      </c>
      <c r="G830" s="9">
        <v>1114</v>
      </c>
      <c r="H830" s="12"/>
      <c r="I830" s="12"/>
      <c r="J830" s="12"/>
      <c r="K830" s="12"/>
      <c r="L830" s="12"/>
      <c r="M830" s="12"/>
      <c r="N830" s="12"/>
      <c r="O830" s="12"/>
      <c r="P830" s="12"/>
      <c r="Q830" s="12"/>
      <c r="R830" s="12"/>
      <c r="S830" s="12"/>
      <c r="T830" s="12"/>
      <c r="U830" s="12"/>
      <c r="V830" s="12"/>
      <c r="W830" s="12"/>
      <c r="X830" s="12"/>
      <c r="Y830" s="12"/>
      <c r="Z830" s="12"/>
      <c r="AA830" s="12"/>
      <c r="AB830" s="12"/>
    </row>
    <row r="831" spans="1:28" ht="12.75" customHeight="1" x14ac:dyDescent="0.15">
      <c r="A831" t="str">
        <f t="shared" si="37"/>
        <v>1433075145540246172978</v>
      </c>
      <c r="B831" s="45">
        <v>143307514</v>
      </c>
      <c r="C831" s="11">
        <v>5540246172978</v>
      </c>
      <c r="D831" s="11" t="str">
        <f t="shared" si="36"/>
        <v>CREMERIE</v>
      </c>
      <c r="E831" s="4">
        <v>44792</v>
      </c>
      <c r="F831" s="42" t="str">
        <f t="shared" si="38"/>
        <v>202208</v>
      </c>
      <c r="G831" s="6">
        <v>836</v>
      </c>
      <c r="H831" s="12"/>
      <c r="I831" s="12"/>
      <c r="J831" s="12"/>
      <c r="K831" s="12"/>
      <c r="L831" s="12"/>
      <c r="M831" s="12"/>
      <c r="N831" s="12"/>
      <c r="O831" s="12"/>
      <c r="P831" s="12"/>
      <c r="Q831" s="12"/>
      <c r="R831" s="12"/>
      <c r="S831" s="12"/>
      <c r="T831" s="12"/>
      <c r="U831" s="12"/>
      <c r="V831" s="12"/>
      <c r="W831" s="12"/>
      <c r="X831" s="12"/>
      <c r="Y831" s="12"/>
      <c r="Z831" s="12"/>
      <c r="AA831" s="12"/>
      <c r="AB831" s="12"/>
    </row>
    <row r="832" spans="1:28" ht="12.75" customHeight="1" x14ac:dyDescent="0.15">
      <c r="A832" t="str">
        <f t="shared" si="37"/>
        <v>1433075145540246176699</v>
      </c>
      <c r="B832" s="45">
        <v>143307514</v>
      </c>
      <c r="C832" s="13">
        <v>5540246176699</v>
      </c>
      <c r="D832" s="11" t="str">
        <f t="shared" si="36"/>
        <v>CREMERIE</v>
      </c>
      <c r="E832" s="7">
        <v>44792</v>
      </c>
      <c r="F832" s="42" t="str">
        <f t="shared" si="38"/>
        <v>202208</v>
      </c>
      <c r="G832" s="9">
        <v>1044</v>
      </c>
      <c r="H832" s="12"/>
      <c r="I832" s="12"/>
      <c r="J832" s="12"/>
      <c r="K832" s="12"/>
      <c r="L832" s="12"/>
      <c r="M832" s="12"/>
      <c r="N832" s="12"/>
      <c r="O832" s="12"/>
      <c r="P832" s="12"/>
      <c r="Q832" s="12"/>
      <c r="R832" s="12"/>
      <c r="S832" s="12"/>
      <c r="T832" s="12"/>
      <c r="U832" s="12"/>
      <c r="V832" s="12"/>
      <c r="W832" s="12"/>
      <c r="X832" s="12"/>
      <c r="Y832" s="12"/>
      <c r="Z832" s="12"/>
      <c r="AA832" s="12"/>
      <c r="AB832" s="12"/>
    </row>
    <row r="833" spans="1:28" ht="12.75" customHeight="1" x14ac:dyDescent="0.15">
      <c r="A833" t="str">
        <f t="shared" si="37"/>
        <v>1433075145540246188175</v>
      </c>
      <c r="B833" s="45">
        <v>143307514</v>
      </c>
      <c r="C833" s="13">
        <v>5540246188175</v>
      </c>
      <c r="D833" s="11" t="str">
        <f t="shared" si="36"/>
        <v>CREMERIE</v>
      </c>
      <c r="E833" s="7">
        <v>44792</v>
      </c>
      <c r="F833" s="42" t="str">
        <f t="shared" si="38"/>
        <v>202208</v>
      </c>
      <c r="G833" s="9">
        <v>70</v>
      </c>
      <c r="H833" s="12"/>
      <c r="I833" s="12"/>
      <c r="J833" s="12"/>
      <c r="K833" s="12"/>
      <c r="L833" s="12"/>
      <c r="M833" s="12"/>
      <c r="N833" s="12"/>
      <c r="O833" s="12"/>
      <c r="P833" s="12"/>
      <c r="Q833" s="12"/>
      <c r="R833" s="12"/>
      <c r="S833" s="12"/>
      <c r="T833" s="12"/>
      <c r="U833" s="12"/>
      <c r="V833" s="12"/>
      <c r="W833" s="12"/>
      <c r="X833" s="12"/>
      <c r="Y833" s="12"/>
      <c r="Z833" s="12"/>
      <c r="AA833" s="12"/>
      <c r="AB833" s="12"/>
    </row>
    <row r="834" spans="1:28" ht="12.75" customHeight="1" x14ac:dyDescent="0.15">
      <c r="A834" t="str">
        <f t="shared" si="37"/>
        <v>1433075195540246195096</v>
      </c>
      <c r="B834" s="45">
        <v>143307519</v>
      </c>
      <c r="C834" s="13">
        <v>5540246195096</v>
      </c>
      <c r="D834" s="11" t="str">
        <f t="shared" ref="D834:D897" si="39">VLOOKUP(C834,Categorie,4,FALSE)</f>
        <v>MIX LEGUMES</v>
      </c>
      <c r="E834" s="7">
        <v>44795</v>
      </c>
      <c r="F834" s="42" t="str">
        <f t="shared" si="38"/>
        <v>202208</v>
      </c>
      <c r="G834" s="9">
        <v>5012</v>
      </c>
      <c r="H834" s="12"/>
      <c r="I834" s="12"/>
      <c r="J834" s="12"/>
      <c r="K834" s="12"/>
      <c r="L834" s="12"/>
      <c r="M834" s="12"/>
      <c r="N834" s="12"/>
      <c r="O834" s="12"/>
      <c r="P834" s="12"/>
      <c r="Q834" s="12"/>
      <c r="R834" s="12"/>
      <c r="S834" s="12"/>
      <c r="T834" s="12"/>
      <c r="U834" s="12"/>
      <c r="V834" s="12"/>
      <c r="W834" s="12"/>
      <c r="X834" s="12"/>
      <c r="Y834" s="12"/>
      <c r="Z834" s="12"/>
      <c r="AA834" s="12"/>
      <c r="AB834" s="12"/>
    </row>
    <row r="835" spans="1:28" ht="12.75" customHeight="1" x14ac:dyDescent="0.15">
      <c r="A835" t="str">
        <f t="shared" ref="A835:A898" si="40">_xlfn.CONCAT(B835,C835)</f>
        <v>1433075215540246183130</v>
      </c>
      <c r="B835" s="45">
        <v>143307521</v>
      </c>
      <c r="C835" s="13">
        <v>5540246183130</v>
      </c>
      <c r="D835" s="11" t="str">
        <f t="shared" si="39"/>
        <v>MIX LEGUMES</v>
      </c>
      <c r="E835" s="7">
        <v>44799</v>
      </c>
      <c r="F835" s="42" t="str">
        <f t="shared" ref="F835:F898" si="41">TEXT(E835,"aaaamm")</f>
        <v>202208</v>
      </c>
      <c r="G835" s="9">
        <v>2256</v>
      </c>
      <c r="H835" s="12"/>
      <c r="I835" s="12"/>
      <c r="J835" s="12"/>
      <c r="K835" s="12"/>
      <c r="L835" s="12"/>
      <c r="M835" s="12"/>
      <c r="N835" s="12"/>
      <c r="O835" s="12"/>
      <c r="P835" s="12"/>
      <c r="Q835" s="12"/>
      <c r="R835" s="12"/>
      <c r="S835" s="12"/>
      <c r="T835" s="12"/>
      <c r="U835" s="12"/>
      <c r="V835" s="12"/>
      <c r="W835" s="12"/>
      <c r="X835" s="12"/>
      <c r="Y835" s="12"/>
      <c r="Z835" s="12"/>
      <c r="AA835" s="12"/>
      <c r="AB835" s="12"/>
    </row>
    <row r="836" spans="1:28" ht="12.75" customHeight="1" x14ac:dyDescent="0.15">
      <c r="A836" t="str">
        <f t="shared" si="40"/>
        <v>1433075215540246183538</v>
      </c>
      <c r="B836" s="45">
        <v>143307521</v>
      </c>
      <c r="C836" s="11">
        <v>5540246183538</v>
      </c>
      <c r="D836" s="11" t="str">
        <f t="shared" si="39"/>
        <v>MIX LEGUMES</v>
      </c>
      <c r="E836" s="4">
        <v>44799</v>
      </c>
      <c r="F836" s="42" t="str">
        <f t="shared" si="41"/>
        <v>202208</v>
      </c>
      <c r="G836" s="6">
        <v>919</v>
      </c>
      <c r="H836" s="12"/>
      <c r="I836" s="12"/>
      <c r="J836" s="12"/>
      <c r="K836" s="12"/>
      <c r="L836" s="12"/>
      <c r="M836" s="12"/>
      <c r="N836" s="12"/>
      <c r="O836" s="12"/>
      <c r="P836" s="12"/>
      <c r="Q836" s="12"/>
      <c r="R836" s="12"/>
      <c r="S836" s="12"/>
      <c r="T836" s="12"/>
      <c r="U836" s="12"/>
      <c r="V836" s="12"/>
      <c r="W836" s="12"/>
      <c r="X836" s="12"/>
      <c r="Y836" s="12"/>
      <c r="Z836" s="12"/>
      <c r="AA836" s="12"/>
      <c r="AB836" s="12"/>
    </row>
    <row r="837" spans="1:28" ht="12.75" customHeight="1" x14ac:dyDescent="0.15">
      <c r="A837" t="str">
        <f t="shared" si="40"/>
        <v>1433075215540246183555</v>
      </c>
      <c r="B837" s="45">
        <v>143307521</v>
      </c>
      <c r="C837" s="13">
        <v>5540246183555</v>
      </c>
      <c r="D837" s="11" t="str">
        <f t="shared" si="39"/>
        <v>MIX LEGUMES</v>
      </c>
      <c r="E837" s="7">
        <v>44799</v>
      </c>
      <c r="F837" s="42" t="str">
        <f t="shared" si="41"/>
        <v>202208</v>
      </c>
      <c r="G837" s="9">
        <v>543</v>
      </c>
      <c r="H837" s="12"/>
      <c r="I837" s="12"/>
      <c r="J837" s="12"/>
      <c r="K837" s="12"/>
      <c r="L837" s="12"/>
      <c r="M837" s="12"/>
      <c r="N837" s="12"/>
      <c r="O837" s="12"/>
      <c r="P837" s="12"/>
      <c r="Q837" s="12"/>
      <c r="R837" s="12"/>
      <c r="S837" s="12"/>
      <c r="T837" s="12"/>
      <c r="U837" s="12"/>
      <c r="V837" s="12"/>
      <c r="W837" s="12"/>
      <c r="X837" s="12"/>
      <c r="Y837" s="12"/>
      <c r="Z837" s="12"/>
      <c r="AA837" s="12"/>
      <c r="AB837" s="12"/>
    </row>
    <row r="838" spans="1:28" ht="12.75" customHeight="1" x14ac:dyDescent="0.15">
      <c r="A838" t="str">
        <f t="shared" si="40"/>
        <v>1433075225540246171759</v>
      </c>
      <c r="B838" s="45">
        <v>143307522</v>
      </c>
      <c r="C838" s="13">
        <v>5540246171759</v>
      </c>
      <c r="D838" s="11" t="str">
        <f t="shared" si="39"/>
        <v>MIX LEGUMES</v>
      </c>
      <c r="E838" s="7">
        <v>44798</v>
      </c>
      <c r="F838" s="42" t="str">
        <f t="shared" si="41"/>
        <v>202208</v>
      </c>
      <c r="G838" s="9">
        <v>2506</v>
      </c>
      <c r="H838" s="12"/>
      <c r="I838" s="12"/>
      <c r="J838" s="12"/>
      <c r="K838" s="12"/>
      <c r="L838" s="12"/>
      <c r="M838" s="12"/>
      <c r="N838" s="12"/>
      <c r="O838" s="12"/>
      <c r="P838" s="12"/>
      <c r="Q838" s="12"/>
      <c r="R838" s="12"/>
      <c r="S838" s="12"/>
      <c r="T838" s="12"/>
      <c r="U838" s="12"/>
      <c r="V838" s="12"/>
      <c r="W838" s="12"/>
      <c r="X838" s="12"/>
      <c r="Y838" s="12"/>
      <c r="Z838" s="12"/>
      <c r="AA838" s="12"/>
      <c r="AB838" s="12"/>
    </row>
    <row r="839" spans="1:28" ht="12.75" customHeight="1" x14ac:dyDescent="0.15">
      <c r="A839" t="str">
        <f t="shared" si="40"/>
        <v>1433075225540246177133</v>
      </c>
      <c r="B839" s="45">
        <v>143307522</v>
      </c>
      <c r="C839" s="11">
        <v>5540246177133</v>
      </c>
      <c r="D839" s="11" t="str">
        <f t="shared" si="39"/>
        <v>MIX LEGUMES</v>
      </c>
      <c r="E839" s="4">
        <v>44798</v>
      </c>
      <c r="F839" s="42" t="str">
        <f t="shared" si="41"/>
        <v>202208</v>
      </c>
      <c r="G839" s="6">
        <v>2228</v>
      </c>
      <c r="H839" s="12"/>
      <c r="I839" s="12"/>
      <c r="J839" s="12"/>
      <c r="K839" s="12"/>
      <c r="L839" s="12"/>
      <c r="M839" s="12"/>
      <c r="N839" s="12"/>
      <c r="O839" s="12"/>
      <c r="P839" s="12"/>
      <c r="Q839" s="12"/>
      <c r="R839" s="12"/>
      <c r="S839" s="12"/>
      <c r="T839" s="12"/>
      <c r="U839" s="12"/>
      <c r="V839" s="12"/>
      <c r="W839" s="12"/>
      <c r="X839" s="12"/>
      <c r="Y839" s="12"/>
      <c r="Z839" s="12"/>
      <c r="AA839" s="12"/>
      <c r="AB839" s="12"/>
    </row>
    <row r="840" spans="1:28" ht="12.75" customHeight="1" x14ac:dyDescent="0.15">
      <c r="A840" t="str">
        <f t="shared" si="40"/>
        <v>1433075225540246192148</v>
      </c>
      <c r="B840" s="45">
        <v>143307522</v>
      </c>
      <c r="C840" s="13">
        <v>5540246192148</v>
      </c>
      <c r="D840" s="11" t="str">
        <f t="shared" si="39"/>
        <v>MIX LEGUMES</v>
      </c>
      <c r="E840" s="7">
        <v>44798</v>
      </c>
      <c r="F840" s="42" t="str">
        <f t="shared" si="41"/>
        <v>202208</v>
      </c>
      <c r="G840" s="9">
        <v>27840</v>
      </c>
      <c r="H840" s="12"/>
      <c r="I840" s="12"/>
      <c r="J840" s="12"/>
      <c r="K840" s="12"/>
      <c r="L840" s="12"/>
      <c r="M840" s="12"/>
      <c r="N840" s="12"/>
      <c r="O840" s="12"/>
      <c r="P840" s="12"/>
      <c r="Q840" s="12"/>
      <c r="R840" s="12"/>
      <c r="S840" s="12"/>
      <c r="T840" s="12"/>
      <c r="U840" s="12"/>
      <c r="V840" s="12"/>
      <c r="W840" s="12"/>
      <c r="X840" s="12"/>
      <c r="Y840" s="12"/>
      <c r="Z840" s="12"/>
      <c r="AA840" s="12"/>
      <c r="AB840" s="12"/>
    </row>
    <row r="841" spans="1:28" ht="12.75" customHeight="1" x14ac:dyDescent="0.15">
      <c r="A841" t="str">
        <f t="shared" si="40"/>
        <v>1433075255540246194632</v>
      </c>
      <c r="B841" s="45">
        <v>143307525</v>
      </c>
      <c r="C841" s="13">
        <v>5540246194632</v>
      </c>
      <c r="D841" s="11" t="str">
        <f t="shared" si="39"/>
        <v>BOULANGERIE</v>
      </c>
      <c r="E841" s="7">
        <v>44802</v>
      </c>
      <c r="F841" s="42" t="str">
        <f t="shared" si="41"/>
        <v>202208</v>
      </c>
      <c r="G841" s="9">
        <v>1003</v>
      </c>
      <c r="H841" s="12"/>
      <c r="I841" s="12"/>
      <c r="J841" s="12"/>
      <c r="K841" s="12"/>
      <c r="L841" s="12"/>
      <c r="M841" s="12"/>
      <c r="N841" s="12"/>
      <c r="O841" s="12"/>
      <c r="P841" s="12"/>
      <c r="Q841" s="12"/>
      <c r="R841" s="12"/>
      <c r="S841" s="12"/>
      <c r="T841" s="12"/>
      <c r="U841" s="12"/>
      <c r="V841" s="12"/>
      <c r="W841" s="12"/>
      <c r="X841" s="12"/>
      <c r="Y841" s="12"/>
      <c r="Z841" s="12"/>
      <c r="AA841" s="12"/>
      <c r="AB841" s="12"/>
    </row>
    <row r="842" spans="1:28" ht="12.75" customHeight="1" x14ac:dyDescent="0.15">
      <c r="A842" t="str">
        <f t="shared" si="40"/>
        <v>1433075275540246173906</v>
      </c>
      <c r="B842" s="45">
        <v>143307527</v>
      </c>
      <c r="C842" s="13">
        <v>5540246173906</v>
      </c>
      <c r="D842" s="11" t="str">
        <f t="shared" si="39"/>
        <v>VOLAILLE</v>
      </c>
      <c r="E842" s="7">
        <v>44801</v>
      </c>
      <c r="F842" s="42" t="str">
        <f t="shared" si="41"/>
        <v>202208</v>
      </c>
      <c r="G842" s="9">
        <v>1634</v>
      </c>
      <c r="H842" s="12"/>
      <c r="I842" s="12"/>
      <c r="J842" s="12"/>
      <c r="K842" s="12"/>
      <c r="L842" s="12"/>
      <c r="M842" s="12"/>
      <c r="N842" s="12"/>
      <c r="O842" s="12"/>
      <c r="P842" s="12"/>
      <c r="Q842" s="12"/>
      <c r="R842" s="12"/>
      <c r="S842" s="12"/>
      <c r="T842" s="12"/>
      <c r="U842" s="12"/>
      <c r="V842" s="12"/>
      <c r="W842" s="12"/>
      <c r="X842" s="12"/>
      <c r="Y842" s="12"/>
      <c r="Z842" s="12"/>
      <c r="AA842" s="12"/>
      <c r="AB842" s="12"/>
    </row>
    <row r="843" spans="1:28" ht="12.75" customHeight="1" x14ac:dyDescent="0.15">
      <c r="A843" t="str">
        <f t="shared" si="40"/>
        <v>1433075275540246181016</v>
      </c>
      <c r="B843" s="45">
        <v>143307527</v>
      </c>
      <c r="C843" s="11">
        <v>5540246181016</v>
      </c>
      <c r="D843" s="11" t="str">
        <f t="shared" si="39"/>
        <v>VOLAILLE</v>
      </c>
      <c r="E843" s="4">
        <v>44801</v>
      </c>
      <c r="F843" s="42" t="str">
        <f t="shared" si="41"/>
        <v>202208</v>
      </c>
      <c r="G843" s="6">
        <v>3564</v>
      </c>
      <c r="H843" s="12"/>
      <c r="I843" s="12"/>
      <c r="J843" s="12"/>
      <c r="K843" s="12"/>
      <c r="L843" s="12"/>
      <c r="M843" s="12"/>
      <c r="N843" s="12"/>
      <c r="O843" s="12"/>
      <c r="P843" s="12"/>
      <c r="Q843" s="12"/>
      <c r="R843" s="12"/>
      <c r="S843" s="12"/>
      <c r="T843" s="12"/>
      <c r="U843" s="12"/>
      <c r="V843" s="12"/>
      <c r="W843" s="12"/>
      <c r="X843" s="12"/>
      <c r="Y843" s="12"/>
      <c r="Z843" s="12"/>
      <c r="AA843" s="12"/>
      <c r="AB843" s="12"/>
    </row>
    <row r="844" spans="1:28" ht="12.75" customHeight="1" x14ac:dyDescent="0.15">
      <c r="A844" t="str">
        <f t="shared" si="40"/>
        <v>1433075305540246183844</v>
      </c>
      <c r="B844" s="45">
        <v>143307530</v>
      </c>
      <c r="C844" s="13">
        <v>5540246183844</v>
      </c>
      <c r="D844" s="11" t="str">
        <f t="shared" si="39"/>
        <v>BOULANGERIE</v>
      </c>
      <c r="E844" s="7">
        <v>44798</v>
      </c>
      <c r="F844" s="42" t="str">
        <f t="shared" si="41"/>
        <v>202208</v>
      </c>
      <c r="G844" s="9">
        <v>140</v>
      </c>
      <c r="H844" s="12"/>
      <c r="I844" s="12"/>
      <c r="J844" s="12"/>
      <c r="K844" s="12"/>
      <c r="L844" s="12"/>
      <c r="M844" s="12"/>
      <c r="N844" s="12"/>
      <c r="O844" s="12"/>
      <c r="P844" s="12"/>
      <c r="Q844" s="12"/>
      <c r="R844" s="12"/>
      <c r="S844" s="12"/>
      <c r="T844" s="12"/>
      <c r="U844" s="12"/>
      <c r="V844" s="12"/>
      <c r="W844" s="12"/>
      <c r="X844" s="12"/>
      <c r="Y844" s="12"/>
      <c r="Z844" s="12"/>
      <c r="AA844" s="12"/>
      <c r="AB844" s="12"/>
    </row>
    <row r="845" spans="1:28" ht="12.75" customHeight="1" x14ac:dyDescent="0.15">
      <c r="A845" t="str">
        <f t="shared" si="40"/>
        <v>1433175545540246176294</v>
      </c>
      <c r="B845" s="45">
        <v>143317554</v>
      </c>
      <c r="C845" s="11">
        <v>5540246176294</v>
      </c>
      <c r="D845" s="11" t="str">
        <f t="shared" si="39"/>
        <v>CREMERIE</v>
      </c>
      <c r="E845" s="4">
        <v>44793</v>
      </c>
      <c r="F845" s="42" t="str">
        <f t="shared" si="41"/>
        <v>202208</v>
      </c>
      <c r="G845" s="6">
        <v>2970</v>
      </c>
      <c r="H845" s="12"/>
      <c r="I845" s="12"/>
      <c r="J845" s="12"/>
      <c r="K845" s="12"/>
      <c r="L845" s="12"/>
      <c r="M845" s="12"/>
      <c r="N845" s="12"/>
      <c r="O845" s="12"/>
      <c r="P845" s="12"/>
      <c r="Q845" s="12"/>
      <c r="R845" s="12"/>
      <c r="S845" s="12"/>
      <c r="T845" s="12"/>
      <c r="U845" s="12"/>
      <c r="V845" s="12"/>
      <c r="W845" s="12"/>
      <c r="X845" s="12"/>
      <c r="Y845" s="12"/>
      <c r="Z845" s="12"/>
      <c r="AA845" s="12"/>
      <c r="AB845" s="12"/>
    </row>
    <row r="846" spans="1:28" ht="12.75" customHeight="1" x14ac:dyDescent="0.15">
      <c r="A846" t="str">
        <f t="shared" si="40"/>
        <v>1433175545540246176295</v>
      </c>
      <c r="B846" s="45">
        <v>143317554</v>
      </c>
      <c r="C846" s="13">
        <v>5540246176295</v>
      </c>
      <c r="D846" s="11" t="str">
        <f t="shared" si="39"/>
        <v>CREMERIE</v>
      </c>
      <c r="E846" s="7">
        <v>44793</v>
      </c>
      <c r="F846" s="42" t="str">
        <f t="shared" si="41"/>
        <v>202208</v>
      </c>
      <c r="G846" s="9">
        <v>7424</v>
      </c>
      <c r="H846" s="12"/>
      <c r="I846" s="12"/>
      <c r="J846" s="12"/>
      <c r="K846" s="12"/>
      <c r="L846" s="12"/>
      <c r="M846" s="12"/>
      <c r="N846" s="12"/>
      <c r="O846" s="12"/>
      <c r="P846" s="12"/>
      <c r="Q846" s="12"/>
      <c r="R846" s="12"/>
      <c r="S846" s="12"/>
      <c r="T846" s="12"/>
      <c r="U846" s="12"/>
      <c r="V846" s="12"/>
      <c r="W846" s="12"/>
      <c r="X846" s="12"/>
      <c r="Y846" s="12"/>
      <c r="Z846" s="12"/>
      <c r="AA846" s="12"/>
      <c r="AB846" s="12"/>
    </row>
    <row r="847" spans="1:28" ht="12.75" customHeight="1" x14ac:dyDescent="0.15">
      <c r="A847" t="str">
        <f t="shared" si="40"/>
        <v>1433175545540246187987</v>
      </c>
      <c r="B847" s="45">
        <v>143317554</v>
      </c>
      <c r="C847" s="13">
        <v>5540246187987</v>
      </c>
      <c r="D847" s="11" t="str">
        <f t="shared" si="39"/>
        <v>CREMERIE</v>
      </c>
      <c r="E847" s="7">
        <v>44793</v>
      </c>
      <c r="F847" s="42" t="str">
        <f t="shared" si="41"/>
        <v>202208</v>
      </c>
      <c r="G847" s="9">
        <v>4455</v>
      </c>
      <c r="H847" s="12"/>
      <c r="I847" s="12"/>
      <c r="J847" s="12"/>
      <c r="K847" s="12"/>
      <c r="L847" s="12"/>
      <c r="M847" s="12"/>
      <c r="N847" s="12"/>
      <c r="O847" s="12"/>
      <c r="P847" s="12"/>
      <c r="Q847" s="12"/>
      <c r="R847" s="12"/>
      <c r="S847" s="12"/>
      <c r="T847" s="12"/>
      <c r="U847" s="12"/>
      <c r="V847" s="12"/>
      <c r="W847" s="12"/>
      <c r="X847" s="12"/>
      <c r="Y847" s="12"/>
      <c r="Z847" s="12"/>
      <c r="AA847" s="12"/>
      <c r="AB847" s="12"/>
    </row>
    <row r="848" spans="1:28" ht="12.75" customHeight="1" x14ac:dyDescent="0.15">
      <c r="A848" t="str">
        <f t="shared" si="40"/>
        <v>1433175545540246188200</v>
      </c>
      <c r="B848" s="45">
        <v>143317554</v>
      </c>
      <c r="C848" s="11">
        <v>5540246188200</v>
      </c>
      <c r="D848" s="11" t="str">
        <f t="shared" si="39"/>
        <v>CREMERIE</v>
      </c>
      <c r="E848" s="4">
        <v>44793</v>
      </c>
      <c r="F848" s="42" t="str">
        <f t="shared" si="41"/>
        <v>202208</v>
      </c>
      <c r="G848" s="6">
        <v>1485</v>
      </c>
      <c r="H848" s="12"/>
      <c r="I848" s="12"/>
      <c r="J848" s="12"/>
      <c r="K848" s="12"/>
      <c r="L848" s="12"/>
      <c r="M848" s="12"/>
      <c r="N848" s="12"/>
      <c r="O848" s="12"/>
      <c r="P848" s="12"/>
      <c r="Q848" s="12"/>
      <c r="R848" s="12"/>
      <c r="S848" s="12"/>
      <c r="T848" s="12"/>
      <c r="U848" s="12"/>
      <c r="V848" s="12"/>
      <c r="W848" s="12"/>
      <c r="X848" s="12"/>
      <c r="Y848" s="12"/>
      <c r="Z848" s="12"/>
      <c r="AA848" s="12"/>
      <c r="AB848" s="12"/>
    </row>
    <row r="849" spans="1:28" ht="12.75" customHeight="1" x14ac:dyDescent="0.15">
      <c r="A849" t="str">
        <f t="shared" si="40"/>
        <v>1433175555540246172978</v>
      </c>
      <c r="B849" s="45">
        <v>143317555</v>
      </c>
      <c r="C849" s="11">
        <v>5540246172978</v>
      </c>
      <c r="D849" s="11" t="str">
        <f t="shared" si="39"/>
        <v>CREMERIE</v>
      </c>
      <c r="E849" s="4">
        <v>44793</v>
      </c>
      <c r="F849" s="42" t="str">
        <f t="shared" si="41"/>
        <v>202208</v>
      </c>
      <c r="G849" s="6">
        <v>836</v>
      </c>
      <c r="H849" s="12"/>
      <c r="I849" s="12"/>
      <c r="J849" s="12"/>
      <c r="K849" s="12"/>
      <c r="L849" s="12"/>
      <c r="M849" s="12"/>
      <c r="N849" s="12"/>
      <c r="O849" s="12"/>
      <c r="P849" s="12"/>
      <c r="Q849" s="12"/>
      <c r="R849" s="12"/>
      <c r="S849" s="12"/>
      <c r="T849" s="12"/>
      <c r="U849" s="12"/>
      <c r="V849" s="12"/>
      <c r="W849" s="12"/>
      <c r="X849" s="12"/>
      <c r="Y849" s="12"/>
      <c r="Z849" s="12"/>
      <c r="AA849" s="12"/>
      <c r="AB849" s="12"/>
    </row>
    <row r="850" spans="1:28" ht="12.75" customHeight="1" x14ac:dyDescent="0.15">
      <c r="A850" t="str">
        <f t="shared" si="40"/>
        <v>1433175555540246174174</v>
      </c>
      <c r="B850" s="45">
        <v>143317555</v>
      </c>
      <c r="C850" s="13">
        <v>5540246174174</v>
      </c>
      <c r="D850" s="11" t="str">
        <f t="shared" si="39"/>
        <v>CREMERIE</v>
      </c>
      <c r="E850" s="7">
        <v>44793</v>
      </c>
      <c r="F850" s="42" t="str">
        <f t="shared" si="41"/>
        <v>202208</v>
      </c>
      <c r="G850" s="9">
        <v>232</v>
      </c>
      <c r="H850" s="12"/>
      <c r="I850" s="12"/>
      <c r="J850" s="12"/>
      <c r="K850" s="12"/>
      <c r="L850" s="12"/>
      <c r="M850" s="12"/>
      <c r="N850" s="12"/>
      <c r="O850" s="12"/>
      <c r="P850" s="12"/>
      <c r="Q850" s="12"/>
      <c r="R850" s="12"/>
      <c r="S850" s="12"/>
      <c r="T850" s="12"/>
      <c r="U850" s="12"/>
      <c r="V850" s="12"/>
      <c r="W850" s="12"/>
      <c r="X850" s="12"/>
      <c r="Y850" s="12"/>
      <c r="Z850" s="12"/>
      <c r="AA850" s="12"/>
      <c r="AB850" s="12"/>
    </row>
    <row r="851" spans="1:28" ht="12.75" customHeight="1" x14ac:dyDescent="0.15">
      <c r="A851" t="str">
        <f t="shared" si="40"/>
        <v>1433175555540246176699</v>
      </c>
      <c r="B851" s="45">
        <v>143317555</v>
      </c>
      <c r="C851" s="13">
        <v>5540246176699</v>
      </c>
      <c r="D851" s="11" t="str">
        <f t="shared" si="39"/>
        <v>CREMERIE</v>
      </c>
      <c r="E851" s="7">
        <v>44793</v>
      </c>
      <c r="F851" s="42" t="str">
        <f t="shared" si="41"/>
        <v>202208</v>
      </c>
      <c r="G851" s="9">
        <v>2088</v>
      </c>
      <c r="H851" s="12"/>
      <c r="I851" s="12"/>
      <c r="J851" s="12"/>
      <c r="K851" s="12"/>
      <c r="L851" s="12"/>
      <c r="M851" s="12"/>
      <c r="N851" s="12"/>
      <c r="O851" s="12"/>
      <c r="P851" s="12"/>
      <c r="Q851" s="12"/>
      <c r="R851" s="12"/>
      <c r="S851" s="12"/>
      <c r="T851" s="12"/>
      <c r="U851" s="12"/>
      <c r="V851" s="12"/>
      <c r="W851" s="12"/>
      <c r="X851" s="12"/>
      <c r="Y851" s="12"/>
      <c r="Z851" s="12"/>
      <c r="AA851" s="12"/>
      <c r="AB851" s="12"/>
    </row>
    <row r="852" spans="1:28" ht="12.75" customHeight="1" x14ac:dyDescent="0.15">
      <c r="A852" t="str">
        <f t="shared" si="40"/>
        <v>1433175615540246173472</v>
      </c>
      <c r="B852" s="45">
        <v>143317561</v>
      </c>
      <c r="C852" s="11">
        <v>5540246173472</v>
      </c>
      <c r="D852" s="11" t="str">
        <f t="shared" si="39"/>
        <v>CREMERIE</v>
      </c>
      <c r="E852" s="4">
        <v>44799</v>
      </c>
      <c r="F852" s="42" t="str">
        <f t="shared" si="41"/>
        <v>202208</v>
      </c>
      <c r="G852" s="6">
        <v>279</v>
      </c>
      <c r="H852" s="12"/>
      <c r="I852" s="12"/>
      <c r="J852" s="12"/>
      <c r="K852" s="12"/>
      <c r="L852" s="12"/>
      <c r="M852" s="12"/>
      <c r="N852" s="12"/>
      <c r="O852" s="12"/>
      <c r="P852" s="12"/>
      <c r="Q852" s="12"/>
      <c r="R852" s="12"/>
      <c r="S852" s="12"/>
      <c r="T852" s="12"/>
      <c r="U852" s="12"/>
      <c r="V852" s="12"/>
      <c r="W852" s="12"/>
      <c r="X852" s="12"/>
      <c r="Y852" s="12"/>
      <c r="Z852" s="12"/>
      <c r="AA852" s="12"/>
      <c r="AB852" s="12"/>
    </row>
    <row r="853" spans="1:28" ht="12.75" customHeight="1" x14ac:dyDescent="0.15">
      <c r="A853" t="str">
        <f t="shared" si="40"/>
        <v>1433175615540246175049</v>
      </c>
      <c r="B853" s="45">
        <v>143317561</v>
      </c>
      <c r="C853" s="13">
        <v>5540246175049</v>
      </c>
      <c r="D853" s="11" t="str">
        <f t="shared" si="39"/>
        <v>CREMERIE</v>
      </c>
      <c r="E853" s="7">
        <v>44799</v>
      </c>
      <c r="F853" s="42" t="str">
        <f t="shared" si="41"/>
        <v>202208</v>
      </c>
      <c r="G853" s="9">
        <v>696</v>
      </c>
      <c r="H853" s="12"/>
      <c r="I853" s="12"/>
      <c r="J853" s="12"/>
      <c r="K853" s="12"/>
      <c r="L853" s="12"/>
      <c r="M853" s="12"/>
      <c r="N853" s="12"/>
      <c r="O853" s="12"/>
      <c r="P853" s="12"/>
      <c r="Q853" s="12"/>
      <c r="R853" s="12"/>
      <c r="S853" s="12"/>
      <c r="T853" s="12"/>
      <c r="U853" s="12"/>
      <c r="V853" s="12"/>
      <c r="W853" s="12"/>
      <c r="X853" s="12"/>
      <c r="Y853" s="12"/>
      <c r="Z853" s="12"/>
      <c r="AA853" s="12"/>
      <c r="AB853" s="12"/>
    </row>
    <row r="854" spans="1:28" ht="12.75" customHeight="1" x14ac:dyDescent="0.15">
      <c r="A854" t="str">
        <f t="shared" si="40"/>
        <v>1433175615540246175050</v>
      </c>
      <c r="B854" s="45">
        <v>143317561</v>
      </c>
      <c r="C854" s="11">
        <v>5540246175050</v>
      </c>
      <c r="D854" s="11" t="str">
        <f t="shared" si="39"/>
        <v>CREMERIE</v>
      </c>
      <c r="E854" s="4">
        <v>44799</v>
      </c>
      <c r="F854" s="42" t="str">
        <f t="shared" si="41"/>
        <v>202208</v>
      </c>
      <c r="G854" s="6">
        <v>557</v>
      </c>
      <c r="H854" s="12"/>
      <c r="I854" s="12"/>
      <c r="J854" s="12"/>
      <c r="K854" s="12"/>
      <c r="L854" s="12"/>
      <c r="M854" s="12"/>
      <c r="N854" s="12"/>
      <c r="O854" s="12"/>
      <c r="P854" s="12"/>
      <c r="Q854" s="12"/>
      <c r="R854" s="12"/>
      <c r="S854" s="12"/>
      <c r="T854" s="12"/>
      <c r="U854" s="12"/>
      <c r="V854" s="12"/>
      <c r="W854" s="12"/>
      <c r="X854" s="12"/>
      <c r="Y854" s="12"/>
      <c r="Z854" s="12"/>
      <c r="AA854" s="12"/>
      <c r="AB854" s="12"/>
    </row>
    <row r="855" spans="1:28" ht="12.75" customHeight="1" x14ac:dyDescent="0.15">
      <c r="A855" t="str">
        <f t="shared" si="40"/>
        <v>1433175765540246171933</v>
      </c>
      <c r="B855" s="45">
        <v>143317576</v>
      </c>
      <c r="C855" s="13">
        <v>5540246171933</v>
      </c>
      <c r="D855" s="11" t="str">
        <f t="shared" si="39"/>
        <v>CREMERIE</v>
      </c>
      <c r="E855" s="7">
        <v>44794</v>
      </c>
      <c r="F855" s="42" t="str">
        <f t="shared" si="41"/>
        <v>202208</v>
      </c>
      <c r="G855" s="9">
        <v>557</v>
      </c>
      <c r="H855" s="12"/>
      <c r="I855" s="12"/>
      <c r="J855" s="12"/>
      <c r="K855" s="12"/>
      <c r="L855" s="12"/>
      <c r="M855" s="12"/>
      <c r="N855" s="12"/>
      <c r="O855" s="12"/>
      <c r="P855" s="12"/>
      <c r="Q855" s="12"/>
      <c r="R855" s="12"/>
      <c r="S855" s="12"/>
      <c r="T855" s="12"/>
      <c r="U855" s="12"/>
      <c r="V855" s="12"/>
      <c r="W855" s="12"/>
      <c r="X855" s="12"/>
      <c r="Y855" s="12"/>
      <c r="Z855" s="12"/>
      <c r="AA855" s="12"/>
      <c r="AB855" s="12"/>
    </row>
    <row r="856" spans="1:28" ht="12.75" customHeight="1" x14ac:dyDescent="0.15">
      <c r="A856" t="str">
        <f t="shared" si="40"/>
        <v>1433175765540246176294</v>
      </c>
      <c r="B856" s="45">
        <v>143317576</v>
      </c>
      <c r="C856" s="11">
        <v>5540246176294</v>
      </c>
      <c r="D856" s="11" t="str">
        <f t="shared" si="39"/>
        <v>CREMERIE</v>
      </c>
      <c r="E856" s="4">
        <v>44794</v>
      </c>
      <c r="F856" s="42" t="str">
        <f t="shared" si="41"/>
        <v>202208</v>
      </c>
      <c r="G856" s="6">
        <v>1485</v>
      </c>
      <c r="H856" s="12"/>
      <c r="I856" s="12"/>
      <c r="J856" s="12"/>
      <c r="K856" s="12"/>
      <c r="L856" s="12"/>
      <c r="M856" s="12"/>
      <c r="N856" s="12"/>
      <c r="O856" s="12"/>
      <c r="P856" s="12"/>
      <c r="Q856" s="12"/>
      <c r="R856" s="12"/>
      <c r="S856" s="12"/>
      <c r="T856" s="12"/>
      <c r="U856" s="12"/>
      <c r="V856" s="12"/>
      <c r="W856" s="12"/>
      <c r="X856" s="12"/>
      <c r="Y856" s="12"/>
      <c r="Z856" s="12"/>
      <c r="AA856" s="12"/>
      <c r="AB856" s="12"/>
    </row>
    <row r="857" spans="1:28" ht="12.75" customHeight="1" x14ac:dyDescent="0.15">
      <c r="A857" t="str">
        <f t="shared" si="40"/>
        <v>1433175765540246176295</v>
      </c>
      <c r="B857" s="45">
        <v>143317576</v>
      </c>
      <c r="C857" s="13">
        <v>5540246176295</v>
      </c>
      <c r="D857" s="11" t="str">
        <f t="shared" si="39"/>
        <v>CREMERIE</v>
      </c>
      <c r="E857" s="7">
        <v>44794</v>
      </c>
      <c r="F857" s="42" t="str">
        <f t="shared" si="41"/>
        <v>202208</v>
      </c>
      <c r="G857" s="9">
        <v>5568</v>
      </c>
      <c r="H857" s="12"/>
      <c r="I857" s="12"/>
      <c r="J857" s="12"/>
      <c r="K857" s="12"/>
      <c r="L857" s="12"/>
      <c r="M857" s="12"/>
      <c r="N857" s="12"/>
      <c r="O857" s="12"/>
      <c r="P857" s="12"/>
      <c r="Q857" s="12"/>
      <c r="R857" s="12"/>
      <c r="S857" s="12"/>
      <c r="T857" s="12"/>
      <c r="U857" s="12"/>
      <c r="V857" s="12"/>
      <c r="W857" s="12"/>
      <c r="X857" s="12"/>
      <c r="Y857" s="12"/>
      <c r="Z857" s="12"/>
      <c r="AA857" s="12"/>
      <c r="AB857" s="12"/>
    </row>
    <row r="858" spans="1:28" ht="12.75" customHeight="1" x14ac:dyDescent="0.15">
      <c r="A858" t="str">
        <f t="shared" si="40"/>
        <v>1433175765540246188200</v>
      </c>
      <c r="B858" s="45">
        <v>143317576</v>
      </c>
      <c r="C858" s="13">
        <v>5540246188200</v>
      </c>
      <c r="D858" s="11" t="str">
        <f t="shared" si="39"/>
        <v>CREMERIE</v>
      </c>
      <c r="E858" s="7">
        <v>44794</v>
      </c>
      <c r="F858" s="42" t="str">
        <f t="shared" si="41"/>
        <v>202208</v>
      </c>
      <c r="G858" s="9">
        <v>743</v>
      </c>
      <c r="H858" s="12"/>
      <c r="I858" s="12"/>
      <c r="J858" s="12"/>
      <c r="K858" s="12"/>
      <c r="L858" s="12"/>
      <c r="M858" s="12"/>
      <c r="N858" s="12"/>
      <c r="O858" s="12"/>
      <c r="P858" s="12"/>
      <c r="Q858" s="12"/>
      <c r="R858" s="12"/>
      <c r="S858" s="12"/>
      <c r="T858" s="12"/>
      <c r="U858" s="12"/>
      <c r="V858" s="12"/>
      <c r="W858" s="12"/>
      <c r="X858" s="12"/>
      <c r="Y858" s="12"/>
      <c r="Z858" s="12"/>
      <c r="AA858" s="12"/>
      <c r="AB858" s="12"/>
    </row>
    <row r="859" spans="1:28" ht="12.75" customHeight="1" x14ac:dyDescent="0.15">
      <c r="A859" t="str">
        <f t="shared" si="40"/>
        <v>1433175775540246172539</v>
      </c>
      <c r="B859" s="45">
        <v>143317577</v>
      </c>
      <c r="C859" s="13">
        <v>5540246172539</v>
      </c>
      <c r="D859" s="11" t="str">
        <f t="shared" si="39"/>
        <v>CREMERIE</v>
      </c>
      <c r="E859" s="7">
        <v>44794</v>
      </c>
      <c r="F859" s="42" t="str">
        <f t="shared" si="41"/>
        <v>202208</v>
      </c>
      <c r="G859" s="9">
        <v>24</v>
      </c>
      <c r="H859" s="12"/>
      <c r="I859" s="12"/>
      <c r="J859" s="12"/>
      <c r="K859" s="12"/>
      <c r="L859" s="12"/>
      <c r="M859" s="12"/>
      <c r="N859" s="12"/>
      <c r="O859" s="12"/>
      <c r="P859" s="12"/>
      <c r="Q859" s="12"/>
      <c r="R859" s="12"/>
      <c r="S859" s="12"/>
      <c r="T859" s="12"/>
      <c r="U859" s="12"/>
      <c r="V859" s="12"/>
      <c r="W859" s="12"/>
      <c r="X859" s="12"/>
      <c r="Y859" s="12"/>
      <c r="Z859" s="12"/>
      <c r="AA859" s="12"/>
      <c r="AB859" s="12"/>
    </row>
    <row r="860" spans="1:28" ht="12.75" customHeight="1" x14ac:dyDescent="0.15">
      <c r="A860" t="str">
        <f t="shared" si="40"/>
        <v>1433175775540246172669</v>
      </c>
      <c r="B860" s="45">
        <v>143317577</v>
      </c>
      <c r="C860" s="11">
        <v>5540246172669</v>
      </c>
      <c r="D860" s="11" t="str">
        <f t="shared" si="39"/>
        <v>CREMERIE</v>
      </c>
      <c r="E860" s="4">
        <v>44794</v>
      </c>
      <c r="F860" s="42" t="str">
        <f t="shared" si="41"/>
        <v>202208</v>
      </c>
      <c r="G860" s="6">
        <v>279</v>
      </c>
      <c r="H860" s="12"/>
      <c r="I860" s="12"/>
      <c r="J860" s="12"/>
      <c r="K860" s="12"/>
      <c r="L860" s="12"/>
      <c r="M860" s="12"/>
      <c r="N860" s="12"/>
      <c r="O860" s="12"/>
      <c r="P860" s="12"/>
      <c r="Q860" s="12"/>
      <c r="R860" s="12"/>
      <c r="S860" s="12"/>
      <c r="T860" s="12"/>
      <c r="U860" s="12"/>
      <c r="V860" s="12"/>
      <c r="W860" s="12"/>
      <c r="X860" s="12"/>
      <c r="Y860" s="12"/>
      <c r="Z860" s="12"/>
      <c r="AA860" s="12"/>
      <c r="AB860" s="12"/>
    </row>
    <row r="861" spans="1:28" ht="12.75" customHeight="1" x14ac:dyDescent="0.15">
      <c r="A861" t="str">
        <f t="shared" si="40"/>
        <v>1433175775540246172978</v>
      </c>
      <c r="B861" s="45">
        <v>143317577</v>
      </c>
      <c r="C861" s="13">
        <v>5540246172978</v>
      </c>
      <c r="D861" s="11" t="str">
        <f t="shared" si="39"/>
        <v>CREMERIE</v>
      </c>
      <c r="E861" s="7">
        <v>44794</v>
      </c>
      <c r="F861" s="42" t="str">
        <f t="shared" si="41"/>
        <v>202208</v>
      </c>
      <c r="G861" s="9">
        <v>836</v>
      </c>
      <c r="H861" s="12"/>
      <c r="I861" s="12"/>
      <c r="J861" s="12"/>
      <c r="K861" s="12"/>
      <c r="L861" s="12"/>
      <c r="M861" s="12"/>
      <c r="N861" s="12"/>
      <c r="O861" s="12"/>
      <c r="P861" s="12"/>
      <c r="Q861" s="12"/>
      <c r="R861" s="12"/>
      <c r="S861" s="12"/>
      <c r="T861" s="12"/>
      <c r="U861" s="12"/>
      <c r="V861" s="12"/>
      <c r="W861" s="12"/>
      <c r="X861" s="12"/>
      <c r="Y861" s="12"/>
      <c r="Z861" s="12"/>
      <c r="AA861" s="12"/>
      <c r="AB861" s="12"/>
    </row>
    <row r="862" spans="1:28" ht="12.75" customHeight="1" x14ac:dyDescent="0.15">
      <c r="A862" t="str">
        <f t="shared" si="40"/>
        <v>1433175775540246174174</v>
      </c>
      <c r="B862" s="45">
        <v>143317577</v>
      </c>
      <c r="C862" s="11">
        <v>5540246174174</v>
      </c>
      <c r="D862" s="11" t="str">
        <f t="shared" si="39"/>
        <v>CREMERIE</v>
      </c>
      <c r="E862" s="4">
        <v>44794</v>
      </c>
      <c r="F862" s="42" t="str">
        <f t="shared" si="41"/>
        <v>202208</v>
      </c>
      <c r="G862" s="6">
        <v>232</v>
      </c>
      <c r="H862" s="12"/>
      <c r="I862" s="12"/>
      <c r="J862" s="12"/>
      <c r="K862" s="12"/>
      <c r="L862" s="12"/>
      <c r="M862" s="12"/>
      <c r="N862" s="12"/>
      <c r="O862" s="12"/>
      <c r="P862" s="12"/>
      <c r="Q862" s="12"/>
      <c r="R862" s="12"/>
      <c r="S862" s="12"/>
      <c r="T862" s="12"/>
      <c r="U862" s="12"/>
      <c r="V862" s="12"/>
      <c r="W862" s="12"/>
      <c r="X862" s="12"/>
      <c r="Y862" s="12"/>
      <c r="Z862" s="12"/>
      <c r="AA862" s="12"/>
      <c r="AB862" s="12"/>
    </row>
    <row r="863" spans="1:28" ht="12.75" customHeight="1" x14ac:dyDescent="0.15">
      <c r="A863" t="str">
        <f t="shared" si="40"/>
        <v>1433175775540246176699</v>
      </c>
      <c r="B863" s="45">
        <v>143317577</v>
      </c>
      <c r="C863" s="11">
        <v>5540246176699</v>
      </c>
      <c r="D863" s="11" t="str">
        <f t="shared" si="39"/>
        <v>CREMERIE</v>
      </c>
      <c r="E863" s="4">
        <v>44794</v>
      </c>
      <c r="F863" s="42" t="str">
        <f t="shared" si="41"/>
        <v>202208</v>
      </c>
      <c r="G863" s="6">
        <v>1880</v>
      </c>
      <c r="H863" s="12"/>
      <c r="I863" s="12"/>
      <c r="J863" s="12"/>
      <c r="K863" s="12"/>
      <c r="L863" s="12"/>
      <c r="M863" s="12"/>
      <c r="N863" s="12"/>
      <c r="O863" s="12"/>
      <c r="P863" s="12"/>
      <c r="Q863" s="12"/>
      <c r="R863" s="12"/>
      <c r="S863" s="12"/>
      <c r="T863" s="12"/>
      <c r="U863" s="12"/>
      <c r="V863" s="12"/>
      <c r="W863" s="12"/>
      <c r="X863" s="12"/>
      <c r="Y863" s="12"/>
      <c r="Z863" s="12"/>
      <c r="AA863" s="12"/>
      <c r="AB863" s="12"/>
    </row>
    <row r="864" spans="1:28" ht="12.75" customHeight="1" x14ac:dyDescent="0.15">
      <c r="A864" t="str">
        <f t="shared" si="40"/>
        <v>1433175875540246171933</v>
      </c>
      <c r="B864" s="45">
        <v>143317587</v>
      </c>
      <c r="C864" s="11">
        <v>5540246171933</v>
      </c>
      <c r="D864" s="11" t="str">
        <f t="shared" si="39"/>
        <v>CREMERIE</v>
      </c>
      <c r="E864" s="4">
        <v>44795</v>
      </c>
      <c r="F864" s="42" t="str">
        <f t="shared" si="41"/>
        <v>202208</v>
      </c>
      <c r="G864" s="6">
        <v>557</v>
      </c>
      <c r="H864" s="12"/>
      <c r="I864" s="12"/>
      <c r="J864" s="12"/>
      <c r="K864" s="12"/>
      <c r="L864" s="12"/>
      <c r="M864" s="12"/>
      <c r="N864" s="12"/>
      <c r="O864" s="12"/>
      <c r="P864" s="12"/>
      <c r="Q864" s="12"/>
      <c r="R864" s="12"/>
      <c r="S864" s="12"/>
      <c r="T864" s="12"/>
      <c r="U864" s="12"/>
      <c r="V864" s="12"/>
      <c r="W864" s="12"/>
      <c r="X864" s="12"/>
      <c r="Y864" s="12"/>
      <c r="Z864" s="12"/>
      <c r="AA864" s="12"/>
      <c r="AB864" s="12"/>
    </row>
    <row r="865" spans="1:28" ht="12.75" customHeight="1" x14ac:dyDescent="0.15">
      <c r="A865" t="str">
        <f t="shared" si="40"/>
        <v>1433175875540246188200</v>
      </c>
      <c r="B865" s="45">
        <v>143317587</v>
      </c>
      <c r="C865" s="11">
        <v>5540246188200</v>
      </c>
      <c r="D865" s="11" t="str">
        <f t="shared" si="39"/>
        <v>CREMERIE</v>
      </c>
      <c r="E865" s="4">
        <v>44795</v>
      </c>
      <c r="F865" s="42" t="str">
        <f t="shared" si="41"/>
        <v>202208</v>
      </c>
      <c r="G865" s="6">
        <v>743</v>
      </c>
      <c r="H865" s="12"/>
      <c r="I865" s="12"/>
      <c r="J865" s="12"/>
      <c r="K865" s="12"/>
      <c r="L865" s="12"/>
      <c r="M865" s="12"/>
      <c r="N865" s="12"/>
      <c r="O865" s="12"/>
      <c r="P865" s="12"/>
      <c r="Q865" s="12"/>
      <c r="R865" s="12"/>
      <c r="S865" s="12"/>
      <c r="T865" s="12"/>
      <c r="U865" s="12"/>
      <c r="V865" s="12"/>
      <c r="W865" s="12"/>
      <c r="X865" s="12"/>
      <c r="Y865" s="12"/>
      <c r="Z865" s="12"/>
      <c r="AA865" s="12"/>
      <c r="AB865" s="12"/>
    </row>
    <row r="866" spans="1:28" ht="12.75" customHeight="1" x14ac:dyDescent="0.15">
      <c r="A866" t="str">
        <f t="shared" si="40"/>
        <v>1433175885540246172978</v>
      </c>
      <c r="B866" s="45">
        <v>143317588</v>
      </c>
      <c r="C866" s="11">
        <v>5540246172978</v>
      </c>
      <c r="D866" s="11" t="str">
        <f t="shared" si="39"/>
        <v>CREMERIE</v>
      </c>
      <c r="E866" s="4">
        <v>44795</v>
      </c>
      <c r="F866" s="42" t="str">
        <f t="shared" si="41"/>
        <v>202208</v>
      </c>
      <c r="G866" s="6">
        <v>836</v>
      </c>
      <c r="H866" s="12"/>
      <c r="I866" s="12"/>
      <c r="J866" s="12"/>
      <c r="K866" s="12"/>
      <c r="L866" s="12"/>
      <c r="M866" s="12"/>
      <c r="N866" s="12"/>
      <c r="O866" s="12"/>
      <c r="P866" s="12"/>
      <c r="Q866" s="12"/>
      <c r="R866" s="12"/>
      <c r="S866" s="12"/>
      <c r="T866" s="12"/>
      <c r="U866" s="12"/>
      <c r="V866" s="12"/>
      <c r="W866" s="12"/>
      <c r="X866" s="12"/>
      <c r="Y866" s="12"/>
      <c r="Z866" s="12"/>
      <c r="AA866" s="12"/>
      <c r="AB866" s="12"/>
    </row>
    <row r="867" spans="1:28" ht="12.75" customHeight="1" x14ac:dyDescent="0.15">
      <c r="A867" t="str">
        <f t="shared" si="40"/>
        <v>1433175885540246174174</v>
      </c>
      <c r="B867" s="45">
        <v>143317588</v>
      </c>
      <c r="C867" s="13">
        <v>5540246174174</v>
      </c>
      <c r="D867" s="11" t="str">
        <f t="shared" si="39"/>
        <v>CREMERIE</v>
      </c>
      <c r="E867" s="7">
        <v>44795</v>
      </c>
      <c r="F867" s="42" t="str">
        <f t="shared" si="41"/>
        <v>202208</v>
      </c>
      <c r="G867" s="9">
        <v>232</v>
      </c>
      <c r="H867" s="12"/>
      <c r="I867" s="12"/>
      <c r="J867" s="12"/>
      <c r="K867" s="12"/>
      <c r="L867" s="12"/>
      <c r="M867" s="12"/>
      <c r="N867" s="12"/>
      <c r="O867" s="12"/>
      <c r="P867" s="12"/>
      <c r="Q867" s="12"/>
      <c r="R867" s="12"/>
      <c r="S867" s="12"/>
      <c r="T867" s="12"/>
      <c r="U867" s="12"/>
      <c r="V867" s="12"/>
      <c r="W867" s="12"/>
      <c r="X867" s="12"/>
      <c r="Y867" s="12"/>
      <c r="Z867" s="12"/>
      <c r="AA867" s="12"/>
      <c r="AB867" s="12"/>
    </row>
    <row r="868" spans="1:28" ht="12.75" customHeight="1" x14ac:dyDescent="0.15">
      <c r="A868" t="str">
        <f t="shared" si="40"/>
        <v>1433175885540246176699</v>
      </c>
      <c r="B868" s="45">
        <v>143317588</v>
      </c>
      <c r="C868" s="11">
        <v>5540246176699</v>
      </c>
      <c r="D868" s="11" t="str">
        <f t="shared" si="39"/>
        <v>CREMERIE</v>
      </c>
      <c r="E868" s="4">
        <v>44795</v>
      </c>
      <c r="F868" s="42" t="str">
        <f t="shared" si="41"/>
        <v>202208</v>
      </c>
      <c r="G868" s="6">
        <v>3132</v>
      </c>
      <c r="H868" s="12"/>
      <c r="I868" s="12"/>
      <c r="J868" s="12"/>
      <c r="K868" s="12"/>
      <c r="L868" s="12"/>
      <c r="M868" s="12"/>
      <c r="N868" s="12"/>
      <c r="O868" s="12"/>
      <c r="P868" s="12"/>
      <c r="Q868" s="12"/>
      <c r="R868" s="12"/>
      <c r="S868" s="12"/>
      <c r="T868" s="12"/>
      <c r="U868" s="12"/>
      <c r="V868" s="12"/>
      <c r="W868" s="12"/>
      <c r="X868" s="12"/>
      <c r="Y868" s="12"/>
      <c r="Z868" s="12"/>
      <c r="AA868" s="12"/>
      <c r="AB868" s="12"/>
    </row>
    <row r="869" spans="1:28" ht="12.75" customHeight="1" x14ac:dyDescent="0.15">
      <c r="A869" t="str">
        <f t="shared" si="40"/>
        <v>1433175885540246188175</v>
      </c>
      <c r="B869" s="45">
        <v>143317588</v>
      </c>
      <c r="C869" s="11">
        <v>5540246188175</v>
      </c>
      <c r="D869" s="11" t="str">
        <f t="shared" si="39"/>
        <v>CREMERIE</v>
      </c>
      <c r="E869" s="4">
        <v>44795</v>
      </c>
      <c r="F869" s="42" t="str">
        <f t="shared" si="41"/>
        <v>202208</v>
      </c>
      <c r="G869" s="6">
        <v>163</v>
      </c>
      <c r="H869" s="12"/>
      <c r="I869" s="12"/>
      <c r="J869" s="12"/>
      <c r="K869" s="12"/>
      <c r="L869" s="12"/>
      <c r="M869" s="12"/>
      <c r="N869" s="12"/>
      <c r="O869" s="12"/>
      <c r="P869" s="12"/>
      <c r="Q869" s="12"/>
      <c r="R869" s="12"/>
      <c r="S869" s="12"/>
      <c r="T869" s="12"/>
      <c r="U869" s="12"/>
      <c r="V869" s="12"/>
      <c r="W869" s="12"/>
      <c r="X869" s="12"/>
      <c r="Y869" s="12"/>
      <c r="Z869" s="12"/>
      <c r="AA869" s="12"/>
      <c r="AB869" s="12"/>
    </row>
    <row r="870" spans="1:28" ht="12.75" customHeight="1" x14ac:dyDescent="0.15">
      <c r="A870" t="str">
        <f t="shared" si="40"/>
        <v>1433175985540246173472</v>
      </c>
      <c r="B870" s="45">
        <v>143317598</v>
      </c>
      <c r="C870" s="11">
        <v>5540246173472</v>
      </c>
      <c r="D870" s="11" t="str">
        <f t="shared" si="39"/>
        <v>CREMERIE</v>
      </c>
      <c r="E870" s="4">
        <v>44795</v>
      </c>
      <c r="F870" s="42" t="str">
        <f t="shared" si="41"/>
        <v>202208</v>
      </c>
      <c r="G870" s="6">
        <v>140</v>
      </c>
      <c r="H870" s="12"/>
      <c r="I870" s="12"/>
      <c r="J870" s="12"/>
      <c r="K870" s="12"/>
      <c r="L870" s="12"/>
      <c r="M870" s="12"/>
      <c r="N870" s="12"/>
      <c r="O870" s="12"/>
      <c r="P870" s="12"/>
      <c r="Q870" s="12"/>
      <c r="R870" s="12"/>
      <c r="S870" s="12"/>
      <c r="T870" s="12"/>
      <c r="U870" s="12"/>
      <c r="V870" s="12"/>
      <c r="W870" s="12"/>
      <c r="X870" s="12"/>
      <c r="Y870" s="12"/>
      <c r="Z870" s="12"/>
      <c r="AA870" s="12"/>
      <c r="AB870" s="12"/>
    </row>
    <row r="871" spans="1:28" ht="12.75" customHeight="1" x14ac:dyDescent="0.15">
      <c r="A871" t="str">
        <f t="shared" si="40"/>
        <v>1433176095540246187987</v>
      </c>
      <c r="B871" s="45">
        <v>143317609</v>
      </c>
      <c r="C871" s="13">
        <v>5540246187987</v>
      </c>
      <c r="D871" s="11" t="str">
        <f t="shared" si="39"/>
        <v>CREMERIE</v>
      </c>
      <c r="E871" s="7">
        <v>44798</v>
      </c>
      <c r="F871" s="42" t="str">
        <f t="shared" si="41"/>
        <v>202208</v>
      </c>
      <c r="G871" s="9">
        <v>2228</v>
      </c>
      <c r="H871" s="12"/>
      <c r="I871" s="12"/>
      <c r="J871" s="12"/>
      <c r="K871" s="12"/>
      <c r="L871" s="12"/>
      <c r="M871" s="12"/>
      <c r="N871" s="12"/>
      <c r="O871" s="12"/>
      <c r="P871" s="12"/>
      <c r="Q871" s="12"/>
      <c r="R871" s="12"/>
      <c r="S871" s="12"/>
      <c r="T871" s="12"/>
      <c r="U871" s="12"/>
      <c r="V871" s="12"/>
      <c r="W871" s="12"/>
      <c r="X871" s="12"/>
      <c r="Y871" s="12"/>
      <c r="Z871" s="12"/>
      <c r="AA871" s="12"/>
      <c r="AB871" s="12"/>
    </row>
    <row r="872" spans="1:28" ht="12.75" customHeight="1" x14ac:dyDescent="0.15">
      <c r="A872" t="str">
        <f t="shared" si="40"/>
        <v>1433176095540246188200</v>
      </c>
      <c r="B872" s="45">
        <v>143317609</v>
      </c>
      <c r="C872" s="11">
        <v>5540246188200</v>
      </c>
      <c r="D872" s="11" t="str">
        <f t="shared" si="39"/>
        <v>CREMERIE</v>
      </c>
      <c r="E872" s="4">
        <v>44798</v>
      </c>
      <c r="F872" s="42" t="str">
        <f t="shared" si="41"/>
        <v>202208</v>
      </c>
      <c r="G872" s="6">
        <v>1485</v>
      </c>
      <c r="H872" s="12"/>
      <c r="I872" s="12"/>
      <c r="J872" s="12"/>
      <c r="K872" s="12"/>
      <c r="L872" s="12"/>
      <c r="M872" s="12"/>
      <c r="N872" s="12"/>
      <c r="O872" s="12"/>
      <c r="P872" s="12"/>
      <c r="Q872" s="12"/>
      <c r="R872" s="12"/>
      <c r="S872" s="12"/>
      <c r="T872" s="12"/>
      <c r="U872" s="12"/>
      <c r="V872" s="12"/>
      <c r="W872" s="12"/>
      <c r="X872" s="12"/>
      <c r="Y872" s="12"/>
      <c r="Z872" s="12"/>
      <c r="AA872" s="12"/>
      <c r="AB872" s="12"/>
    </row>
    <row r="873" spans="1:28" ht="12.75" customHeight="1" x14ac:dyDescent="0.15">
      <c r="A873" t="str">
        <f t="shared" si="40"/>
        <v>1433176105540246174174</v>
      </c>
      <c r="B873" s="45">
        <v>143317610</v>
      </c>
      <c r="C873" s="11">
        <v>5540246174174</v>
      </c>
      <c r="D873" s="11" t="str">
        <f t="shared" si="39"/>
        <v>CREMERIE</v>
      </c>
      <c r="E873" s="4">
        <v>44798</v>
      </c>
      <c r="F873" s="42" t="str">
        <f t="shared" si="41"/>
        <v>202208</v>
      </c>
      <c r="G873" s="6">
        <v>232</v>
      </c>
      <c r="H873" s="12"/>
      <c r="I873" s="12"/>
      <c r="J873" s="12"/>
      <c r="K873" s="12"/>
      <c r="L873" s="12"/>
      <c r="M873" s="12"/>
      <c r="N873" s="12"/>
      <c r="O873" s="12"/>
      <c r="P873" s="12"/>
      <c r="Q873" s="12"/>
      <c r="R873" s="12"/>
      <c r="S873" s="12"/>
      <c r="T873" s="12"/>
      <c r="U873" s="12"/>
      <c r="V873" s="12"/>
      <c r="W873" s="12"/>
      <c r="X873" s="12"/>
      <c r="Y873" s="12"/>
      <c r="Z873" s="12"/>
      <c r="AA873" s="12"/>
      <c r="AB873" s="12"/>
    </row>
    <row r="874" spans="1:28" ht="12.75" customHeight="1" x14ac:dyDescent="0.15">
      <c r="A874" t="str">
        <f t="shared" si="40"/>
        <v>1433176105540246188175</v>
      </c>
      <c r="B874" s="45">
        <v>143317610</v>
      </c>
      <c r="C874" s="13">
        <v>5540246188175</v>
      </c>
      <c r="D874" s="11" t="str">
        <f t="shared" si="39"/>
        <v>CREMERIE</v>
      </c>
      <c r="E874" s="7">
        <v>44798</v>
      </c>
      <c r="F874" s="42" t="str">
        <f t="shared" si="41"/>
        <v>202208</v>
      </c>
      <c r="G874" s="9">
        <v>93</v>
      </c>
      <c r="H874" s="12"/>
      <c r="I874" s="12"/>
      <c r="J874" s="12"/>
      <c r="K874" s="12"/>
      <c r="L874" s="12"/>
      <c r="M874" s="12"/>
      <c r="N874" s="12"/>
      <c r="O874" s="12"/>
      <c r="P874" s="12"/>
      <c r="Q874" s="12"/>
      <c r="R874" s="12"/>
      <c r="S874" s="12"/>
      <c r="T874" s="12"/>
      <c r="U874" s="12"/>
      <c r="V874" s="12"/>
      <c r="W874" s="12"/>
      <c r="X874" s="12"/>
      <c r="Y874" s="12"/>
      <c r="Z874" s="12"/>
      <c r="AA874" s="12"/>
      <c r="AB874" s="12"/>
    </row>
    <row r="875" spans="1:28" ht="12.75" customHeight="1" x14ac:dyDescent="0.15">
      <c r="A875" t="str">
        <f t="shared" si="40"/>
        <v>1433176155540246185429</v>
      </c>
      <c r="B875" s="45">
        <v>143317615</v>
      </c>
      <c r="C875" s="11">
        <v>5540246185429</v>
      </c>
      <c r="D875" s="11" t="str">
        <f t="shared" si="39"/>
        <v>CREMERIE</v>
      </c>
      <c r="E875" s="4">
        <v>44801</v>
      </c>
      <c r="F875" s="42" t="str">
        <f t="shared" si="41"/>
        <v>202208</v>
      </c>
      <c r="G875" s="6">
        <v>70</v>
      </c>
      <c r="H875" s="12"/>
      <c r="I875" s="12"/>
      <c r="J875" s="12"/>
      <c r="K875" s="12"/>
      <c r="L875" s="12"/>
      <c r="M875" s="12"/>
      <c r="N875" s="12"/>
      <c r="O875" s="12"/>
      <c r="P875" s="12"/>
      <c r="Q875" s="12"/>
      <c r="R875" s="12"/>
      <c r="S875" s="12"/>
      <c r="T875" s="12"/>
      <c r="U875" s="12"/>
      <c r="V875" s="12"/>
      <c r="W875" s="12"/>
      <c r="X875" s="12"/>
      <c r="Y875" s="12"/>
      <c r="Z875" s="12"/>
      <c r="AA875" s="12"/>
      <c r="AB875" s="12"/>
    </row>
    <row r="876" spans="1:28" ht="12.75" customHeight="1" x14ac:dyDescent="0.15">
      <c r="A876" t="str">
        <f t="shared" si="40"/>
        <v>1433176155540246186325</v>
      </c>
      <c r="B876" s="45">
        <v>143317615</v>
      </c>
      <c r="C876" s="13">
        <v>5540246186325</v>
      </c>
      <c r="D876" s="11" t="str">
        <f t="shared" si="39"/>
        <v>CREMERIE</v>
      </c>
      <c r="E876" s="7">
        <v>44801</v>
      </c>
      <c r="F876" s="42" t="str">
        <f t="shared" si="41"/>
        <v>202208</v>
      </c>
      <c r="G876" s="9">
        <v>140</v>
      </c>
      <c r="H876" s="12"/>
      <c r="I876" s="12"/>
      <c r="J876" s="12"/>
      <c r="K876" s="12"/>
      <c r="L876" s="12"/>
      <c r="M876" s="12"/>
      <c r="N876" s="12"/>
      <c r="O876" s="12"/>
      <c r="P876" s="12"/>
      <c r="Q876" s="12"/>
      <c r="R876" s="12"/>
      <c r="S876" s="12"/>
      <c r="T876" s="12"/>
      <c r="U876" s="12"/>
      <c r="V876" s="12"/>
      <c r="W876" s="12"/>
      <c r="X876" s="12"/>
      <c r="Y876" s="12"/>
      <c r="Z876" s="12"/>
      <c r="AA876" s="12"/>
      <c r="AB876" s="12"/>
    </row>
    <row r="877" spans="1:28" ht="12.75" customHeight="1" x14ac:dyDescent="0.15">
      <c r="A877" t="str">
        <f t="shared" si="40"/>
        <v>1433176315540246187882</v>
      </c>
      <c r="B877" s="45">
        <v>143317631</v>
      </c>
      <c r="C877" s="11">
        <v>5540246187882</v>
      </c>
      <c r="D877" s="11" t="str">
        <f t="shared" si="39"/>
        <v>EMBALLAGES</v>
      </c>
      <c r="E877" s="4">
        <v>44876</v>
      </c>
      <c r="F877" s="42" t="str">
        <f t="shared" si="41"/>
        <v>202211</v>
      </c>
      <c r="G877" s="6">
        <v>163</v>
      </c>
      <c r="H877" s="12"/>
      <c r="I877" s="12"/>
      <c r="J877" s="12"/>
      <c r="K877" s="12"/>
      <c r="L877" s="12"/>
      <c r="M877" s="12"/>
      <c r="N877" s="12"/>
      <c r="O877" s="12"/>
      <c r="P877" s="12"/>
      <c r="Q877" s="12"/>
      <c r="R877" s="12"/>
      <c r="S877" s="12"/>
      <c r="T877" s="12"/>
      <c r="U877" s="12"/>
      <c r="V877" s="12"/>
      <c r="W877" s="12"/>
      <c r="X877" s="12"/>
      <c r="Y877" s="12"/>
      <c r="Z877" s="12"/>
      <c r="AA877" s="12"/>
      <c r="AB877" s="12"/>
    </row>
    <row r="878" spans="1:28" ht="12.75" customHeight="1" x14ac:dyDescent="0.15">
      <c r="A878" t="str">
        <f t="shared" si="40"/>
        <v>1433176315540246187995</v>
      </c>
      <c r="B878" s="45">
        <v>143317631</v>
      </c>
      <c r="C878" s="11">
        <v>5540246187995</v>
      </c>
      <c r="D878" s="11" t="str">
        <f t="shared" si="39"/>
        <v>EMBALLAGES</v>
      </c>
      <c r="E878" s="4">
        <v>44876</v>
      </c>
      <c r="F878" s="42" t="str">
        <f t="shared" si="41"/>
        <v>202211</v>
      </c>
      <c r="G878" s="6">
        <v>464</v>
      </c>
      <c r="H878" s="12"/>
      <c r="I878" s="12"/>
      <c r="J878" s="12"/>
      <c r="K878" s="12"/>
      <c r="L878" s="12"/>
      <c r="M878" s="12"/>
      <c r="N878" s="12"/>
      <c r="O878" s="12"/>
      <c r="P878" s="12"/>
      <c r="Q878" s="12"/>
      <c r="R878" s="12"/>
      <c r="S878" s="12"/>
      <c r="T878" s="12"/>
      <c r="U878" s="12"/>
      <c r="V878" s="12"/>
      <c r="W878" s="12"/>
      <c r="X878" s="12"/>
      <c r="Y878" s="12"/>
      <c r="Z878" s="12"/>
      <c r="AA878" s="12"/>
      <c r="AB878" s="12"/>
    </row>
    <row r="879" spans="1:28" ht="12.75" customHeight="1" x14ac:dyDescent="0.15">
      <c r="A879" t="str">
        <f t="shared" si="40"/>
        <v>1433176315540246187997</v>
      </c>
      <c r="B879" s="45">
        <v>143317631</v>
      </c>
      <c r="C879" s="13">
        <v>5540246187997</v>
      </c>
      <c r="D879" s="11" t="str">
        <f t="shared" si="39"/>
        <v>EMBALLAGES</v>
      </c>
      <c r="E879" s="7">
        <v>44876</v>
      </c>
      <c r="F879" s="42" t="str">
        <f t="shared" si="41"/>
        <v>202211</v>
      </c>
      <c r="G879" s="9">
        <v>205</v>
      </c>
      <c r="H879" s="12"/>
      <c r="I879" s="12"/>
      <c r="J879" s="12"/>
      <c r="K879" s="12"/>
      <c r="L879" s="12"/>
      <c r="M879" s="12"/>
      <c r="N879" s="12"/>
      <c r="O879" s="12"/>
      <c r="P879" s="12"/>
      <c r="Q879" s="12"/>
      <c r="R879" s="12"/>
      <c r="S879" s="12"/>
      <c r="T879" s="12"/>
      <c r="U879" s="12"/>
      <c r="V879" s="12"/>
      <c r="W879" s="12"/>
      <c r="X879" s="12"/>
      <c r="Y879" s="12"/>
      <c r="Z879" s="12"/>
      <c r="AA879" s="12"/>
      <c r="AB879" s="12"/>
    </row>
    <row r="880" spans="1:28" ht="12.75" customHeight="1" x14ac:dyDescent="0.15">
      <c r="A880" t="str">
        <f t="shared" si="40"/>
        <v>1433176385540246172539</v>
      </c>
      <c r="B880" s="45">
        <v>143317638</v>
      </c>
      <c r="C880" s="11">
        <v>5540246172539</v>
      </c>
      <c r="D880" s="11" t="str">
        <f t="shared" si="39"/>
        <v>CREMERIE</v>
      </c>
      <c r="E880" s="4">
        <v>44799</v>
      </c>
      <c r="F880" s="42" t="str">
        <f t="shared" si="41"/>
        <v>202208</v>
      </c>
      <c r="G880" s="6">
        <v>47</v>
      </c>
      <c r="H880" s="12"/>
      <c r="I880" s="12"/>
      <c r="J880" s="12"/>
      <c r="K880" s="12"/>
      <c r="L880" s="12"/>
      <c r="M880" s="12"/>
      <c r="N880" s="12"/>
      <c r="O880" s="12"/>
      <c r="P880" s="12"/>
      <c r="Q880" s="12"/>
      <c r="R880" s="12"/>
      <c r="S880" s="12"/>
      <c r="T880" s="12"/>
      <c r="U880" s="12"/>
      <c r="V880" s="12"/>
      <c r="W880" s="12"/>
      <c r="X880" s="12"/>
      <c r="Y880" s="12"/>
      <c r="Z880" s="12"/>
      <c r="AA880" s="12"/>
      <c r="AB880" s="12"/>
    </row>
    <row r="881" spans="1:28" ht="12.75" customHeight="1" x14ac:dyDescent="0.15">
      <c r="A881" t="str">
        <f t="shared" si="40"/>
        <v>1433176385540246172669</v>
      </c>
      <c r="B881" s="45">
        <v>143317638</v>
      </c>
      <c r="C881" s="13">
        <v>5540246172669</v>
      </c>
      <c r="D881" s="11" t="str">
        <f t="shared" si="39"/>
        <v>CREMERIE</v>
      </c>
      <c r="E881" s="7">
        <v>44799</v>
      </c>
      <c r="F881" s="42" t="str">
        <f t="shared" si="41"/>
        <v>202208</v>
      </c>
      <c r="G881" s="9">
        <v>279</v>
      </c>
      <c r="H881" s="12"/>
      <c r="I881" s="12"/>
      <c r="J881" s="12"/>
      <c r="K881" s="12"/>
      <c r="L881" s="12"/>
      <c r="M881" s="12"/>
      <c r="N881" s="12"/>
      <c r="O881" s="12"/>
      <c r="P881" s="12"/>
      <c r="Q881" s="12"/>
      <c r="R881" s="12"/>
      <c r="S881" s="12"/>
      <c r="T881" s="12"/>
      <c r="U881" s="12"/>
      <c r="V881" s="12"/>
      <c r="W881" s="12"/>
      <c r="X881" s="12"/>
      <c r="Y881" s="12"/>
      <c r="Z881" s="12"/>
      <c r="AA881" s="12"/>
      <c r="AB881" s="12"/>
    </row>
    <row r="882" spans="1:28" ht="12.75" customHeight="1" x14ac:dyDescent="0.15">
      <c r="A882" t="str">
        <f t="shared" si="40"/>
        <v>1433176385540246176699</v>
      </c>
      <c r="B882" s="45">
        <v>143317638</v>
      </c>
      <c r="C882" s="11">
        <v>5540246176699</v>
      </c>
      <c r="D882" s="11" t="str">
        <f t="shared" si="39"/>
        <v>CREMERIE</v>
      </c>
      <c r="E882" s="4">
        <v>44799</v>
      </c>
      <c r="F882" s="42" t="str">
        <f t="shared" si="41"/>
        <v>202208</v>
      </c>
      <c r="G882" s="6">
        <v>4176</v>
      </c>
      <c r="H882" s="12"/>
      <c r="I882" s="12"/>
      <c r="J882" s="12"/>
      <c r="K882" s="12"/>
      <c r="L882" s="12"/>
      <c r="M882" s="12"/>
      <c r="N882" s="12"/>
      <c r="O882" s="12"/>
      <c r="P882" s="12"/>
      <c r="Q882" s="12"/>
      <c r="R882" s="12"/>
      <c r="S882" s="12"/>
      <c r="T882" s="12"/>
      <c r="U882" s="12"/>
      <c r="V882" s="12"/>
      <c r="W882" s="12"/>
      <c r="X882" s="12"/>
      <c r="Y882" s="12"/>
      <c r="Z882" s="12"/>
      <c r="AA882" s="12"/>
      <c r="AB882" s="12"/>
    </row>
    <row r="883" spans="1:28" ht="12.75" customHeight="1" x14ac:dyDescent="0.15">
      <c r="A883" t="str">
        <f t="shared" si="40"/>
        <v>1433176385540246188175</v>
      </c>
      <c r="B883" s="45">
        <v>143317638</v>
      </c>
      <c r="C883" s="13">
        <v>5540246188175</v>
      </c>
      <c r="D883" s="11" t="str">
        <f t="shared" si="39"/>
        <v>CREMERIE</v>
      </c>
      <c r="E883" s="7">
        <v>44799</v>
      </c>
      <c r="F883" s="42" t="str">
        <f t="shared" si="41"/>
        <v>202208</v>
      </c>
      <c r="G883" s="9">
        <v>70</v>
      </c>
      <c r="H883" s="12"/>
      <c r="I883" s="12"/>
      <c r="J883" s="12"/>
      <c r="K883" s="12"/>
      <c r="L883" s="12"/>
      <c r="M883" s="12"/>
      <c r="N883" s="12"/>
      <c r="O883" s="12"/>
      <c r="P883" s="12"/>
      <c r="Q883" s="12"/>
      <c r="R883" s="12"/>
      <c r="S883" s="12"/>
      <c r="T883" s="12"/>
      <c r="U883" s="12"/>
      <c r="V883" s="12"/>
      <c r="W883" s="12"/>
      <c r="X883" s="12"/>
      <c r="Y883" s="12"/>
      <c r="Z883" s="12"/>
      <c r="AA883" s="12"/>
      <c r="AB883" s="12"/>
    </row>
    <row r="884" spans="1:28" ht="12.75" customHeight="1" x14ac:dyDescent="0.15">
      <c r="A884" t="str">
        <f t="shared" si="40"/>
        <v>1433176385540246192102</v>
      </c>
      <c r="B884" s="45">
        <v>143317638</v>
      </c>
      <c r="C884" s="11">
        <v>5540246192102</v>
      </c>
      <c r="D884" s="11" t="str">
        <f t="shared" si="39"/>
        <v>CREMERIE</v>
      </c>
      <c r="E884" s="4">
        <v>44799</v>
      </c>
      <c r="F884" s="42" t="str">
        <f t="shared" si="41"/>
        <v>202208</v>
      </c>
      <c r="G884" s="6">
        <v>4009</v>
      </c>
      <c r="H884" s="12"/>
      <c r="I884" s="12"/>
      <c r="J884" s="12"/>
      <c r="K884" s="12"/>
      <c r="L884" s="12"/>
      <c r="M884" s="12"/>
      <c r="N884" s="12"/>
      <c r="O884" s="12"/>
      <c r="P884" s="12"/>
      <c r="Q884" s="12"/>
      <c r="R884" s="12"/>
      <c r="S884" s="12"/>
      <c r="T884" s="12"/>
      <c r="U884" s="12"/>
      <c r="V884" s="12"/>
      <c r="W884" s="12"/>
      <c r="X884" s="12"/>
      <c r="Y884" s="12"/>
      <c r="Z884" s="12"/>
      <c r="AA884" s="12"/>
      <c r="AB884" s="12"/>
    </row>
    <row r="885" spans="1:28" ht="12.75" customHeight="1" x14ac:dyDescent="0.15">
      <c r="A885" t="str">
        <f t="shared" si="40"/>
        <v>1433176395540246187987</v>
      </c>
      <c r="B885" s="45">
        <v>143317639</v>
      </c>
      <c r="C885" s="13">
        <v>5540246187987</v>
      </c>
      <c r="D885" s="11" t="str">
        <f t="shared" si="39"/>
        <v>CREMERIE</v>
      </c>
      <c r="E885" s="7">
        <v>44799</v>
      </c>
      <c r="F885" s="42" t="str">
        <f t="shared" si="41"/>
        <v>202208</v>
      </c>
      <c r="G885" s="9">
        <v>1114</v>
      </c>
      <c r="H885" s="12"/>
      <c r="I885" s="12"/>
      <c r="J885" s="12"/>
      <c r="K885" s="12"/>
      <c r="L885" s="12"/>
      <c r="M885" s="12"/>
      <c r="N885" s="12"/>
      <c r="O885" s="12"/>
      <c r="P885" s="12"/>
      <c r="Q885" s="12"/>
      <c r="R885" s="12"/>
      <c r="S885" s="12"/>
      <c r="T885" s="12"/>
      <c r="U885" s="12"/>
      <c r="V885" s="12"/>
      <c r="W885" s="12"/>
      <c r="X885" s="12"/>
      <c r="Y885" s="12"/>
      <c r="Z885" s="12"/>
      <c r="AA885" s="12"/>
      <c r="AB885" s="12"/>
    </row>
    <row r="886" spans="1:28" ht="12.75" customHeight="1" x14ac:dyDescent="0.15">
      <c r="A886" t="str">
        <f t="shared" si="40"/>
        <v>1433176425540246173472</v>
      </c>
      <c r="B886" s="45">
        <v>143317642</v>
      </c>
      <c r="C886" s="11">
        <v>5540246173472</v>
      </c>
      <c r="D886" s="11" t="str">
        <f t="shared" si="39"/>
        <v>CREMERIE</v>
      </c>
      <c r="E886" s="4">
        <v>44802</v>
      </c>
      <c r="F886" s="42" t="str">
        <f t="shared" si="41"/>
        <v>202208</v>
      </c>
      <c r="G886" s="6">
        <v>279</v>
      </c>
      <c r="H886" s="12"/>
      <c r="I886" s="12"/>
      <c r="J886" s="12"/>
      <c r="K886" s="12"/>
      <c r="L886" s="12"/>
      <c r="M886" s="12"/>
      <c r="N886" s="12"/>
      <c r="O886" s="12"/>
      <c r="P886" s="12"/>
      <c r="Q886" s="12"/>
      <c r="R886" s="12"/>
      <c r="S886" s="12"/>
      <c r="T886" s="12"/>
      <c r="U886" s="12"/>
      <c r="V886" s="12"/>
      <c r="W886" s="12"/>
      <c r="X886" s="12"/>
      <c r="Y886" s="12"/>
      <c r="Z886" s="12"/>
      <c r="AA886" s="12"/>
      <c r="AB886" s="12"/>
    </row>
    <row r="887" spans="1:28" ht="12.75" customHeight="1" x14ac:dyDescent="0.15">
      <c r="A887" t="str">
        <f t="shared" si="40"/>
        <v>1433176425540246175047</v>
      </c>
      <c r="B887" s="45">
        <v>143317642</v>
      </c>
      <c r="C887" s="13">
        <v>5540246175047</v>
      </c>
      <c r="D887" s="11" t="str">
        <f t="shared" si="39"/>
        <v>CREMERIE</v>
      </c>
      <c r="E887" s="7">
        <v>44802</v>
      </c>
      <c r="F887" s="42" t="str">
        <f t="shared" si="41"/>
        <v>202208</v>
      </c>
      <c r="G887" s="9">
        <v>279</v>
      </c>
      <c r="H887" s="12"/>
      <c r="I887" s="12"/>
      <c r="J887" s="12"/>
      <c r="K887" s="12"/>
      <c r="L887" s="12"/>
      <c r="M887" s="12"/>
      <c r="N887" s="12"/>
      <c r="O887" s="12"/>
      <c r="P887" s="12"/>
      <c r="Q887" s="12"/>
      <c r="R887" s="12"/>
      <c r="S887" s="12"/>
      <c r="T887" s="12"/>
      <c r="U887" s="12"/>
      <c r="V887" s="12"/>
      <c r="W887" s="12"/>
      <c r="X887" s="12"/>
      <c r="Y887" s="12"/>
      <c r="Z887" s="12"/>
      <c r="AA887" s="12"/>
      <c r="AB887" s="12"/>
    </row>
    <row r="888" spans="1:28" ht="12.75" customHeight="1" x14ac:dyDescent="0.15">
      <c r="A888" t="str">
        <f t="shared" si="40"/>
        <v>1433176425540246175049</v>
      </c>
      <c r="B888" s="45">
        <v>143317642</v>
      </c>
      <c r="C888" s="11">
        <v>5540246175049</v>
      </c>
      <c r="D888" s="11" t="str">
        <f t="shared" si="39"/>
        <v>CREMERIE</v>
      </c>
      <c r="E888" s="4">
        <v>44802</v>
      </c>
      <c r="F888" s="42" t="str">
        <f t="shared" si="41"/>
        <v>202208</v>
      </c>
      <c r="G888" s="6">
        <v>557</v>
      </c>
      <c r="H888" s="12"/>
      <c r="I888" s="12"/>
      <c r="J888" s="12"/>
      <c r="K888" s="12"/>
      <c r="L888" s="12"/>
      <c r="M888" s="12"/>
      <c r="N888" s="12"/>
      <c r="O888" s="12"/>
      <c r="P888" s="12"/>
      <c r="Q888" s="12"/>
      <c r="R888" s="12"/>
      <c r="S888" s="12"/>
      <c r="T888" s="12"/>
      <c r="U888" s="12"/>
      <c r="V888" s="12"/>
      <c r="W888" s="12"/>
      <c r="X888" s="12"/>
      <c r="Y888" s="12"/>
      <c r="Z888" s="12"/>
      <c r="AA888" s="12"/>
      <c r="AB888" s="12"/>
    </row>
    <row r="889" spans="1:28" ht="12.75" customHeight="1" x14ac:dyDescent="0.15">
      <c r="A889" t="str">
        <f t="shared" si="40"/>
        <v>1433176425540246175050</v>
      </c>
      <c r="B889" s="45">
        <v>143317642</v>
      </c>
      <c r="C889" s="13">
        <v>5540246175050</v>
      </c>
      <c r="D889" s="11" t="str">
        <f t="shared" si="39"/>
        <v>CREMERIE</v>
      </c>
      <c r="E889" s="7">
        <v>44802</v>
      </c>
      <c r="F889" s="42" t="str">
        <f t="shared" si="41"/>
        <v>202208</v>
      </c>
      <c r="G889" s="9">
        <v>557</v>
      </c>
      <c r="H889" s="12"/>
      <c r="I889" s="12"/>
      <c r="J889" s="12"/>
      <c r="K889" s="12"/>
      <c r="L889" s="12"/>
      <c r="M889" s="12"/>
      <c r="N889" s="12"/>
      <c r="O889" s="12"/>
      <c r="P889" s="12"/>
      <c r="Q889" s="12"/>
      <c r="R889" s="12"/>
      <c r="S889" s="12"/>
      <c r="T889" s="12"/>
      <c r="U889" s="12"/>
      <c r="V889" s="12"/>
      <c r="W889" s="12"/>
      <c r="X889" s="12"/>
      <c r="Y889" s="12"/>
      <c r="Z889" s="12"/>
      <c r="AA889" s="12"/>
      <c r="AB889" s="12"/>
    </row>
    <row r="890" spans="1:28" ht="12.75" customHeight="1" x14ac:dyDescent="0.15">
      <c r="A890" t="str">
        <f t="shared" si="40"/>
        <v>1433176425540246190743</v>
      </c>
      <c r="B890" s="45">
        <v>143317642</v>
      </c>
      <c r="C890" s="11">
        <v>5540246190743</v>
      </c>
      <c r="D890" s="11" t="str">
        <f t="shared" si="39"/>
        <v>CREMERIE</v>
      </c>
      <c r="E890" s="4">
        <v>44802</v>
      </c>
      <c r="F890" s="42" t="str">
        <f t="shared" si="41"/>
        <v>202208</v>
      </c>
      <c r="G890" s="6">
        <v>279</v>
      </c>
      <c r="H890" s="12"/>
      <c r="I890" s="12"/>
      <c r="J890" s="12"/>
      <c r="K890" s="12"/>
      <c r="L890" s="12"/>
      <c r="M890" s="12"/>
      <c r="N890" s="12"/>
      <c r="O890" s="12"/>
      <c r="P890" s="12"/>
      <c r="Q890" s="12"/>
      <c r="R890" s="12"/>
      <c r="S890" s="12"/>
      <c r="T890" s="12"/>
      <c r="U890" s="12"/>
      <c r="V890" s="12"/>
      <c r="W890" s="12"/>
      <c r="X890" s="12"/>
      <c r="Y890" s="12"/>
      <c r="Z890" s="12"/>
      <c r="AA890" s="12"/>
      <c r="AB890" s="12"/>
    </row>
    <row r="891" spans="1:28" ht="12.75" customHeight="1" x14ac:dyDescent="0.15">
      <c r="A891" t="str">
        <f t="shared" si="40"/>
        <v>1433276585540246172978</v>
      </c>
      <c r="B891" s="45">
        <v>143327658</v>
      </c>
      <c r="C891" s="13">
        <v>5540246172978</v>
      </c>
      <c r="D891" s="11" t="str">
        <f t="shared" si="39"/>
        <v>CREMERIE</v>
      </c>
      <c r="E891" s="7">
        <v>44800</v>
      </c>
      <c r="F891" s="42" t="str">
        <f t="shared" si="41"/>
        <v>202208</v>
      </c>
      <c r="G891" s="9">
        <v>836</v>
      </c>
      <c r="H891" s="12"/>
      <c r="I891" s="12"/>
      <c r="J891" s="12"/>
      <c r="K891" s="12"/>
      <c r="L891" s="12"/>
      <c r="M891" s="12"/>
      <c r="N891" s="12"/>
      <c r="O891" s="12"/>
      <c r="P891" s="12"/>
      <c r="Q891" s="12"/>
      <c r="R891" s="12"/>
      <c r="S891" s="12"/>
      <c r="T891" s="12"/>
      <c r="U891" s="12"/>
      <c r="V891" s="12"/>
      <c r="W891" s="12"/>
      <c r="X891" s="12"/>
      <c r="Y891" s="12"/>
      <c r="Z891" s="12"/>
      <c r="AA891" s="12"/>
      <c r="AB891" s="12"/>
    </row>
    <row r="892" spans="1:28" ht="12.75" customHeight="1" x14ac:dyDescent="0.15">
      <c r="A892" t="str">
        <f t="shared" si="40"/>
        <v>1433276585540246174174</v>
      </c>
      <c r="B892" s="45">
        <v>143327658</v>
      </c>
      <c r="C892" s="11">
        <v>5540246174174</v>
      </c>
      <c r="D892" s="11" t="str">
        <f t="shared" si="39"/>
        <v>CREMERIE</v>
      </c>
      <c r="E892" s="4">
        <v>44800</v>
      </c>
      <c r="F892" s="42" t="str">
        <f t="shared" si="41"/>
        <v>202208</v>
      </c>
      <c r="G892" s="6">
        <v>232</v>
      </c>
      <c r="H892" s="12"/>
      <c r="I892" s="12"/>
      <c r="J892" s="12"/>
      <c r="K892" s="12"/>
      <c r="L892" s="12"/>
      <c r="M892" s="12"/>
      <c r="N892" s="12"/>
      <c r="O892" s="12"/>
      <c r="P892" s="12"/>
      <c r="Q892" s="12"/>
      <c r="R892" s="12"/>
      <c r="S892" s="12"/>
      <c r="T892" s="12"/>
      <c r="U892" s="12"/>
      <c r="V892" s="12"/>
      <c r="W892" s="12"/>
      <c r="X892" s="12"/>
      <c r="Y892" s="12"/>
      <c r="Z892" s="12"/>
      <c r="AA892" s="12"/>
      <c r="AB892" s="12"/>
    </row>
    <row r="893" spans="1:28" ht="12.75" customHeight="1" x14ac:dyDescent="0.15">
      <c r="A893" t="str">
        <f t="shared" si="40"/>
        <v>1433276585540246176699</v>
      </c>
      <c r="B893" s="45">
        <v>143327658</v>
      </c>
      <c r="C893" s="11">
        <v>5540246176699</v>
      </c>
      <c r="D893" s="11" t="str">
        <f t="shared" si="39"/>
        <v>CREMERIE</v>
      </c>
      <c r="E893" s="4">
        <v>44800</v>
      </c>
      <c r="F893" s="42" t="str">
        <f t="shared" si="41"/>
        <v>202208</v>
      </c>
      <c r="G893" s="6">
        <v>6264</v>
      </c>
      <c r="H893" s="12"/>
      <c r="I893" s="12"/>
      <c r="J893" s="12"/>
      <c r="K893" s="12"/>
      <c r="L893" s="12"/>
      <c r="M893" s="12"/>
      <c r="N893" s="12"/>
      <c r="O893" s="12"/>
      <c r="P893" s="12"/>
      <c r="Q893" s="12"/>
      <c r="R893" s="12"/>
      <c r="S893" s="12"/>
      <c r="T893" s="12"/>
      <c r="U893" s="12"/>
      <c r="V893" s="12"/>
      <c r="W893" s="12"/>
      <c r="X893" s="12"/>
      <c r="Y893" s="12"/>
      <c r="Z893" s="12"/>
      <c r="AA893" s="12"/>
      <c r="AB893" s="12"/>
    </row>
    <row r="894" spans="1:28" ht="12.75" customHeight="1" x14ac:dyDescent="0.15">
      <c r="A894" t="str">
        <f t="shared" si="40"/>
        <v>1433276605540246176295</v>
      </c>
      <c r="B894" s="45">
        <v>143327660</v>
      </c>
      <c r="C894" s="13">
        <v>5540246176295</v>
      </c>
      <c r="D894" s="11" t="str">
        <f t="shared" si="39"/>
        <v>CREMERIE</v>
      </c>
      <c r="E894" s="7">
        <v>44800</v>
      </c>
      <c r="F894" s="42" t="str">
        <f t="shared" si="41"/>
        <v>202208</v>
      </c>
      <c r="G894" s="9">
        <v>4455</v>
      </c>
      <c r="H894" s="12"/>
      <c r="I894" s="12"/>
      <c r="J894" s="12"/>
      <c r="K894" s="12"/>
      <c r="L894" s="12"/>
      <c r="M894" s="12"/>
      <c r="N894" s="12"/>
      <c r="O894" s="12"/>
      <c r="P894" s="12"/>
      <c r="Q894" s="12"/>
      <c r="R894" s="12"/>
      <c r="S894" s="12"/>
      <c r="T894" s="12"/>
      <c r="U894" s="12"/>
      <c r="V894" s="12"/>
      <c r="W894" s="12"/>
      <c r="X894" s="12"/>
      <c r="Y894" s="12"/>
      <c r="Z894" s="12"/>
      <c r="AA894" s="12"/>
      <c r="AB894" s="12"/>
    </row>
    <row r="895" spans="1:28" ht="12.75" customHeight="1" x14ac:dyDescent="0.15">
      <c r="A895" t="str">
        <f t="shared" si="40"/>
        <v>1433276605540246188200</v>
      </c>
      <c r="B895" s="45">
        <v>143327660</v>
      </c>
      <c r="C895" s="11">
        <v>5540246188200</v>
      </c>
      <c r="D895" s="11" t="str">
        <f t="shared" si="39"/>
        <v>CREMERIE</v>
      </c>
      <c r="E895" s="4">
        <v>44800</v>
      </c>
      <c r="F895" s="42" t="str">
        <f t="shared" si="41"/>
        <v>202208</v>
      </c>
      <c r="G895" s="6">
        <v>1485</v>
      </c>
      <c r="H895" s="12"/>
      <c r="I895" s="12"/>
      <c r="J895" s="12"/>
      <c r="K895" s="12"/>
      <c r="L895" s="12"/>
      <c r="M895" s="12"/>
      <c r="N895" s="12"/>
      <c r="O895" s="12"/>
      <c r="P895" s="12"/>
      <c r="Q895" s="12"/>
      <c r="R895" s="12"/>
      <c r="S895" s="12"/>
      <c r="T895" s="12"/>
      <c r="U895" s="12"/>
      <c r="V895" s="12"/>
      <c r="W895" s="12"/>
      <c r="X895" s="12"/>
      <c r="Y895" s="12"/>
      <c r="Z895" s="12"/>
      <c r="AA895" s="12"/>
      <c r="AB895" s="12"/>
    </row>
    <row r="896" spans="1:28" ht="12.75" customHeight="1" x14ac:dyDescent="0.15">
      <c r="A896" t="str">
        <f t="shared" si="40"/>
        <v>1433276615540246194632</v>
      </c>
      <c r="B896" s="45">
        <v>143327661</v>
      </c>
      <c r="C896" s="11">
        <v>5540246194632</v>
      </c>
      <c r="D896" s="11" t="str">
        <f t="shared" si="39"/>
        <v>BOULANGERIE</v>
      </c>
      <c r="E896" s="4">
        <v>44798</v>
      </c>
      <c r="F896" s="42" t="str">
        <f t="shared" si="41"/>
        <v>202208</v>
      </c>
      <c r="G896" s="6">
        <v>335</v>
      </c>
      <c r="H896" s="12"/>
      <c r="I896" s="12"/>
      <c r="J896" s="12"/>
      <c r="K896" s="12"/>
      <c r="L896" s="12"/>
      <c r="M896" s="12"/>
      <c r="N896" s="12"/>
      <c r="O896" s="12"/>
      <c r="P896" s="12"/>
      <c r="Q896" s="12"/>
      <c r="R896" s="12"/>
      <c r="S896" s="12"/>
      <c r="T896" s="12"/>
      <c r="U896" s="12"/>
      <c r="V896" s="12"/>
      <c r="W896" s="12"/>
      <c r="X896" s="12"/>
      <c r="Y896" s="12"/>
      <c r="Z896" s="12"/>
      <c r="AA896" s="12"/>
      <c r="AB896" s="12"/>
    </row>
    <row r="897" spans="1:28" ht="12.75" customHeight="1" x14ac:dyDescent="0.15">
      <c r="A897" t="str">
        <f t="shared" si="40"/>
        <v>1433276715540246194632</v>
      </c>
      <c r="B897" s="45">
        <v>143327671</v>
      </c>
      <c r="C897" s="13">
        <v>5540246194632</v>
      </c>
      <c r="D897" s="11" t="str">
        <f t="shared" si="39"/>
        <v>BOULANGERIE</v>
      </c>
      <c r="E897" s="7">
        <v>44807</v>
      </c>
      <c r="F897" s="42" t="str">
        <f t="shared" si="41"/>
        <v>202209</v>
      </c>
      <c r="G897" s="9">
        <v>1337</v>
      </c>
      <c r="H897" s="12"/>
      <c r="I897" s="12"/>
      <c r="J897" s="12"/>
      <c r="K897" s="12"/>
      <c r="L897" s="12"/>
      <c r="M897" s="12"/>
      <c r="N897" s="12"/>
      <c r="O897" s="12"/>
      <c r="P897" s="12"/>
      <c r="Q897" s="12"/>
      <c r="R897" s="12"/>
      <c r="S897" s="12"/>
      <c r="T897" s="12"/>
      <c r="U897" s="12"/>
      <c r="V897" s="12"/>
      <c r="W897" s="12"/>
      <c r="X897" s="12"/>
      <c r="Y897" s="12"/>
      <c r="Z897" s="12"/>
      <c r="AA897" s="12"/>
      <c r="AB897" s="12"/>
    </row>
    <row r="898" spans="1:28" ht="12.75" customHeight="1" x14ac:dyDescent="0.15">
      <c r="A898" t="str">
        <f t="shared" si="40"/>
        <v>1433276735540246184036</v>
      </c>
      <c r="B898" s="45">
        <v>143327673</v>
      </c>
      <c r="C898" s="11">
        <v>5540246184036</v>
      </c>
      <c r="D898" s="11" t="str">
        <f t="shared" ref="D898:D961" si="42">VLOOKUP(C898,Categorie,4,FALSE)</f>
        <v>BOULANGERIE</v>
      </c>
      <c r="E898" s="4">
        <v>44809</v>
      </c>
      <c r="F898" s="42" t="str">
        <f t="shared" si="41"/>
        <v>202209</v>
      </c>
      <c r="G898" s="6">
        <v>130</v>
      </c>
      <c r="H898" s="12"/>
      <c r="I898" s="12"/>
      <c r="J898" s="12"/>
      <c r="K898" s="12"/>
      <c r="L898" s="12"/>
      <c r="M898" s="12"/>
      <c r="N898" s="12"/>
      <c r="O898" s="12"/>
      <c r="P898" s="12"/>
      <c r="Q898" s="12"/>
      <c r="R898" s="12"/>
      <c r="S898" s="12"/>
      <c r="T898" s="12"/>
      <c r="U898" s="12"/>
      <c r="V898" s="12"/>
      <c r="W898" s="12"/>
      <c r="X898" s="12"/>
      <c r="Y898" s="12"/>
      <c r="Z898" s="12"/>
      <c r="AA898" s="12"/>
      <c r="AB898" s="12"/>
    </row>
    <row r="899" spans="1:28" ht="12.75" customHeight="1" x14ac:dyDescent="0.15">
      <c r="A899" t="str">
        <f t="shared" ref="A899:A962" si="43">_xlfn.CONCAT(B899,C899)</f>
        <v>1433276735540246191596</v>
      </c>
      <c r="B899" s="45">
        <v>143327673</v>
      </c>
      <c r="C899" s="13">
        <v>5540246191596</v>
      </c>
      <c r="D899" s="11" t="str">
        <f t="shared" si="42"/>
        <v>BOULANGERIE</v>
      </c>
      <c r="E899" s="7">
        <v>44809</v>
      </c>
      <c r="F899" s="42" t="str">
        <f t="shared" ref="F899:F962" si="44">TEXT(E899,"aaaamm")</f>
        <v>202209</v>
      </c>
      <c r="G899" s="9">
        <v>75</v>
      </c>
      <c r="H899" s="12"/>
      <c r="I899" s="12"/>
      <c r="J899" s="12"/>
      <c r="K899" s="12"/>
      <c r="L899" s="12"/>
      <c r="M899" s="12"/>
      <c r="N899" s="12"/>
      <c r="O899" s="12"/>
      <c r="P899" s="12"/>
      <c r="Q899" s="12"/>
      <c r="R899" s="12"/>
      <c r="S899" s="12"/>
      <c r="T899" s="12"/>
      <c r="U899" s="12"/>
      <c r="V899" s="12"/>
      <c r="W899" s="12"/>
      <c r="X899" s="12"/>
      <c r="Y899" s="12"/>
      <c r="Z899" s="12"/>
      <c r="AA899" s="12"/>
      <c r="AB899" s="12"/>
    </row>
    <row r="900" spans="1:28" ht="12.75" customHeight="1" x14ac:dyDescent="0.15">
      <c r="A900" t="str">
        <f t="shared" si="43"/>
        <v>1433276745540246171759</v>
      </c>
      <c r="B900" s="45">
        <v>143327674</v>
      </c>
      <c r="C900" s="11">
        <v>5540246171759</v>
      </c>
      <c r="D900" s="11" t="str">
        <f t="shared" si="42"/>
        <v>MIX LEGUMES</v>
      </c>
      <c r="E900" s="4">
        <v>44806</v>
      </c>
      <c r="F900" s="42" t="str">
        <f t="shared" si="44"/>
        <v>202209</v>
      </c>
      <c r="G900" s="6">
        <v>3759</v>
      </c>
      <c r="H900" s="12"/>
      <c r="I900" s="12"/>
      <c r="J900" s="12"/>
      <c r="K900" s="12"/>
      <c r="L900" s="12"/>
      <c r="M900" s="12"/>
      <c r="N900" s="12"/>
      <c r="O900" s="12"/>
      <c r="P900" s="12"/>
      <c r="Q900" s="12"/>
      <c r="R900" s="12"/>
      <c r="S900" s="12"/>
      <c r="T900" s="12"/>
      <c r="U900" s="12"/>
      <c r="V900" s="12"/>
      <c r="W900" s="12"/>
      <c r="X900" s="12"/>
      <c r="Y900" s="12"/>
      <c r="Z900" s="12"/>
      <c r="AA900" s="12"/>
      <c r="AB900" s="12"/>
    </row>
    <row r="901" spans="1:28" ht="12.75" customHeight="1" x14ac:dyDescent="0.15">
      <c r="A901" t="str">
        <f t="shared" si="43"/>
        <v>1433276745540246177133</v>
      </c>
      <c r="B901" s="45">
        <v>143327674</v>
      </c>
      <c r="C901" s="13">
        <v>5540246177133</v>
      </c>
      <c r="D901" s="11" t="str">
        <f t="shared" si="42"/>
        <v>MIX LEGUMES</v>
      </c>
      <c r="E901" s="7">
        <v>44806</v>
      </c>
      <c r="F901" s="42" t="str">
        <f t="shared" si="44"/>
        <v>202209</v>
      </c>
      <c r="G901" s="9">
        <v>6125</v>
      </c>
      <c r="H901" s="12"/>
      <c r="I901" s="12"/>
      <c r="J901" s="12"/>
      <c r="K901" s="12"/>
      <c r="L901" s="12"/>
      <c r="M901" s="12"/>
      <c r="N901" s="12"/>
      <c r="O901" s="12"/>
      <c r="P901" s="12"/>
      <c r="Q901" s="12"/>
      <c r="R901" s="12"/>
      <c r="S901" s="12"/>
      <c r="T901" s="12"/>
      <c r="U901" s="12"/>
      <c r="V901" s="12"/>
      <c r="W901" s="12"/>
      <c r="X901" s="12"/>
      <c r="Y901" s="12"/>
      <c r="Z901" s="12"/>
      <c r="AA901" s="12"/>
      <c r="AB901" s="12"/>
    </row>
    <row r="902" spans="1:28" ht="12.75" customHeight="1" x14ac:dyDescent="0.15">
      <c r="A902" t="str">
        <f t="shared" si="43"/>
        <v>1433276745540246192148</v>
      </c>
      <c r="B902" s="45">
        <v>143327674</v>
      </c>
      <c r="C902" s="11">
        <v>5540246192148</v>
      </c>
      <c r="D902" s="11" t="str">
        <f t="shared" si="42"/>
        <v>MIX LEGUMES</v>
      </c>
      <c r="E902" s="4">
        <v>44806</v>
      </c>
      <c r="F902" s="42" t="str">
        <f t="shared" si="44"/>
        <v>202209</v>
      </c>
      <c r="G902" s="6">
        <v>26448</v>
      </c>
      <c r="H902" s="12"/>
      <c r="I902" s="12"/>
      <c r="J902" s="12"/>
      <c r="K902" s="12"/>
      <c r="L902" s="12"/>
      <c r="M902" s="12"/>
      <c r="N902" s="12"/>
      <c r="O902" s="12"/>
      <c r="P902" s="12"/>
      <c r="Q902" s="12"/>
      <c r="R902" s="12"/>
      <c r="S902" s="12"/>
      <c r="T902" s="12"/>
      <c r="U902" s="12"/>
      <c r="V902" s="12"/>
      <c r="W902" s="12"/>
      <c r="X902" s="12"/>
      <c r="Y902" s="12"/>
      <c r="Z902" s="12"/>
      <c r="AA902" s="12"/>
      <c r="AB902" s="12"/>
    </row>
    <row r="903" spans="1:28" ht="12.75" customHeight="1" x14ac:dyDescent="0.15">
      <c r="A903" t="str">
        <f t="shared" si="43"/>
        <v>1433276875540246183587</v>
      </c>
      <c r="B903" s="45">
        <v>143327687</v>
      </c>
      <c r="C903" s="11">
        <v>5540246183587</v>
      </c>
      <c r="D903" s="11" t="str">
        <f t="shared" si="42"/>
        <v>MIX LEGUMES</v>
      </c>
      <c r="E903" s="4">
        <v>44805</v>
      </c>
      <c r="F903" s="42" t="str">
        <f t="shared" si="44"/>
        <v>202209</v>
      </c>
      <c r="G903" s="6">
        <v>502</v>
      </c>
      <c r="H903" s="12"/>
      <c r="I903" s="12"/>
      <c r="J903" s="12"/>
      <c r="K903" s="12"/>
      <c r="L903" s="12"/>
      <c r="M903" s="12"/>
      <c r="N903" s="12"/>
      <c r="O903" s="12"/>
      <c r="P903" s="12"/>
      <c r="Q903" s="12"/>
      <c r="R903" s="12"/>
      <c r="S903" s="12"/>
      <c r="T903" s="12"/>
      <c r="U903" s="12"/>
      <c r="V903" s="12"/>
      <c r="W903" s="12"/>
      <c r="X903" s="12"/>
      <c r="Y903" s="12"/>
      <c r="Z903" s="12"/>
      <c r="AA903" s="12"/>
      <c r="AB903" s="12"/>
    </row>
    <row r="904" spans="1:28" ht="12.75" customHeight="1" x14ac:dyDescent="0.15">
      <c r="A904" t="str">
        <f t="shared" si="43"/>
        <v>1433276915540246176295</v>
      </c>
      <c r="B904" s="45">
        <v>143327691</v>
      </c>
      <c r="C904" s="11">
        <v>5540246176295</v>
      </c>
      <c r="D904" s="11" t="str">
        <f t="shared" si="42"/>
        <v>CREMERIE</v>
      </c>
      <c r="E904" s="4">
        <v>44801</v>
      </c>
      <c r="F904" s="42" t="str">
        <f t="shared" si="44"/>
        <v>202208</v>
      </c>
      <c r="G904" s="6">
        <v>7424</v>
      </c>
      <c r="H904" s="12"/>
      <c r="I904" s="12"/>
      <c r="J904" s="12"/>
      <c r="K904" s="12"/>
      <c r="L904" s="12"/>
      <c r="M904" s="12"/>
      <c r="N904" s="12"/>
      <c r="O904" s="12"/>
      <c r="P904" s="12"/>
      <c r="Q904" s="12"/>
      <c r="R904" s="12"/>
      <c r="S904" s="12"/>
      <c r="T904" s="12"/>
      <c r="U904" s="12"/>
      <c r="V904" s="12"/>
      <c r="W904" s="12"/>
      <c r="X904" s="12"/>
      <c r="Y904" s="12"/>
      <c r="Z904" s="12"/>
      <c r="AA904" s="12"/>
      <c r="AB904" s="12"/>
    </row>
    <row r="905" spans="1:28" ht="12.75" customHeight="1" x14ac:dyDescent="0.15">
      <c r="A905" t="str">
        <f t="shared" si="43"/>
        <v>1433276915540246187987</v>
      </c>
      <c r="B905" s="45">
        <v>143327691</v>
      </c>
      <c r="C905" s="11">
        <v>5540246187987</v>
      </c>
      <c r="D905" s="11" t="str">
        <f t="shared" si="42"/>
        <v>CREMERIE</v>
      </c>
      <c r="E905" s="4">
        <v>44801</v>
      </c>
      <c r="F905" s="42" t="str">
        <f t="shared" si="44"/>
        <v>202208</v>
      </c>
      <c r="G905" s="6">
        <v>3341</v>
      </c>
      <c r="H905" s="12"/>
      <c r="I905" s="12"/>
      <c r="J905" s="12"/>
      <c r="K905" s="12"/>
      <c r="L905" s="12"/>
      <c r="M905" s="12"/>
      <c r="N905" s="12"/>
      <c r="O905" s="12"/>
      <c r="P905" s="12"/>
      <c r="Q905" s="12"/>
      <c r="R905" s="12"/>
      <c r="S905" s="12"/>
      <c r="T905" s="12"/>
      <c r="U905" s="12"/>
      <c r="V905" s="12"/>
      <c r="W905" s="12"/>
      <c r="X905" s="12"/>
      <c r="Y905" s="12"/>
      <c r="Z905" s="12"/>
      <c r="AA905" s="12"/>
      <c r="AB905" s="12"/>
    </row>
    <row r="906" spans="1:28" ht="12.75" customHeight="1" x14ac:dyDescent="0.15">
      <c r="A906" t="str">
        <f t="shared" si="43"/>
        <v>1433276915540246188200</v>
      </c>
      <c r="B906" s="45">
        <v>143327691</v>
      </c>
      <c r="C906" s="13">
        <v>5540246188200</v>
      </c>
      <c r="D906" s="11" t="str">
        <f t="shared" si="42"/>
        <v>CREMERIE</v>
      </c>
      <c r="E906" s="7">
        <v>44801</v>
      </c>
      <c r="F906" s="42" t="str">
        <f t="shared" si="44"/>
        <v>202208</v>
      </c>
      <c r="G906" s="9">
        <v>1485</v>
      </c>
      <c r="H906" s="12"/>
      <c r="I906" s="12"/>
      <c r="J906" s="12"/>
      <c r="K906" s="12"/>
      <c r="L906" s="12"/>
      <c r="M906" s="12"/>
      <c r="N906" s="12"/>
      <c r="O906" s="12"/>
      <c r="P906" s="12"/>
      <c r="Q906" s="12"/>
      <c r="R906" s="12"/>
      <c r="S906" s="12"/>
      <c r="T906" s="12"/>
      <c r="U906" s="12"/>
      <c r="V906" s="12"/>
      <c r="W906" s="12"/>
      <c r="X906" s="12"/>
      <c r="Y906" s="12"/>
      <c r="Z906" s="12"/>
      <c r="AA906" s="12"/>
      <c r="AB906" s="12"/>
    </row>
    <row r="907" spans="1:28" ht="12.75" customHeight="1" x14ac:dyDescent="0.15">
      <c r="A907" t="str">
        <f t="shared" si="43"/>
        <v>1433276935540246174174</v>
      </c>
      <c r="B907" s="45">
        <v>143327693</v>
      </c>
      <c r="C907" s="13">
        <v>5540246174174</v>
      </c>
      <c r="D907" s="11" t="str">
        <f t="shared" si="42"/>
        <v>CREMERIE</v>
      </c>
      <c r="E907" s="7">
        <v>44801</v>
      </c>
      <c r="F907" s="42" t="str">
        <f t="shared" si="44"/>
        <v>202208</v>
      </c>
      <c r="G907" s="9">
        <v>232</v>
      </c>
      <c r="H907" s="12"/>
      <c r="I907" s="12"/>
      <c r="J907" s="12"/>
      <c r="K907" s="12"/>
      <c r="L907" s="12"/>
      <c r="M907" s="12"/>
      <c r="N907" s="12"/>
      <c r="O907" s="12"/>
      <c r="P907" s="12"/>
      <c r="Q907" s="12"/>
      <c r="R907" s="12"/>
      <c r="S907" s="12"/>
      <c r="T907" s="12"/>
      <c r="U907" s="12"/>
      <c r="V907" s="12"/>
      <c r="W907" s="12"/>
      <c r="X907" s="12"/>
      <c r="Y907" s="12"/>
      <c r="Z907" s="12"/>
      <c r="AA907" s="12"/>
      <c r="AB907" s="12"/>
    </row>
    <row r="908" spans="1:28" ht="12.75" customHeight="1" x14ac:dyDescent="0.15">
      <c r="A908" t="str">
        <f t="shared" si="43"/>
        <v>1433276985540246195241</v>
      </c>
      <c r="B908" s="45">
        <v>143327698</v>
      </c>
      <c r="C908" s="13">
        <v>5540246195241</v>
      </c>
      <c r="D908" s="11" t="str">
        <f t="shared" si="42"/>
        <v>MIX LEGUMES</v>
      </c>
      <c r="E908" s="7">
        <v>44801</v>
      </c>
      <c r="F908" s="42" t="str">
        <f t="shared" si="44"/>
        <v>202208</v>
      </c>
      <c r="G908" s="9">
        <v>743</v>
      </c>
      <c r="H908" s="12"/>
      <c r="I908" s="12"/>
      <c r="J908" s="12"/>
      <c r="K908" s="12"/>
      <c r="L908" s="12"/>
      <c r="M908" s="12"/>
      <c r="N908" s="12"/>
      <c r="O908" s="12"/>
      <c r="P908" s="12"/>
      <c r="Q908" s="12"/>
      <c r="R908" s="12"/>
      <c r="S908" s="12"/>
      <c r="T908" s="12"/>
      <c r="U908" s="12"/>
      <c r="V908" s="12"/>
      <c r="W908" s="12"/>
      <c r="X908" s="12"/>
      <c r="Y908" s="12"/>
      <c r="Z908" s="12"/>
      <c r="AA908" s="12"/>
      <c r="AB908" s="12"/>
    </row>
    <row r="909" spans="1:28" ht="12.75" customHeight="1" x14ac:dyDescent="0.15">
      <c r="A909" t="str">
        <f t="shared" si="43"/>
        <v>1433276985540246195242</v>
      </c>
      <c r="B909" s="45">
        <v>143327698</v>
      </c>
      <c r="C909" s="11">
        <v>5540246195242</v>
      </c>
      <c r="D909" s="11" t="str">
        <f t="shared" si="42"/>
        <v>MIX LEGUMES</v>
      </c>
      <c r="E909" s="4">
        <v>44801</v>
      </c>
      <c r="F909" s="42" t="str">
        <f t="shared" si="44"/>
        <v>202208</v>
      </c>
      <c r="G909" s="6">
        <v>743</v>
      </c>
      <c r="H909" s="12"/>
      <c r="I909" s="12"/>
      <c r="J909" s="12"/>
      <c r="K909" s="12"/>
      <c r="L909" s="12"/>
      <c r="M909" s="12"/>
      <c r="N909" s="12"/>
      <c r="O909" s="12"/>
      <c r="P909" s="12"/>
      <c r="Q909" s="12"/>
      <c r="R909" s="12"/>
      <c r="S909" s="12"/>
      <c r="T909" s="12"/>
      <c r="U909" s="12"/>
      <c r="V909" s="12"/>
      <c r="W909" s="12"/>
      <c r="X909" s="12"/>
      <c r="Y909" s="12"/>
      <c r="Z909" s="12"/>
      <c r="AA909" s="12"/>
      <c r="AB909" s="12"/>
    </row>
    <row r="910" spans="1:28" ht="12.75" customHeight="1" x14ac:dyDescent="0.15">
      <c r="A910" t="str">
        <f t="shared" si="43"/>
        <v>1433277025540246181061</v>
      </c>
      <c r="B910" s="45">
        <v>143327702</v>
      </c>
      <c r="C910" s="13">
        <v>5540246181061</v>
      </c>
      <c r="D910" s="11" t="str">
        <f t="shared" si="42"/>
        <v>VOLAILLE</v>
      </c>
      <c r="E910" s="7">
        <v>44813</v>
      </c>
      <c r="F910" s="42" t="str">
        <f t="shared" si="44"/>
        <v>202209</v>
      </c>
      <c r="G910" s="9">
        <v>2205</v>
      </c>
      <c r="H910" s="12"/>
      <c r="I910" s="12"/>
      <c r="J910" s="12"/>
      <c r="K910" s="12"/>
      <c r="L910" s="12"/>
      <c r="M910" s="12"/>
      <c r="N910" s="12"/>
      <c r="O910" s="12"/>
      <c r="P910" s="12"/>
      <c r="Q910" s="12"/>
      <c r="R910" s="12"/>
      <c r="S910" s="12"/>
      <c r="T910" s="12"/>
      <c r="U910" s="12"/>
      <c r="V910" s="12"/>
      <c r="W910" s="12"/>
      <c r="X910" s="12"/>
      <c r="Y910" s="12"/>
      <c r="Z910" s="12"/>
      <c r="AA910" s="12"/>
      <c r="AB910" s="12"/>
    </row>
    <row r="911" spans="1:28" ht="12.75" customHeight="1" x14ac:dyDescent="0.15">
      <c r="A911" t="str">
        <f t="shared" si="43"/>
        <v>1433277025540246183547</v>
      </c>
      <c r="B911" s="45">
        <v>143327702</v>
      </c>
      <c r="C911" s="11">
        <v>5540246183547</v>
      </c>
      <c r="D911" s="11" t="str">
        <f t="shared" si="42"/>
        <v>VOLAILLE</v>
      </c>
      <c r="E911" s="4">
        <v>44813</v>
      </c>
      <c r="F911" s="42" t="str">
        <f t="shared" si="44"/>
        <v>202209</v>
      </c>
      <c r="G911" s="6">
        <v>5568</v>
      </c>
      <c r="H911" s="12"/>
      <c r="I911" s="12"/>
      <c r="J911" s="12"/>
      <c r="K911" s="12"/>
      <c r="L911" s="12"/>
      <c r="M911" s="12"/>
      <c r="N911" s="12"/>
      <c r="O911" s="12"/>
      <c r="P911" s="12"/>
      <c r="Q911" s="12"/>
      <c r="R911" s="12"/>
      <c r="S911" s="12"/>
      <c r="T911" s="12"/>
      <c r="U911" s="12"/>
      <c r="V911" s="12"/>
      <c r="W911" s="12"/>
      <c r="X911" s="12"/>
      <c r="Y911" s="12"/>
      <c r="Z911" s="12"/>
      <c r="AA911" s="12"/>
      <c r="AB911" s="12"/>
    </row>
    <row r="912" spans="1:28" ht="12.75" customHeight="1" x14ac:dyDescent="0.15">
      <c r="A912" t="str">
        <f t="shared" si="43"/>
        <v>1433277025540246185278</v>
      </c>
      <c r="B912" s="45">
        <v>143327702</v>
      </c>
      <c r="C912" s="13">
        <v>5540246185278</v>
      </c>
      <c r="D912" s="11" t="str">
        <f t="shared" si="42"/>
        <v>VOLAILLE</v>
      </c>
      <c r="E912" s="7">
        <v>44813</v>
      </c>
      <c r="F912" s="42" t="str">
        <f t="shared" si="44"/>
        <v>202209</v>
      </c>
      <c r="G912" s="9">
        <v>1120</v>
      </c>
      <c r="H912" s="12"/>
      <c r="I912" s="12"/>
      <c r="J912" s="12"/>
      <c r="K912" s="12"/>
      <c r="L912" s="12"/>
      <c r="M912" s="12"/>
      <c r="N912" s="12"/>
      <c r="O912" s="12"/>
      <c r="P912" s="12"/>
      <c r="Q912" s="12"/>
      <c r="R912" s="12"/>
      <c r="S912" s="12"/>
      <c r="T912" s="12"/>
      <c r="U912" s="12"/>
      <c r="V912" s="12"/>
      <c r="W912" s="12"/>
      <c r="X912" s="12"/>
      <c r="Y912" s="12"/>
      <c r="Z912" s="12"/>
      <c r="AA912" s="12"/>
      <c r="AB912" s="12"/>
    </row>
    <row r="913" spans="1:28" ht="12.75" customHeight="1" x14ac:dyDescent="0.15">
      <c r="A913" t="str">
        <f t="shared" si="43"/>
        <v>1433277035540246173906</v>
      </c>
      <c r="B913" s="45">
        <v>143327703</v>
      </c>
      <c r="C913" s="11">
        <v>5540246173906</v>
      </c>
      <c r="D913" s="11" t="str">
        <f t="shared" si="42"/>
        <v>VOLAILLE</v>
      </c>
      <c r="E913" s="4">
        <v>44812</v>
      </c>
      <c r="F913" s="42" t="str">
        <f t="shared" si="44"/>
        <v>202209</v>
      </c>
      <c r="G913" s="6">
        <v>1634</v>
      </c>
      <c r="H913" s="12"/>
      <c r="I913" s="12"/>
      <c r="J913" s="12"/>
      <c r="K913" s="12"/>
      <c r="L913" s="12"/>
      <c r="M913" s="12"/>
      <c r="N913" s="12"/>
      <c r="O913" s="12"/>
      <c r="P913" s="12"/>
      <c r="Q913" s="12"/>
      <c r="R913" s="12"/>
      <c r="S913" s="12"/>
      <c r="T913" s="12"/>
      <c r="U913" s="12"/>
      <c r="V913" s="12"/>
      <c r="W913" s="12"/>
      <c r="X913" s="12"/>
      <c r="Y913" s="12"/>
      <c r="Z913" s="12"/>
      <c r="AA913" s="12"/>
      <c r="AB913" s="12"/>
    </row>
    <row r="914" spans="1:28" ht="12.75" customHeight="1" x14ac:dyDescent="0.15">
      <c r="A914" t="str">
        <f t="shared" si="43"/>
        <v>1433277035540246181016</v>
      </c>
      <c r="B914" s="45">
        <v>143327703</v>
      </c>
      <c r="C914" s="13">
        <v>5540246181016</v>
      </c>
      <c r="D914" s="11" t="str">
        <f t="shared" si="42"/>
        <v>VOLAILLE</v>
      </c>
      <c r="E914" s="7">
        <v>44812</v>
      </c>
      <c r="F914" s="42" t="str">
        <f t="shared" si="44"/>
        <v>202209</v>
      </c>
      <c r="G914" s="9">
        <v>5346</v>
      </c>
      <c r="H914" s="12"/>
      <c r="I914" s="12"/>
      <c r="J914" s="12"/>
      <c r="K914" s="12"/>
      <c r="L914" s="12"/>
      <c r="M914" s="12"/>
      <c r="N914" s="12"/>
      <c r="O914" s="12"/>
      <c r="P914" s="12"/>
      <c r="Q914" s="12"/>
      <c r="R914" s="12"/>
      <c r="S914" s="12"/>
      <c r="T914" s="12"/>
      <c r="U914" s="12"/>
      <c r="V914" s="12"/>
      <c r="W914" s="12"/>
      <c r="X914" s="12"/>
      <c r="Y914" s="12"/>
      <c r="Z914" s="12"/>
      <c r="AA914" s="12"/>
      <c r="AB914" s="12"/>
    </row>
    <row r="915" spans="1:28" ht="12.75" customHeight="1" x14ac:dyDescent="0.15">
      <c r="A915" t="str">
        <f t="shared" si="43"/>
        <v>1433277125540246195250</v>
      </c>
      <c r="B915" s="45">
        <v>143327712</v>
      </c>
      <c r="C915" s="13">
        <v>5540246195250</v>
      </c>
      <c r="D915" s="11" t="str">
        <f t="shared" si="42"/>
        <v>BOULANGERIE</v>
      </c>
      <c r="E915" s="7">
        <v>44802</v>
      </c>
      <c r="F915" s="42" t="str">
        <f t="shared" si="44"/>
        <v>202208</v>
      </c>
      <c r="G915" s="9">
        <v>335</v>
      </c>
      <c r="H915" s="12"/>
      <c r="I915" s="12"/>
      <c r="J915" s="12"/>
      <c r="K915" s="12"/>
      <c r="L915" s="12"/>
      <c r="M915" s="12"/>
      <c r="N915" s="12"/>
      <c r="O915" s="12"/>
      <c r="P915" s="12"/>
      <c r="Q915" s="12"/>
      <c r="R915" s="12"/>
      <c r="S915" s="12"/>
      <c r="T915" s="12"/>
      <c r="U915" s="12"/>
      <c r="V915" s="12"/>
      <c r="W915" s="12"/>
      <c r="X915" s="12"/>
      <c r="Y915" s="12"/>
      <c r="Z915" s="12"/>
      <c r="AA915" s="12"/>
      <c r="AB915" s="12"/>
    </row>
    <row r="916" spans="1:28" ht="12.75" customHeight="1" x14ac:dyDescent="0.15">
      <c r="A916" t="str">
        <f t="shared" si="43"/>
        <v>1433277185540246176294</v>
      </c>
      <c r="B916" s="45">
        <v>143327718</v>
      </c>
      <c r="C916" s="11">
        <v>5540246176294</v>
      </c>
      <c r="D916" s="11" t="str">
        <f t="shared" si="42"/>
        <v>CREMERIE</v>
      </c>
      <c r="E916" s="4">
        <v>44802</v>
      </c>
      <c r="F916" s="42" t="str">
        <f t="shared" si="44"/>
        <v>202208</v>
      </c>
      <c r="G916" s="6">
        <v>1485</v>
      </c>
      <c r="H916" s="12"/>
      <c r="I916" s="12"/>
      <c r="J916" s="12"/>
      <c r="K916" s="12"/>
      <c r="L916" s="12"/>
      <c r="M916" s="12"/>
      <c r="N916" s="12"/>
      <c r="O916" s="12"/>
      <c r="P916" s="12"/>
      <c r="Q916" s="12"/>
      <c r="R916" s="12"/>
      <c r="S916" s="12"/>
      <c r="T916" s="12"/>
      <c r="U916" s="12"/>
      <c r="V916" s="12"/>
      <c r="W916" s="12"/>
      <c r="X916" s="12"/>
      <c r="Y916" s="12"/>
      <c r="Z916" s="12"/>
      <c r="AA916" s="12"/>
      <c r="AB916" s="12"/>
    </row>
    <row r="917" spans="1:28" ht="12.75" customHeight="1" x14ac:dyDescent="0.15">
      <c r="A917" t="str">
        <f t="shared" si="43"/>
        <v>1433277185540246176295</v>
      </c>
      <c r="B917" s="45">
        <v>143327718</v>
      </c>
      <c r="C917" s="13">
        <v>5540246176295</v>
      </c>
      <c r="D917" s="11" t="str">
        <f t="shared" si="42"/>
        <v>CREMERIE</v>
      </c>
      <c r="E917" s="7">
        <v>44802</v>
      </c>
      <c r="F917" s="42" t="str">
        <f t="shared" si="44"/>
        <v>202208</v>
      </c>
      <c r="G917" s="9">
        <v>7424</v>
      </c>
      <c r="H917" s="12"/>
      <c r="I917" s="12"/>
      <c r="J917" s="12"/>
      <c r="K917" s="12"/>
      <c r="L917" s="12"/>
      <c r="M917" s="12"/>
      <c r="N917" s="12"/>
      <c r="O917" s="12"/>
      <c r="P917" s="12"/>
      <c r="Q917" s="12"/>
      <c r="R917" s="12"/>
      <c r="S917" s="12"/>
      <c r="T917" s="12"/>
      <c r="U917" s="12"/>
      <c r="V917" s="12"/>
      <c r="W917" s="12"/>
      <c r="X917" s="12"/>
      <c r="Y917" s="12"/>
      <c r="Z917" s="12"/>
      <c r="AA917" s="12"/>
      <c r="AB917" s="12"/>
    </row>
    <row r="918" spans="1:28" ht="12.75" customHeight="1" x14ac:dyDescent="0.15">
      <c r="A918" t="str">
        <f t="shared" si="43"/>
        <v>1433277185540246187987</v>
      </c>
      <c r="B918" s="45">
        <v>143327718</v>
      </c>
      <c r="C918" s="13">
        <v>5540246187987</v>
      </c>
      <c r="D918" s="11" t="str">
        <f t="shared" si="42"/>
        <v>CREMERIE</v>
      </c>
      <c r="E918" s="7">
        <v>44802</v>
      </c>
      <c r="F918" s="42" t="str">
        <f t="shared" si="44"/>
        <v>202208</v>
      </c>
      <c r="G918" s="9">
        <v>4455</v>
      </c>
      <c r="H918" s="12"/>
      <c r="I918" s="12"/>
      <c r="J918" s="12"/>
      <c r="K918" s="12"/>
      <c r="L918" s="12"/>
      <c r="M918" s="12"/>
      <c r="N918" s="12"/>
      <c r="O918" s="12"/>
      <c r="P918" s="12"/>
      <c r="Q918" s="12"/>
      <c r="R918" s="12"/>
      <c r="S918" s="12"/>
      <c r="T918" s="12"/>
      <c r="U918" s="12"/>
      <c r="V918" s="12"/>
      <c r="W918" s="12"/>
      <c r="X918" s="12"/>
      <c r="Y918" s="12"/>
      <c r="Z918" s="12"/>
      <c r="AA918" s="12"/>
      <c r="AB918" s="12"/>
    </row>
    <row r="919" spans="1:28" ht="12.75" customHeight="1" x14ac:dyDescent="0.15">
      <c r="A919" t="str">
        <f t="shared" si="43"/>
        <v>1433277185540246188200</v>
      </c>
      <c r="B919" s="45">
        <v>143327718</v>
      </c>
      <c r="C919" s="11">
        <v>5540246188200</v>
      </c>
      <c r="D919" s="11" t="str">
        <f t="shared" si="42"/>
        <v>CREMERIE</v>
      </c>
      <c r="E919" s="4">
        <v>44802</v>
      </c>
      <c r="F919" s="42" t="str">
        <f t="shared" si="44"/>
        <v>202208</v>
      </c>
      <c r="G919" s="6">
        <v>1485</v>
      </c>
      <c r="H919" s="12"/>
      <c r="I919" s="12"/>
      <c r="J919" s="12"/>
      <c r="K919" s="12"/>
      <c r="L919" s="12"/>
      <c r="M919" s="12"/>
      <c r="N919" s="12"/>
      <c r="O919" s="12"/>
      <c r="P919" s="12"/>
      <c r="Q919" s="12"/>
      <c r="R919" s="12"/>
      <c r="S919" s="12"/>
      <c r="T919" s="12"/>
      <c r="U919" s="12"/>
      <c r="V919" s="12"/>
      <c r="W919" s="12"/>
      <c r="X919" s="12"/>
      <c r="Y919" s="12"/>
      <c r="Z919" s="12"/>
      <c r="AA919" s="12"/>
      <c r="AB919" s="12"/>
    </row>
    <row r="920" spans="1:28" ht="12.75" customHeight="1" x14ac:dyDescent="0.15">
      <c r="A920" t="str">
        <f t="shared" si="43"/>
        <v>1433277205540246172669</v>
      </c>
      <c r="B920" s="45">
        <v>143327720</v>
      </c>
      <c r="C920" s="11">
        <v>5540246172669</v>
      </c>
      <c r="D920" s="11" t="str">
        <f t="shared" si="42"/>
        <v>CREMERIE</v>
      </c>
      <c r="E920" s="4">
        <v>44802</v>
      </c>
      <c r="F920" s="42" t="str">
        <f t="shared" si="44"/>
        <v>202208</v>
      </c>
      <c r="G920" s="6">
        <v>279</v>
      </c>
      <c r="H920" s="12"/>
      <c r="I920" s="12"/>
      <c r="J920" s="12"/>
      <c r="K920" s="12"/>
      <c r="L920" s="12"/>
      <c r="M920" s="12"/>
      <c r="N920" s="12"/>
      <c r="O920" s="12"/>
      <c r="P920" s="12"/>
      <c r="Q920" s="12"/>
      <c r="R920" s="12"/>
      <c r="S920" s="12"/>
      <c r="T920" s="12"/>
      <c r="U920" s="12"/>
      <c r="V920" s="12"/>
      <c r="W920" s="12"/>
      <c r="X920" s="12"/>
      <c r="Y920" s="12"/>
      <c r="Z920" s="12"/>
      <c r="AA920" s="12"/>
      <c r="AB920" s="12"/>
    </row>
    <row r="921" spans="1:28" ht="12.75" customHeight="1" x14ac:dyDescent="0.15">
      <c r="A921" t="str">
        <f t="shared" si="43"/>
        <v>1433277205540246172978</v>
      </c>
      <c r="B921" s="45">
        <v>143327720</v>
      </c>
      <c r="C921" s="13">
        <v>5540246172978</v>
      </c>
      <c r="D921" s="11" t="str">
        <f t="shared" si="42"/>
        <v>CREMERIE</v>
      </c>
      <c r="E921" s="7">
        <v>44802</v>
      </c>
      <c r="F921" s="42" t="str">
        <f t="shared" si="44"/>
        <v>202208</v>
      </c>
      <c r="G921" s="9">
        <v>1671</v>
      </c>
      <c r="H921" s="12"/>
      <c r="I921" s="12"/>
      <c r="J921" s="12"/>
      <c r="K921" s="12"/>
      <c r="L921" s="12"/>
      <c r="M921" s="12"/>
      <c r="N921" s="12"/>
      <c r="O921" s="12"/>
      <c r="P921" s="12"/>
      <c r="Q921" s="12"/>
      <c r="R921" s="12"/>
      <c r="S921" s="12"/>
      <c r="T921" s="12"/>
      <c r="U921" s="12"/>
      <c r="V921" s="12"/>
      <c r="W921" s="12"/>
      <c r="X921" s="12"/>
      <c r="Y921" s="12"/>
      <c r="Z921" s="12"/>
      <c r="AA921" s="12"/>
      <c r="AB921" s="12"/>
    </row>
    <row r="922" spans="1:28" ht="12.75" customHeight="1" x14ac:dyDescent="0.15">
      <c r="A922" t="str">
        <f t="shared" si="43"/>
        <v>1433277205540246174174</v>
      </c>
      <c r="B922" s="45">
        <v>143327720</v>
      </c>
      <c r="C922" s="11">
        <v>5540246174174</v>
      </c>
      <c r="D922" s="11" t="str">
        <f t="shared" si="42"/>
        <v>CREMERIE</v>
      </c>
      <c r="E922" s="4">
        <v>44802</v>
      </c>
      <c r="F922" s="42" t="str">
        <f t="shared" si="44"/>
        <v>202208</v>
      </c>
      <c r="G922" s="6">
        <v>464</v>
      </c>
      <c r="H922" s="12"/>
      <c r="I922" s="12"/>
      <c r="J922" s="12"/>
      <c r="K922" s="12"/>
      <c r="L922" s="12"/>
      <c r="M922" s="12"/>
      <c r="N922" s="12"/>
      <c r="O922" s="12"/>
      <c r="P922" s="12"/>
      <c r="Q922" s="12"/>
      <c r="R922" s="12"/>
      <c r="S922" s="12"/>
      <c r="T922" s="12"/>
      <c r="U922" s="12"/>
      <c r="V922" s="12"/>
      <c r="W922" s="12"/>
      <c r="X922" s="12"/>
      <c r="Y922" s="12"/>
      <c r="Z922" s="12"/>
      <c r="AA922" s="12"/>
      <c r="AB922" s="12"/>
    </row>
    <row r="923" spans="1:28" ht="12.75" customHeight="1" x14ac:dyDescent="0.15">
      <c r="A923" t="str">
        <f t="shared" si="43"/>
        <v>1433277205540246176699</v>
      </c>
      <c r="B923" s="45">
        <v>143327720</v>
      </c>
      <c r="C923" s="11">
        <v>5540246176699</v>
      </c>
      <c r="D923" s="11" t="str">
        <f t="shared" si="42"/>
        <v>CREMERIE</v>
      </c>
      <c r="E923" s="4">
        <v>44802</v>
      </c>
      <c r="F923" s="42" t="str">
        <f t="shared" si="44"/>
        <v>202208</v>
      </c>
      <c r="G923" s="6">
        <v>8352</v>
      </c>
      <c r="H923" s="12"/>
      <c r="I923" s="12"/>
      <c r="J923" s="12"/>
      <c r="K923" s="12"/>
      <c r="L923" s="12"/>
      <c r="M923" s="12"/>
      <c r="N923" s="12"/>
      <c r="O923" s="12"/>
      <c r="P923" s="12"/>
      <c r="Q923" s="12"/>
      <c r="R923" s="12"/>
      <c r="S923" s="12"/>
      <c r="T923" s="12"/>
      <c r="U923" s="12"/>
      <c r="V923" s="12"/>
      <c r="W923" s="12"/>
      <c r="X923" s="12"/>
      <c r="Y923" s="12"/>
      <c r="Z923" s="12"/>
      <c r="AA923" s="12"/>
      <c r="AB923" s="12"/>
    </row>
    <row r="924" spans="1:28" ht="12.75" customHeight="1" x14ac:dyDescent="0.15">
      <c r="A924" t="str">
        <f t="shared" si="43"/>
        <v>1433277205540246192102</v>
      </c>
      <c r="B924" s="45">
        <v>143327720</v>
      </c>
      <c r="C924" s="11">
        <v>5540246192102</v>
      </c>
      <c r="D924" s="11" t="str">
        <f t="shared" si="42"/>
        <v>CREMERIE</v>
      </c>
      <c r="E924" s="4">
        <v>44802</v>
      </c>
      <c r="F924" s="42" t="str">
        <f t="shared" si="44"/>
        <v>202208</v>
      </c>
      <c r="G924" s="6">
        <v>4009</v>
      </c>
      <c r="H924" s="12"/>
      <c r="I924" s="12"/>
      <c r="J924" s="12"/>
      <c r="K924" s="12"/>
      <c r="L924" s="12"/>
      <c r="M924" s="12"/>
      <c r="N924" s="12"/>
      <c r="O924" s="12"/>
      <c r="P924" s="12"/>
      <c r="Q924" s="12"/>
      <c r="R924" s="12"/>
      <c r="S924" s="12"/>
      <c r="T924" s="12"/>
      <c r="U924" s="12"/>
      <c r="V924" s="12"/>
      <c r="W924" s="12"/>
      <c r="X924" s="12"/>
      <c r="Y924" s="12"/>
      <c r="Z924" s="12"/>
      <c r="AA924" s="12"/>
      <c r="AB924" s="12"/>
    </row>
    <row r="925" spans="1:28" ht="12.75" customHeight="1" x14ac:dyDescent="0.15">
      <c r="A925" t="str">
        <f t="shared" si="43"/>
        <v>1433277235540246174095</v>
      </c>
      <c r="B925" s="45">
        <v>143327723</v>
      </c>
      <c r="C925" s="13">
        <v>5540246174095</v>
      </c>
      <c r="D925" s="11" t="str">
        <f t="shared" si="42"/>
        <v>CREMERIE</v>
      </c>
      <c r="E925" s="7">
        <v>44806</v>
      </c>
      <c r="F925" s="42" t="str">
        <f t="shared" si="44"/>
        <v>202209</v>
      </c>
      <c r="G925" s="9">
        <v>70</v>
      </c>
      <c r="H925" s="12"/>
      <c r="I925" s="12"/>
      <c r="J925" s="12"/>
      <c r="K925" s="12"/>
      <c r="L925" s="12"/>
      <c r="M925" s="12"/>
      <c r="N925" s="12"/>
      <c r="O925" s="12"/>
      <c r="P925" s="12"/>
      <c r="Q925" s="12"/>
      <c r="R925" s="12"/>
      <c r="S925" s="12"/>
      <c r="T925" s="12"/>
      <c r="U925" s="12"/>
      <c r="V925" s="12"/>
      <c r="W925" s="12"/>
      <c r="X925" s="12"/>
      <c r="Y925" s="12"/>
      <c r="Z925" s="12"/>
      <c r="AA925" s="12"/>
      <c r="AB925" s="12"/>
    </row>
    <row r="926" spans="1:28" ht="12.75" customHeight="1" x14ac:dyDescent="0.15">
      <c r="A926" t="str">
        <f t="shared" si="43"/>
        <v>1433277235540246175047</v>
      </c>
      <c r="B926" s="45">
        <v>143327723</v>
      </c>
      <c r="C926" s="11">
        <v>5540246175047</v>
      </c>
      <c r="D926" s="11" t="str">
        <f t="shared" si="42"/>
        <v>CREMERIE</v>
      </c>
      <c r="E926" s="4">
        <v>44806</v>
      </c>
      <c r="F926" s="42" t="str">
        <f t="shared" si="44"/>
        <v>202209</v>
      </c>
      <c r="G926" s="6">
        <v>418</v>
      </c>
      <c r="H926" s="12"/>
      <c r="I926" s="12"/>
      <c r="J926" s="12"/>
      <c r="K926" s="12"/>
      <c r="L926" s="12"/>
      <c r="M926" s="12"/>
      <c r="N926" s="12"/>
      <c r="O926" s="12"/>
      <c r="P926" s="12"/>
      <c r="Q926" s="12"/>
      <c r="R926" s="12"/>
      <c r="S926" s="12"/>
      <c r="T926" s="12"/>
      <c r="U926" s="12"/>
      <c r="V926" s="12"/>
      <c r="W926" s="12"/>
      <c r="X926" s="12"/>
      <c r="Y926" s="12"/>
      <c r="Z926" s="12"/>
      <c r="AA926" s="12"/>
      <c r="AB926" s="12"/>
    </row>
    <row r="927" spans="1:28" ht="12.75" customHeight="1" x14ac:dyDescent="0.15">
      <c r="A927" t="str">
        <f t="shared" si="43"/>
        <v>1433277235540246175049</v>
      </c>
      <c r="B927" s="45">
        <v>143327723</v>
      </c>
      <c r="C927" s="13">
        <v>5540246175049</v>
      </c>
      <c r="D927" s="11" t="str">
        <f t="shared" si="42"/>
        <v>CREMERIE</v>
      </c>
      <c r="E927" s="7">
        <v>44806</v>
      </c>
      <c r="F927" s="42" t="str">
        <f t="shared" si="44"/>
        <v>202209</v>
      </c>
      <c r="G927" s="9">
        <v>836</v>
      </c>
      <c r="H927" s="12"/>
      <c r="I927" s="12"/>
      <c r="J927" s="12"/>
      <c r="K927" s="12"/>
      <c r="L927" s="12"/>
      <c r="M927" s="12"/>
      <c r="N927" s="12"/>
      <c r="O927" s="12"/>
      <c r="P927" s="12"/>
      <c r="Q927" s="12"/>
      <c r="R927" s="12"/>
      <c r="S927" s="12"/>
      <c r="T927" s="12"/>
      <c r="U927" s="12"/>
      <c r="V927" s="12"/>
      <c r="W927" s="12"/>
      <c r="X927" s="12"/>
      <c r="Y927" s="12"/>
      <c r="Z927" s="12"/>
      <c r="AA927" s="12"/>
      <c r="AB927" s="12"/>
    </row>
    <row r="928" spans="1:28" ht="12.75" customHeight="1" x14ac:dyDescent="0.15">
      <c r="A928" t="str">
        <f t="shared" si="43"/>
        <v>1433277235540246175050</v>
      </c>
      <c r="B928" s="45">
        <v>143327723</v>
      </c>
      <c r="C928" s="11">
        <v>5540246175050</v>
      </c>
      <c r="D928" s="11" t="str">
        <f t="shared" si="42"/>
        <v>CREMERIE</v>
      </c>
      <c r="E928" s="4">
        <v>44806</v>
      </c>
      <c r="F928" s="42" t="str">
        <f t="shared" si="44"/>
        <v>202209</v>
      </c>
      <c r="G928" s="6">
        <v>836</v>
      </c>
      <c r="H928" s="12"/>
      <c r="I928" s="12"/>
      <c r="J928" s="12"/>
      <c r="K928" s="12"/>
      <c r="L928" s="12"/>
      <c r="M928" s="12"/>
      <c r="N928" s="12"/>
      <c r="O928" s="12"/>
      <c r="P928" s="12"/>
      <c r="Q928" s="12"/>
      <c r="R928" s="12"/>
      <c r="S928" s="12"/>
      <c r="T928" s="12"/>
      <c r="U928" s="12"/>
      <c r="V928" s="12"/>
      <c r="W928" s="12"/>
      <c r="X928" s="12"/>
      <c r="Y928" s="12"/>
      <c r="Z928" s="12"/>
      <c r="AA928" s="12"/>
      <c r="AB928" s="12"/>
    </row>
    <row r="929" spans="1:28" ht="12.75" customHeight="1" x14ac:dyDescent="0.15">
      <c r="A929" t="str">
        <f t="shared" si="43"/>
        <v>1433277275540246194632</v>
      </c>
      <c r="B929" s="45">
        <v>143327727</v>
      </c>
      <c r="C929" s="13">
        <v>5540246194632</v>
      </c>
      <c r="D929" s="11" t="str">
        <f t="shared" si="42"/>
        <v>BOULANGERIE</v>
      </c>
      <c r="E929" s="7">
        <v>44801</v>
      </c>
      <c r="F929" s="42" t="str">
        <f t="shared" si="44"/>
        <v>202208</v>
      </c>
      <c r="G929" s="9">
        <v>335</v>
      </c>
      <c r="H929" s="12"/>
      <c r="I929" s="12"/>
      <c r="J929" s="12"/>
      <c r="K929" s="12"/>
      <c r="L929" s="12"/>
      <c r="M929" s="12"/>
      <c r="N929" s="12"/>
      <c r="O929" s="12"/>
      <c r="P929" s="12"/>
      <c r="Q929" s="12"/>
      <c r="R929" s="12"/>
      <c r="S929" s="12"/>
      <c r="T929" s="12"/>
      <c r="U929" s="12"/>
      <c r="V929" s="12"/>
      <c r="W929" s="12"/>
      <c r="X929" s="12"/>
      <c r="Y929" s="12"/>
      <c r="Z929" s="12"/>
      <c r="AA929" s="12"/>
      <c r="AB929" s="12"/>
    </row>
    <row r="930" spans="1:28" ht="12.75" customHeight="1" x14ac:dyDescent="0.15">
      <c r="A930" t="str">
        <f t="shared" si="43"/>
        <v>1433277285540246170256</v>
      </c>
      <c r="B930" s="45">
        <v>143327728</v>
      </c>
      <c r="C930" s="11">
        <v>5540246170256</v>
      </c>
      <c r="D930" s="11" t="str">
        <f t="shared" si="42"/>
        <v>BOULANGERIE</v>
      </c>
      <c r="E930" s="4">
        <v>44807</v>
      </c>
      <c r="F930" s="42" t="str">
        <f t="shared" si="44"/>
        <v>202209</v>
      </c>
      <c r="G930" s="6">
        <v>504</v>
      </c>
      <c r="H930" s="12"/>
      <c r="I930" s="12"/>
      <c r="J930" s="12"/>
      <c r="K930" s="12"/>
      <c r="L930" s="12"/>
      <c r="M930" s="12"/>
      <c r="N930" s="12"/>
      <c r="O930" s="12"/>
      <c r="P930" s="12"/>
      <c r="Q930" s="12"/>
      <c r="R930" s="12"/>
      <c r="S930" s="12"/>
      <c r="T930" s="12"/>
      <c r="U930" s="12"/>
      <c r="V930" s="12"/>
      <c r="W930" s="12"/>
      <c r="X930" s="12"/>
      <c r="Y930" s="12"/>
      <c r="Z930" s="12"/>
      <c r="AA930" s="12"/>
      <c r="AB930" s="12"/>
    </row>
    <row r="931" spans="1:28" ht="12.75" customHeight="1" x14ac:dyDescent="0.15">
      <c r="A931" t="str">
        <f t="shared" si="43"/>
        <v>1433277285540246171888</v>
      </c>
      <c r="B931" s="45">
        <v>143327728</v>
      </c>
      <c r="C931" s="13">
        <v>5540246171888</v>
      </c>
      <c r="D931" s="11" t="str">
        <f t="shared" si="42"/>
        <v>BOULANGERIE</v>
      </c>
      <c r="E931" s="7">
        <v>44807</v>
      </c>
      <c r="F931" s="42" t="str">
        <f t="shared" si="44"/>
        <v>202209</v>
      </c>
      <c r="G931" s="9">
        <v>1170</v>
      </c>
      <c r="H931" s="12"/>
      <c r="I931" s="12"/>
      <c r="J931" s="12"/>
      <c r="K931" s="12"/>
      <c r="L931" s="12"/>
      <c r="M931" s="12"/>
      <c r="N931" s="12"/>
      <c r="O931" s="12"/>
      <c r="P931" s="12"/>
      <c r="Q931" s="12"/>
      <c r="R931" s="12"/>
      <c r="S931" s="12"/>
      <c r="T931" s="12"/>
      <c r="U931" s="12"/>
      <c r="V931" s="12"/>
      <c r="W931" s="12"/>
      <c r="X931" s="12"/>
      <c r="Y931" s="12"/>
      <c r="Z931" s="12"/>
      <c r="AA931" s="12"/>
      <c r="AB931" s="12"/>
    </row>
    <row r="932" spans="1:28" ht="12.75" customHeight="1" x14ac:dyDescent="0.15">
      <c r="A932" t="str">
        <f t="shared" si="43"/>
        <v>1433277365540246182684</v>
      </c>
      <c r="B932" s="45">
        <v>143327736</v>
      </c>
      <c r="C932" s="13">
        <v>5540246182684</v>
      </c>
      <c r="D932" s="11" t="str">
        <f t="shared" si="42"/>
        <v>BOULANGERIE</v>
      </c>
      <c r="E932" s="7">
        <v>44809</v>
      </c>
      <c r="F932" s="42" t="str">
        <f t="shared" si="44"/>
        <v>202209</v>
      </c>
      <c r="G932" s="9">
        <v>93</v>
      </c>
      <c r="H932" s="12"/>
      <c r="I932" s="12"/>
      <c r="J932" s="12"/>
      <c r="K932" s="12"/>
      <c r="L932" s="12"/>
      <c r="M932" s="12"/>
      <c r="N932" s="12"/>
      <c r="O932" s="12"/>
      <c r="P932" s="12"/>
      <c r="Q932" s="12"/>
      <c r="R932" s="12"/>
      <c r="S932" s="12"/>
      <c r="T932" s="12"/>
      <c r="U932" s="12"/>
      <c r="V932" s="12"/>
      <c r="W932" s="12"/>
      <c r="X932" s="12"/>
      <c r="Y932" s="12"/>
      <c r="Z932" s="12"/>
      <c r="AA932" s="12"/>
      <c r="AB932" s="12"/>
    </row>
    <row r="933" spans="1:28" ht="12.75" customHeight="1" x14ac:dyDescent="0.15">
      <c r="A933" t="str">
        <f t="shared" si="43"/>
        <v>1433277365540246183844</v>
      </c>
      <c r="B933" s="45">
        <v>143327736</v>
      </c>
      <c r="C933" s="11">
        <v>5540246183844</v>
      </c>
      <c r="D933" s="11" t="str">
        <f t="shared" si="42"/>
        <v>BOULANGERIE</v>
      </c>
      <c r="E933" s="4">
        <v>44809</v>
      </c>
      <c r="F933" s="42" t="str">
        <f t="shared" si="44"/>
        <v>202209</v>
      </c>
      <c r="G933" s="6">
        <v>93</v>
      </c>
      <c r="H933" s="12"/>
      <c r="I933" s="12"/>
      <c r="J933" s="12"/>
      <c r="K933" s="12"/>
      <c r="L933" s="12"/>
      <c r="M933" s="12"/>
      <c r="N933" s="12"/>
      <c r="O933" s="12"/>
      <c r="P933" s="12"/>
      <c r="Q933" s="12"/>
      <c r="R933" s="12"/>
      <c r="S933" s="12"/>
      <c r="T933" s="12"/>
      <c r="U933" s="12"/>
      <c r="V933" s="12"/>
      <c r="W933" s="12"/>
      <c r="X933" s="12"/>
      <c r="Y933" s="12"/>
      <c r="Z933" s="12"/>
      <c r="AA933" s="12"/>
      <c r="AB933" s="12"/>
    </row>
    <row r="934" spans="1:28" ht="12.75" customHeight="1" x14ac:dyDescent="0.15">
      <c r="A934" t="str">
        <f t="shared" si="43"/>
        <v>1433277475540246188200</v>
      </c>
      <c r="B934" s="45">
        <v>143327747</v>
      </c>
      <c r="C934" s="11">
        <v>5540246188200</v>
      </c>
      <c r="D934" s="11" t="str">
        <f t="shared" si="42"/>
        <v>CREMERIE</v>
      </c>
      <c r="E934" s="4">
        <v>44805</v>
      </c>
      <c r="F934" s="42" t="str">
        <f t="shared" si="44"/>
        <v>202209</v>
      </c>
      <c r="G934" s="6">
        <v>2228</v>
      </c>
      <c r="H934" s="12"/>
      <c r="I934" s="12"/>
      <c r="J934" s="12"/>
      <c r="K934" s="12"/>
      <c r="L934" s="12"/>
      <c r="M934" s="12"/>
      <c r="N934" s="12"/>
      <c r="O934" s="12"/>
      <c r="P934" s="12"/>
      <c r="Q934" s="12"/>
      <c r="R934" s="12"/>
      <c r="S934" s="12"/>
      <c r="T934" s="12"/>
      <c r="U934" s="12"/>
      <c r="V934" s="12"/>
      <c r="W934" s="12"/>
      <c r="X934" s="12"/>
      <c r="Y934" s="12"/>
      <c r="Z934" s="12"/>
      <c r="AA934" s="12"/>
      <c r="AB934" s="12"/>
    </row>
    <row r="935" spans="1:28" ht="12.75" customHeight="1" x14ac:dyDescent="0.15">
      <c r="A935" t="str">
        <f t="shared" si="43"/>
        <v>1433277485540246174174</v>
      </c>
      <c r="B935" s="45">
        <v>143327748</v>
      </c>
      <c r="C935" s="13">
        <v>5540246174174</v>
      </c>
      <c r="D935" s="11" t="str">
        <f t="shared" si="42"/>
        <v>CREMERIE</v>
      </c>
      <c r="E935" s="7">
        <v>44805</v>
      </c>
      <c r="F935" s="42" t="str">
        <f t="shared" si="44"/>
        <v>202209</v>
      </c>
      <c r="G935" s="9">
        <v>360</v>
      </c>
      <c r="H935" s="12"/>
      <c r="I935" s="12"/>
      <c r="J935" s="12"/>
      <c r="K935" s="12"/>
      <c r="L935" s="12"/>
      <c r="M935" s="12"/>
      <c r="N935" s="12"/>
      <c r="O935" s="12"/>
      <c r="P935" s="12"/>
      <c r="Q935" s="12"/>
      <c r="R935" s="12"/>
      <c r="S935" s="12"/>
      <c r="T935" s="12"/>
      <c r="U935" s="12"/>
      <c r="V935" s="12"/>
      <c r="W935" s="12"/>
      <c r="X935" s="12"/>
      <c r="Y935" s="12"/>
      <c r="Z935" s="12"/>
      <c r="AA935" s="12"/>
      <c r="AB935" s="12"/>
    </row>
    <row r="936" spans="1:28" ht="12.75" customHeight="1" x14ac:dyDescent="0.15">
      <c r="A936" t="str">
        <f t="shared" si="43"/>
        <v>1433277485540246176699</v>
      </c>
      <c r="B936" s="45">
        <v>143327748</v>
      </c>
      <c r="C936" s="13">
        <v>5540246176699</v>
      </c>
      <c r="D936" s="11" t="str">
        <f t="shared" si="42"/>
        <v>CREMERIE</v>
      </c>
      <c r="E936" s="7">
        <v>44805</v>
      </c>
      <c r="F936" s="42" t="str">
        <f t="shared" si="44"/>
        <v>202209</v>
      </c>
      <c r="G936" s="9">
        <v>6264</v>
      </c>
      <c r="H936" s="12"/>
      <c r="I936" s="12"/>
      <c r="J936" s="12"/>
      <c r="K936" s="12"/>
      <c r="L936" s="12"/>
      <c r="M936" s="12"/>
      <c r="N936" s="12"/>
      <c r="O936" s="12"/>
      <c r="P936" s="12"/>
      <c r="Q936" s="12"/>
      <c r="R936" s="12"/>
      <c r="S936" s="12"/>
      <c r="T936" s="12"/>
      <c r="U936" s="12"/>
      <c r="V936" s="12"/>
      <c r="W936" s="12"/>
      <c r="X936" s="12"/>
      <c r="Y936" s="12"/>
      <c r="Z936" s="12"/>
      <c r="AA936" s="12"/>
      <c r="AB936" s="12"/>
    </row>
    <row r="937" spans="1:28" ht="12.75" customHeight="1" x14ac:dyDescent="0.15">
      <c r="A937" t="str">
        <f t="shared" si="43"/>
        <v>1433277485540246188175</v>
      </c>
      <c r="B937" s="45">
        <v>143327748</v>
      </c>
      <c r="C937" s="13">
        <v>5540246188175</v>
      </c>
      <c r="D937" s="11" t="str">
        <f t="shared" si="42"/>
        <v>CREMERIE</v>
      </c>
      <c r="E937" s="7">
        <v>44805</v>
      </c>
      <c r="F937" s="42" t="str">
        <f t="shared" si="44"/>
        <v>202209</v>
      </c>
      <c r="G937" s="9">
        <v>93</v>
      </c>
      <c r="H937" s="12"/>
      <c r="I937" s="12"/>
      <c r="J937" s="12"/>
      <c r="K937" s="12"/>
      <c r="L937" s="12"/>
      <c r="M937" s="12"/>
      <c r="N937" s="12"/>
      <c r="O937" s="12"/>
      <c r="P937" s="12"/>
      <c r="Q937" s="12"/>
      <c r="R937" s="12"/>
      <c r="S937" s="12"/>
      <c r="T937" s="12"/>
      <c r="U937" s="12"/>
      <c r="V937" s="12"/>
      <c r="W937" s="12"/>
      <c r="X937" s="12"/>
      <c r="Y937" s="12"/>
      <c r="Z937" s="12"/>
      <c r="AA937" s="12"/>
      <c r="AB937" s="12"/>
    </row>
    <row r="938" spans="1:28" ht="12.75" customHeight="1" x14ac:dyDescent="0.15">
      <c r="A938" t="str">
        <f t="shared" si="43"/>
        <v>1433277515540246194632</v>
      </c>
      <c r="B938" s="45">
        <v>143327751</v>
      </c>
      <c r="C938" s="11">
        <v>5540246194632</v>
      </c>
      <c r="D938" s="11" t="str">
        <f t="shared" si="42"/>
        <v>BOULANGERIE</v>
      </c>
      <c r="E938" s="4">
        <v>44805</v>
      </c>
      <c r="F938" s="42" t="str">
        <f t="shared" si="44"/>
        <v>202209</v>
      </c>
      <c r="G938" s="6">
        <v>502</v>
      </c>
      <c r="H938" s="12"/>
      <c r="I938" s="12"/>
      <c r="J938" s="12"/>
      <c r="K938" s="12"/>
      <c r="L938" s="12"/>
      <c r="M938" s="12"/>
      <c r="N938" s="12"/>
      <c r="O938" s="12"/>
      <c r="P938" s="12"/>
      <c r="Q938" s="12"/>
      <c r="R938" s="12"/>
      <c r="S938" s="12"/>
      <c r="T938" s="12"/>
      <c r="U938" s="12"/>
      <c r="V938" s="12"/>
      <c r="W938" s="12"/>
      <c r="X938" s="12"/>
      <c r="Y938" s="12"/>
      <c r="Z938" s="12"/>
      <c r="AA938" s="12"/>
      <c r="AB938" s="12"/>
    </row>
    <row r="939" spans="1:28" ht="12.75" customHeight="1" x14ac:dyDescent="0.15">
      <c r="A939" t="str">
        <f t="shared" si="43"/>
        <v>1433277555540246194632</v>
      </c>
      <c r="B939" s="45">
        <v>143327755</v>
      </c>
      <c r="C939" s="13">
        <v>5540246194632</v>
      </c>
      <c r="D939" s="11" t="str">
        <f t="shared" si="42"/>
        <v>BOULANGERIE</v>
      </c>
      <c r="E939" s="7">
        <v>44809</v>
      </c>
      <c r="F939" s="42" t="str">
        <f t="shared" si="44"/>
        <v>202209</v>
      </c>
      <c r="G939" s="9">
        <v>1420</v>
      </c>
      <c r="H939" s="12"/>
      <c r="I939" s="12"/>
      <c r="J939" s="12"/>
      <c r="K939" s="12"/>
      <c r="L939" s="12"/>
      <c r="M939" s="12"/>
      <c r="N939" s="12"/>
      <c r="O939" s="12"/>
      <c r="P939" s="12"/>
      <c r="Q939" s="12"/>
      <c r="R939" s="12"/>
      <c r="S939" s="12"/>
      <c r="T939" s="12"/>
      <c r="U939" s="12"/>
      <c r="V939" s="12"/>
      <c r="W939" s="12"/>
      <c r="X939" s="12"/>
      <c r="Y939" s="12"/>
      <c r="Z939" s="12"/>
      <c r="AA939" s="12"/>
      <c r="AB939" s="12"/>
    </row>
    <row r="940" spans="1:28" ht="12.75" customHeight="1" x14ac:dyDescent="0.15">
      <c r="A940" t="str">
        <f t="shared" si="43"/>
        <v>1433277555540246195250</v>
      </c>
      <c r="B940" s="45">
        <v>143327755</v>
      </c>
      <c r="C940" s="11">
        <v>5540246195250</v>
      </c>
      <c r="D940" s="11" t="str">
        <f t="shared" si="42"/>
        <v>BOULANGERIE</v>
      </c>
      <c r="E940" s="4">
        <v>44809</v>
      </c>
      <c r="F940" s="42" t="str">
        <f t="shared" si="44"/>
        <v>202209</v>
      </c>
      <c r="G940" s="6">
        <v>335</v>
      </c>
      <c r="H940" s="12"/>
      <c r="I940" s="12"/>
      <c r="J940" s="12"/>
      <c r="K940" s="12"/>
      <c r="L940" s="12"/>
      <c r="M940" s="12"/>
      <c r="N940" s="12"/>
      <c r="O940" s="12"/>
      <c r="P940" s="12"/>
      <c r="Q940" s="12"/>
      <c r="R940" s="12"/>
      <c r="S940" s="12"/>
      <c r="T940" s="12"/>
      <c r="U940" s="12"/>
      <c r="V940" s="12"/>
      <c r="W940" s="12"/>
      <c r="X940" s="12"/>
      <c r="Y940" s="12"/>
      <c r="Z940" s="12"/>
      <c r="AA940" s="12"/>
      <c r="AB940" s="12"/>
    </row>
    <row r="941" spans="1:28" ht="12.75" customHeight="1" x14ac:dyDescent="0.15">
      <c r="A941" t="str">
        <f t="shared" si="43"/>
        <v>1433277565540246171759</v>
      </c>
      <c r="B941" s="45">
        <v>143327756</v>
      </c>
      <c r="C941" s="11">
        <v>5540246171759</v>
      </c>
      <c r="D941" s="11" t="str">
        <f t="shared" si="42"/>
        <v>MIX LEGUMES</v>
      </c>
      <c r="E941" s="4">
        <v>44808</v>
      </c>
      <c r="F941" s="42" t="str">
        <f t="shared" si="44"/>
        <v>202209</v>
      </c>
      <c r="G941" s="6">
        <v>3759</v>
      </c>
      <c r="H941" s="12"/>
      <c r="I941" s="12"/>
      <c r="J941" s="12"/>
      <c r="K941" s="12"/>
      <c r="L941" s="12"/>
      <c r="M941" s="12"/>
      <c r="N941" s="12"/>
      <c r="O941" s="12"/>
      <c r="P941" s="12"/>
      <c r="Q941" s="12"/>
      <c r="R941" s="12"/>
      <c r="S941" s="12"/>
      <c r="T941" s="12"/>
      <c r="U941" s="12"/>
      <c r="V941" s="12"/>
      <c r="W941" s="12"/>
      <c r="X941" s="12"/>
      <c r="Y941" s="12"/>
      <c r="Z941" s="12"/>
      <c r="AA941" s="12"/>
      <c r="AB941" s="12"/>
    </row>
    <row r="942" spans="1:28" ht="12.75" customHeight="1" x14ac:dyDescent="0.15">
      <c r="A942" t="str">
        <f t="shared" si="43"/>
        <v>1433277565540246177133</v>
      </c>
      <c r="B942" s="45">
        <v>143327756</v>
      </c>
      <c r="C942" s="13">
        <v>5540246177133</v>
      </c>
      <c r="D942" s="11" t="str">
        <f t="shared" si="42"/>
        <v>MIX LEGUMES</v>
      </c>
      <c r="E942" s="7">
        <v>44808</v>
      </c>
      <c r="F942" s="42" t="str">
        <f t="shared" si="44"/>
        <v>202209</v>
      </c>
      <c r="G942" s="9">
        <v>4455</v>
      </c>
      <c r="H942" s="12"/>
      <c r="I942" s="12"/>
      <c r="J942" s="12"/>
      <c r="K942" s="12"/>
      <c r="L942" s="12"/>
      <c r="M942" s="12"/>
      <c r="N942" s="12"/>
      <c r="O942" s="12"/>
      <c r="P942" s="12"/>
      <c r="Q942" s="12"/>
      <c r="R942" s="12"/>
      <c r="S942" s="12"/>
      <c r="T942" s="12"/>
      <c r="U942" s="12"/>
      <c r="V942" s="12"/>
      <c r="W942" s="12"/>
      <c r="X942" s="12"/>
      <c r="Y942" s="12"/>
      <c r="Z942" s="12"/>
      <c r="AA942" s="12"/>
      <c r="AB942" s="12"/>
    </row>
    <row r="943" spans="1:28" ht="12.75" customHeight="1" x14ac:dyDescent="0.15">
      <c r="A943" t="str">
        <f t="shared" si="43"/>
        <v>1433277565540246192148</v>
      </c>
      <c r="B943" s="45">
        <v>143327756</v>
      </c>
      <c r="C943" s="11">
        <v>5540246192148</v>
      </c>
      <c r="D943" s="11" t="str">
        <f t="shared" si="42"/>
        <v>MIX LEGUMES</v>
      </c>
      <c r="E943" s="4">
        <v>44808</v>
      </c>
      <c r="F943" s="42" t="str">
        <f t="shared" si="44"/>
        <v>202209</v>
      </c>
      <c r="G943" s="6">
        <v>15312</v>
      </c>
      <c r="H943" s="12"/>
      <c r="I943" s="12"/>
      <c r="J943" s="12"/>
      <c r="K943" s="12"/>
      <c r="L943" s="12"/>
      <c r="M943" s="12"/>
      <c r="N943" s="12"/>
      <c r="O943" s="12"/>
      <c r="P943" s="12"/>
      <c r="Q943" s="12"/>
      <c r="R943" s="12"/>
      <c r="S943" s="12"/>
      <c r="T943" s="12"/>
      <c r="U943" s="12"/>
      <c r="V943" s="12"/>
      <c r="W943" s="12"/>
      <c r="X943" s="12"/>
      <c r="Y943" s="12"/>
      <c r="Z943" s="12"/>
      <c r="AA943" s="12"/>
      <c r="AB943" s="12"/>
    </row>
    <row r="944" spans="1:28" ht="12.75" customHeight="1" x14ac:dyDescent="0.15">
      <c r="A944" t="str">
        <f t="shared" si="43"/>
        <v>1433277575540246183130</v>
      </c>
      <c r="B944" s="45">
        <v>143327757</v>
      </c>
      <c r="C944" s="13">
        <v>5540246183130</v>
      </c>
      <c r="D944" s="11" t="str">
        <f t="shared" si="42"/>
        <v>MIX LEGUMES</v>
      </c>
      <c r="E944" s="7">
        <v>44809</v>
      </c>
      <c r="F944" s="42" t="str">
        <f t="shared" si="44"/>
        <v>202209</v>
      </c>
      <c r="G944" s="9">
        <v>1692</v>
      </c>
      <c r="H944" s="12"/>
      <c r="I944" s="12"/>
      <c r="J944" s="12"/>
      <c r="K944" s="12"/>
      <c r="L944" s="12"/>
      <c r="M944" s="12"/>
      <c r="N944" s="12"/>
      <c r="O944" s="12"/>
      <c r="P944" s="12"/>
      <c r="Q944" s="12"/>
      <c r="R944" s="12"/>
      <c r="S944" s="12"/>
      <c r="T944" s="12"/>
      <c r="U944" s="12"/>
      <c r="V944" s="12"/>
      <c r="W944" s="12"/>
      <c r="X944" s="12"/>
      <c r="Y944" s="12"/>
      <c r="Z944" s="12"/>
      <c r="AA944" s="12"/>
      <c r="AB944" s="12"/>
    </row>
    <row r="945" spans="1:28" ht="12.75" customHeight="1" x14ac:dyDescent="0.15">
      <c r="A945" t="str">
        <f t="shared" si="43"/>
        <v>1433277575540246183537</v>
      </c>
      <c r="B945" s="45">
        <v>143327757</v>
      </c>
      <c r="C945" s="11">
        <v>5540246183537</v>
      </c>
      <c r="D945" s="11" t="str">
        <f t="shared" si="42"/>
        <v>MIX LEGUMES</v>
      </c>
      <c r="E945" s="4">
        <v>44809</v>
      </c>
      <c r="F945" s="42" t="str">
        <f t="shared" si="44"/>
        <v>202209</v>
      </c>
      <c r="G945" s="6">
        <v>961</v>
      </c>
      <c r="H945" s="12"/>
      <c r="I945" s="12"/>
      <c r="J945" s="12"/>
      <c r="K945" s="12"/>
      <c r="L945" s="12"/>
      <c r="M945" s="12"/>
      <c r="N945" s="12"/>
      <c r="O945" s="12"/>
      <c r="P945" s="12"/>
      <c r="Q945" s="12"/>
      <c r="R945" s="12"/>
      <c r="S945" s="12"/>
      <c r="T945" s="12"/>
      <c r="U945" s="12"/>
      <c r="V945" s="12"/>
      <c r="W945" s="12"/>
      <c r="X945" s="12"/>
      <c r="Y945" s="12"/>
      <c r="Z945" s="12"/>
      <c r="AA945" s="12"/>
      <c r="AB945" s="12"/>
    </row>
    <row r="946" spans="1:28" ht="12.75" customHeight="1" x14ac:dyDescent="0.15">
      <c r="A946" t="str">
        <f t="shared" si="43"/>
        <v>1433277575540246183541</v>
      </c>
      <c r="B946" s="45">
        <v>143327757</v>
      </c>
      <c r="C946" s="13">
        <v>5540246183541</v>
      </c>
      <c r="D946" s="11" t="str">
        <f t="shared" si="42"/>
        <v>MIX LEGUMES</v>
      </c>
      <c r="E946" s="7">
        <v>44809</v>
      </c>
      <c r="F946" s="42" t="str">
        <f t="shared" si="44"/>
        <v>202209</v>
      </c>
      <c r="G946" s="9">
        <v>1044</v>
      </c>
      <c r="H946" s="12"/>
      <c r="I946" s="12"/>
      <c r="J946" s="12"/>
      <c r="K946" s="12"/>
      <c r="L946" s="12"/>
      <c r="M946" s="12"/>
      <c r="N946" s="12"/>
      <c r="O946" s="12"/>
      <c r="P946" s="12"/>
      <c r="Q946" s="12"/>
      <c r="R946" s="12"/>
      <c r="S946" s="12"/>
      <c r="T946" s="12"/>
      <c r="U946" s="12"/>
      <c r="V946" s="12"/>
      <c r="W946" s="12"/>
      <c r="X946" s="12"/>
      <c r="Y946" s="12"/>
      <c r="Z946" s="12"/>
      <c r="AA946" s="12"/>
      <c r="AB946" s="12"/>
    </row>
    <row r="947" spans="1:28" ht="12.75" customHeight="1" x14ac:dyDescent="0.15">
      <c r="A947" t="str">
        <f t="shared" si="43"/>
        <v>1433277575540246192571</v>
      </c>
      <c r="B947" s="45">
        <v>143327757</v>
      </c>
      <c r="C947" s="11">
        <v>5540246192571</v>
      </c>
      <c r="D947" s="11" t="str">
        <f t="shared" si="42"/>
        <v>MIX LEGUMES</v>
      </c>
      <c r="E947" s="4">
        <v>44809</v>
      </c>
      <c r="F947" s="42" t="str">
        <f t="shared" si="44"/>
        <v>202209</v>
      </c>
      <c r="G947" s="6">
        <v>602</v>
      </c>
      <c r="H947" s="12"/>
      <c r="I947" s="12"/>
      <c r="J947" s="12"/>
      <c r="K947" s="12"/>
      <c r="L947" s="12"/>
      <c r="M947" s="12"/>
      <c r="N947" s="12"/>
      <c r="O947" s="12"/>
      <c r="P947" s="12"/>
      <c r="Q947" s="12"/>
      <c r="R947" s="12"/>
      <c r="S947" s="12"/>
      <c r="T947" s="12"/>
      <c r="U947" s="12"/>
      <c r="V947" s="12"/>
      <c r="W947" s="12"/>
      <c r="X947" s="12"/>
      <c r="Y947" s="12"/>
      <c r="Z947" s="12"/>
      <c r="AA947" s="12"/>
      <c r="AB947" s="12"/>
    </row>
    <row r="948" spans="1:28" ht="12.75" customHeight="1" x14ac:dyDescent="0.15">
      <c r="A948" t="str">
        <f t="shared" si="43"/>
        <v>1433277595540246183558</v>
      </c>
      <c r="B948" s="45">
        <v>143327759</v>
      </c>
      <c r="C948" s="11">
        <v>5540246183558</v>
      </c>
      <c r="D948" s="11" t="str">
        <f t="shared" si="42"/>
        <v>MIX LEGUMES</v>
      </c>
      <c r="E948" s="4">
        <v>44808</v>
      </c>
      <c r="F948" s="42" t="str">
        <f t="shared" si="44"/>
        <v>202209</v>
      </c>
      <c r="G948" s="6">
        <v>5197</v>
      </c>
      <c r="H948" s="12"/>
      <c r="I948" s="12"/>
      <c r="J948" s="12"/>
      <c r="K948" s="12"/>
      <c r="L948" s="12"/>
      <c r="M948" s="12"/>
      <c r="N948" s="12"/>
      <c r="O948" s="12"/>
      <c r="P948" s="12"/>
      <c r="Q948" s="12"/>
      <c r="R948" s="12"/>
      <c r="S948" s="12"/>
      <c r="T948" s="12"/>
      <c r="U948" s="12"/>
      <c r="V948" s="12"/>
      <c r="W948" s="12"/>
      <c r="X948" s="12"/>
      <c r="Y948" s="12"/>
      <c r="Z948" s="12"/>
      <c r="AA948" s="12"/>
      <c r="AB948" s="12"/>
    </row>
    <row r="949" spans="1:28" ht="12.75" customHeight="1" x14ac:dyDescent="0.15">
      <c r="A949" t="str">
        <f t="shared" si="43"/>
        <v>1433277595540246183560</v>
      </c>
      <c r="B949" s="45">
        <v>143327759</v>
      </c>
      <c r="C949" s="13">
        <v>5540246183560</v>
      </c>
      <c r="D949" s="11" t="str">
        <f t="shared" si="42"/>
        <v>MIX LEGUMES</v>
      </c>
      <c r="E949" s="7">
        <v>44808</v>
      </c>
      <c r="F949" s="42" t="str">
        <f t="shared" si="44"/>
        <v>202209</v>
      </c>
      <c r="G949" s="9">
        <v>223</v>
      </c>
      <c r="H949" s="12"/>
      <c r="I949" s="12"/>
      <c r="J949" s="12"/>
      <c r="K949" s="12"/>
      <c r="L949" s="12"/>
      <c r="M949" s="12"/>
      <c r="N949" s="12"/>
      <c r="O949" s="12"/>
      <c r="P949" s="12"/>
      <c r="Q949" s="12"/>
      <c r="R949" s="12"/>
      <c r="S949" s="12"/>
      <c r="T949" s="12"/>
      <c r="U949" s="12"/>
      <c r="V949" s="12"/>
      <c r="W949" s="12"/>
      <c r="X949" s="12"/>
      <c r="Y949" s="12"/>
      <c r="Z949" s="12"/>
      <c r="AA949" s="12"/>
      <c r="AB949" s="12"/>
    </row>
    <row r="950" spans="1:28" ht="12.75" customHeight="1" x14ac:dyDescent="0.15">
      <c r="A950" t="str">
        <f t="shared" si="43"/>
        <v>1433277595540246192209</v>
      </c>
      <c r="B950" s="45">
        <v>143327759</v>
      </c>
      <c r="C950" s="11">
        <v>5540246192209</v>
      </c>
      <c r="D950" s="11" t="str">
        <f t="shared" si="42"/>
        <v>MIX LEGUMES</v>
      </c>
      <c r="E950" s="4">
        <v>44808</v>
      </c>
      <c r="F950" s="42" t="str">
        <f t="shared" si="44"/>
        <v>202209</v>
      </c>
      <c r="G950" s="6">
        <v>1114</v>
      </c>
      <c r="H950" s="12"/>
      <c r="I950" s="12"/>
      <c r="J950" s="12"/>
      <c r="K950" s="12"/>
      <c r="L950" s="12"/>
      <c r="M950" s="12"/>
      <c r="N950" s="12"/>
      <c r="O950" s="12"/>
      <c r="P950" s="12"/>
      <c r="Q950" s="12"/>
      <c r="R950" s="12"/>
      <c r="S950" s="12"/>
      <c r="T950" s="12"/>
      <c r="U950" s="12"/>
      <c r="V950" s="12"/>
      <c r="W950" s="12"/>
      <c r="X950" s="12"/>
      <c r="Y950" s="12"/>
      <c r="Z950" s="12"/>
      <c r="AA950" s="12"/>
      <c r="AB950" s="12"/>
    </row>
    <row r="951" spans="1:28" ht="12.75" customHeight="1" x14ac:dyDescent="0.15">
      <c r="A951" t="str">
        <f t="shared" si="43"/>
        <v>1433277595540246192462</v>
      </c>
      <c r="B951" s="45">
        <v>143327759</v>
      </c>
      <c r="C951" s="13">
        <v>5540246192462</v>
      </c>
      <c r="D951" s="11" t="str">
        <f t="shared" si="42"/>
        <v>MIX LEGUMES</v>
      </c>
      <c r="E951" s="7">
        <v>44808</v>
      </c>
      <c r="F951" s="42" t="str">
        <f t="shared" si="44"/>
        <v>202209</v>
      </c>
      <c r="G951" s="9">
        <v>1114</v>
      </c>
      <c r="H951" s="12"/>
      <c r="I951" s="12"/>
      <c r="J951" s="12"/>
      <c r="K951" s="12"/>
      <c r="L951" s="12"/>
      <c r="M951" s="12"/>
      <c r="N951" s="12"/>
      <c r="O951" s="12"/>
      <c r="P951" s="12"/>
      <c r="Q951" s="12"/>
      <c r="R951" s="12"/>
      <c r="S951" s="12"/>
      <c r="T951" s="12"/>
      <c r="U951" s="12"/>
      <c r="V951" s="12"/>
      <c r="W951" s="12"/>
      <c r="X951" s="12"/>
      <c r="Y951" s="12"/>
      <c r="Z951" s="12"/>
      <c r="AA951" s="12"/>
      <c r="AB951" s="12"/>
    </row>
    <row r="952" spans="1:28" ht="12.75" customHeight="1" x14ac:dyDescent="0.15">
      <c r="A952" t="str">
        <f t="shared" si="43"/>
        <v>1433277635540246173906</v>
      </c>
      <c r="B952" s="45">
        <v>143327763</v>
      </c>
      <c r="C952" s="13">
        <v>5540246173906</v>
      </c>
      <c r="D952" s="11" t="str">
        <f t="shared" si="42"/>
        <v>VOLAILLE</v>
      </c>
      <c r="E952" s="7">
        <v>44802</v>
      </c>
      <c r="F952" s="42" t="str">
        <f t="shared" si="44"/>
        <v>202208</v>
      </c>
      <c r="G952" s="9">
        <v>817</v>
      </c>
      <c r="H952" s="12"/>
      <c r="I952" s="12"/>
      <c r="J952" s="12"/>
      <c r="K952" s="12"/>
      <c r="L952" s="12"/>
      <c r="M952" s="12"/>
      <c r="N952" s="12"/>
      <c r="O952" s="12"/>
      <c r="P952" s="12"/>
      <c r="Q952" s="12"/>
      <c r="R952" s="12"/>
      <c r="S952" s="12"/>
      <c r="T952" s="12"/>
      <c r="U952" s="12"/>
      <c r="V952" s="12"/>
      <c r="W952" s="12"/>
      <c r="X952" s="12"/>
      <c r="Y952" s="12"/>
      <c r="Z952" s="12"/>
      <c r="AA952" s="12"/>
      <c r="AB952" s="12"/>
    </row>
    <row r="953" spans="1:28" ht="12.75" customHeight="1" x14ac:dyDescent="0.15">
      <c r="A953" t="str">
        <f t="shared" si="43"/>
        <v>1433277795540246171933</v>
      </c>
      <c r="B953" s="45">
        <v>143327779</v>
      </c>
      <c r="C953" s="11">
        <v>5540246171933</v>
      </c>
      <c r="D953" s="11" t="str">
        <f t="shared" si="42"/>
        <v>CREMERIE</v>
      </c>
      <c r="E953" s="4">
        <v>44806</v>
      </c>
      <c r="F953" s="42" t="str">
        <f t="shared" si="44"/>
        <v>202209</v>
      </c>
      <c r="G953" s="6">
        <v>557</v>
      </c>
      <c r="H953" s="12"/>
      <c r="I953" s="12"/>
      <c r="J953" s="12"/>
      <c r="K953" s="12"/>
      <c r="L953" s="12"/>
      <c r="M953" s="12"/>
      <c r="N953" s="12"/>
      <c r="O953" s="12"/>
      <c r="P953" s="12"/>
      <c r="Q953" s="12"/>
      <c r="R953" s="12"/>
      <c r="S953" s="12"/>
      <c r="T953" s="12"/>
      <c r="U953" s="12"/>
      <c r="V953" s="12"/>
      <c r="W953" s="12"/>
      <c r="X953" s="12"/>
      <c r="Y953" s="12"/>
      <c r="Z953" s="12"/>
      <c r="AA953" s="12"/>
      <c r="AB953" s="12"/>
    </row>
    <row r="954" spans="1:28" ht="12.75" customHeight="1" x14ac:dyDescent="0.15">
      <c r="A954" t="str">
        <f t="shared" si="43"/>
        <v>1433277795540246187987</v>
      </c>
      <c r="B954" s="45">
        <v>143327779</v>
      </c>
      <c r="C954" s="11">
        <v>5540246187987</v>
      </c>
      <c r="D954" s="11" t="str">
        <f t="shared" si="42"/>
        <v>CREMERIE</v>
      </c>
      <c r="E954" s="4">
        <v>44806</v>
      </c>
      <c r="F954" s="42" t="str">
        <f t="shared" si="44"/>
        <v>202209</v>
      </c>
      <c r="G954" s="6">
        <v>1114</v>
      </c>
      <c r="H954" s="12"/>
      <c r="I954" s="12"/>
      <c r="J954" s="12"/>
      <c r="K954" s="12"/>
      <c r="L954" s="12"/>
      <c r="M954" s="12"/>
      <c r="N954" s="12"/>
      <c r="O954" s="12"/>
      <c r="P954" s="12"/>
      <c r="Q954" s="12"/>
      <c r="R954" s="12"/>
      <c r="S954" s="12"/>
      <c r="T954" s="12"/>
      <c r="U954" s="12"/>
      <c r="V954" s="12"/>
      <c r="W954" s="12"/>
      <c r="X954" s="12"/>
      <c r="Y954" s="12"/>
      <c r="Z954" s="12"/>
      <c r="AA954" s="12"/>
      <c r="AB954" s="12"/>
    </row>
    <row r="955" spans="1:28" ht="12.75" customHeight="1" x14ac:dyDescent="0.15">
      <c r="A955" t="str">
        <f t="shared" si="43"/>
        <v>1433277805540246174174</v>
      </c>
      <c r="B955" s="45">
        <v>143327780</v>
      </c>
      <c r="C955" s="13">
        <v>5540246174174</v>
      </c>
      <c r="D955" s="11" t="str">
        <f t="shared" si="42"/>
        <v>CREMERIE</v>
      </c>
      <c r="E955" s="7">
        <v>44806</v>
      </c>
      <c r="F955" s="42" t="str">
        <f t="shared" si="44"/>
        <v>202209</v>
      </c>
      <c r="G955" s="9">
        <v>464</v>
      </c>
      <c r="H955" s="12"/>
      <c r="I955" s="12"/>
      <c r="J955" s="12"/>
      <c r="K955" s="12"/>
      <c r="L955" s="12"/>
      <c r="M955" s="12"/>
      <c r="N955" s="12"/>
      <c r="O955" s="12"/>
      <c r="P955" s="12"/>
      <c r="Q955" s="12"/>
      <c r="R955" s="12"/>
      <c r="S955" s="12"/>
      <c r="T955" s="12"/>
      <c r="U955" s="12"/>
      <c r="V955" s="12"/>
      <c r="W955" s="12"/>
      <c r="X955" s="12"/>
      <c r="Y955" s="12"/>
      <c r="Z955" s="12"/>
      <c r="AA955" s="12"/>
      <c r="AB955" s="12"/>
    </row>
    <row r="956" spans="1:28" ht="12.75" customHeight="1" x14ac:dyDescent="0.15">
      <c r="A956" t="str">
        <f t="shared" si="43"/>
        <v>1433277805540246176699</v>
      </c>
      <c r="B956" s="45">
        <v>143327780</v>
      </c>
      <c r="C956" s="13">
        <v>5540246176699</v>
      </c>
      <c r="D956" s="11" t="str">
        <f t="shared" si="42"/>
        <v>CREMERIE</v>
      </c>
      <c r="E956" s="7">
        <v>44806</v>
      </c>
      <c r="F956" s="42" t="str">
        <f t="shared" si="44"/>
        <v>202209</v>
      </c>
      <c r="G956" s="9">
        <v>6264</v>
      </c>
      <c r="H956" s="12"/>
      <c r="I956" s="12"/>
      <c r="J956" s="12"/>
      <c r="K956" s="12"/>
      <c r="L956" s="12"/>
      <c r="M956" s="12"/>
      <c r="N956" s="12"/>
      <c r="O956" s="12"/>
      <c r="P956" s="12"/>
      <c r="Q956" s="12"/>
      <c r="R956" s="12"/>
      <c r="S956" s="12"/>
      <c r="T956" s="12"/>
      <c r="U956" s="12"/>
      <c r="V956" s="12"/>
      <c r="W956" s="12"/>
      <c r="X956" s="12"/>
      <c r="Y956" s="12"/>
      <c r="Z956" s="12"/>
      <c r="AA956" s="12"/>
      <c r="AB956" s="12"/>
    </row>
    <row r="957" spans="1:28" ht="12.75" customHeight="1" x14ac:dyDescent="0.15">
      <c r="A957" t="str">
        <f t="shared" si="43"/>
        <v>1433277825540246175047</v>
      </c>
      <c r="B957" s="45">
        <v>143327782</v>
      </c>
      <c r="C957" s="11">
        <v>5540246175047</v>
      </c>
      <c r="D957" s="11" t="str">
        <f t="shared" si="42"/>
        <v>CREMERIE</v>
      </c>
      <c r="E957" s="4">
        <v>44809</v>
      </c>
      <c r="F957" s="42" t="str">
        <f t="shared" si="44"/>
        <v>202209</v>
      </c>
      <c r="G957" s="6">
        <v>557</v>
      </c>
      <c r="H957" s="12"/>
      <c r="I957" s="12"/>
      <c r="J957" s="12"/>
      <c r="K957" s="12"/>
      <c r="L957" s="12"/>
      <c r="M957" s="12"/>
      <c r="N957" s="12"/>
      <c r="O957" s="12"/>
      <c r="P957" s="12"/>
      <c r="Q957" s="12"/>
      <c r="R957" s="12"/>
      <c r="S957" s="12"/>
      <c r="T957" s="12"/>
      <c r="U957" s="12"/>
      <c r="V957" s="12"/>
      <c r="W957" s="12"/>
      <c r="X957" s="12"/>
      <c r="Y957" s="12"/>
      <c r="Z957" s="12"/>
      <c r="AA957" s="12"/>
      <c r="AB957" s="12"/>
    </row>
    <row r="958" spans="1:28" ht="12.75" customHeight="1" x14ac:dyDescent="0.15">
      <c r="A958" t="str">
        <f t="shared" si="43"/>
        <v>1433277825540246175049</v>
      </c>
      <c r="B958" s="45">
        <v>143327782</v>
      </c>
      <c r="C958" s="13">
        <v>5540246175049</v>
      </c>
      <c r="D958" s="11" t="str">
        <f t="shared" si="42"/>
        <v>CREMERIE</v>
      </c>
      <c r="E958" s="7">
        <v>44809</v>
      </c>
      <c r="F958" s="42" t="str">
        <f t="shared" si="44"/>
        <v>202209</v>
      </c>
      <c r="G958" s="9">
        <v>836</v>
      </c>
      <c r="H958" s="12"/>
      <c r="I958" s="12"/>
      <c r="J958" s="12"/>
      <c r="K958" s="12"/>
      <c r="L958" s="12"/>
      <c r="M958" s="12"/>
      <c r="N958" s="12"/>
      <c r="O958" s="12"/>
      <c r="P958" s="12"/>
      <c r="Q958" s="12"/>
      <c r="R958" s="12"/>
      <c r="S958" s="12"/>
      <c r="T958" s="12"/>
      <c r="U958" s="12"/>
      <c r="V958" s="12"/>
      <c r="W958" s="12"/>
      <c r="X958" s="12"/>
      <c r="Y958" s="12"/>
      <c r="Z958" s="12"/>
      <c r="AA958" s="12"/>
      <c r="AB958" s="12"/>
    </row>
    <row r="959" spans="1:28" ht="12.75" customHeight="1" x14ac:dyDescent="0.15">
      <c r="A959" t="str">
        <f t="shared" si="43"/>
        <v>1433277825540246175050</v>
      </c>
      <c r="B959" s="45">
        <v>143327782</v>
      </c>
      <c r="C959" s="11">
        <v>5540246175050</v>
      </c>
      <c r="D959" s="11" t="str">
        <f t="shared" si="42"/>
        <v>CREMERIE</v>
      </c>
      <c r="E959" s="4">
        <v>44809</v>
      </c>
      <c r="F959" s="42" t="str">
        <f t="shared" si="44"/>
        <v>202209</v>
      </c>
      <c r="G959" s="6">
        <v>836</v>
      </c>
      <c r="H959" s="12"/>
      <c r="I959" s="12"/>
      <c r="J959" s="12"/>
      <c r="K959" s="12"/>
      <c r="L959" s="12"/>
      <c r="M959" s="12"/>
      <c r="N959" s="12"/>
      <c r="O959" s="12"/>
      <c r="P959" s="12"/>
      <c r="Q959" s="12"/>
      <c r="R959" s="12"/>
      <c r="S959" s="12"/>
      <c r="T959" s="12"/>
      <c r="U959" s="12"/>
      <c r="V959" s="12"/>
      <c r="W959" s="12"/>
      <c r="X959" s="12"/>
      <c r="Y959" s="12"/>
      <c r="Z959" s="12"/>
      <c r="AA959" s="12"/>
      <c r="AB959" s="12"/>
    </row>
    <row r="960" spans="1:28" ht="12.75" customHeight="1" x14ac:dyDescent="0.15">
      <c r="A960" t="str">
        <f t="shared" si="43"/>
        <v>1433277845540246185429</v>
      </c>
      <c r="B960" s="45">
        <v>143327784</v>
      </c>
      <c r="C960" s="11">
        <v>5540246185429</v>
      </c>
      <c r="D960" s="11" t="str">
        <f t="shared" si="42"/>
        <v>CREMERIE</v>
      </c>
      <c r="E960" s="4">
        <v>44808</v>
      </c>
      <c r="F960" s="42" t="str">
        <f t="shared" si="44"/>
        <v>202209</v>
      </c>
      <c r="G960" s="6">
        <v>140</v>
      </c>
      <c r="H960" s="12"/>
      <c r="I960" s="12"/>
      <c r="J960" s="12"/>
      <c r="K960" s="12"/>
      <c r="L960" s="12"/>
      <c r="M960" s="12"/>
      <c r="N960" s="12"/>
      <c r="O960" s="12"/>
      <c r="P960" s="12"/>
      <c r="Q960" s="12"/>
      <c r="R960" s="12"/>
      <c r="S960" s="12"/>
      <c r="T960" s="12"/>
      <c r="U960" s="12"/>
      <c r="V960" s="12"/>
      <c r="W960" s="12"/>
      <c r="X960" s="12"/>
      <c r="Y960" s="12"/>
      <c r="Z960" s="12"/>
      <c r="AA960" s="12"/>
      <c r="AB960" s="12"/>
    </row>
    <row r="961" spans="1:28" ht="12.75" customHeight="1" x14ac:dyDescent="0.15">
      <c r="A961" t="str">
        <f t="shared" si="43"/>
        <v>1433277845540246185562</v>
      </c>
      <c r="B961" s="45">
        <v>143327784</v>
      </c>
      <c r="C961" s="13">
        <v>5540246185562</v>
      </c>
      <c r="D961" s="11" t="str">
        <f t="shared" si="42"/>
        <v>CREMERIE</v>
      </c>
      <c r="E961" s="7">
        <v>44808</v>
      </c>
      <c r="F961" s="42" t="str">
        <f t="shared" si="44"/>
        <v>202209</v>
      </c>
      <c r="G961" s="9">
        <v>140</v>
      </c>
      <c r="H961" s="12"/>
      <c r="I961" s="12"/>
      <c r="J961" s="12"/>
      <c r="K961" s="12"/>
      <c r="L961" s="12"/>
      <c r="M961" s="12"/>
      <c r="N961" s="12"/>
      <c r="O961" s="12"/>
      <c r="P961" s="12"/>
      <c r="Q961" s="12"/>
      <c r="R961" s="12"/>
      <c r="S961" s="12"/>
      <c r="T961" s="12"/>
      <c r="U961" s="12"/>
      <c r="V961" s="12"/>
      <c r="W961" s="12"/>
      <c r="X961" s="12"/>
      <c r="Y961" s="12"/>
      <c r="Z961" s="12"/>
      <c r="AA961" s="12"/>
      <c r="AB961" s="12"/>
    </row>
    <row r="962" spans="1:28" ht="12.75" customHeight="1" x14ac:dyDescent="0.15">
      <c r="A962" t="str">
        <f t="shared" si="43"/>
        <v>1433277845540246186325</v>
      </c>
      <c r="B962" s="45">
        <v>143327784</v>
      </c>
      <c r="C962" s="11">
        <v>5540246186325</v>
      </c>
      <c r="D962" s="11" t="str">
        <f t="shared" ref="D962:D1025" si="45">VLOOKUP(C962,Categorie,4,FALSE)</f>
        <v>CREMERIE</v>
      </c>
      <c r="E962" s="4">
        <v>44808</v>
      </c>
      <c r="F962" s="42" t="str">
        <f t="shared" si="44"/>
        <v>202209</v>
      </c>
      <c r="G962" s="6">
        <v>140</v>
      </c>
      <c r="H962" s="12"/>
      <c r="I962" s="12"/>
      <c r="J962" s="12"/>
      <c r="K962" s="12"/>
      <c r="L962" s="12"/>
      <c r="M962" s="12"/>
      <c r="N962" s="12"/>
      <c r="O962" s="12"/>
      <c r="P962" s="12"/>
      <c r="Q962" s="12"/>
      <c r="R962" s="12"/>
      <c r="S962" s="12"/>
      <c r="T962" s="12"/>
      <c r="U962" s="12"/>
      <c r="V962" s="12"/>
      <c r="W962" s="12"/>
      <c r="X962" s="12"/>
      <c r="Y962" s="12"/>
      <c r="Z962" s="12"/>
      <c r="AA962" s="12"/>
      <c r="AB962" s="12"/>
    </row>
    <row r="963" spans="1:28" ht="12.75" customHeight="1" x14ac:dyDescent="0.15">
      <c r="A963" t="str">
        <f t="shared" ref="A963:A1026" si="46">_xlfn.CONCAT(B963,C963)</f>
        <v>1433277985540246195242</v>
      </c>
      <c r="B963" s="45">
        <v>143327798</v>
      </c>
      <c r="C963" s="13">
        <v>5540246195242</v>
      </c>
      <c r="D963" s="11" t="str">
        <f t="shared" si="45"/>
        <v>MIX LEGUMES</v>
      </c>
      <c r="E963" s="7">
        <v>44814</v>
      </c>
      <c r="F963" s="42" t="str">
        <f t="shared" ref="F963:F1026" si="47">TEXT(E963,"aaaamm")</f>
        <v>202209</v>
      </c>
      <c r="G963" s="9">
        <v>720</v>
      </c>
      <c r="H963" s="12"/>
      <c r="I963" s="12"/>
      <c r="J963" s="12"/>
      <c r="K963" s="12"/>
      <c r="L963" s="12"/>
      <c r="M963" s="12"/>
      <c r="N963" s="12"/>
      <c r="O963" s="12"/>
      <c r="P963" s="12"/>
      <c r="Q963" s="12"/>
      <c r="R963" s="12"/>
      <c r="S963" s="12"/>
      <c r="T963" s="12"/>
      <c r="U963" s="12"/>
      <c r="V963" s="12"/>
      <c r="W963" s="12"/>
      <c r="X963" s="12"/>
      <c r="Y963" s="12"/>
      <c r="Z963" s="12"/>
      <c r="AA963" s="12"/>
      <c r="AB963" s="12"/>
    </row>
    <row r="964" spans="1:28" ht="12.75" customHeight="1" x14ac:dyDescent="0.15">
      <c r="A964" t="str">
        <f t="shared" si="46"/>
        <v>1433278015540246193316</v>
      </c>
      <c r="B964" s="45">
        <v>143327801</v>
      </c>
      <c r="C964" s="13">
        <v>5540246193316</v>
      </c>
      <c r="D964" s="11" t="str">
        <f t="shared" si="45"/>
        <v>BOULANGERIE</v>
      </c>
      <c r="E964" s="7">
        <v>44812</v>
      </c>
      <c r="F964" s="42" t="str">
        <f t="shared" si="47"/>
        <v>202209</v>
      </c>
      <c r="G964" s="9">
        <v>335</v>
      </c>
      <c r="H964" s="12"/>
      <c r="I964" s="12"/>
      <c r="J964" s="12"/>
      <c r="K964" s="12"/>
      <c r="L964" s="12"/>
      <c r="M964" s="12"/>
      <c r="N964" s="12"/>
      <c r="O964" s="12"/>
      <c r="P964" s="12"/>
      <c r="Q964" s="12"/>
      <c r="R964" s="12"/>
      <c r="S964" s="12"/>
      <c r="T964" s="12"/>
      <c r="U964" s="12"/>
      <c r="V964" s="12"/>
      <c r="W964" s="12"/>
      <c r="X964" s="12"/>
      <c r="Y964" s="12"/>
      <c r="Z964" s="12"/>
      <c r="AA964" s="12"/>
      <c r="AB964" s="12"/>
    </row>
    <row r="965" spans="1:28" ht="12.75" customHeight="1" x14ac:dyDescent="0.15">
      <c r="A965" t="str">
        <f t="shared" si="46"/>
        <v>1433278025540246180522</v>
      </c>
      <c r="B965" s="45">
        <v>143327802</v>
      </c>
      <c r="C965" s="11">
        <v>5540246180522</v>
      </c>
      <c r="D965" s="11" t="str">
        <f t="shared" si="45"/>
        <v>BOULANGERIE</v>
      </c>
      <c r="E965" s="4">
        <v>44813</v>
      </c>
      <c r="F965" s="42" t="str">
        <f t="shared" si="47"/>
        <v>202209</v>
      </c>
      <c r="G965" s="6">
        <v>891</v>
      </c>
      <c r="H965" s="12"/>
      <c r="I965" s="12"/>
      <c r="J965" s="12"/>
      <c r="K965" s="12"/>
      <c r="L965" s="12"/>
      <c r="M965" s="12"/>
      <c r="N965" s="12"/>
      <c r="O965" s="12"/>
      <c r="P965" s="12"/>
      <c r="Q965" s="12"/>
      <c r="R965" s="12"/>
      <c r="S965" s="12"/>
      <c r="T965" s="12"/>
      <c r="U965" s="12"/>
      <c r="V965" s="12"/>
      <c r="W965" s="12"/>
      <c r="X965" s="12"/>
      <c r="Y965" s="12"/>
      <c r="Z965" s="12"/>
      <c r="AA965" s="12"/>
      <c r="AB965" s="12"/>
    </row>
    <row r="966" spans="1:28" ht="12.75" customHeight="1" x14ac:dyDescent="0.15">
      <c r="A966" t="str">
        <f t="shared" si="46"/>
        <v>1433278235540246195241</v>
      </c>
      <c r="B966" s="45">
        <v>143327823</v>
      </c>
      <c r="C966" s="11">
        <v>5540246195241</v>
      </c>
      <c r="D966" s="11" t="str">
        <f t="shared" si="45"/>
        <v>MIX LEGUMES</v>
      </c>
      <c r="E966" s="4">
        <v>44819</v>
      </c>
      <c r="F966" s="42" t="str">
        <f t="shared" si="47"/>
        <v>202209</v>
      </c>
      <c r="G966" s="6">
        <v>418</v>
      </c>
      <c r="H966" s="12"/>
      <c r="I966" s="12"/>
      <c r="J966" s="12"/>
      <c r="K966" s="12"/>
      <c r="L966" s="12"/>
      <c r="M966" s="12"/>
      <c r="N966" s="12"/>
      <c r="O966" s="12"/>
      <c r="P966" s="12"/>
      <c r="Q966" s="12"/>
      <c r="R966" s="12"/>
      <c r="S966" s="12"/>
      <c r="T966" s="12"/>
      <c r="U966" s="12"/>
      <c r="V966" s="12"/>
      <c r="W966" s="12"/>
      <c r="X966" s="12"/>
      <c r="Y966" s="12"/>
      <c r="Z966" s="12"/>
      <c r="AA966" s="12"/>
      <c r="AB966" s="12"/>
    </row>
    <row r="967" spans="1:28" ht="12.75" customHeight="1" x14ac:dyDescent="0.15">
      <c r="A967" t="str">
        <f t="shared" si="46"/>
        <v>1433378305540246172539</v>
      </c>
      <c r="B967" s="45">
        <v>143337830</v>
      </c>
      <c r="C967" s="13">
        <v>5540246172539</v>
      </c>
      <c r="D967" s="11" t="str">
        <f t="shared" si="45"/>
        <v>CREMERIE</v>
      </c>
      <c r="E967" s="7">
        <v>44807</v>
      </c>
      <c r="F967" s="42" t="str">
        <f t="shared" si="47"/>
        <v>202209</v>
      </c>
      <c r="G967" s="9">
        <v>24</v>
      </c>
      <c r="H967" s="12"/>
      <c r="I967" s="12"/>
      <c r="J967" s="12"/>
      <c r="K967" s="12"/>
      <c r="L967" s="12"/>
      <c r="M967" s="12"/>
      <c r="N967" s="12"/>
      <c r="O967" s="12"/>
      <c r="P967" s="12"/>
      <c r="Q967" s="12"/>
      <c r="R967" s="12"/>
      <c r="S967" s="12"/>
      <c r="T967" s="12"/>
      <c r="U967" s="12"/>
      <c r="V967" s="12"/>
      <c r="W967" s="12"/>
      <c r="X967" s="12"/>
      <c r="Y967" s="12"/>
      <c r="Z967" s="12"/>
      <c r="AA967" s="12"/>
      <c r="AB967" s="12"/>
    </row>
    <row r="968" spans="1:28" ht="12.75" customHeight="1" x14ac:dyDescent="0.15">
      <c r="A968" t="str">
        <f t="shared" si="46"/>
        <v>1433378305540246172978</v>
      </c>
      <c r="B968" s="45">
        <v>143337830</v>
      </c>
      <c r="C968" s="11">
        <v>5540246172978</v>
      </c>
      <c r="D968" s="11" t="str">
        <f t="shared" si="45"/>
        <v>CREMERIE</v>
      </c>
      <c r="E968" s="4">
        <v>44807</v>
      </c>
      <c r="F968" s="42" t="str">
        <f t="shared" si="47"/>
        <v>202209</v>
      </c>
      <c r="G968" s="6">
        <v>2506</v>
      </c>
      <c r="H968" s="12"/>
      <c r="I968" s="12"/>
      <c r="J968" s="12"/>
      <c r="K968" s="12"/>
      <c r="L968" s="12"/>
      <c r="M968" s="12"/>
      <c r="N968" s="12"/>
      <c r="O968" s="12"/>
      <c r="P968" s="12"/>
      <c r="Q968" s="12"/>
      <c r="R968" s="12"/>
      <c r="S968" s="12"/>
      <c r="T968" s="12"/>
      <c r="U968" s="12"/>
      <c r="V968" s="12"/>
      <c r="W968" s="12"/>
      <c r="X968" s="12"/>
      <c r="Y968" s="12"/>
      <c r="Z968" s="12"/>
      <c r="AA968" s="12"/>
      <c r="AB968" s="12"/>
    </row>
    <row r="969" spans="1:28" ht="12.75" customHeight="1" x14ac:dyDescent="0.15">
      <c r="A969" t="str">
        <f t="shared" si="46"/>
        <v>1433378305540246188175</v>
      </c>
      <c r="B969" s="45">
        <v>143337830</v>
      </c>
      <c r="C969" s="13">
        <v>5540246188175</v>
      </c>
      <c r="D969" s="11" t="str">
        <f t="shared" si="45"/>
        <v>CREMERIE</v>
      </c>
      <c r="E969" s="7">
        <v>44807</v>
      </c>
      <c r="F969" s="42" t="str">
        <f t="shared" si="47"/>
        <v>202209</v>
      </c>
      <c r="G969" s="9">
        <v>232</v>
      </c>
      <c r="H969" s="12"/>
      <c r="I969" s="12"/>
      <c r="J969" s="12"/>
      <c r="K969" s="12"/>
      <c r="L969" s="12"/>
      <c r="M969" s="12"/>
      <c r="N969" s="12"/>
      <c r="O969" s="12"/>
      <c r="P969" s="12"/>
      <c r="Q969" s="12"/>
      <c r="R969" s="12"/>
      <c r="S969" s="12"/>
      <c r="T969" s="12"/>
      <c r="U969" s="12"/>
      <c r="V969" s="12"/>
      <c r="W969" s="12"/>
      <c r="X969" s="12"/>
      <c r="Y969" s="12"/>
      <c r="Z969" s="12"/>
      <c r="AA969" s="12"/>
      <c r="AB969" s="12"/>
    </row>
    <row r="970" spans="1:28" ht="12.75" customHeight="1" x14ac:dyDescent="0.15">
      <c r="A970" t="str">
        <f t="shared" si="46"/>
        <v>1433378315540246187987</v>
      </c>
      <c r="B970" s="45">
        <v>143337831</v>
      </c>
      <c r="C970" s="13">
        <v>5540246187987</v>
      </c>
      <c r="D970" s="11" t="str">
        <f t="shared" si="45"/>
        <v>CREMERIE</v>
      </c>
      <c r="E970" s="7">
        <v>44807</v>
      </c>
      <c r="F970" s="42" t="str">
        <f t="shared" si="47"/>
        <v>202209</v>
      </c>
      <c r="G970" s="9">
        <v>1671</v>
      </c>
      <c r="H970" s="12"/>
      <c r="I970" s="12"/>
      <c r="J970" s="12"/>
      <c r="K970" s="12"/>
      <c r="L970" s="12"/>
      <c r="M970" s="12"/>
      <c r="N970" s="12"/>
      <c r="O970" s="12"/>
      <c r="P970" s="12"/>
      <c r="Q970" s="12"/>
      <c r="R970" s="12"/>
      <c r="S970" s="12"/>
      <c r="T970" s="12"/>
      <c r="U970" s="12"/>
      <c r="V970" s="12"/>
      <c r="W970" s="12"/>
      <c r="X970" s="12"/>
      <c r="Y970" s="12"/>
      <c r="Z970" s="12"/>
      <c r="AA970" s="12"/>
      <c r="AB970" s="12"/>
    </row>
    <row r="971" spans="1:28" ht="12.75" customHeight="1" x14ac:dyDescent="0.15">
      <c r="A971" t="str">
        <f t="shared" si="46"/>
        <v>1433378315540246188200</v>
      </c>
      <c r="B971" s="45">
        <v>143337831</v>
      </c>
      <c r="C971" s="11">
        <v>5540246188200</v>
      </c>
      <c r="D971" s="11" t="str">
        <f t="shared" si="45"/>
        <v>CREMERIE</v>
      </c>
      <c r="E971" s="4">
        <v>44807</v>
      </c>
      <c r="F971" s="42" t="str">
        <f t="shared" si="47"/>
        <v>202209</v>
      </c>
      <c r="G971" s="6">
        <v>743</v>
      </c>
      <c r="H971" s="12"/>
      <c r="I971" s="12"/>
      <c r="J971" s="12"/>
      <c r="K971" s="12"/>
      <c r="L971" s="12"/>
      <c r="M971" s="12"/>
      <c r="N971" s="12"/>
      <c r="O971" s="12"/>
      <c r="P971" s="12"/>
      <c r="Q971" s="12"/>
      <c r="R971" s="12"/>
      <c r="S971" s="12"/>
      <c r="T971" s="12"/>
      <c r="U971" s="12"/>
      <c r="V971" s="12"/>
      <c r="W971" s="12"/>
      <c r="X971" s="12"/>
      <c r="Y971" s="12"/>
      <c r="Z971" s="12"/>
      <c r="AA971" s="12"/>
      <c r="AB971" s="12"/>
    </row>
    <row r="972" spans="1:28" ht="12.75" customHeight="1" x14ac:dyDescent="0.15">
      <c r="A972" t="str">
        <f t="shared" si="46"/>
        <v>1433378505540246194467</v>
      </c>
      <c r="B972" s="45">
        <v>143337850</v>
      </c>
      <c r="C972" s="13">
        <v>5540246194467</v>
      </c>
      <c r="D972" s="11" t="str">
        <f t="shared" si="45"/>
        <v>BOULANGERIE</v>
      </c>
      <c r="E972" s="7">
        <v>44809</v>
      </c>
      <c r="F972" s="42" t="str">
        <f t="shared" si="47"/>
        <v>202209</v>
      </c>
      <c r="G972" s="9">
        <v>17818</v>
      </c>
      <c r="H972" s="12"/>
      <c r="I972" s="12"/>
      <c r="J972" s="12"/>
      <c r="K972" s="12"/>
      <c r="L972" s="12"/>
      <c r="M972" s="12"/>
      <c r="N972" s="12"/>
      <c r="O972" s="12"/>
      <c r="P972" s="12"/>
      <c r="Q972" s="12"/>
      <c r="R972" s="12"/>
      <c r="S972" s="12"/>
      <c r="T972" s="12"/>
      <c r="U972" s="12"/>
      <c r="V972" s="12"/>
      <c r="W972" s="12"/>
      <c r="X972" s="12"/>
      <c r="Y972" s="12"/>
      <c r="Z972" s="12"/>
      <c r="AA972" s="12"/>
      <c r="AB972" s="12"/>
    </row>
    <row r="973" spans="1:28" ht="12.75" customHeight="1" x14ac:dyDescent="0.15">
      <c r="A973" t="str">
        <f t="shared" si="46"/>
        <v>1433378515540246182684</v>
      </c>
      <c r="B973" s="45">
        <v>143337851</v>
      </c>
      <c r="C973" s="11">
        <v>5540246182684</v>
      </c>
      <c r="D973" s="11" t="str">
        <f t="shared" si="45"/>
        <v>BOULANGERIE</v>
      </c>
      <c r="E973" s="4">
        <v>44809</v>
      </c>
      <c r="F973" s="42" t="str">
        <f t="shared" si="47"/>
        <v>202209</v>
      </c>
      <c r="G973" s="6">
        <v>93</v>
      </c>
      <c r="H973" s="12"/>
      <c r="I973" s="12"/>
      <c r="J973" s="12"/>
      <c r="K973" s="12"/>
      <c r="L973" s="12"/>
      <c r="M973" s="12"/>
      <c r="N973" s="12"/>
      <c r="O973" s="12"/>
      <c r="P973" s="12"/>
      <c r="Q973" s="12"/>
      <c r="R973" s="12"/>
      <c r="S973" s="12"/>
      <c r="T973" s="12"/>
      <c r="U973" s="12"/>
      <c r="V973" s="12"/>
      <c r="W973" s="12"/>
      <c r="X973" s="12"/>
      <c r="Y973" s="12"/>
      <c r="Z973" s="12"/>
      <c r="AA973" s="12"/>
      <c r="AB973" s="12"/>
    </row>
    <row r="974" spans="1:28" ht="12.75" customHeight="1" x14ac:dyDescent="0.15">
      <c r="A974" t="str">
        <f t="shared" si="46"/>
        <v>1433378515540246183844</v>
      </c>
      <c r="B974" s="45">
        <v>143337851</v>
      </c>
      <c r="C974" s="13">
        <v>5540246183844</v>
      </c>
      <c r="D974" s="11" t="str">
        <f t="shared" si="45"/>
        <v>BOULANGERIE</v>
      </c>
      <c r="E974" s="7">
        <v>44809</v>
      </c>
      <c r="F974" s="42" t="str">
        <f t="shared" si="47"/>
        <v>202209</v>
      </c>
      <c r="G974" s="9">
        <v>279</v>
      </c>
      <c r="H974" s="12"/>
      <c r="I974" s="12"/>
      <c r="J974" s="12"/>
      <c r="K974" s="12"/>
      <c r="L974" s="12"/>
      <c r="M974" s="12"/>
      <c r="N974" s="12"/>
      <c r="O974" s="12"/>
      <c r="P974" s="12"/>
      <c r="Q974" s="12"/>
      <c r="R974" s="12"/>
      <c r="S974" s="12"/>
      <c r="T974" s="12"/>
      <c r="U974" s="12"/>
      <c r="V974" s="12"/>
      <c r="W974" s="12"/>
      <c r="X974" s="12"/>
      <c r="Y974" s="12"/>
      <c r="Z974" s="12"/>
      <c r="AA974" s="12"/>
      <c r="AB974" s="12"/>
    </row>
    <row r="975" spans="1:28" ht="12.75" customHeight="1" x14ac:dyDescent="0.15">
      <c r="A975" t="str">
        <f t="shared" si="46"/>
        <v>1433378515540246194467</v>
      </c>
      <c r="B975" s="45">
        <v>143337851</v>
      </c>
      <c r="C975" s="11">
        <v>5540246194467</v>
      </c>
      <c r="D975" s="11" t="str">
        <f t="shared" si="45"/>
        <v>BOULANGERIE</v>
      </c>
      <c r="E975" s="4">
        <v>44809</v>
      </c>
      <c r="F975" s="42" t="str">
        <f t="shared" si="47"/>
        <v>202209</v>
      </c>
      <c r="G975" s="6">
        <v>17818</v>
      </c>
      <c r="H975" s="12"/>
      <c r="I975" s="12"/>
      <c r="J975" s="12"/>
      <c r="K975" s="12"/>
      <c r="L975" s="12"/>
      <c r="M975" s="12"/>
      <c r="N975" s="12"/>
      <c r="O975" s="12"/>
      <c r="P975" s="12"/>
      <c r="Q975" s="12"/>
      <c r="R975" s="12"/>
      <c r="S975" s="12"/>
      <c r="T975" s="12"/>
      <c r="U975" s="12"/>
      <c r="V975" s="12"/>
      <c r="W975" s="12"/>
      <c r="X975" s="12"/>
      <c r="Y975" s="12"/>
      <c r="Z975" s="12"/>
      <c r="AA975" s="12"/>
      <c r="AB975" s="12"/>
    </row>
    <row r="976" spans="1:28" ht="12.75" customHeight="1" x14ac:dyDescent="0.15">
      <c r="A976" t="str">
        <f t="shared" si="46"/>
        <v>1433378565540246170256</v>
      </c>
      <c r="B976" s="45">
        <v>143337856</v>
      </c>
      <c r="C976" s="11">
        <v>5540246170256</v>
      </c>
      <c r="D976" s="11" t="str">
        <f t="shared" si="45"/>
        <v>BOULANGERIE</v>
      </c>
      <c r="E976" s="4">
        <v>44819</v>
      </c>
      <c r="F976" s="42" t="str">
        <f t="shared" si="47"/>
        <v>202209</v>
      </c>
      <c r="G976" s="6">
        <v>3174</v>
      </c>
      <c r="H976" s="12"/>
      <c r="I976" s="12"/>
      <c r="J976" s="12"/>
      <c r="K976" s="12"/>
      <c r="L976" s="12"/>
      <c r="M976" s="12"/>
      <c r="N976" s="12"/>
      <c r="O976" s="12"/>
      <c r="P976" s="12"/>
      <c r="Q976" s="12"/>
      <c r="R976" s="12"/>
      <c r="S976" s="12"/>
      <c r="T976" s="12"/>
      <c r="U976" s="12"/>
      <c r="V976" s="12"/>
      <c r="W976" s="12"/>
      <c r="X976" s="12"/>
      <c r="Y976" s="12"/>
      <c r="Z976" s="12"/>
      <c r="AA976" s="12"/>
      <c r="AB976" s="12"/>
    </row>
    <row r="977" spans="1:28" ht="12.75" customHeight="1" x14ac:dyDescent="0.15">
      <c r="A977" t="str">
        <f t="shared" si="46"/>
        <v>1433378565540246171888</v>
      </c>
      <c r="B977" s="45">
        <v>143337856</v>
      </c>
      <c r="C977" s="13">
        <v>5540246171888</v>
      </c>
      <c r="D977" s="11" t="str">
        <f t="shared" si="45"/>
        <v>BOULANGERIE</v>
      </c>
      <c r="E977" s="7">
        <v>44819</v>
      </c>
      <c r="F977" s="42" t="str">
        <f t="shared" si="47"/>
        <v>202209</v>
      </c>
      <c r="G977" s="9">
        <v>520</v>
      </c>
      <c r="H977" s="12"/>
      <c r="I977" s="12"/>
      <c r="J977" s="12"/>
      <c r="K977" s="12"/>
      <c r="L977" s="12"/>
      <c r="M977" s="12"/>
      <c r="N977" s="12"/>
      <c r="O977" s="12"/>
      <c r="P977" s="12"/>
      <c r="Q977" s="12"/>
      <c r="R977" s="12"/>
      <c r="S977" s="12"/>
      <c r="T977" s="12"/>
      <c r="U977" s="12"/>
      <c r="V977" s="12"/>
      <c r="W977" s="12"/>
      <c r="X977" s="12"/>
      <c r="Y977" s="12"/>
      <c r="Z977" s="12"/>
      <c r="AA977" s="12"/>
      <c r="AB977" s="12"/>
    </row>
    <row r="978" spans="1:28" ht="12.75" customHeight="1" x14ac:dyDescent="0.15">
      <c r="A978" t="str">
        <f t="shared" si="46"/>
        <v>1433378725540246194632</v>
      </c>
      <c r="B978" s="45">
        <v>143337872</v>
      </c>
      <c r="C978" s="11">
        <v>5540246194632</v>
      </c>
      <c r="D978" s="11" t="str">
        <f t="shared" si="45"/>
        <v>BOULANGERIE</v>
      </c>
      <c r="E978" s="4">
        <v>44812</v>
      </c>
      <c r="F978" s="42" t="str">
        <f t="shared" si="47"/>
        <v>202209</v>
      </c>
      <c r="G978" s="6">
        <v>492</v>
      </c>
      <c r="H978" s="12"/>
      <c r="I978" s="12"/>
      <c r="J978" s="12"/>
      <c r="K978" s="12"/>
      <c r="L978" s="12"/>
      <c r="M978" s="12"/>
      <c r="N978" s="12"/>
      <c r="O978" s="12"/>
      <c r="P978" s="12"/>
      <c r="Q978" s="12"/>
      <c r="R978" s="12"/>
      <c r="S978" s="12"/>
      <c r="T978" s="12"/>
      <c r="U978" s="12"/>
      <c r="V978" s="12"/>
      <c r="W978" s="12"/>
      <c r="X978" s="12"/>
      <c r="Y978" s="12"/>
      <c r="Z978" s="12"/>
      <c r="AA978" s="12"/>
      <c r="AB978" s="12"/>
    </row>
    <row r="979" spans="1:28" ht="12.75" customHeight="1" x14ac:dyDescent="0.15">
      <c r="A979" t="str">
        <f t="shared" si="46"/>
        <v>1433378735540246171759</v>
      </c>
      <c r="B979" s="45">
        <v>143337873</v>
      </c>
      <c r="C979" s="11">
        <v>5540246171759</v>
      </c>
      <c r="D979" s="11" t="str">
        <f t="shared" si="45"/>
        <v>MIX LEGUMES</v>
      </c>
      <c r="E979" s="4">
        <v>44812</v>
      </c>
      <c r="F979" s="42" t="str">
        <f t="shared" si="47"/>
        <v>202209</v>
      </c>
      <c r="G979" s="6">
        <v>3759</v>
      </c>
      <c r="H979" s="12"/>
      <c r="I979" s="12"/>
      <c r="J979" s="12"/>
      <c r="K979" s="12"/>
      <c r="L979" s="12"/>
      <c r="M979" s="12"/>
      <c r="N979" s="12"/>
      <c r="O979" s="12"/>
      <c r="P979" s="12"/>
      <c r="Q979" s="12"/>
      <c r="R979" s="12"/>
      <c r="S979" s="12"/>
      <c r="T979" s="12"/>
      <c r="U979" s="12"/>
      <c r="V979" s="12"/>
      <c r="W979" s="12"/>
      <c r="X979" s="12"/>
      <c r="Y979" s="12"/>
      <c r="Z979" s="12"/>
      <c r="AA979" s="12"/>
      <c r="AB979" s="12"/>
    </row>
    <row r="980" spans="1:28" ht="12.75" customHeight="1" x14ac:dyDescent="0.15">
      <c r="A980" t="str">
        <f t="shared" si="46"/>
        <v>1433378735540246177133</v>
      </c>
      <c r="B980" s="45">
        <v>143337873</v>
      </c>
      <c r="C980" s="13">
        <v>5540246177133</v>
      </c>
      <c r="D980" s="11" t="str">
        <f t="shared" si="45"/>
        <v>MIX LEGUMES</v>
      </c>
      <c r="E980" s="7">
        <v>44812</v>
      </c>
      <c r="F980" s="42" t="str">
        <f t="shared" si="47"/>
        <v>202209</v>
      </c>
      <c r="G980" s="9">
        <v>3898</v>
      </c>
      <c r="H980" s="12"/>
      <c r="I980" s="12"/>
      <c r="J980" s="12"/>
      <c r="K980" s="12"/>
      <c r="L980" s="12"/>
      <c r="M980" s="12"/>
      <c r="N980" s="12"/>
      <c r="O980" s="12"/>
      <c r="P980" s="12"/>
      <c r="Q980" s="12"/>
      <c r="R980" s="12"/>
      <c r="S980" s="12"/>
      <c r="T980" s="12"/>
      <c r="U980" s="12"/>
      <c r="V980" s="12"/>
      <c r="W980" s="12"/>
      <c r="X980" s="12"/>
      <c r="Y980" s="12"/>
      <c r="Z980" s="12"/>
      <c r="AA980" s="12"/>
      <c r="AB980" s="12"/>
    </row>
    <row r="981" spans="1:28" ht="12.75" customHeight="1" x14ac:dyDescent="0.15">
      <c r="A981" t="str">
        <f t="shared" si="46"/>
        <v>1433378735540246192148</v>
      </c>
      <c r="B981" s="45">
        <v>143337873</v>
      </c>
      <c r="C981" s="11">
        <v>5540246192148</v>
      </c>
      <c r="D981" s="11" t="str">
        <f t="shared" si="45"/>
        <v>MIX LEGUMES</v>
      </c>
      <c r="E981" s="4">
        <v>44812</v>
      </c>
      <c r="F981" s="42" t="str">
        <f t="shared" si="47"/>
        <v>202209</v>
      </c>
      <c r="G981" s="6">
        <v>11136</v>
      </c>
      <c r="H981" s="12"/>
      <c r="I981" s="12"/>
      <c r="J981" s="12"/>
      <c r="K981" s="12"/>
      <c r="L981" s="12"/>
      <c r="M981" s="12"/>
      <c r="N981" s="12"/>
      <c r="O981" s="12"/>
      <c r="P981" s="12"/>
      <c r="Q981" s="12"/>
      <c r="R981" s="12"/>
      <c r="S981" s="12"/>
      <c r="T981" s="12"/>
      <c r="U981" s="12"/>
      <c r="V981" s="12"/>
      <c r="W981" s="12"/>
      <c r="X981" s="12"/>
      <c r="Y981" s="12"/>
      <c r="Z981" s="12"/>
      <c r="AA981" s="12"/>
      <c r="AB981" s="12"/>
    </row>
    <row r="982" spans="1:28" ht="12.75" customHeight="1" x14ac:dyDescent="0.15">
      <c r="A982" t="str">
        <f t="shared" si="46"/>
        <v>1433378865540246171933</v>
      </c>
      <c r="B982" s="45">
        <v>143337886</v>
      </c>
      <c r="C982" s="11">
        <v>5540246171933</v>
      </c>
      <c r="D982" s="11" t="str">
        <f t="shared" si="45"/>
        <v>CREMERIE</v>
      </c>
      <c r="E982" s="4">
        <v>44808</v>
      </c>
      <c r="F982" s="42" t="str">
        <f t="shared" si="47"/>
        <v>202209</v>
      </c>
      <c r="G982" s="6">
        <v>836</v>
      </c>
      <c r="H982" s="12"/>
      <c r="I982" s="12"/>
      <c r="J982" s="12"/>
      <c r="K982" s="12"/>
      <c r="L982" s="12"/>
      <c r="M982" s="12"/>
      <c r="N982" s="12"/>
      <c r="O982" s="12"/>
      <c r="P982" s="12"/>
      <c r="Q982" s="12"/>
      <c r="R982" s="12"/>
      <c r="S982" s="12"/>
      <c r="T982" s="12"/>
      <c r="U982" s="12"/>
      <c r="V982" s="12"/>
      <c r="W982" s="12"/>
      <c r="X982" s="12"/>
      <c r="Y982" s="12"/>
      <c r="Z982" s="12"/>
      <c r="AA982" s="12"/>
      <c r="AB982" s="12"/>
    </row>
    <row r="983" spans="1:28" ht="12.75" customHeight="1" x14ac:dyDescent="0.15">
      <c r="A983" t="str">
        <f t="shared" si="46"/>
        <v>1433378865540246187987</v>
      </c>
      <c r="B983" s="45">
        <v>143337886</v>
      </c>
      <c r="C983" s="13">
        <v>5540246187987</v>
      </c>
      <c r="D983" s="11" t="str">
        <f t="shared" si="45"/>
        <v>CREMERIE</v>
      </c>
      <c r="E983" s="7">
        <v>44808</v>
      </c>
      <c r="F983" s="42" t="str">
        <f t="shared" si="47"/>
        <v>202209</v>
      </c>
      <c r="G983" s="9">
        <v>1671</v>
      </c>
      <c r="H983" s="12"/>
      <c r="I983" s="12"/>
      <c r="J983" s="12"/>
      <c r="K983" s="12"/>
      <c r="L983" s="12"/>
      <c r="M983" s="12"/>
      <c r="N983" s="12"/>
      <c r="O983" s="12"/>
      <c r="P983" s="12"/>
      <c r="Q983" s="12"/>
      <c r="R983" s="12"/>
      <c r="S983" s="12"/>
      <c r="T983" s="12"/>
      <c r="U983" s="12"/>
      <c r="V983" s="12"/>
      <c r="W983" s="12"/>
      <c r="X983" s="12"/>
      <c r="Y983" s="12"/>
      <c r="Z983" s="12"/>
      <c r="AA983" s="12"/>
      <c r="AB983" s="12"/>
    </row>
    <row r="984" spans="1:28" ht="12.75" customHeight="1" x14ac:dyDescent="0.15">
      <c r="A984" t="str">
        <f t="shared" si="46"/>
        <v>1433378865540246188200</v>
      </c>
      <c r="B984" s="45">
        <v>143337886</v>
      </c>
      <c r="C984" s="11">
        <v>5540246188200</v>
      </c>
      <c r="D984" s="11" t="str">
        <f t="shared" si="45"/>
        <v>CREMERIE</v>
      </c>
      <c r="E984" s="4">
        <v>44808</v>
      </c>
      <c r="F984" s="42" t="str">
        <f t="shared" si="47"/>
        <v>202209</v>
      </c>
      <c r="G984" s="6">
        <v>1485</v>
      </c>
      <c r="H984" s="12"/>
      <c r="I984" s="12"/>
      <c r="J984" s="12"/>
      <c r="K984" s="12"/>
      <c r="L984" s="12"/>
      <c r="M984" s="12"/>
      <c r="N984" s="12"/>
      <c r="O984" s="12"/>
      <c r="P984" s="12"/>
      <c r="Q984" s="12"/>
      <c r="R984" s="12"/>
      <c r="S984" s="12"/>
      <c r="T984" s="12"/>
      <c r="U984" s="12"/>
      <c r="V984" s="12"/>
      <c r="W984" s="12"/>
      <c r="X984" s="12"/>
      <c r="Y984" s="12"/>
      <c r="Z984" s="12"/>
      <c r="AA984" s="12"/>
      <c r="AB984" s="12"/>
    </row>
    <row r="985" spans="1:28" ht="12.75" customHeight="1" x14ac:dyDescent="0.15">
      <c r="A985" t="str">
        <f t="shared" si="46"/>
        <v>1433379155540246190727</v>
      </c>
      <c r="B985" s="45">
        <v>143337915</v>
      </c>
      <c r="C985" s="11">
        <v>5540246190727</v>
      </c>
      <c r="D985" s="11" t="str">
        <f t="shared" si="45"/>
        <v>BOULANGERIE</v>
      </c>
      <c r="E985" s="4">
        <v>44821</v>
      </c>
      <c r="F985" s="42" t="str">
        <f t="shared" si="47"/>
        <v>202209</v>
      </c>
      <c r="G985" s="6">
        <v>877</v>
      </c>
      <c r="H985" s="12"/>
      <c r="I985" s="12"/>
      <c r="J985" s="12"/>
      <c r="K985" s="12"/>
      <c r="L985" s="12"/>
      <c r="M985" s="12"/>
      <c r="N985" s="12"/>
      <c r="O985" s="12"/>
      <c r="P985" s="12"/>
      <c r="Q985" s="12"/>
      <c r="R985" s="12"/>
      <c r="S985" s="12"/>
      <c r="T985" s="12"/>
      <c r="U985" s="12"/>
      <c r="V985" s="12"/>
      <c r="W985" s="12"/>
      <c r="X985" s="12"/>
      <c r="Y985" s="12"/>
      <c r="Z985" s="12"/>
      <c r="AA985" s="12"/>
      <c r="AB985" s="12"/>
    </row>
    <row r="986" spans="1:28" ht="12.75" customHeight="1" x14ac:dyDescent="0.15">
      <c r="A986" t="str">
        <f t="shared" si="46"/>
        <v>1433379205540246194632</v>
      </c>
      <c r="B986" s="45">
        <v>143337920</v>
      </c>
      <c r="C986" s="11">
        <v>5540246194632</v>
      </c>
      <c r="D986" s="11" t="str">
        <f t="shared" si="45"/>
        <v>BOULANGERIE</v>
      </c>
      <c r="E986" s="4">
        <v>44816</v>
      </c>
      <c r="F986" s="42" t="str">
        <f t="shared" si="47"/>
        <v>202209</v>
      </c>
      <c r="G986" s="6">
        <v>1504</v>
      </c>
      <c r="H986" s="12"/>
      <c r="I986" s="12"/>
      <c r="J986" s="12"/>
      <c r="K986" s="12"/>
      <c r="L986" s="12"/>
      <c r="M986" s="12"/>
      <c r="N986" s="12"/>
      <c r="O986" s="12"/>
      <c r="P986" s="12"/>
      <c r="Q986" s="12"/>
      <c r="R986" s="12"/>
      <c r="S986" s="12"/>
      <c r="T986" s="12"/>
      <c r="U986" s="12"/>
      <c r="V986" s="12"/>
      <c r="W986" s="12"/>
      <c r="X986" s="12"/>
      <c r="Y986" s="12"/>
      <c r="Z986" s="12"/>
      <c r="AA986" s="12"/>
      <c r="AB986" s="12"/>
    </row>
    <row r="987" spans="1:28" ht="12.75" customHeight="1" x14ac:dyDescent="0.15">
      <c r="A987" t="str">
        <f t="shared" si="46"/>
        <v>1433379205540246195250</v>
      </c>
      <c r="B987" s="45">
        <v>143337920</v>
      </c>
      <c r="C987" s="13">
        <v>5540246195250</v>
      </c>
      <c r="D987" s="11" t="str">
        <f t="shared" si="45"/>
        <v>BOULANGERIE</v>
      </c>
      <c r="E987" s="7">
        <v>44816</v>
      </c>
      <c r="F987" s="42" t="str">
        <f t="shared" si="47"/>
        <v>202209</v>
      </c>
      <c r="G987" s="9">
        <v>42</v>
      </c>
      <c r="H987" s="12"/>
      <c r="I987" s="12"/>
      <c r="J987" s="12"/>
      <c r="K987" s="12"/>
      <c r="L987" s="12"/>
      <c r="M987" s="12"/>
      <c r="N987" s="12"/>
      <c r="O987" s="12"/>
      <c r="P987" s="12"/>
      <c r="Q987" s="12"/>
      <c r="R987" s="12"/>
      <c r="S987" s="12"/>
      <c r="T987" s="12"/>
      <c r="U987" s="12"/>
      <c r="V987" s="12"/>
      <c r="W987" s="12"/>
      <c r="X987" s="12"/>
      <c r="Y987" s="12"/>
      <c r="Z987" s="12"/>
      <c r="AA987" s="12"/>
      <c r="AB987" s="12"/>
    </row>
    <row r="988" spans="1:28" ht="12.75" customHeight="1" x14ac:dyDescent="0.15">
      <c r="A988" t="str">
        <f t="shared" si="46"/>
        <v>1433379265540246181061</v>
      </c>
      <c r="B988" s="45">
        <v>143337926</v>
      </c>
      <c r="C988" s="13">
        <v>5540246181061</v>
      </c>
      <c r="D988" s="11" t="str">
        <f t="shared" si="45"/>
        <v>VOLAILLE</v>
      </c>
      <c r="E988" s="7">
        <v>44820</v>
      </c>
      <c r="F988" s="42" t="str">
        <f t="shared" si="47"/>
        <v>202209</v>
      </c>
      <c r="G988" s="9">
        <v>804</v>
      </c>
      <c r="H988" s="12"/>
      <c r="I988" s="12"/>
      <c r="J988" s="12"/>
      <c r="K988" s="12"/>
      <c r="L988" s="12"/>
      <c r="M988" s="12"/>
      <c r="N988" s="12"/>
      <c r="O988" s="12"/>
      <c r="P988" s="12"/>
      <c r="Q988" s="12"/>
      <c r="R988" s="12"/>
      <c r="S988" s="12"/>
      <c r="T988" s="12"/>
      <c r="U988" s="12"/>
      <c r="V988" s="12"/>
      <c r="W988" s="12"/>
      <c r="X988" s="12"/>
      <c r="Y988" s="12"/>
      <c r="Z988" s="12"/>
      <c r="AA988" s="12"/>
      <c r="AB988" s="12"/>
    </row>
    <row r="989" spans="1:28" ht="12.75" customHeight="1" x14ac:dyDescent="0.15">
      <c r="A989" t="str">
        <f t="shared" si="46"/>
        <v>1433379265540246183547</v>
      </c>
      <c r="B989" s="45">
        <v>143337926</v>
      </c>
      <c r="C989" s="11">
        <v>5540246183547</v>
      </c>
      <c r="D989" s="11" t="str">
        <f t="shared" si="45"/>
        <v>VOLAILLE</v>
      </c>
      <c r="E989" s="4">
        <v>44820</v>
      </c>
      <c r="F989" s="42" t="str">
        <f t="shared" si="47"/>
        <v>202209</v>
      </c>
      <c r="G989" s="6">
        <v>6844</v>
      </c>
      <c r="H989" s="12"/>
      <c r="I989" s="12"/>
      <c r="J989" s="12"/>
      <c r="K989" s="12"/>
      <c r="L989" s="12"/>
      <c r="M989" s="12"/>
      <c r="N989" s="12"/>
      <c r="O989" s="12"/>
      <c r="P989" s="12"/>
      <c r="Q989" s="12"/>
      <c r="R989" s="12"/>
      <c r="S989" s="12"/>
      <c r="T989" s="12"/>
      <c r="U989" s="12"/>
      <c r="V989" s="12"/>
      <c r="W989" s="12"/>
      <c r="X989" s="12"/>
      <c r="Y989" s="12"/>
      <c r="Z989" s="12"/>
      <c r="AA989" s="12"/>
      <c r="AB989" s="12"/>
    </row>
    <row r="990" spans="1:28" ht="12.75" customHeight="1" x14ac:dyDescent="0.15">
      <c r="A990" t="str">
        <f t="shared" si="46"/>
        <v>1433379265540246185278</v>
      </c>
      <c r="B990" s="45">
        <v>143337926</v>
      </c>
      <c r="C990" s="13">
        <v>5540246185278</v>
      </c>
      <c r="D990" s="11" t="str">
        <f t="shared" si="45"/>
        <v>VOLAILLE</v>
      </c>
      <c r="E990" s="7">
        <v>44820</v>
      </c>
      <c r="F990" s="42" t="str">
        <f t="shared" si="47"/>
        <v>202209</v>
      </c>
      <c r="G990" s="9">
        <v>374</v>
      </c>
      <c r="H990" s="12"/>
      <c r="I990" s="12"/>
      <c r="J990" s="12"/>
      <c r="K990" s="12"/>
      <c r="L990" s="12"/>
      <c r="M990" s="12"/>
      <c r="N990" s="12"/>
      <c r="O990" s="12"/>
      <c r="P990" s="12"/>
      <c r="Q990" s="12"/>
      <c r="R990" s="12"/>
      <c r="S990" s="12"/>
      <c r="T990" s="12"/>
      <c r="U990" s="12"/>
      <c r="V990" s="12"/>
      <c r="W990" s="12"/>
      <c r="X990" s="12"/>
      <c r="Y990" s="12"/>
      <c r="Z990" s="12"/>
      <c r="AA990" s="12"/>
      <c r="AB990" s="12"/>
    </row>
    <row r="991" spans="1:28" ht="12.75" customHeight="1" x14ac:dyDescent="0.15">
      <c r="A991" t="str">
        <f t="shared" si="46"/>
        <v>1433379295540246172978</v>
      </c>
      <c r="B991" s="45">
        <v>143337929</v>
      </c>
      <c r="C991" s="13">
        <v>5540246172978</v>
      </c>
      <c r="D991" s="11" t="str">
        <f t="shared" si="45"/>
        <v>CREMERIE</v>
      </c>
      <c r="E991" s="7">
        <v>44809</v>
      </c>
      <c r="F991" s="42" t="str">
        <f t="shared" si="47"/>
        <v>202209</v>
      </c>
      <c r="G991" s="9">
        <v>836</v>
      </c>
      <c r="H991" s="12"/>
      <c r="I991" s="12"/>
      <c r="J991" s="12"/>
      <c r="K991" s="12"/>
      <c r="L991" s="12"/>
      <c r="M991" s="12"/>
      <c r="N991" s="12"/>
      <c r="O991" s="12"/>
      <c r="P991" s="12"/>
      <c r="Q991" s="12"/>
      <c r="R991" s="12"/>
      <c r="S991" s="12"/>
      <c r="T991" s="12"/>
      <c r="U991" s="12"/>
      <c r="V991" s="12"/>
      <c r="W991" s="12"/>
      <c r="X991" s="12"/>
      <c r="Y991" s="12"/>
      <c r="Z991" s="12"/>
      <c r="AA991" s="12"/>
      <c r="AB991" s="12"/>
    </row>
    <row r="992" spans="1:28" ht="12.75" customHeight="1" x14ac:dyDescent="0.15">
      <c r="A992" t="str">
        <f t="shared" si="46"/>
        <v>1433379295540246176699</v>
      </c>
      <c r="B992" s="45">
        <v>143337929</v>
      </c>
      <c r="C992" s="13">
        <v>5540246176699</v>
      </c>
      <c r="D992" s="11" t="str">
        <f t="shared" si="45"/>
        <v>CREMERIE</v>
      </c>
      <c r="E992" s="7">
        <v>44809</v>
      </c>
      <c r="F992" s="42" t="str">
        <f t="shared" si="47"/>
        <v>202209</v>
      </c>
      <c r="G992" s="9">
        <v>2088</v>
      </c>
      <c r="H992" s="12"/>
      <c r="I992" s="12"/>
      <c r="J992" s="12"/>
      <c r="K992" s="12"/>
      <c r="L992" s="12"/>
      <c r="M992" s="12"/>
      <c r="N992" s="12"/>
      <c r="O992" s="12"/>
      <c r="P992" s="12"/>
      <c r="Q992" s="12"/>
      <c r="R992" s="12"/>
      <c r="S992" s="12"/>
      <c r="T992" s="12"/>
      <c r="U992" s="12"/>
      <c r="V992" s="12"/>
      <c r="W992" s="12"/>
      <c r="X992" s="12"/>
      <c r="Y992" s="12"/>
      <c r="Z992" s="12"/>
      <c r="AA992" s="12"/>
      <c r="AB992" s="12"/>
    </row>
    <row r="993" spans="1:28" ht="12.75" customHeight="1" x14ac:dyDescent="0.15">
      <c r="A993" t="str">
        <f t="shared" si="46"/>
        <v>1433379295540246188175</v>
      </c>
      <c r="B993" s="45">
        <v>143337929</v>
      </c>
      <c r="C993" s="11">
        <v>5540246188175</v>
      </c>
      <c r="D993" s="11" t="str">
        <f t="shared" si="45"/>
        <v>CREMERIE</v>
      </c>
      <c r="E993" s="4">
        <v>44809</v>
      </c>
      <c r="F993" s="42" t="str">
        <f t="shared" si="47"/>
        <v>202209</v>
      </c>
      <c r="G993" s="6">
        <v>279</v>
      </c>
      <c r="H993" s="12"/>
      <c r="I993" s="12"/>
      <c r="J993" s="12"/>
      <c r="K993" s="12"/>
      <c r="L993" s="12"/>
      <c r="M993" s="12"/>
      <c r="N993" s="12"/>
      <c r="O993" s="12"/>
      <c r="P993" s="12"/>
      <c r="Q993" s="12"/>
      <c r="R993" s="12"/>
      <c r="S993" s="12"/>
      <c r="T993" s="12"/>
      <c r="U993" s="12"/>
      <c r="V993" s="12"/>
      <c r="W993" s="12"/>
      <c r="X993" s="12"/>
      <c r="Y993" s="12"/>
      <c r="Z993" s="12"/>
      <c r="AA993" s="12"/>
      <c r="AB993" s="12"/>
    </row>
    <row r="994" spans="1:28" ht="12.75" customHeight="1" x14ac:dyDescent="0.15">
      <c r="A994" t="str">
        <f t="shared" si="46"/>
        <v>1433379315540246176295</v>
      </c>
      <c r="B994" s="45">
        <v>143337931</v>
      </c>
      <c r="C994" s="11">
        <v>5540246176295</v>
      </c>
      <c r="D994" s="11" t="str">
        <f t="shared" si="45"/>
        <v>CREMERIE</v>
      </c>
      <c r="E994" s="4">
        <v>44809</v>
      </c>
      <c r="F994" s="42" t="str">
        <f t="shared" si="47"/>
        <v>202209</v>
      </c>
      <c r="G994" s="6">
        <v>5940</v>
      </c>
      <c r="H994" s="12"/>
      <c r="I994" s="12"/>
      <c r="J994" s="12"/>
      <c r="K994" s="12"/>
      <c r="L994" s="12"/>
      <c r="M994" s="12"/>
      <c r="N994" s="12"/>
      <c r="O994" s="12"/>
      <c r="P994" s="12"/>
      <c r="Q994" s="12"/>
      <c r="R994" s="12"/>
      <c r="S994" s="12"/>
      <c r="T994" s="12"/>
      <c r="U994" s="12"/>
      <c r="V994" s="12"/>
      <c r="W994" s="12"/>
      <c r="X994" s="12"/>
      <c r="Y994" s="12"/>
      <c r="Z994" s="12"/>
      <c r="AA994" s="12"/>
      <c r="AB994" s="12"/>
    </row>
    <row r="995" spans="1:28" ht="12.75" customHeight="1" x14ac:dyDescent="0.15">
      <c r="A995" t="str">
        <f t="shared" si="46"/>
        <v>1433379545540246176699</v>
      </c>
      <c r="B995" s="45">
        <v>143337954</v>
      </c>
      <c r="C995" s="11">
        <v>5540246176699</v>
      </c>
      <c r="D995" s="11" t="str">
        <f t="shared" si="45"/>
        <v>CREMERIE</v>
      </c>
      <c r="E995" s="4">
        <v>44812</v>
      </c>
      <c r="F995" s="42" t="str">
        <f t="shared" si="47"/>
        <v>202209</v>
      </c>
      <c r="G995" s="6">
        <v>2088</v>
      </c>
      <c r="H995" s="12"/>
      <c r="I995" s="12"/>
      <c r="J995" s="12"/>
      <c r="K995" s="12"/>
      <c r="L995" s="12"/>
      <c r="M995" s="12"/>
      <c r="N995" s="12"/>
      <c r="O995" s="12"/>
      <c r="P995" s="12"/>
      <c r="Q995" s="12"/>
      <c r="R995" s="12"/>
      <c r="S995" s="12"/>
      <c r="T995" s="12"/>
      <c r="U995" s="12"/>
      <c r="V995" s="12"/>
      <c r="W995" s="12"/>
      <c r="X995" s="12"/>
      <c r="Y995" s="12"/>
      <c r="Z995" s="12"/>
      <c r="AA995" s="12"/>
      <c r="AB995" s="12"/>
    </row>
    <row r="996" spans="1:28" ht="12.75" customHeight="1" x14ac:dyDescent="0.15">
      <c r="A996" t="str">
        <f t="shared" si="46"/>
        <v>1433379545540246188175</v>
      </c>
      <c r="B996" s="45">
        <v>143337954</v>
      </c>
      <c r="C996" s="13">
        <v>5540246188175</v>
      </c>
      <c r="D996" s="11" t="str">
        <f t="shared" si="45"/>
        <v>CREMERIE</v>
      </c>
      <c r="E996" s="7">
        <v>44812</v>
      </c>
      <c r="F996" s="42" t="str">
        <f t="shared" si="47"/>
        <v>202209</v>
      </c>
      <c r="G996" s="9">
        <v>232</v>
      </c>
      <c r="H996" s="12"/>
      <c r="I996" s="12"/>
      <c r="J996" s="12"/>
      <c r="K996" s="12"/>
      <c r="L996" s="12"/>
      <c r="M996" s="12"/>
      <c r="N996" s="12"/>
      <c r="O996" s="12"/>
      <c r="P996" s="12"/>
      <c r="Q996" s="12"/>
      <c r="R996" s="12"/>
      <c r="S996" s="12"/>
      <c r="T996" s="12"/>
      <c r="U996" s="12"/>
      <c r="V996" s="12"/>
      <c r="W996" s="12"/>
      <c r="X996" s="12"/>
      <c r="Y996" s="12"/>
      <c r="Z996" s="12"/>
      <c r="AA996" s="12"/>
      <c r="AB996" s="12"/>
    </row>
    <row r="997" spans="1:28" ht="12.75" customHeight="1" x14ac:dyDescent="0.15">
      <c r="A997" t="str">
        <f t="shared" si="46"/>
        <v>1433379555540246171933</v>
      </c>
      <c r="B997" s="45">
        <v>143337955</v>
      </c>
      <c r="C997" s="11">
        <v>5540246171933</v>
      </c>
      <c r="D997" s="11" t="str">
        <f t="shared" si="45"/>
        <v>CREMERIE</v>
      </c>
      <c r="E997" s="4">
        <v>44812</v>
      </c>
      <c r="F997" s="42" t="str">
        <f t="shared" si="47"/>
        <v>202209</v>
      </c>
      <c r="G997" s="6">
        <v>557</v>
      </c>
      <c r="H997" s="12"/>
      <c r="I997" s="12"/>
      <c r="J997" s="12"/>
      <c r="K997" s="12"/>
      <c r="L997" s="12"/>
      <c r="M997" s="12"/>
      <c r="N997" s="12"/>
      <c r="O997" s="12"/>
      <c r="P997" s="12"/>
      <c r="Q997" s="12"/>
      <c r="R997" s="12"/>
      <c r="S997" s="12"/>
      <c r="T997" s="12"/>
      <c r="U997" s="12"/>
      <c r="V997" s="12"/>
      <c r="W997" s="12"/>
      <c r="X997" s="12"/>
      <c r="Y997" s="12"/>
      <c r="Z997" s="12"/>
      <c r="AA997" s="12"/>
      <c r="AB997" s="12"/>
    </row>
    <row r="998" spans="1:28" ht="12.75" customHeight="1" x14ac:dyDescent="0.15">
      <c r="A998" t="str">
        <f t="shared" si="46"/>
        <v>1433379555540246176295</v>
      </c>
      <c r="B998" s="45">
        <v>143337955</v>
      </c>
      <c r="C998" s="11">
        <v>5540246176295</v>
      </c>
      <c r="D998" s="11" t="str">
        <f t="shared" si="45"/>
        <v>CREMERIE</v>
      </c>
      <c r="E998" s="4">
        <v>44812</v>
      </c>
      <c r="F998" s="42" t="str">
        <f t="shared" si="47"/>
        <v>202209</v>
      </c>
      <c r="G998" s="6">
        <v>4455</v>
      </c>
      <c r="H998" s="12"/>
      <c r="I998" s="12"/>
      <c r="J998" s="12"/>
      <c r="K998" s="12"/>
      <c r="L998" s="12"/>
      <c r="M998" s="12"/>
      <c r="N998" s="12"/>
      <c r="O998" s="12"/>
      <c r="P998" s="12"/>
      <c r="Q998" s="12"/>
      <c r="R998" s="12"/>
      <c r="S998" s="12"/>
      <c r="T998" s="12"/>
      <c r="U998" s="12"/>
      <c r="V998" s="12"/>
      <c r="W998" s="12"/>
      <c r="X998" s="12"/>
      <c r="Y998" s="12"/>
      <c r="Z998" s="12"/>
      <c r="AA998" s="12"/>
      <c r="AB998" s="12"/>
    </row>
    <row r="999" spans="1:28" ht="12.75" customHeight="1" x14ac:dyDescent="0.15">
      <c r="A999" t="str">
        <f t="shared" si="46"/>
        <v>1433379555540246187987</v>
      </c>
      <c r="B999" s="45">
        <v>143337955</v>
      </c>
      <c r="C999" s="11">
        <v>5540246187987</v>
      </c>
      <c r="D999" s="11" t="str">
        <f t="shared" si="45"/>
        <v>CREMERIE</v>
      </c>
      <c r="E999" s="4">
        <v>44812</v>
      </c>
      <c r="F999" s="42" t="str">
        <f t="shared" si="47"/>
        <v>202209</v>
      </c>
      <c r="G999" s="6">
        <v>4455</v>
      </c>
      <c r="H999" s="12"/>
      <c r="I999" s="12"/>
      <c r="J999" s="12"/>
      <c r="K999" s="12"/>
      <c r="L999" s="12"/>
      <c r="M999" s="12"/>
      <c r="N999" s="12"/>
      <c r="O999" s="12"/>
      <c r="P999" s="12"/>
      <c r="Q999" s="12"/>
      <c r="R999" s="12"/>
      <c r="S999" s="12"/>
      <c r="T999" s="12"/>
      <c r="U999" s="12"/>
      <c r="V999" s="12"/>
      <c r="W999" s="12"/>
      <c r="X999" s="12"/>
      <c r="Y999" s="12"/>
      <c r="Z999" s="12"/>
      <c r="AA999" s="12"/>
      <c r="AB999" s="12"/>
    </row>
    <row r="1000" spans="1:28" ht="12.75" customHeight="1" x14ac:dyDescent="0.15">
      <c r="A1000" t="str">
        <f t="shared" si="46"/>
        <v>1433379595540246188224</v>
      </c>
      <c r="B1000" s="45">
        <v>143337959</v>
      </c>
      <c r="C1000" s="11">
        <v>5540246188224</v>
      </c>
      <c r="D1000" s="11" t="str">
        <f t="shared" si="45"/>
        <v>VOLAILLE</v>
      </c>
      <c r="E1000" s="4">
        <v>44821</v>
      </c>
      <c r="F1000" s="42" t="str">
        <f t="shared" si="47"/>
        <v>202209</v>
      </c>
      <c r="G1000" s="6">
        <v>1207</v>
      </c>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row r="1001" spans="1:28" ht="12.75" customHeight="1" x14ac:dyDescent="0.15">
      <c r="A1001" t="str">
        <f t="shared" si="46"/>
        <v>1433379645540246183844</v>
      </c>
      <c r="B1001" s="45">
        <v>143337964</v>
      </c>
      <c r="C1001" s="13">
        <v>5540246183844</v>
      </c>
      <c r="D1001" s="11" t="str">
        <f t="shared" si="45"/>
        <v>BOULANGERIE</v>
      </c>
      <c r="E1001" s="7">
        <v>44821</v>
      </c>
      <c r="F1001" s="42" t="str">
        <f t="shared" si="47"/>
        <v>202209</v>
      </c>
      <c r="G1001" s="9">
        <v>47</v>
      </c>
      <c r="H1001" s="12"/>
      <c r="I1001" s="12"/>
      <c r="J1001" s="12"/>
      <c r="K1001" s="12"/>
      <c r="L1001" s="12"/>
      <c r="M1001" s="12"/>
      <c r="N1001" s="12"/>
      <c r="O1001" s="12"/>
      <c r="P1001" s="12"/>
      <c r="Q1001" s="12"/>
      <c r="R1001" s="12"/>
      <c r="S1001" s="12"/>
      <c r="T1001" s="12"/>
      <c r="U1001" s="12"/>
      <c r="V1001" s="12"/>
      <c r="W1001" s="12"/>
      <c r="X1001" s="12"/>
      <c r="Y1001" s="12"/>
      <c r="Z1001" s="12"/>
      <c r="AA1001" s="12"/>
      <c r="AB1001" s="12"/>
    </row>
    <row r="1002" spans="1:28" ht="12.75" customHeight="1" x14ac:dyDescent="0.15">
      <c r="A1002" t="str">
        <f t="shared" si="46"/>
        <v>1433379645540246194467</v>
      </c>
      <c r="B1002" s="45">
        <v>143337964</v>
      </c>
      <c r="C1002" s="11">
        <v>5540246194467</v>
      </c>
      <c r="D1002" s="11" t="str">
        <f t="shared" si="45"/>
        <v>BOULANGERIE</v>
      </c>
      <c r="E1002" s="4">
        <v>44821</v>
      </c>
      <c r="F1002" s="42" t="str">
        <f t="shared" si="47"/>
        <v>202209</v>
      </c>
      <c r="G1002" s="6">
        <v>28509</v>
      </c>
      <c r="H1002" s="12"/>
      <c r="I1002" s="12"/>
      <c r="J1002" s="12"/>
      <c r="K1002" s="12"/>
      <c r="L1002" s="12"/>
      <c r="M1002" s="12"/>
      <c r="N1002" s="12"/>
      <c r="O1002" s="12"/>
      <c r="P1002" s="12"/>
      <c r="Q1002" s="12"/>
      <c r="R1002" s="12"/>
      <c r="S1002" s="12"/>
      <c r="T1002" s="12"/>
      <c r="U1002" s="12"/>
      <c r="V1002" s="12"/>
      <c r="W1002" s="12"/>
      <c r="X1002" s="12"/>
      <c r="Y1002" s="12"/>
      <c r="Z1002" s="12"/>
      <c r="AA1002" s="12"/>
      <c r="AB1002" s="12"/>
    </row>
    <row r="1003" spans="1:28" ht="12.75" customHeight="1" x14ac:dyDescent="0.15">
      <c r="A1003" t="str">
        <f t="shared" si="46"/>
        <v>1433379915540246171933</v>
      </c>
      <c r="B1003" s="45">
        <v>143337991</v>
      </c>
      <c r="C1003" s="11">
        <v>5540246171933</v>
      </c>
      <c r="D1003" s="11" t="str">
        <f t="shared" si="45"/>
        <v>CREMERIE</v>
      </c>
      <c r="E1003" s="4">
        <v>44813</v>
      </c>
      <c r="F1003" s="42" t="str">
        <f t="shared" si="47"/>
        <v>202209</v>
      </c>
      <c r="G1003" s="6">
        <v>557</v>
      </c>
      <c r="H1003" s="12"/>
      <c r="I1003" s="12"/>
      <c r="J1003" s="12"/>
      <c r="K1003" s="12"/>
      <c r="L1003" s="12"/>
      <c r="M1003" s="12"/>
      <c r="N1003" s="12"/>
      <c r="O1003" s="12"/>
      <c r="P1003" s="12"/>
      <c r="Q1003" s="12"/>
      <c r="R1003" s="12"/>
      <c r="S1003" s="12"/>
      <c r="T1003" s="12"/>
      <c r="U1003" s="12"/>
      <c r="V1003" s="12"/>
      <c r="W1003" s="12"/>
      <c r="X1003" s="12"/>
      <c r="Y1003" s="12"/>
      <c r="Z1003" s="12"/>
      <c r="AA1003" s="12"/>
      <c r="AB1003" s="12"/>
    </row>
    <row r="1004" spans="1:28" ht="12.75" customHeight="1" x14ac:dyDescent="0.15">
      <c r="A1004" t="str">
        <f t="shared" si="46"/>
        <v>1433379955540246183130</v>
      </c>
      <c r="B1004" s="45">
        <v>143337995</v>
      </c>
      <c r="C1004" s="11">
        <v>5540246183130</v>
      </c>
      <c r="D1004" s="11" t="str">
        <f t="shared" si="45"/>
        <v>MIX LEGUMES</v>
      </c>
      <c r="E1004" s="4">
        <v>44813</v>
      </c>
      <c r="F1004" s="42" t="str">
        <f t="shared" si="47"/>
        <v>202209</v>
      </c>
      <c r="G1004" s="6">
        <v>1128</v>
      </c>
      <c r="H1004" s="12"/>
      <c r="I1004" s="12"/>
      <c r="J1004" s="12"/>
      <c r="K1004" s="12"/>
      <c r="L1004" s="12"/>
      <c r="M1004" s="12"/>
      <c r="N1004" s="12"/>
      <c r="O1004" s="12"/>
      <c r="P1004" s="12"/>
      <c r="Q1004" s="12"/>
      <c r="R1004" s="12"/>
      <c r="S1004" s="12"/>
      <c r="T1004" s="12"/>
      <c r="U1004" s="12"/>
      <c r="V1004" s="12"/>
      <c r="W1004" s="12"/>
      <c r="X1004" s="12"/>
      <c r="Y1004" s="12"/>
      <c r="Z1004" s="12"/>
      <c r="AA1004" s="12"/>
      <c r="AB1004" s="12"/>
    </row>
    <row r="1005" spans="1:28" ht="12.75" customHeight="1" x14ac:dyDescent="0.15">
      <c r="A1005" t="str">
        <f t="shared" si="46"/>
        <v>1433379965540246185429</v>
      </c>
      <c r="B1005" s="45">
        <v>143337996</v>
      </c>
      <c r="C1005" s="13">
        <v>5540246185429</v>
      </c>
      <c r="D1005" s="11" t="str">
        <f t="shared" si="45"/>
        <v>CREMERIE</v>
      </c>
      <c r="E1005" s="7">
        <v>44814</v>
      </c>
      <c r="F1005" s="42" t="str">
        <f t="shared" si="47"/>
        <v>202209</v>
      </c>
      <c r="G1005" s="9">
        <v>168</v>
      </c>
      <c r="H1005" s="12"/>
      <c r="I1005" s="12"/>
      <c r="J1005" s="12"/>
      <c r="K1005" s="12"/>
      <c r="L1005" s="12"/>
      <c r="M1005" s="12"/>
      <c r="N1005" s="12"/>
      <c r="O1005" s="12"/>
      <c r="P1005" s="12"/>
      <c r="Q1005" s="12"/>
      <c r="R1005" s="12"/>
      <c r="S1005" s="12"/>
      <c r="T1005" s="12"/>
      <c r="U1005" s="12"/>
      <c r="V1005" s="12"/>
      <c r="W1005" s="12"/>
      <c r="X1005" s="12"/>
      <c r="Y1005" s="12"/>
      <c r="Z1005" s="12"/>
      <c r="AA1005" s="12"/>
      <c r="AB1005" s="12"/>
    </row>
    <row r="1006" spans="1:28" ht="12.75" customHeight="1" x14ac:dyDescent="0.15">
      <c r="A1006" t="str">
        <f t="shared" si="46"/>
        <v>1433379965540246186325</v>
      </c>
      <c r="B1006" s="45">
        <v>143337996</v>
      </c>
      <c r="C1006" s="11">
        <v>5540246186325</v>
      </c>
      <c r="D1006" s="11" t="str">
        <f t="shared" si="45"/>
        <v>CREMERIE</v>
      </c>
      <c r="E1006" s="4">
        <v>44814</v>
      </c>
      <c r="F1006" s="42" t="str">
        <f t="shared" si="47"/>
        <v>202209</v>
      </c>
      <c r="G1006" s="6">
        <v>140</v>
      </c>
      <c r="H1006" s="12"/>
      <c r="I1006" s="12"/>
      <c r="J1006" s="12"/>
      <c r="K1006" s="12"/>
      <c r="L1006" s="12"/>
      <c r="M1006" s="12"/>
      <c r="N1006" s="12"/>
      <c r="O1006" s="12"/>
      <c r="P1006" s="12"/>
      <c r="Q1006" s="12"/>
      <c r="R1006" s="12"/>
      <c r="S1006" s="12"/>
      <c r="T1006" s="12"/>
      <c r="U1006" s="12"/>
      <c r="V1006" s="12"/>
      <c r="W1006" s="12"/>
      <c r="X1006" s="12"/>
      <c r="Y1006" s="12"/>
      <c r="Z1006" s="12"/>
      <c r="AA1006" s="12"/>
      <c r="AB1006" s="12"/>
    </row>
    <row r="1007" spans="1:28" ht="12.75" customHeight="1" x14ac:dyDescent="0.15">
      <c r="A1007" t="str">
        <f t="shared" si="46"/>
        <v>1433379975540246174095</v>
      </c>
      <c r="B1007" s="45">
        <v>143337997</v>
      </c>
      <c r="C1007" s="13">
        <v>5540246174095</v>
      </c>
      <c r="D1007" s="11" t="str">
        <f t="shared" si="45"/>
        <v>CREMERIE</v>
      </c>
      <c r="E1007" s="7">
        <v>44816</v>
      </c>
      <c r="F1007" s="42" t="str">
        <f t="shared" si="47"/>
        <v>202209</v>
      </c>
      <c r="G1007" s="9">
        <v>70</v>
      </c>
      <c r="H1007" s="12"/>
      <c r="I1007" s="12"/>
      <c r="J1007" s="12"/>
      <c r="K1007" s="12"/>
      <c r="L1007" s="12"/>
      <c r="M1007" s="12"/>
      <c r="N1007" s="12"/>
      <c r="O1007" s="12"/>
      <c r="P1007" s="12"/>
      <c r="Q1007" s="12"/>
      <c r="R1007" s="12"/>
      <c r="S1007" s="12"/>
      <c r="T1007" s="12"/>
      <c r="U1007" s="12"/>
      <c r="V1007" s="12"/>
      <c r="W1007" s="12"/>
      <c r="X1007" s="12"/>
      <c r="Y1007" s="12"/>
      <c r="Z1007" s="12"/>
      <c r="AA1007" s="12"/>
      <c r="AB1007" s="12"/>
    </row>
    <row r="1008" spans="1:28" ht="12.75" customHeight="1" x14ac:dyDescent="0.15">
      <c r="A1008" t="str">
        <f t="shared" si="46"/>
        <v>1433379975540246175049</v>
      </c>
      <c r="B1008" s="45">
        <v>143337997</v>
      </c>
      <c r="C1008" s="11">
        <v>5540246175049</v>
      </c>
      <c r="D1008" s="11" t="str">
        <f t="shared" si="45"/>
        <v>CREMERIE</v>
      </c>
      <c r="E1008" s="4">
        <v>44816</v>
      </c>
      <c r="F1008" s="42" t="str">
        <f t="shared" si="47"/>
        <v>202209</v>
      </c>
      <c r="G1008" s="6">
        <v>418</v>
      </c>
      <c r="H1008" s="12"/>
      <c r="I1008" s="12"/>
      <c r="J1008" s="12"/>
      <c r="K1008" s="12"/>
      <c r="L1008" s="12"/>
      <c r="M1008" s="12"/>
      <c r="N1008" s="12"/>
      <c r="O1008" s="12"/>
      <c r="P1008" s="12"/>
      <c r="Q1008" s="12"/>
      <c r="R1008" s="12"/>
      <c r="S1008" s="12"/>
      <c r="T1008" s="12"/>
      <c r="U1008" s="12"/>
      <c r="V1008" s="12"/>
      <c r="W1008" s="12"/>
      <c r="X1008" s="12"/>
      <c r="Y1008" s="12"/>
      <c r="Z1008" s="12"/>
      <c r="AA1008" s="12"/>
      <c r="AB1008" s="12"/>
    </row>
    <row r="1009" spans="1:28" ht="12.75" customHeight="1" x14ac:dyDescent="0.15">
      <c r="A1009" t="str">
        <f t="shared" si="46"/>
        <v>1433380035540246173906</v>
      </c>
      <c r="B1009" s="45">
        <v>143338003</v>
      </c>
      <c r="C1009" s="11">
        <v>5540246173906</v>
      </c>
      <c r="D1009" s="11" t="str">
        <f t="shared" si="45"/>
        <v>VOLAILLE</v>
      </c>
      <c r="E1009" s="4">
        <v>44820</v>
      </c>
      <c r="F1009" s="42" t="str">
        <f t="shared" si="47"/>
        <v>202209</v>
      </c>
      <c r="G1009" s="6">
        <v>817</v>
      </c>
      <c r="H1009" s="12"/>
      <c r="I1009" s="12"/>
      <c r="J1009" s="12"/>
      <c r="K1009" s="12"/>
      <c r="L1009" s="12"/>
      <c r="M1009" s="12"/>
      <c r="N1009" s="12"/>
      <c r="O1009" s="12"/>
      <c r="P1009" s="12"/>
      <c r="Q1009" s="12"/>
      <c r="R1009" s="12"/>
      <c r="S1009" s="12"/>
      <c r="T1009" s="12"/>
      <c r="U1009" s="12"/>
      <c r="V1009" s="12"/>
      <c r="W1009" s="12"/>
      <c r="X1009" s="12"/>
      <c r="Y1009" s="12"/>
      <c r="Z1009" s="12"/>
      <c r="AA1009" s="12"/>
      <c r="AB1009" s="12"/>
    </row>
    <row r="1010" spans="1:28" ht="12.75" customHeight="1" x14ac:dyDescent="0.15">
      <c r="A1010" t="str">
        <f t="shared" si="46"/>
        <v>1433380035540246181016</v>
      </c>
      <c r="B1010" s="45">
        <v>143338003</v>
      </c>
      <c r="C1010" s="13">
        <v>5540246181016</v>
      </c>
      <c r="D1010" s="11" t="str">
        <f t="shared" si="45"/>
        <v>VOLAILLE</v>
      </c>
      <c r="E1010" s="7">
        <v>44820</v>
      </c>
      <c r="F1010" s="42" t="str">
        <f t="shared" si="47"/>
        <v>202209</v>
      </c>
      <c r="G1010" s="9">
        <v>3564</v>
      </c>
      <c r="H1010" s="12"/>
      <c r="I1010" s="12"/>
      <c r="J1010" s="12"/>
      <c r="K1010" s="12"/>
      <c r="L1010" s="12"/>
      <c r="M1010" s="12"/>
      <c r="N1010" s="12"/>
      <c r="O1010" s="12"/>
      <c r="P1010" s="12"/>
      <c r="Q1010" s="12"/>
      <c r="R1010" s="12"/>
      <c r="S1010" s="12"/>
      <c r="T1010" s="12"/>
      <c r="U1010" s="12"/>
      <c r="V1010" s="12"/>
      <c r="W1010" s="12"/>
      <c r="X1010" s="12"/>
      <c r="Y1010" s="12"/>
      <c r="Z1010" s="12"/>
      <c r="AA1010" s="12"/>
      <c r="AB1010" s="12"/>
    </row>
    <row r="1011" spans="1:28" ht="12.75" customHeight="1" x14ac:dyDescent="0.15">
      <c r="A1011" t="str">
        <f t="shared" si="46"/>
        <v>1433480105540246171933</v>
      </c>
      <c r="B1011" s="45">
        <v>143348010</v>
      </c>
      <c r="C1011" s="11">
        <v>5540246171933</v>
      </c>
      <c r="D1011" s="11" t="str">
        <f t="shared" si="45"/>
        <v>CREMERIE</v>
      </c>
      <c r="E1011" s="4">
        <v>44814</v>
      </c>
      <c r="F1011" s="42" t="str">
        <f t="shared" si="47"/>
        <v>202209</v>
      </c>
      <c r="G1011" s="6">
        <v>1114</v>
      </c>
      <c r="H1011" s="12"/>
      <c r="I1011" s="12"/>
      <c r="J1011" s="12"/>
      <c r="K1011" s="12"/>
      <c r="L1011" s="12"/>
      <c r="M1011" s="12"/>
      <c r="N1011" s="12"/>
      <c r="O1011" s="12"/>
      <c r="P1011" s="12"/>
      <c r="Q1011" s="12"/>
      <c r="R1011" s="12"/>
      <c r="S1011" s="12"/>
      <c r="T1011" s="12"/>
      <c r="U1011" s="12"/>
      <c r="V1011" s="12"/>
      <c r="W1011" s="12"/>
      <c r="X1011" s="12"/>
      <c r="Y1011" s="12"/>
      <c r="Z1011" s="12"/>
      <c r="AA1011" s="12"/>
      <c r="AB1011" s="12"/>
    </row>
    <row r="1012" spans="1:28" ht="12.75" customHeight="1" x14ac:dyDescent="0.15">
      <c r="A1012" t="str">
        <f t="shared" si="46"/>
        <v>1433480105540246176294</v>
      </c>
      <c r="B1012" s="45">
        <v>143348010</v>
      </c>
      <c r="C1012" s="13">
        <v>5540246176294</v>
      </c>
      <c r="D1012" s="11" t="str">
        <f t="shared" si="45"/>
        <v>CREMERIE</v>
      </c>
      <c r="E1012" s="7">
        <v>44814</v>
      </c>
      <c r="F1012" s="42" t="str">
        <f t="shared" si="47"/>
        <v>202209</v>
      </c>
      <c r="G1012" s="9">
        <v>38</v>
      </c>
      <c r="H1012" s="12"/>
      <c r="I1012" s="12"/>
      <c r="J1012" s="12"/>
      <c r="K1012" s="12"/>
      <c r="L1012" s="12"/>
      <c r="M1012" s="12"/>
      <c r="N1012" s="12"/>
      <c r="O1012" s="12"/>
      <c r="P1012" s="12"/>
      <c r="Q1012" s="12"/>
      <c r="R1012" s="12"/>
      <c r="S1012" s="12"/>
      <c r="T1012" s="12"/>
      <c r="U1012" s="12"/>
      <c r="V1012" s="12"/>
      <c r="W1012" s="12"/>
      <c r="X1012" s="12"/>
      <c r="Y1012" s="12"/>
      <c r="Z1012" s="12"/>
      <c r="AA1012" s="12"/>
      <c r="AB1012" s="12"/>
    </row>
    <row r="1013" spans="1:28" ht="12.75" customHeight="1" x14ac:dyDescent="0.15">
      <c r="A1013" t="str">
        <f t="shared" si="46"/>
        <v>1433480105540246176295</v>
      </c>
      <c r="B1013" s="45">
        <v>143348010</v>
      </c>
      <c r="C1013" s="11">
        <v>5540246176295</v>
      </c>
      <c r="D1013" s="11" t="str">
        <f t="shared" si="45"/>
        <v>CREMERIE</v>
      </c>
      <c r="E1013" s="4">
        <v>44814</v>
      </c>
      <c r="F1013" s="42" t="str">
        <f t="shared" si="47"/>
        <v>202209</v>
      </c>
      <c r="G1013" s="6">
        <v>7424</v>
      </c>
      <c r="H1013" s="12"/>
      <c r="I1013" s="12"/>
      <c r="J1013" s="12"/>
      <c r="K1013" s="12"/>
      <c r="L1013" s="12"/>
      <c r="M1013" s="12"/>
      <c r="N1013" s="12"/>
      <c r="O1013" s="12"/>
      <c r="P1013" s="12"/>
      <c r="Q1013" s="12"/>
      <c r="R1013" s="12"/>
      <c r="S1013" s="12"/>
      <c r="T1013" s="12"/>
      <c r="U1013" s="12"/>
      <c r="V1013" s="12"/>
      <c r="W1013" s="12"/>
      <c r="X1013" s="12"/>
      <c r="Y1013" s="12"/>
      <c r="Z1013" s="12"/>
      <c r="AA1013" s="12"/>
      <c r="AB1013" s="12"/>
    </row>
    <row r="1014" spans="1:28" ht="12.75" customHeight="1" x14ac:dyDescent="0.15">
      <c r="A1014" t="str">
        <f t="shared" si="46"/>
        <v>1433480105540246187987</v>
      </c>
      <c r="B1014" s="45">
        <v>143348010</v>
      </c>
      <c r="C1014" s="13">
        <v>5540246187987</v>
      </c>
      <c r="D1014" s="11" t="str">
        <f t="shared" si="45"/>
        <v>CREMERIE</v>
      </c>
      <c r="E1014" s="7">
        <v>44814</v>
      </c>
      <c r="F1014" s="42" t="str">
        <f t="shared" si="47"/>
        <v>202209</v>
      </c>
      <c r="G1014" s="9">
        <v>2228</v>
      </c>
      <c r="H1014" s="12"/>
      <c r="I1014" s="12"/>
      <c r="J1014" s="12"/>
      <c r="K1014" s="12"/>
      <c r="L1014" s="12"/>
      <c r="M1014" s="12"/>
      <c r="N1014" s="12"/>
      <c r="O1014" s="12"/>
      <c r="P1014" s="12"/>
      <c r="Q1014" s="12"/>
      <c r="R1014" s="12"/>
      <c r="S1014" s="12"/>
      <c r="T1014" s="12"/>
      <c r="U1014" s="12"/>
      <c r="V1014" s="12"/>
      <c r="W1014" s="12"/>
      <c r="X1014" s="12"/>
      <c r="Y1014" s="12"/>
      <c r="Z1014" s="12"/>
      <c r="AA1014" s="12"/>
      <c r="AB1014" s="12"/>
    </row>
    <row r="1015" spans="1:28" ht="12.75" customHeight="1" x14ac:dyDescent="0.15">
      <c r="A1015" t="str">
        <f t="shared" si="46"/>
        <v>1433480105540246188200</v>
      </c>
      <c r="B1015" s="45">
        <v>143348010</v>
      </c>
      <c r="C1015" s="11">
        <v>5540246188200</v>
      </c>
      <c r="D1015" s="11" t="str">
        <f t="shared" si="45"/>
        <v>CREMERIE</v>
      </c>
      <c r="E1015" s="4">
        <v>44814</v>
      </c>
      <c r="F1015" s="42" t="str">
        <f t="shared" si="47"/>
        <v>202209</v>
      </c>
      <c r="G1015" s="6">
        <v>1485</v>
      </c>
      <c r="H1015" s="12"/>
      <c r="I1015" s="12"/>
      <c r="J1015" s="12"/>
      <c r="K1015" s="12"/>
      <c r="L1015" s="12"/>
      <c r="M1015" s="12"/>
      <c r="N1015" s="12"/>
      <c r="O1015" s="12"/>
      <c r="P1015" s="12"/>
      <c r="Q1015" s="12"/>
      <c r="R1015" s="12"/>
      <c r="S1015" s="12"/>
      <c r="T1015" s="12"/>
      <c r="U1015" s="12"/>
      <c r="V1015" s="12"/>
      <c r="W1015" s="12"/>
      <c r="X1015" s="12"/>
      <c r="Y1015" s="12"/>
      <c r="Z1015" s="12"/>
      <c r="AA1015" s="12"/>
      <c r="AB1015" s="12"/>
    </row>
    <row r="1016" spans="1:28" ht="12.75" customHeight="1" x14ac:dyDescent="0.15">
      <c r="A1016" t="str">
        <f t="shared" si="46"/>
        <v>1433480145540246177376</v>
      </c>
      <c r="B1016" s="45">
        <v>143348014</v>
      </c>
      <c r="C1016" s="13">
        <v>5540246177376</v>
      </c>
      <c r="D1016" s="11" t="str">
        <f t="shared" si="45"/>
        <v>BOULANGERIE</v>
      </c>
      <c r="E1016" s="7">
        <v>44829</v>
      </c>
      <c r="F1016" s="42" t="str">
        <f t="shared" si="47"/>
        <v>202209</v>
      </c>
      <c r="G1016" s="9">
        <v>1420</v>
      </c>
      <c r="H1016" s="12"/>
      <c r="I1016" s="12"/>
      <c r="J1016" s="12"/>
      <c r="K1016" s="12"/>
      <c r="L1016" s="12"/>
      <c r="M1016" s="12"/>
      <c r="N1016" s="12"/>
      <c r="O1016" s="12"/>
      <c r="P1016" s="12"/>
      <c r="Q1016" s="12"/>
      <c r="R1016" s="12"/>
      <c r="S1016" s="12"/>
      <c r="T1016" s="12"/>
      <c r="U1016" s="12"/>
      <c r="V1016" s="12"/>
      <c r="W1016" s="12"/>
      <c r="X1016" s="12"/>
      <c r="Y1016" s="12"/>
      <c r="Z1016" s="12"/>
      <c r="AA1016" s="12"/>
      <c r="AB1016" s="12"/>
    </row>
    <row r="1017" spans="1:28" ht="12.75" customHeight="1" x14ac:dyDescent="0.15">
      <c r="A1017" t="str">
        <f t="shared" si="46"/>
        <v>1433480225540246194632</v>
      </c>
      <c r="B1017" s="45">
        <v>143348022</v>
      </c>
      <c r="C1017" s="11">
        <v>5540246194632</v>
      </c>
      <c r="D1017" s="11" t="str">
        <f t="shared" si="45"/>
        <v>BOULANGERIE</v>
      </c>
      <c r="E1017" s="4">
        <v>44820</v>
      </c>
      <c r="F1017" s="42" t="str">
        <f t="shared" si="47"/>
        <v>202209</v>
      </c>
      <c r="G1017" s="6">
        <v>2172</v>
      </c>
      <c r="H1017" s="12"/>
      <c r="I1017" s="12"/>
      <c r="J1017" s="12"/>
      <c r="K1017" s="12"/>
      <c r="L1017" s="12"/>
      <c r="M1017" s="12"/>
      <c r="N1017" s="12"/>
      <c r="O1017" s="12"/>
      <c r="P1017" s="12"/>
      <c r="Q1017" s="12"/>
      <c r="R1017" s="12"/>
      <c r="S1017" s="12"/>
      <c r="T1017" s="12"/>
      <c r="U1017" s="12"/>
      <c r="V1017" s="12"/>
      <c r="W1017" s="12"/>
      <c r="X1017" s="12"/>
      <c r="Y1017" s="12"/>
      <c r="Z1017" s="12"/>
      <c r="AA1017" s="12"/>
      <c r="AB1017" s="12"/>
    </row>
    <row r="1018" spans="1:28" ht="12.75" customHeight="1" x14ac:dyDescent="0.15">
      <c r="A1018" t="str">
        <f t="shared" si="46"/>
        <v>1433480235540246184036</v>
      </c>
      <c r="B1018" s="45">
        <v>143348023</v>
      </c>
      <c r="C1018" s="13">
        <v>5540246184036</v>
      </c>
      <c r="D1018" s="11" t="str">
        <f t="shared" si="45"/>
        <v>BOULANGERIE</v>
      </c>
      <c r="E1018" s="7">
        <v>44821</v>
      </c>
      <c r="F1018" s="42" t="str">
        <f t="shared" si="47"/>
        <v>202209</v>
      </c>
      <c r="G1018" s="9">
        <v>130</v>
      </c>
      <c r="H1018" s="12"/>
      <c r="I1018" s="12"/>
      <c r="J1018" s="12"/>
      <c r="K1018" s="12"/>
      <c r="L1018" s="12"/>
      <c r="M1018" s="12"/>
      <c r="N1018" s="12"/>
      <c r="O1018" s="12"/>
      <c r="P1018" s="12"/>
      <c r="Q1018" s="12"/>
      <c r="R1018" s="12"/>
      <c r="S1018" s="12"/>
      <c r="T1018" s="12"/>
      <c r="U1018" s="12"/>
      <c r="V1018" s="12"/>
      <c r="W1018" s="12"/>
      <c r="X1018" s="12"/>
      <c r="Y1018" s="12"/>
      <c r="Z1018" s="12"/>
      <c r="AA1018" s="12"/>
      <c r="AB1018" s="12"/>
    </row>
    <row r="1019" spans="1:28" ht="12.75" customHeight="1" x14ac:dyDescent="0.15">
      <c r="A1019" t="str">
        <f t="shared" si="46"/>
        <v>1433480235540246191596</v>
      </c>
      <c r="B1019" s="45">
        <v>143348023</v>
      </c>
      <c r="C1019" s="11">
        <v>5540246191596</v>
      </c>
      <c r="D1019" s="11" t="str">
        <f t="shared" si="45"/>
        <v>BOULANGERIE</v>
      </c>
      <c r="E1019" s="4">
        <v>44821</v>
      </c>
      <c r="F1019" s="42" t="str">
        <f t="shared" si="47"/>
        <v>202209</v>
      </c>
      <c r="G1019" s="6">
        <v>149</v>
      </c>
      <c r="H1019" s="12"/>
      <c r="I1019" s="12"/>
      <c r="J1019" s="12"/>
      <c r="K1019" s="12"/>
      <c r="L1019" s="12"/>
      <c r="M1019" s="12"/>
      <c r="N1019" s="12"/>
      <c r="O1019" s="12"/>
      <c r="P1019" s="12"/>
      <c r="Q1019" s="12"/>
      <c r="R1019" s="12"/>
      <c r="S1019" s="12"/>
      <c r="T1019" s="12"/>
      <c r="U1019" s="12"/>
      <c r="V1019" s="12"/>
      <c r="W1019" s="12"/>
      <c r="X1019" s="12"/>
      <c r="Y1019" s="12"/>
      <c r="Z1019" s="12"/>
      <c r="AA1019" s="12"/>
      <c r="AB1019" s="12"/>
    </row>
    <row r="1020" spans="1:28" ht="12.75" customHeight="1" x14ac:dyDescent="0.15">
      <c r="A1020" t="str">
        <f t="shared" si="46"/>
        <v>1433480315540246171759</v>
      </c>
      <c r="B1020" s="45">
        <v>143348031</v>
      </c>
      <c r="C1020" s="13">
        <v>5540246171759</v>
      </c>
      <c r="D1020" s="11" t="str">
        <f t="shared" si="45"/>
        <v>MIX LEGUMES</v>
      </c>
      <c r="E1020" s="7">
        <v>44819</v>
      </c>
      <c r="F1020" s="42" t="str">
        <f t="shared" si="47"/>
        <v>202209</v>
      </c>
      <c r="G1020" s="9">
        <v>2274</v>
      </c>
      <c r="H1020" s="12"/>
      <c r="I1020" s="12"/>
      <c r="J1020" s="12"/>
      <c r="K1020" s="12"/>
      <c r="L1020" s="12"/>
      <c r="M1020" s="12"/>
      <c r="N1020" s="12"/>
      <c r="O1020" s="12"/>
      <c r="P1020" s="12"/>
      <c r="Q1020" s="12"/>
      <c r="R1020" s="12"/>
      <c r="S1020" s="12"/>
      <c r="T1020" s="12"/>
      <c r="U1020" s="12"/>
      <c r="V1020" s="12"/>
      <c r="W1020" s="12"/>
      <c r="X1020" s="12"/>
      <c r="Y1020" s="12"/>
      <c r="Z1020" s="12"/>
      <c r="AA1020" s="12"/>
      <c r="AB1020" s="12"/>
    </row>
    <row r="1021" spans="1:28" ht="12.75" customHeight="1" x14ac:dyDescent="0.15">
      <c r="A1021" t="str">
        <f t="shared" si="46"/>
        <v>1433480315540246177133</v>
      </c>
      <c r="B1021" s="45">
        <v>143348031</v>
      </c>
      <c r="C1021" s="11">
        <v>5540246177133</v>
      </c>
      <c r="D1021" s="11" t="str">
        <f t="shared" si="45"/>
        <v>MIX LEGUMES</v>
      </c>
      <c r="E1021" s="4">
        <v>44819</v>
      </c>
      <c r="F1021" s="42" t="str">
        <f t="shared" si="47"/>
        <v>202209</v>
      </c>
      <c r="G1021" s="6">
        <v>5568</v>
      </c>
      <c r="H1021" s="12"/>
      <c r="I1021" s="12"/>
      <c r="J1021" s="12"/>
      <c r="K1021" s="12"/>
      <c r="L1021" s="12"/>
      <c r="M1021" s="12"/>
      <c r="N1021" s="12"/>
      <c r="O1021" s="12"/>
      <c r="P1021" s="12"/>
      <c r="Q1021" s="12"/>
      <c r="R1021" s="12"/>
      <c r="S1021" s="12"/>
      <c r="T1021" s="12"/>
      <c r="U1021" s="12"/>
      <c r="V1021" s="12"/>
      <c r="W1021" s="12"/>
      <c r="X1021" s="12"/>
      <c r="Y1021" s="12"/>
      <c r="Z1021" s="12"/>
      <c r="AA1021" s="12"/>
      <c r="AB1021" s="12"/>
    </row>
    <row r="1022" spans="1:28" ht="12.75" customHeight="1" x14ac:dyDescent="0.15">
      <c r="A1022" t="str">
        <f t="shared" si="46"/>
        <v>1433480315540246192148</v>
      </c>
      <c r="B1022" s="45">
        <v>143348031</v>
      </c>
      <c r="C1022" s="13">
        <v>5540246192148</v>
      </c>
      <c r="D1022" s="11" t="str">
        <f t="shared" si="45"/>
        <v>MIX LEGUMES</v>
      </c>
      <c r="E1022" s="7">
        <v>44819</v>
      </c>
      <c r="F1022" s="42" t="str">
        <f t="shared" si="47"/>
        <v>202209</v>
      </c>
      <c r="G1022" s="9">
        <v>26448</v>
      </c>
      <c r="H1022" s="12"/>
      <c r="I1022" s="12"/>
      <c r="J1022" s="12"/>
      <c r="K1022" s="12"/>
      <c r="L1022" s="12"/>
      <c r="M1022" s="12"/>
      <c r="N1022" s="12"/>
      <c r="O1022" s="12"/>
      <c r="P1022" s="12"/>
      <c r="Q1022" s="12"/>
      <c r="R1022" s="12"/>
      <c r="S1022" s="12"/>
      <c r="T1022" s="12"/>
      <c r="U1022" s="12"/>
      <c r="V1022" s="12"/>
      <c r="W1022" s="12"/>
      <c r="X1022" s="12"/>
      <c r="Y1022" s="12"/>
      <c r="Z1022" s="12"/>
      <c r="AA1022" s="12"/>
      <c r="AB1022" s="12"/>
    </row>
    <row r="1023" spans="1:28" ht="12.75" customHeight="1" x14ac:dyDescent="0.15">
      <c r="A1023" t="str">
        <f t="shared" si="46"/>
        <v>1433480325540246183587</v>
      </c>
      <c r="B1023" s="45">
        <v>143348032</v>
      </c>
      <c r="C1023" s="13">
        <v>5540246183587</v>
      </c>
      <c r="D1023" s="11" t="str">
        <f t="shared" si="45"/>
        <v>MIX LEGUMES</v>
      </c>
      <c r="E1023" s="7">
        <v>44822</v>
      </c>
      <c r="F1023" s="42" t="str">
        <f t="shared" si="47"/>
        <v>202209</v>
      </c>
      <c r="G1023" s="9">
        <v>502</v>
      </c>
      <c r="H1023" s="12"/>
      <c r="I1023" s="12"/>
      <c r="J1023" s="12"/>
      <c r="K1023" s="12"/>
      <c r="L1023" s="12"/>
      <c r="M1023" s="12"/>
      <c r="N1023" s="12"/>
      <c r="O1023" s="12"/>
      <c r="P1023" s="12"/>
      <c r="Q1023" s="12"/>
      <c r="R1023" s="12"/>
      <c r="S1023" s="12"/>
      <c r="T1023" s="12"/>
      <c r="U1023" s="12"/>
      <c r="V1023" s="12"/>
      <c r="W1023" s="12"/>
      <c r="X1023" s="12"/>
      <c r="Y1023" s="12"/>
      <c r="Z1023" s="12"/>
      <c r="AA1023" s="12"/>
      <c r="AB1023" s="12"/>
    </row>
    <row r="1024" spans="1:28" ht="12.75" customHeight="1" x14ac:dyDescent="0.15">
      <c r="A1024" t="str">
        <f t="shared" si="46"/>
        <v>1433480375540246170256</v>
      </c>
      <c r="B1024" s="45">
        <v>143348037</v>
      </c>
      <c r="C1024" s="11">
        <v>5540246170256</v>
      </c>
      <c r="D1024" s="11" t="str">
        <f t="shared" si="45"/>
        <v>BOULANGERIE</v>
      </c>
      <c r="E1024" s="4">
        <v>44821</v>
      </c>
      <c r="F1024" s="42" t="str">
        <f t="shared" si="47"/>
        <v>202209</v>
      </c>
      <c r="G1024" s="6">
        <v>2822</v>
      </c>
      <c r="H1024" s="12"/>
      <c r="I1024" s="12"/>
      <c r="J1024" s="12"/>
      <c r="K1024" s="12"/>
      <c r="L1024" s="12"/>
      <c r="M1024" s="12"/>
      <c r="N1024" s="12"/>
      <c r="O1024" s="12"/>
      <c r="P1024" s="12"/>
      <c r="Q1024" s="12"/>
      <c r="R1024" s="12"/>
      <c r="S1024" s="12"/>
      <c r="T1024" s="12"/>
      <c r="U1024" s="12"/>
      <c r="V1024" s="12"/>
      <c r="W1024" s="12"/>
      <c r="X1024" s="12"/>
      <c r="Y1024" s="12"/>
      <c r="Z1024" s="12"/>
      <c r="AA1024" s="12"/>
      <c r="AB1024" s="12"/>
    </row>
    <row r="1025" spans="1:28" ht="12.75" customHeight="1" x14ac:dyDescent="0.15">
      <c r="A1025" t="str">
        <f t="shared" si="46"/>
        <v>1433480375540246171888</v>
      </c>
      <c r="B1025" s="45">
        <v>143348037</v>
      </c>
      <c r="C1025" s="13">
        <v>5540246171888</v>
      </c>
      <c r="D1025" s="11" t="str">
        <f t="shared" si="45"/>
        <v>BOULANGERIE</v>
      </c>
      <c r="E1025" s="7">
        <v>44821</v>
      </c>
      <c r="F1025" s="42" t="str">
        <f t="shared" si="47"/>
        <v>202209</v>
      </c>
      <c r="G1025" s="9">
        <v>780</v>
      </c>
      <c r="H1025" s="12"/>
      <c r="I1025" s="12"/>
      <c r="J1025" s="12"/>
      <c r="K1025" s="12"/>
      <c r="L1025" s="12"/>
      <c r="M1025" s="12"/>
      <c r="N1025" s="12"/>
      <c r="O1025" s="12"/>
      <c r="P1025" s="12"/>
      <c r="Q1025" s="12"/>
      <c r="R1025" s="12"/>
      <c r="S1025" s="12"/>
      <c r="T1025" s="12"/>
      <c r="U1025" s="12"/>
      <c r="V1025" s="12"/>
      <c r="W1025" s="12"/>
      <c r="X1025" s="12"/>
      <c r="Y1025" s="12"/>
      <c r="Z1025" s="12"/>
      <c r="AA1025" s="12"/>
      <c r="AB1025" s="12"/>
    </row>
    <row r="1026" spans="1:28" ht="12.75" customHeight="1" x14ac:dyDescent="0.15">
      <c r="A1026" t="str">
        <f t="shared" si="46"/>
        <v>1433480385540246193316</v>
      </c>
      <c r="B1026" s="45">
        <v>143348038</v>
      </c>
      <c r="C1026" s="11">
        <v>5540246193316</v>
      </c>
      <c r="D1026" s="11" t="str">
        <f t="shared" ref="D1026:D1089" si="48">VLOOKUP(C1026,Categorie,4,FALSE)</f>
        <v>BOULANGERIE</v>
      </c>
      <c r="E1026" s="4">
        <v>44821</v>
      </c>
      <c r="F1026" s="42" t="str">
        <f t="shared" si="47"/>
        <v>202209</v>
      </c>
      <c r="G1026" s="6">
        <v>335</v>
      </c>
      <c r="H1026" s="12"/>
      <c r="I1026" s="12"/>
      <c r="J1026" s="12"/>
      <c r="K1026" s="12"/>
      <c r="L1026" s="12"/>
      <c r="M1026" s="12"/>
      <c r="N1026" s="12"/>
      <c r="O1026" s="12"/>
      <c r="P1026" s="12"/>
      <c r="Q1026" s="12"/>
      <c r="R1026" s="12"/>
      <c r="S1026" s="12"/>
      <c r="T1026" s="12"/>
      <c r="U1026" s="12"/>
      <c r="V1026" s="12"/>
      <c r="W1026" s="12"/>
      <c r="X1026" s="12"/>
      <c r="Y1026" s="12"/>
      <c r="Z1026" s="12"/>
      <c r="AA1026" s="12"/>
      <c r="AB1026" s="12"/>
    </row>
    <row r="1027" spans="1:28" ht="12.75" customHeight="1" x14ac:dyDescent="0.15">
      <c r="A1027" t="str">
        <f t="shared" ref="A1027:A1090" si="49">_xlfn.CONCAT(B1027,C1027)</f>
        <v>1433480395540246180522</v>
      </c>
      <c r="B1027" s="45">
        <v>143348039</v>
      </c>
      <c r="C1027" s="13">
        <v>5540246180522</v>
      </c>
      <c r="D1027" s="11" t="str">
        <f t="shared" si="48"/>
        <v>BOULANGERIE</v>
      </c>
      <c r="E1027" s="7">
        <v>44827</v>
      </c>
      <c r="F1027" s="42" t="str">
        <f t="shared" ref="F1027:F1090" si="50">TEXT(E1027,"aaaamm")</f>
        <v>202209</v>
      </c>
      <c r="G1027" s="9">
        <v>891</v>
      </c>
      <c r="H1027" s="12"/>
      <c r="I1027" s="12"/>
      <c r="J1027" s="12"/>
      <c r="K1027" s="12"/>
      <c r="L1027" s="12"/>
      <c r="M1027" s="12"/>
      <c r="N1027" s="12"/>
      <c r="O1027" s="12"/>
      <c r="P1027" s="12"/>
      <c r="Q1027" s="12"/>
      <c r="R1027" s="12"/>
      <c r="S1027" s="12"/>
      <c r="T1027" s="12"/>
      <c r="U1027" s="12"/>
      <c r="V1027" s="12"/>
      <c r="W1027" s="12"/>
      <c r="X1027" s="12"/>
      <c r="Y1027" s="12"/>
      <c r="Z1027" s="12"/>
      <c r="AA1027" s="12"/>
      <c r="AB1027" s="12"/>
    </row>
    <row r="1028" spans="1:28" ht="12.75" customHeight="1" x14ac:dyDescent="0.15">
      <c r="A1028" t="str">
        <f t="shared" si="49"/>
        <v>1433480655540246172978</v>
      </c>
      <c r="B1028" s="45">
        <v>143348065</v>
      </c>
      <c r="C1028" s="11">
        <v>5540246172978</v>
      </c>
      <c r="D1028" s="11" t="str">
        <f t="shared" si="48"/>
        <v>CREMERIE</v>
      </c>
      <c r="E1028" s="4">
        <v>44815</v>
      </c>
      <c r="F1028" s="42" t="str">
        <f t="shared" si="50"/>
        <v>202209</v>
      </c>
      <c r="G1028" s="6">
        <v>1671</v>
      </c>
      <c r="H1028" s="12"/>
      <c r="I1028" s="12"/>
      <c r="J1028" s="12"/>
      <c r="K1028" s="12"/>
      <c r="L1028" s="12"/>
      <c r="M1028" s="12"/>
      <c r="N1028" s="12"/>
      <c r="O1028" s="12"/>
      <c r="P1028" s="12"/>
      <c r="Q1028" s="12"/>
      <c r="R1028" s="12"/>
      <c r="S1028" s="12"/>
      <c r="T1028" s="12"/>
      <c r="U1028" s="12"/>
      <c r="V1028" s="12"/>
      <c r="W1028" s="12"/>
      <c r="X1028" s="12"/>
      <c r="Y1028" s="12"/>
      <c r="Z1028" s="12"/>
      <c r="AA1028" s="12"/>
      <c r="AB1028" s="12"/>
    </row>
    <row r="1029" spans="1:28" ht="12.75" customHeight="1" x14ac:dyDescent="0.15">
      <c r="A1029" t="str">
        <f t="shared" si="49"/>
        <v>1433480655540246176699</v>
      </c>
      <c r="B1029" s="45">
        <v>143348065</v>
      </c>
      <c r="C1029" s="11">
        <v>5540246176699</v>
      </c>
      <c r="D1029" s="11" t="str">
        <f t="shared" si="48"/>
        <v>CREMERIE</v>
      </c>
      <c r="E1029" s="4">
        <v>44815</v>
      </c>
      <c r="F1029" s="42" t="str">
        <f t="shared" si="50"/>
        <v>202209</v>
      </c>
      <c r="G1029" s="6">
        <v>4176</v>
      </c>
      <c r="H1029" s="12"/>
      <c r="I1029" s="12"/>
      <c r="J1029" s="12"/>
      <c r="K1029" s="12"/>
      <c r="L1029" s="12"/>
      <c r="M1029" s="12"/>
      <c r="N1029" s="12"/>
      <c r="O1029" s="12"/>
      <c r="P1029" s="12"/>
      <c r="Q1029" s="12"/>
      <c r="R1029" s="12"/>
      <c r="S1029" s="12"/>
      <c r="T1029" s="12"/>
      <c r="U1029" s="12"/>
      <c r="V1029" s="12"/>
      <c r="W1029" s="12"/>
      <c r="X1029" s="12"/>
      <c r="Y1029" s="12"/>
      <c r="Z1029" s="12"/>
      <c r="AA1029" s="12"/>
      <c r="AB1029" s="12"/>
    </row>
    <row r="1030" spans="1:28" ht="12.75" customHeight="1" x14ac:dyDescent="0.15">
      <c r="A1030" t="str">
        <f t="shared" si="49"/>
        <v>1433480655540246188175</v>
      </c>
      <c r="B1030" s="45">
        <v>143348065</v>
      </c>
      <c r="C1030" s="13">
        <v>5540246188175</v>
      </c>
      <c r="D1030" s="11" t="str">
        <f t="shared" si="48"/>
        <v>CREMERIE</v>
      </c>
      <c r="E1030" s="7">
        <v>44815</v>
      </c>
      <c r="F1030" s="42" t="str">
        <f t="shared" si="50"/>
        <v>202209</v>
      </c>
      <c r="G1030" s="9">
        <v>232</v>
      </c>
      <c r="H1030" s="12"/>
      <c r="I1030" s="12"/>
      <c r="J1030" s="12"/>
      <c r="K1030" s="12"/>
      <c r="L1030" s="12"/>
      <c r="M1030" s="12"/>
      <c r="N1030" s="12"/>
      <c r="O1030" s="12"/>
      <c r="P1030" s="12"/>
      <c r="Q1030" s="12"/>
      <c r="R1030" s="12"/>
      <c r="S1030" s="12"/>
      <c r="T1030" s="12"/>
      <c r="U1030" s="12"/>
      <c r="V1030" s="12"/>
      <c r="W1030" s="12"/>
      <c r="X1030" s="12"/>
      <c r="Y1030" s="12"/>
      <c r="Z1030" s="12"/>
      <c r="AA1030" s="12"/>
      <c r="AB1030" s="12"/>
    </row>
    <row r="1031" spans="1:28" ht="12.75" customHeight="1" x14ac:dyDescent="0.15">
      <c r="A1031" t="str">
        <f t="shared" si="49"/>
        <v>1433480675540246171933</v>
      </c>
      <c r="B1031" s="45">
        <v>143348067</v>
      </c>
      <c r="C1031" s="11">
        <v>5540246171933</v>
      </c>
      <c r="D1031" s="11" t="str">
        <f t="shared" si="48"/>
        <v>CREMERIE</v>
      </c>
      <c r="E1031" s="4">
        <v>44815</v>
      </c>
      <c r="F1031" s="42" t="str">
        <f t="shared" si="50"/>
        <v>202209</v>
      </c>
      <c r="G1031" s="6">
        <v>1114</v>
      </c>
      <c r="H1031" s="12"/>
      <c r="I1031" s="12"/>
      <c r="J1031" s="12"/>
      <c r="K1031" s="12"/>
      <c r="L1031" s="12"/>
      <c r="M1031" s="12"/>
      <c r="N1031" s="12"/>
      <c r="O1031" s="12"/>
      <c r="P1031" s="12"/>
      <c r="Q1031" s="12"/>
      <c r="R1031" s="12"/>
      <c r="S1031" s="12"/>
      <c r="T1031" s="12"/>
      <c r="U1031" s="12"/>
      <c r="V1031" s="12"/>
      <c r="W1031" s="12"/>
      <c r="X1031" s="12"/>
      <c r="Y1031" s="12"/>
      <c r="Z1031" s="12"/>
      <c r="AA1031" s="12"/>
      <c r="AB1031" s="12"/>
    </row>
    <row r="1032" spans="1:28" ht="12.75" customHeight="1" x14ac:dyDescent="0.15">
      <c r="A1032" t="str">
        <f t="shared" si="49"/>
        <v>1433480675540246176295</v>
      </c>
      <c r="B1032" s="45">
        <v>143348067</v>
      </c>
      <c r="C1032" s="11">
        <v>5540246176295</v>
      </c>
      <c r="D1032" s="11" t="str">
        <f t="shared" si="48"/>
        <v>CREMERIE</v>
      </c>
      <c r="E1032" s="4">
        <v>44815</v>
      </c>
      <c r="F1032" s="42" t="str">
        <f t="shared" si="50"/>
        <v>202209</v>
      </c>
      <c r="G1032" s="6">
        <v>5309</v>
      </c>
      <c r="H1032" s="12"/>
      <c r="I1032" s="12"/>
      <c r="J1032" s="12"/>
      <c r="K1032" s="12"/>
      <c r="L1032" s="12"/>
      <c r="M1032" s="12"/>
      <c r="N1032" s="12"/>
      <c r="O1032" s="12"/>
      <c r="P1032" s="12"/>
      <c r="Q1032" s="12"/>
      <c r="R1032" s="12"/>
      <c r="S1032" s="12"/>
      <c r="T1032" s="12"/>
      <c r="U1032" s="12"/>
      <c r="V1032" s="12"/>
      <c r="W1032" s="12"/>
      <c r="X1032" s="12"/>
      <c r="Y1032" s="12"/>
      <c r="Z1032" s="12"/>
      <c r="AA1032" s="12"/>
      <c r="AB1032" s="12"/>
    </row>
    <row r="1033" spans="1:28" ht="12.75" customHeight="1" x14ac:dyDescent="0.15">
      <c r="A1033" t="str">
        <f t="shared" si="49"/>
        <v>1433480675540246187987</v>
      </c>
      <c r="B1033" s="45">
        <v>143348067</v>
      </c>
      <c r="C1033" s="11">
        <v>5540246187987</v>
      </c>
      <c r="D1033" s="11" t="str">
        <f t="shared" si="48"/>
        <v>CREMERIE</v>
      </c>
      <c r="E1033" s="4">
        <v>44815</v>
      </c>
      <c r="F1033" s="42" t="str">
        <f t="shared" si="50"/>
        <v>202209</v>
      </c>
      <c r="G1033" s="6">
        <v>2228</v>
      </c>
      <c r="H1033" s="12"/>
      <c r="I1033" s="12"/>
      <c r="J1033" s="12"/>
      <c r="K1033" s="12"/>
      <c r="L1033" s="12"/>
      <c r="M1033" s="12"/>
      <c r="N1033" s="12"/>
      <c r="O1033" s="12"/>
      <c r="P1033" s="12"/>
      <c r="Q1033" s="12"/>
      <c r="R1033" s="12"/>
      <c r="S1033" s="12"/>
      <c r="T1033" s="12"/>
      <c r="U1033" s="12"/>
      <c r="V1033" s="12"/>
      <c r="W1033" s="12"/>
      <c r="X1033" s="12"/>
      <c r="Y1033" s="12"/>
      <c r="Z1033" s="12"/>
      <c r="AA1033" s="12"/>
      <c r="AB1033" s="12"/>
    </row>
    <row r="1034" spans="1:28" ht="12.75" customHeight="1" x14ac:dyDescent="0.15">
      <c r="A1034" t="str">
        <f t="shared" si="49"/>
        <v>1433480805540246195539</v>
      </c>
      <c r="B1034" s="45">
        <v>143348080</v>
      </c>
      <c r="C1034" s="11">
        <v>5540246195539</v>
      </c>
      <c r="D1034" s="11" t="str">
        <f t="shared" si="48"/>
        <v>CREMERIE</v>
      </c>
      <c r="E1034" s="4">
        <v>44815</v>
      </c>
      <c r="F1034" s="42" t="str">
        <f t="shared" si="50"/>
        <v>202209</v>
      </c>
      <c r="G1034" s="6">
        <v>404</v>
      </c>
      <c r="H1034" s="12"/>
      <c r="I1034" s="12"/>
      <c r="J1034" s="12"/>
      <c r="K1034" s="12"/>
      <c r="L1034" s="12"/>
      <c r="M1034" s="12"/>
      <c r="N1034" s="12"/>
      <c r="O1034" s="12"/>
      <c r="P1034" s="12"/>
      <c r="Q1034" s="12"/>
      <c r="R1034" s="12"/>
      <c r="S1034" s="12"/>
      <c r="T1034" s="12"/>
      <c r="U1034" s="12"/>
      <c r="V1034" s="12"/>
      <c r="W1034" s="12"/>
      <c r="X1034" s="12"/>
      <c r="Y1034" s="12"/>
      <c r="Z1034" s="12"/>
      <c r="AA1034" s="12"/>
      <c r="AB1034" s="12"/>
    </row>
    <row r="1035" spans="1:28" ht="12.75" customHeight="1" x14ac:dyDescent="0.15">
      <c r="A1035" t="str">
        <f t="shared" si="49"/>
        <v>1433481045540246171933</v>
      </c>
      <c r="B1035" s="45">
        <v>143348104</v>
      </c>
      <c r="C1035" s="13">
        <v>5540246171933</v>
      </c>
      <c r="D1035" s="11" t="str">
        <f t="shared" si="48"/>
        <v>CREMERIE</v>
      </c>
      <c r="E1035" s="7">
        <v>44816</v>
      </c>
      <c r="F1035" s="42" t="str">
        <f t="shared" si="50"/>
        <v>202209</v>
      </c>
      <c r="G1035" s="9">
        <v>836</v>
      </c>
      <c r="H1035" s="12"/>
      <c r="I1035" s="12"/>
      <c r="J1035" s="12"/>
      <c r="K1035" s="12"/>
      <c r="L1035" s="12"/>
      <c r="M1035" s="12"/>
      <c r="N1035" s="12"/>
      <c r="O1035" s="12"/>
      <c r="P1035" s="12"/>
      <c r="Q1035" s="12"/>
      <c r="R1035" s="12"/>
      <c r="S1035" s="12"/>
      <c r="T1035" s="12"/>
      <c r="U1035" s="12"/>
      <c r="V1035" s="12"/>
      <c r="W1035" s="12"/>
      <c r="X1035" s="12"/>
      <c r="Y1035" s="12"/>
      <c r="Z1035" s="12"/>
      <c r="AA1035" s="12"/>
      <c r="AB1035" s="12"/>
    </row>
    <row r="1036" spans="1:28" ht="12.75" customHeight="1" x14ac:dyDescent="0.15">
      <c r="A1036" t="str">
        <f t="shared" si="49"/>
        <v>1433481045540246176295</v>
      </c>
      <c r="B1036" s="45">
        <v>143348104</v>
      </c>
      <c r="C1036" s="11">
        <v>5540246176295</v>
      </c>
      <c r="D1036" s="11" t="str">
        <f t="shared" si="48"/>
        <v>CREMERIE</v>
      </c>
      <c r="E1036" s="4">
        <v>44816</v>
      </c>
      <c r="F1036" s="42" t="str">
        <f t="shared" si="50"/>
        <v>202209</v>
      </c>
      <c r="G1036" s="6">
        <v>11136</v>
      </c>
      <c r="H1036" s="12"/>
      <c r="I1036" s="12"/>
      <c r="J1036" s="12"/>
      <c r="K1036" s="12"/>
      <c r="L1036" s="12"/>
      <c r="M1036" s="12"/>
      <c r="N1036" s="12"/>
      <c r="O1036" s="12"/>
      <c r="P1036" s="12"/>
      <c r="Q1036" s="12"/>
      <c r="R1036" s="12"/>
      <c r="S1036" s="12"/>
      <c r="T1036" s="12"/>
      <c r="U1036" s="12"/>
      <c r="V1036" s="12"/>
      <c r="W1036" s="12"/>
      <c r="X1036" s="12"/>
      <c r="Y1036" s="12"/>
      <c r="Z1036" s="12"/>
      <c r="AA1036" s="12"/>
      <c r="AB1036" s="12"/>
    </row>
    <row r="1037" spans="1:28" ht="12.75" customHeight="1" x14ac:dyDescent="0.15">
      <c r="A1037" t="str">
        <f t="shared" si="49"/>
        <v>1433481045540246187987</v>
      </c>
      <c r="B1037" s="45">
        <v>143348104</v>
      </c>
      <c r="C1037" s="13">
        <v>5540246187987</v>
      </c>
      <c r="D1037" s="11" t="str">
        <f t="shared" si="48"/>
        <v>CREMERIE</v>
      </c>
      <c r="E1037" s="7">
        <v>44816</v>
      </c>
      <c r="F1037" s="42" t="str">
        <f t="shared" si="50"/>
        <v>202209</v>
      </c>
      <c r="G1037" s="9">
        <v>4455</v>
      </c>
      <c r="H1037" s="12"/>
      <c r="I1037" s="12"/>
      <c r="J1037" s="12"/>
      <c r="K1037" s="12"/>
      <c r="L1037" s="12"/>
      <c r="M1037" s="12"/>
      <c r="N1037" s="12"/>
      <c r="O1037" s="12"/>
      <c r="P1037" s="12"/>
      <c r="Q1037" s="12"/>
      <c r="R1037" s="12"/>
      <c r="S1037" s="12"/>
      <c r="T1037" s="12"/>
      <c r="U1037" s="12"/>
      <c r="V1037" s="12"/>
      <c r="W1037" s="12"/>
      <c r="X1037" s="12"/>
      <c r="Y1037" s="12"/>
      <c r="Z1037" s="12"/>
      <c r="AA1037" s="12"/>
      <c r="AB1037" s="12"/>
    </row>
    <row r="1038" spans="1:28" ht="12.75" customHeight="1" x14ac:dyDescent="0.15">
      <c r="A1038" t="str">
        <f t="shared" si="49"/>
        <v>1433481045540246188200</v>
      </c>
      <c r="B1038" s="45">
        <v>143348104</v>
      </c>
      <c r="C1038" s="11">
        <v>5540246188200</v>
      </c>
      <c r="D1038" s="11" t="str">
        <f t="shared" si="48"/>
        <v>CREMERIE</v>
      </c>
      <c r="E1038" s="4">
        <v>44816</v>
      </c>
      <c r="F1038" s="42" t="str">
        <f t="shared" si="50"/>
        <v>202209</v>
      </c>
      <c r="G1038" s="6">
        <v>1485</v>
      </c>
      <c r="H1038" s="12"/>
      <c r="I1038" s="12"/>
      <c r="J1038" s="12"/>
      <c r="K1038" s="12"/>
      <c r="L1038" s="12"/>
      <c r="M1038" s="12"/>
      <c r="N1038" s="12"/>
      <c r="O1038" s="12"/>
      <c r="P1038" s="12"/>
      <c r="Q1038" s="12"/>
      <c r="R1038" s="12"/>
      <c r="S1038" s="12"/>
      <c r="T1038" s="12"/>
      <c r="U1038" s="12"/>
      <c r="V1038" s="12"/>
      <c r="W1038" s="12"/>
      <c r="X1038" s="12"/>
      <c r="Y1038" s="12"/>
      <c r="Z1038" s="12"/>
      <c r="AA1038" s="12"/>
      <c r="AB1038" s="12"/>
    </row>
    <row r="1039" spans="1:28" ht="12.75" customHeight="1" x14ac:dyDescent="0.15">
      <c r="A1039" t="str">
        <f t="shared" si="49"/>
        <v>1433481055540246172539</v>
      </c>
      <c r="B1039" s="45">
        <v>143348105</v>
      </c>
      <c r="C1039" s="13">
        <v>5540246172539</v>
      </c>
      <c r="D1039" s="11" t="str">
        <f t="shared" si="48"/>
        <v>CREMERIE</v>
      </c>
      <c r="E1039" s="7">
        <v>44816</v>
      </c>
      <c r="F1039" s="42" t="str">
        <f t="shared" si="50"/>
        <v>202209</v>
      </c>
      <c r="G1039" s="9">
        <v>47</v>
      </c>
      <c r="H1039" s="12"/>
      <c r="I1039" s="12"/>
      <c r="J1039" s="12"/>
      <c r="K1039" s="12"/>
      <c r="L1039" s="12"/>
      <c r="M1039" s="12"/>
      <c r="N1039" s="12"/>
      <c r="O1039" s="12"/>
      <c r="P1039" s="12"/>
      <c r="Q1039" s="12"/>
      <c r="R1039" s="12"/>
      <c r="S1039" s="12"/>
      <c r="T1039" s="12"/>
      <c r="U1039" s="12"/>
      <c r="V1039" s="12"/>
      <c r="W1039" s="12"/>
      <c r="X1039" s="12"/>
      <c r="Y1039" s="12"/>
      <c r="Z1039" s="12"/>
      <c r="AA1039" s="12"/>
      <c r="AB1039" s="12"/>
    </row>
    <row r="1040" spans="1:28" ht="12.75" customHeight="1" x14ac:dyDescent="0.15">
      <c r="A1040" t="str">
        <f t="shared" si="49"/>
        <v>1433481055540246172669</v>
      </c>
      <c r="B1040" s="45">
        <v>143348105</v>
      </c>
      <c r="C1040" s="11">
        <v>5540246172669</v>
      </c>
      <c r="D1040" s="11" t="str">
        <f t="shared" si="48"/>
        <v>CREMERIE</v>
      </c>
      <c r="E1040" s="4">
        <v>44816</v>
      </c>
      <c r="F1040" s="42" t="str">
        <f t="shared" si="50"/>
        <v>202209</v>
      </c>
      <c r="G1040" s="6">
        <v>279</v>
      </c>
      <c r="H1040" s="12"/>
      <c r="I1040" s="12"/>
      <c r="J1040" s="12"/>
      <c r="K1040" s="12"/>
      <c r="L1040" s="12"/>
      <c r="M1040" s="12"/>
      <c r="N1040" s="12"/>
      <c r="O1040" s="12"/>
      <c r="P1040" s="12"/>
      <c r="Q1040" s="12"/>
      <c r="R1040" s="12"/>
      <c r="S1040" s="12"/>
      <c r="T1040" s="12"/>
      <c r="U1040" s="12"/>
      <c r="V1040" s="12"/>
      <c r="W1040" s="12"/>
      <c r="X1040" s="12"/>
      <c r="Y1040" s="12"/>
      <c r="Z1040" s="12"/>
      <c r="AA1040" s="12"/>
      <c r="AB1040" s="12"/>
    </row>
    <row r="1041" spans="1:28" ht="12.75" customHeight="1" x14ac:dyDescent="0.15">
      <c r="A1041" t="str">
        <f t="shared" si="49"/>
        <v>1433481055540246172978</v>
      </c>
      <c r="B1041" s="45">
        <v>143348105</v>
      </c>
      <c r="C1041" s="13">
        <v>5540246172978</v>
      </c>
      <c r="D1041" s="11" t="str">
        <f t="shared" si="48"/>
        <v>CREMERIE</v>
      </c>
      <c r="E1041" s="7">
        <v>44816</v>
      </c>
      <c r="F1041" s="42" t="str">
        <f t="shared" si="50"/>
        <v>202209</v>
      </c>
      <c r="G1041" s="9">
        <v>1504</v>
      </c>
      <c r="H1041" s="12"/>
      <c r="I1041" s="12"/>
      <c r="J1041" s="12"/>
      <c r="K1041" s="12"/>
      <c r="L1041" s="12"/>
      <c r="M1041" s="12"/>
      <c r="N1041" s="12"/>
      <c r="O1041" s="12"/>
      <c r="P1041" s="12"/>
      <c r="Q1041" s="12"/>
      <c r="R1041" s="12"/>
      <c r="S1041" s="12"/>
      <c r="T1041" s="12"/>
      <c r="U1041" s="12"/>
      <c r="V1041" s="12"/>
      <c r="W1041" s="12"/>
      <c r="X1041" s="12"/>
      <c r="Y1041" s="12"/>
      <c r="Z1041" s="12"/>
      <c r="AA1041" s="12"/>
      <c r="AB1041" s="12"/>
    </row>
    <row r="1042" spans="1:28" ht="12.75" customHeight="1" x14ac:dyDescent="0.15">
      <c r="A1042" t="str">
        <f t="shared" si="49"/>
        <v>1433481055540246174174</v>
      </c>
      <c r="B1042" s="45">
        <v>143348105</v>
      </c>
      <c r="C1042" s="13">
        <v>5540246174174</v>
      </c>
      <c r="D1042" s="11" t="str">
        <f t="shared" si="48"/>
        <v>CREMERIE</v>
      </c>
      <c r="E1042" s="7">
        <v>44816</v>
      </c>
      <c r="F1042" s="42" t="str">
        <f t="shared" si="50"/>
        <v>202209</v>
      </c>
      <c r="G1042" s="9">
        <v>464</v>
      </c>
      <c r="H1042" s="12"/>
      <c r="I1042" s="12"/>
      <c r="J1042" s="12"/>
      <c r="K1042" s="12"/>
      <c r="L1042" s="12"/>
      <c r="M1042" s="12"/>
      <c r="N1042" s="12"/>
      <c r="O1042" s="12"/>
      <c r="P1042" s="12"/>
      <c r="Q1042" s="12"/>
      <c r="R1042" s="12"/>
      <c r="S1042" s="12"/>
      <c r="T1042" s="12"/>
      <c r="U1042" s="12"/>
      <c r="V1042" s="12"/>
      <c r="W1042" s="12"/>
      <c r="X1042" s="12"/>
      <c r="Y1042" s="12"/>
      <c r="Z1042" s="12"/>
      <c r="AA1042" s="12"/>
      <c r="AB1042" s="12"/>
    </row>
    <row r="1043" spans="1:28" ht="12.75" customHeight="1" x14ac:dyDescent="0.15">
      <c r="A1043" t="str">
        <f t="shared" si="49"/>
        <v>1433481075540246174095</v>
      </c>
      <c r="B1043" s="45">
        <v>143348107</v>
      </c>
      <c r="C1043" s="11">
        <v>5540246174095</v>
      </c>
      <c r="D1043" s="11" t="str">
        <f t="shared" si="48"/>
        <v>CREMERIE</v>
      </c>
      <c r="E1043" s="4">
        <v>44821</v>
      </c>
      <c r="F1043" s="42" t="str">
        <f t="shared" si="50"/>
        <v>202209</v>
      </c>
      <c r="G1043" s="6">
        <v>140</v>
      </c>
      <c r="H1043" s="12"/>
      <c r="I1043" s="12"/>
      <c r="J1043" s="12"/>
      <c r="K1043" s="12"/>
      <c r="L1043" s="12"/>
      <c r="M1043" s="12"/>
      <c r="N1043" s="12"/>
      <c r="O1043" s="12"/>
      <c r="P1043" s="12"/>
      <c r="Q1043" s="12"/>
      <c r="R1043" s="12"/>
      <c r="S1043" s="12"/>
      <c r="T1043" s="12"/>
      <c r="U1043" s="12"/>
      <c r="V1043" s="12"/>
      <c r="W1043" s="12"/>
      <c r="X1043" s="12"/>
      <c r="Y1043" s="12"/>
      <c r="Z1043" s="12"/>
      <c r="AA1043" s="12"/>
      <c r="AB1043" s="12"/>
    </row>
    <row r="1044" spans="1:28" ht="12.75" customHeight="1" x14ac:dyDescent="0.15">
      <c r="A1044" t="str">
        <f t="shared" si="49"/>
        <v>1433481075540246175049</v>
      </c>
      <c r="B1044" s="45">
        <v>143348107</v>
      </c>
      <c r="C1044" s="13">
        <v>5540246175049</v>
      </c>
      <c r="D1044" s="11" t="str">
        <f t="shared" si="48"/>
        <v>CREMERIE</v>
      </c>
      <c r="E1044" s="7">
        <v>44821</v>
      </c>
      <c r="F1044" s="42" t="str">
        <f t="shared" si="50"/>
        <v>202209</v>
      </c>
      <c r="G1044" s="9">
        <v>418</v>
      </c>
      <c r="H1044" s="12"/>
      <c r="I1044" s="12"/>
      <c r="J1044" s="12"/>
      <c r="K1044" s="12"/>
      <c r="L1044" s="12"/>
      <c r="M1044" s="12"/>
      <c r="N1044" s="12"/>
      <c r="O1044" s="12"/>
      <c r="P1044" s="12"/>
      <c r="Q1044" s="12"/>
      <c r="R1044" s="12"/>
      <c r="S1044" s="12"/>
      <c r="T1044" s="12"/>
      <c r="U1044" s="12"/>
      <c r="V1044" s="12"/>
      <c r="W1044" s="12"/>
      <c r="X1044" s="12"/>
      <c r="Y1044" s="12"/>
      <c r="Z1044" s="12"/>
      <c r="AA1044" s="12"/>
      <c r="AB1044" s="12"/>
    </row>
    <row r="1045" spans="1:28" ht="12.75" customHeight="1" x14ac:dyDescent="0.15">
      <c r="A1045" t="str">
        <f t="shared" si="49"/>
        <v>1433481075540246175050</v>
      </c>
      <c r="B1045" s="45">
        <v>143348107</v>
      </c>
      <c r="C1045" s="11">
        <v>5540246175050</v>
      </c>
      <c r="D1045" s="11" t="str">
        <f t="shared" si="48"/>
        <v>CREMERIE</v>
      </c>
      <c r="E1045" s="4">
        <v>44821</v>
      </c>
      <c r="F1045" s="42" t="str">
        <f t="shared" si="50"/>
        <v>202209</v>
      </c>
      <c r="G1045" s="6">
        <v>279</v>
      </c>
      <c r="H1045" s="12"/>
      <c r="I1045" s="12"/>
      <c r="J1045" s="12"/>
      <c r="K1045" s="12"/>
      <c r="L1045" s="12"/>
      <c r="M1045" s="12"/>
      <c r="N1045" s="12"/>
      <c r="O1045" s="12"/>
      <c r="P1045" s="12"/>
      <c r="Q1045" s="12"/>
      <c r="R1045" s="12"/>
      <c r="S1045" s="12"/>
      <c r="T1045" s="12"/>
      <c r="U1045" s="12"/>
      <c r="V1045" s="12"/>
      <c r="W1045" s="12"/>
      <c r="X1045" s="12"/>
      <c r="Y1045" s="12"/>
      <c r="Z1045" s="12"/>
      <c r="AA1045" s="12"/>
      <c r="AB1045" s="12"/>
    </row>
    <row r="1046" spans="1:28" ht="12.75" customHeight="1" x14ac:dyDescent="0.15">
      <c r="A1046" t="str">
        <f t="shared" si="49"/>
        <v>1433481075540246190743</v>
      </c>
      <c r="B1046" s="45">
        <v>143348107</v>
      </c>
      <c r="C1046" s="13">
        <v>5540246190743</v>
      </c>
      <c r="D1046" s="11" t="str">
        <f t="shared" si="48"/>
        <v>CREMERIE</v>
      </c>
      <c r="E1046" s="7">
        <v>44821</v>
      </c>
      <c r="F1046" s="42" t="str">
        <f t="shared" si="50"/>
        <v>202209</v>
      </c>
      <c r="G1046" s="9">
        <v>279</v>
      </c>
      <c r="H1046" s="12"/>
      <c r="I1046" s="12"/>
      <c r="J1046" s="12"/>
      <c r="K1046" s="12"/>
      <c r="L1046" s="12"/>
      <c r="M1046" s="12"/>
      <c r="N1046" s="12"/>
      <c r="O1046" s="12"/>
      <c r="P1046" s="12"/>
      <c r="Q1046" s="12"/>
      <c r="R1046" s="12"/>
      <c r="S1046" s="12"/>
      <c r="T1046" s="12"/>
      <c r="U1046" s="12"/>
      <c r="V1046" s="12"/>
      <c r="W1046" s="12"/>
      <c r="X1046" s="12"/>
      <c r="Y1046" s="12"/>
      <c r="Z1046" s="12"/>
      <c r="AA1046" s="12"/>
      <c r="AB1046" s="12"/>
    </row>
    <row r="1047" spans="1:28" ht="12.75" customHeight="1" x14ac:dyDescent="0.15">
      <c r="A1047" t="str">
        <f t="shared" si="49"/>
        <v>1433481105540246176294</v>
      </c>
      <c r="B1047" s="45">
        <v>143348110</v>
      </c>
      <c r="C1047" s="11">
        <v>5540246176294</v>
      </c>
      <c r="D1047" s="11" t="str">
        <f t="shared" si="48"/>
        <v>CREMERIE</v>
      </c>
      <c r="E1047" s="4">
        <v>44815</v>
      </c>
      <c r="F1047" s="42" t="str">
        <f t="shared" si="50"/>
        <v>202209</v>
      </c>
      <c r="G1047" s="6">
        <v>1485</v>
      </c>
      <c r="H1047" s="12"/>
      <c r="I1047" s="12"/>
      <c r="J1047" s="12"/>
      <c r="K1047" s="12"/>
      <c r="L1047" s="12"/>
      <c r="M1047" s="12"/>
      <c r="N1047" s="12"/>
      <c r="O1047" s="12"/>
      <c r="P1047" s="12"/>
      <c r="Q1047" s="12"/>
      <c r="R1047" s="12"/>
      <c r="S1047" s="12"/>
      <c r="T1047" s="12"/>
      <c r="U1047" s="12"/>
      <c r="V1047" s="12"/>
      <c r="W1047" s="12"/>
      <c r="X1047" s="12"/>
      <c r="Y1047" s="12"/>
      <c r="Z1047" s="12"/>
      <c r="AA1047" s="12"/>
      <c r="AB1047" s="12"/>
    </row>
    <row r="1048" spans="1:28" ht="12.75" customHeight="1" x14ac:dyDescent="0.15">
      <c r="A1048" t="str">
        <f t="shared" si="49"/>
        <v>1433481225540246171933</v>
      </c>
      <c r="B1048" s="45">
        <v>143348122</v>
      </c>
      <c r="C1048" s="13">
        <v>5540246171933</v>
      </c>
      <c r="D1048" s="11" t="str">
        <f t="shared" si="48"/>
        <v>CREMERIE</v>
      </c>
      <c r="E1048" s="7">
        <v>44819</v>
      </c>
      <c r="F1048" s="42" t="str">
        <f t="shared" si="50"/>
        <v>202209</v>
      </c>
      <c r="G1048" s="9">
        <v>557</v>
      </c>
      <c r="H1048" s="12"/>
      <c r="I1048" s="12"/>
      <c r="J1048" s="12"/>
      <c r="K1048" s="12"/>
      <c r="L1048" s="12"/>
      <c r="M1048" s="12"/>
      <c r="N1048" s="12"/>
      <c r="O1048" s="12"/>
      <c r="P1048" s="12"/>
      <c r="Q1048" s="12"/>
      <c r="R1048" s="12"/>
      <c r="S1048" s="12"/>
      <c r="T1048" s="12"/>
      <c r="U1048" s="12"/>
      <c r="V1048" s="12"/>
      <c r="W1048" s="12"/>
      <c r="X1048" s="12"/>
      <c r="Y1048" s="12"/>
      <c r="Z1048" s="12"/>
      <c r="AA1048" s="12"/>
      <c r="AB1048" s="12"/>
    </row>
    <row r="1049" spans="1:28" ht="12.75" customHeight="1" x14ac:dyDescent="0.15">
      <c r="A1049" t="str">
        <f t="shared" si="49"/>
        <v>1433481225540246187987</v>
      </c>
      <c r="B1049" s="45">
        <v>143348122</v>
      </c>
      <c r="C1049" s="11">
        <v>5540246187987</v>
      </c>
      <c r="D1049" s="11" t="str">
        <f t="shared" si="48"/>
        <v>CREMERIE</v>
      </c>
      <c r="E1049" s="4">
        <v>44819</v>
      </c>
      <c r="F1049" s="42" t="str">
        <f t="shared" si="50"/>
        <v>202209</v>
      </c>
      <c r="G1049" s="6">
        <v>1671</v>
      </c>
      <c r="H1049" s="12"/>
      <c r="I1049" s="12"/>
      <c r="J1049" s="12"/>
      <c r="K1049" s="12"/>
      <c r="L1049" s="12"/>
      <c r="M1049" s="12"/>
      <c r="N1049" s="12"/>
      <c r="O1049" s="12"/>
      <c r="P1049" s="12"/>
      <c r="Q1049" s="12"/>
      <c r="R1049" s="12"/>
      <c r="S1049" s="12"/>
      <c r="T1049" s="12"/>
      <c r="U1049" s="12"/>
      <c r="V1049" s="12"/>
      <c r="W1049" s="12"/>
      <c r="X1049" s="12"/>
      <c r="Y1049" s="12"/>
      <c r="Z1049" s="12"/>
      <c r="AA1049" s="12"/>
      <c r="AB1049" s="12"/>
    </row>
    <row r="1050" spans="1:28" ht="12.75" customHeight="1" x14ac:dyDescent="0.15">
      <c r="A1050" t="str">
        <f t="shared" si="49"/>
        <v>1433481225540246188200</v>
      </c>
      <c r="B1050" s="45">
        <v>143348122</v>
      </c>
      <c r="C1050" s="13">
        <v>5540246188200</v>
      </c>
      <c r="D1050" s="11" t="str">
        <f t="shared" si="48"/>
        <v>CREMERIE</v>
      </c>
      <c r="E1050" s="7">
        <v>44819</v>
      </c>
      <c r="F1050" s="42" t="str">
        <f t="shared" si="50"/>
        <v>202209</v>
      </c>
      <c r="G1050" s="9">
        <v>1485</v>
      </c>
      <c r="H1050" s="12"/>
      <c r="I1050" s="12"/>
      <c r="J1050" s="12"/>
      <c r="K1050" s="12"/>
      <c r="L1050" s="12"/>
      <c r="M1050" s="12"/>
      <c r="N1050" s="12"/>
      <c r="O1050" s="12"/>
      <c r="P1050" s="12"/>
      <c r="Q1050" s="12"/>
      <c r="R1050" s="12"/>
      <c r="S1050" s="12"/>
      <c r="T1050" s="12"/>
      <c r="U1050" s="12"/>
      <c r="V1050" s="12"/>
      <c r="W1050" s="12"/>
      <c r="X1050" s="12"/>
      <c r="Y1050" s="12"/>
      <c r="Z1050" s="12"/>
      <c r="AA1050" s="12"/>
      <c r="AB1050" s="12"/>
    </row>
    <row r="1051" spans="1:28" ht="12.75" customHeight="1" x14ac:dyDescent="0.15">
      <c r="A1051" t="str">
        <f t="shared" si="49"/>
        <v>1433481245540246176699</v>
      </c>
      <c r="B1051" s="45">
        <v>143348124</v>
      </c>
      <c r="C1051" s="11">
        <v>5540246176699</v>
      </c>
      <c r="D1051" s="11" t="str">
        <f t="shared" si="48"/>
        <v>CREMERIE</v>
      </c>
      <c r="E1051" s="4">
        <v>44819</v>
      </c>
      <c r="F1051" s="42" t="str">
        <f t="shared" si="50"/>
        <v>202209</v>
      </c>
      <c r="G1051" s="6">
        <v>2088</v>
      </c>
      <c r="H1051" s="12"/>
      <c r="I1051" s="12"/>
      <c r="J1051" s="12"/>
      <c r="K1051" s="12"/>
      <c r="L1051" s="12"/>
      <c r="M1051" s="12"/>
      <c r="N1051" s="12"/>
      <c r="O1051" s="12"/>
      <c r="P1051" s="12"/>
      <c r="Q1051" s="12"/>
      <c r="R1051" s="12"/>
      <c r="S1051" s="12"/>
      <c r="T1051" s="12"/>
      <c r="U1051" s="12"/>
      <c r="V1051" s="12"/>
      <c r="W1051" s="12"/>
      <c r="X1051" s="12"/>
      <c r="Y1051" s="12"/>
      <c r="Z1051" s="12"/>
      <c r="AA1051" s="12"/>
      <c r="AB1051" s="12"/>
    </row>
    <row r="1052" spans="1:28" ht="12.75" customHeight="1" x14ac:dyDescent="0.15">
      <c r="A1052" t="str">
        <f t="shared" si="49"/>
        <v>1433481245540246192102</v>
      </c>
      <c r="B1052" s="45">
        <v>143348124</v>
      </c>
      <c r="C1052" s="13">
        <v>5540246192102</v>
      </c>
      <c r="D1052" s="11" t="str">
        <f t="shared" si="48"/>
        <v>CREMERIE</v>
      </c>
      <c r="E1052" s="7">
        <v>44819</v>
      </c>
      <c r="F1052" s="42" t="str">
        <f t="shared" si="50"/>
        <v>202209</v>
      </c>
      <c r="G1052" s="9">
        <v>4009</v>
      </c>
      <c r="H1052" s="12"/>
      <c r="I1052" s="12"/>
      <c r="J1052" s="12"/>
      <c r="K1052" s="12"/>
      <c r="L1052" s="12"/>
      <c r="M1052" s="12"/>
      <c r="N1052" s="12"/>
      <c r="O1052" s="12"/>
      <c r="P1052" s="12"/>
      <c r="Q1052" s="12"/>
      <c r="R1052" s="12"/>
      <c r="S1052" s="12"/>
      <c r="T1052" s="12"/>
      <c r="U1052" s="12"/>
      <c r="V1052" s="12"/>
      <c r="W1052" s="12"/>
      <c r="X1052" s="12"/>
      <c r="Y1052" s="12"/>
      <c r="Z1052" s="12"/>
      <c r="AA1052" s="12"/>
      <c r="AB1052" s="12"/>
    </row>
    <row r="1053" spans="1:28" ht="12.75" customHeight="1" x14ac:dyDescent="0.15">
      <c r="A1053" t="str">
        <f t="shared" si="49"/>
        <v>1433481295540246185429</v>
      </c>
      <c r="B1053" s="45">
        <v>143348129</v>
      </c>
      <c r="C1053" s="13">
        <v>5540246185429</v>
      </c>
      <c r="D1053" s="11" t="str">
        <f t="shared" si="48"/>
        <v>CREMERIE</v>
      </c>
      <c r="E1053" s="7">
        <v>44821</v>
      </c>
      <c r="F1053" s="42" t="str">
        <f t="shared" si="50"/>
        <v>202209</v>
      </c>
      <c r="G1053" s="9">
        <v>140</v>
      </c>
      <c r="H1053" s="12"/>
      <c r="I1053" s="12"/>
      <c r="J1053" s="12"/>
      <c r="K1053" s="12"/>
      <c r="L1053" s="12"/>
      <c r="M1053" s="12"/>
      <c r="N1053" s="12"/>
      <c r="O1053" s="12"/>
      <c r="P1053" s="12"/>
      <c r="Q1053" s="12"/>
      <c r="R1053" s="12"/>
      <c r="S1053" s="12"/>
      <c r="T1053" s="12"/>
      <c r="U1053" s="12"/>
      <c r="V1053" s="12"/>
      <c r="W1053" s="12"/>
      <c r="X1053" s="12"/>
      <c r="Y1053" s="12"/>
      <c r="Z1053" s="12"/>
      <c r="AA1053" s="12"/>
      <c r="AB1053" s="12"/>
    </row>
    <row r="1054" spans="1:28" ht="12.75" customHeight="1" x14ac:dyDescent="0.15">
      <c r="A1054" t="str">
        <f t="shared" si="49"/>
        <v>1433481295540246186325</v>
      </c>
      <c r="B1054" s="45">
        <v>143348129</v>
      </c>
      <c r="C1054" s="11">
        <v>5540246186325</v>
      </c>
      <c r="D1054" s="11" t="str">
        <f t="shared" si="48"/>
        <v>CREMERIE</v>
      </c>
      <c r="E1054" s="4">
        <v>44821</v>
      </c>
      <c r="F1054" s="42" t="str">
        <f t="shared" si="50"/>
        <v>202209</v>
      </c>
      <c r="G1054" s="6">
        <v>140</v>
      </c>
      <c r="H1054" s="12"/>
      <c r="I1054" s="12"/>
      <c r="J1054" s="12"/>
      <c r="K1054" s="12"/>
      <c r="L1054" s="12"/>
      <c r="M1054" s="12"/>
      <c r="N1054" s="12"/>
      <c r="O1054" s="12"/>
      <c r="P1054" s="12"/>
      <c r="Q1054" s="12"/>
      <c r="R1054" s="12"/>
      <c r="S1054" s="12"/>
      <c r="T1054" s="12"/>
      <c r="U1054" s="12"/>
      <c r="V1054" s="12"/>
      <c r="W1054" s="12"/>
      <c r="X1054" s="12"/>
      <c r="Y1054" s="12"/>
      <c r="Z1054" s="12"/>
      <c r="AA1054" s="12"/>
      <c r="AB1054" s="12"/>
    </row>
    <row r="1055" spans="1:28" ht="12.75" customHeight="1" x14ac:dyDescent="0.15">
      <c r="A1055" t="str">
        <f t="shared" si="49"/>
        <v>1433481335540246173906</v>
      </c>
      <c r="B1055" s="45">
        <v>143348133</v>
      </c>
      <c r="C1055" s="13">
        <v>5540246173906</v>
      </c>
      <c r="D1055" s="11" t="str">
        <f t="shared" si="48"/>
        <v>VOLAILLE</v>
      </c>
      <c r="E1055" s="7">
        <v>44827</v>
      </c>
      <c r="F1055" s="42" t="str">
        <f t="shared" si="50"/>
        <v>202209</v>
      </c>
      <c r="G1055" s="9">
        <v>1634</v>
      </c>
      <c r="H1055" s="12"/>
      <c r="I1055" s="12"/>
      <c r="J1055" s="12"/>
      <c r="K1055" s="12"/>
      <c r="L1055" s="12"/>
      <c r="M1055" s="12"/>
      <c r="N1055" s="12"/>
      <c r="O1055" s="12"/>
      <c r="P1055" s="12"/>
      <c r="Q1055" s="12"/>
      <c r="R1055" s="12"/>
      <c r="S1055" s="12"/>
      <c r="T1055" s="12"/>
      <c r="U1055" s="12"/>
      <c r="V1055" s="12"/>
      <c r="W1055" s="12"/>
      <c r="X1055" s="12"/>
      <c r="Y1055" s="12"/>
      <c r="Z1055" s="12"/>
      <c r="AA1055" s="12"/>
      <c r="AB1055" s="12"/>
    </row>
    <row r="1056" spans="1:28" ht="12.75" customHeight="1" x14ac:dyDescent="0.15">
      <c r="A1056" t="str">
        <f t="shared" si="49"/>
        <v>1433481335540246181016</v>
      </c>
      <c r="B1056" s="45">
        <v>143348133</v>
      </c>
      <c r="C1056" s="11">
        <v>5540246181016</v>
      </c>
      <c r="D1056" s="11" t="str">
        <f t="shared" si="48"/>
        <v>VOLAILLE</v>
      </c>
      <c r="E1056" s="4">
        <v>44827</v>
      </c>
      <c r="F1056" s="42" t="str">
        <f t="shared" si="50"/>
        <v>202209</v>
      </c>
      <c r="G1056" s="6">
        <v>7128</v>
      </c>
      <c r="H1056" s="12"/>
      <c r="I1056" s="12"/>
      <c r="J1056" s="12"/>
      <c r="K1056" s="12"/>
      <c r="L1056" s="12"/>
      <c r="M1056" s="12"/>
      <c r="N1056" s="12"/>
      <c r="O1056" s="12"/>
      <c r="P1056" s="12"/>
      <c r="Q1056" s="12"/>
      <c r="R1056" s="12"/>
      <c r="S1056" s="12"/>
      <c r="T1056" s="12"/>
      <c r="U1056" s="12"/>
      <c r="V1056" s="12"/>
      <c r="W1056" s="12"/>
      <c r="X1056" s="12"/>
      <c r="Y1056" s="12"/>
      <c r="Z1056" s="12"/>
      <c r="AA1056" s="12"/>
      <c r="AB1056" s="12"/>
    </row>
    <row r="1057" spans="1:28" ht="12.75" customHeight="1" x14ac:dyDescent="0.15">
      <c r="A1057" t="str">
        <f t="shared" si="49"/>
        <v>1433481385540246194632</v>
      </c>
      <c r="B1057" s="45">
        <v>143348138</v>
      </c>
      <c r="C1057" s="11">
        <v>5540246194632</v>
      </c>
      <c r="D1057" s="11" t="str">
        <f t="shared" si="48"/>
        <v>BOULANGERIE</v>
      </c>
      <c r="E1057" s="4">
        <v>44826</v>
      </c>
      <c r="F1057" s="42" t="str">
        <f t="shared" si="50"/>
        <v>202209</v>
      </c>
      <c r="G1057" s="6">
        <v>1114</v>
      </c>
      <c r="H1057" s="12"/>
      <c r="I1057" s="12"/>
      <c r="J1057" s="12"/>
      <c r="K1057" s="12"/>
      <c r="L1057" s="12"/>
      <c r="M1057" s="12"/>
      <c r="N1057" s="12"/>
      <c r="O1057" s="12"/>
      <c r="P1057" s="12"/>
      <c r="Q1057" s="12"/>
      <c r="R1057" s="12"/>
      <c r="S1057" s="12"/>
      <c r="T1057" s="12"/>
      <c r="U1057" s="12"/>
      <c r="V1057" s="12"/>
      <c r="W1057" s="12"/>
      <c r="X1057" s="12"/>
      <c r="Y1057" s="12"/>
      <c r="Z1057" s="12"/>
      <c r="AA1057" s="12"/>
      <c r="AB1057" s="12"/>
    </row>
    <row r="1058" spans="1:28" ht="12.75" customHeight="1" x14ac:dyDescent="0.15">
      <c r="A1058" t="str">
        <f t="shared" si="49"/>
        <v>1433481385540246195250</v>
      </c>
      <c r="B1058" s="45">
        <v>143348138</v>
      </c>
      <c r="C1058" s="13">
        <v>5540246195250</v>
      </c>
      <c r="D1058" s="11" t="str">
        <f t="shared" si="48"/>
        <v>BOULANGERIE</v>
      </c>
      <c r="E1058" s="7">
        <v>44826</v>
      </c>
      <c r="F1058" s="42" t="str">
        <f t="shared" si="50"/>
        <v>202209</v>
      </c>
      <c r="G1058" s="9">
        <v>84</v>
      </c>
      <c r="H1058" s="12"/>
      <c r="I1058" s="12"/>
      <c r="J1058" s="12"/>
      <c r="K1058" s="12"/>
      <c r="L1058" s="12"/>
      <c r="M1058" s="12"/>
      <c r="N1058" s="12"/>
      <c r="O1058" s="12"/>
      <c r="P1058" s="12"/>
      <c r="Q1058" s="12"/>
      <c r="R1058" s="12"/>
      <c r="S1058" s="12"/>
      <c r="T1058" s="12"/>
      <c r="U1058" s="12"/>
      <c r="V1058" s="12"/>
      <c r="W1058" s="12"/>
      <c r="X1058" s="12"/>
      <c r="Y1058" s="12"/>
      <c r="Z1058" s="12"/>
      <c r="AA1058" s="12"/>
      <c r="AB1058" s="12"/>
    </row>
    <row r="1059" spans="1:28" ht="12.75" customHeight="1" x14ac:dyDescent="0.15">
      <c r="A1059" t="str">
        <f t="shared" si="49"/>
        <v>1433481395540246171759</v>
      </c>
      <c r="B1059" s="45">
        <v>143348139</v>
      </c>
      <c r="C1059" s="13">
        <v>5540246171759</v>
      </c>
      <c r="D1059" s="11" t="str">
        <f t="shared" si="48"/>
        <v>MIX LEGUMES</v>
      </c>
      <c r="E1059" s="7">
        <v>44823</v>
      </c>
      <c r="F1059" s="42" t="str">
        <f t="shared" si="50"/>
        <v>202209</v>
      </c>
      <c r="G1059" s="9">
        <v>5012</v>
      </c>
      <c r="H1059" s="12"/>
      <c r="I1059" s="12"/>
      <c r="J1059" s="12"/>
      <c r="K1059" s="12"/>
      <c r="L1059" s="12"/>
      <c r="M1059" s="12"/>
      <c r="N1059" s="12"/>
      <c r="O1059" s="12"/>
      <c r="P1059" s="12"/>
      <c r="Q1059" s="12"/>
      <c r="R1059" s="12"/>
      <c r="S1059" s="12"/>
      <c r="T1059" s="12"/>
      <c r="U1059" s="12"/>
      <c r="V1059" s="12"/>
      <c r="W1059" s="12"/>
      <c r="X1059" s="12"/>
      <c r="Y1059" s="12"/>
      <c r="Z1059" s="12"/>
      <c r="AA1059" s="12"/>
      <c r="AB1059" s="12"/>
    </row>
    <row r="1060" spans="1:28" ht="12.75" customHeight="1" x14ac:dyDescent="0.15">
      <c r="A1060" t="str">
        <f t="shared" si="49"/>
        <v>1433481395540246177133</v>
      </c>
      <c r="B1060" s="45">
        <v>143348139</v>
      </c>
      <c r="C1060" s="11">
        <v>5540246177133</v>
      </c>
      <c r="D1060" s="11" t="str">
        <f t="shared" si="48"/>
        <v>MIX LEGUMES</v>
      </c>
      <c r="E1060" s="4">
        <v>44823</v>
      </c>
      <c r="F1060" s="42" t="str">
        <f t="shared" si="50"/>
        <v>202209</v>
      </c>
      <c r="G1060" s="6">
        <v>4455</v>
      </c>
      <c r="H1060" s="12"/>
      <c r="I1060" s="12"/>
      <c r="J1060" s="12"/>
      <c r="K1060" s="12"/>
      <c r="L1060" s="12"/>
      <c r="M1060" s="12"/>
      <c r="N1060" s="12"/>
      <c r="O1060" s="12"/>
      <c r="P1060" s="12"/>
      <c r="Q1060" s="12"/>
      <c r="R1060" s="12"/>
      <c r="S1060" s="12"/>
      <c r="T1060" s="12"/>
      <c r="U1060" s="12"/>
      <c r="V1060" s="12"/>
      <c r="W1060" s="12"/>
      <c r="X1060" s="12"/>
      <c r="Y1060" s="12"/>
      <c r="Z1060" s="12"/>
      <c r="AA1060" s="12"/>
      <c r="AB1060" s="12"/>
    </row>
    <row r="1061" spans="1:28" ht="12.75" customHeight="1" x14ac:dyDescent="0.15">
      <c r="A1061" t="str">
        <f t="shared" si="49"/>
        <v>1433481395540246192148</v>
      </c>
      <c r="B1061" s="45">
        <v>143348139</v>
      </c>
      <c r="C1061" s="13">
        <v>5540246192148</v>
      </c>
      <c r="D1061" s="11" t="str">
        <f t="shared" si="48"/>
        <v>MIX LEGUMES</v>
      </c>
      <c r="E1061" s="7">
        <v>44823</v>
      </c>
      <c r="F1061" s="42" t="str">
        <f t="shared" si="50"/>
        <v>202209</v>
      </c>
      <c r="G1061" s="9">
        <v>19488</v>
      </c>
      <c r="H1061" s="12"/>
      <c r="I1061" s="12"/>
      <c r="J1061" s="12"/>
      <c r="K1061" s="12"/>
      <c r="L1061" s="12"/>
      <c r="M1061" s="12"/>
      <c r="N1061" s="12"/>
      <c r="O1061" s="12"/>
      <c r="P1061" s="12"/>
      <c r="Q1061" s="12"/>
      <c r="R1061" s="12"/>
      <c r="S1061" s="12"/>
      <c r="T1061" s="12"/>
      <c r="U1061" s="12"/>
      <c r="V1061" s="12"/>
      <c r="W1061" s="12"/>
      <c r="X1061" s="12"/>
      <c r="Y1061" s="12"/>
      <c r="Z1061" s="12"/>
      <c r="AA1061" s="12"/>
      <c r="AB1061" s="12"/>
    </row>
    <row r="1062" spans="1:28" ht="12.75" customHeight="1" x14ac:dyDescent="0.15">
      <c r="A1062" t="str">
        <f t="shared" si="49"/>
        <v>1433481475540246195241</v>
      </c>
      <c r="B1062" s="45">
        <v>143348147</v>
      </c>
      <c r="C1062" s="11">
        <v>5540246195241</v>
      </c>
      <c r="D1062" s="11" t="str">
        <f t="shared" si="48"/>
        <v>MIX LEGUMES</v>
      </c>
      <c r="E1062" s="4">
        <v>44819</v>
      </c>
      <c r="F1062" s="42" t="str">
        <f t="shared" si="50"/>
        <v>202209</v>
      </c>
      <c r="G1062" s="6">
        <v>395</v>
      </c>
      <c r="H1062" s="12"/>
      <c r="I1062" s="12"/>
      <c r="J1062" s="12"/>
      <c r="K1062" s="12"/>
      <c r="L1062" s="12"/>
      <c r="M1062" s="12"/>
      <c r="N1062" s="12"/>
      <c r="O1062" s="12"/>
      <c r="P1062" s="12"/>
      <c r="Q1062" s="12"/>
      <c r="R1062" s="12"/>
      <c r="S1062" s="12"/>
      <c r="T1062" s="12"/>
      <c r="U1062" s="12"/>
      <c r="V1062" s="12"/>
      <c r="W1062" s="12"/>
      <c r="X1062" s="12"/>
      <c r="Y1062" s="12"/>
      <c r="Z1062" s="12"/>
      <c r="AA1062" s="12"/>
      <c r="AB1062" s="12"/>
    </row>
    <row r="1063" spans="1:28" ht="12.75" customHeight="1" x14ac:dyDescent="0.15">
      <c r="A1063" t="str">
        <f t="shared" si="49"/>
        <v>1433481495540246176699</v>
      </c>
      <c r="B1063" s="45">
        <v>143348149</v>
      </c>
      <c r="C1063" s="11">
        <v>5540246176699</v>
      </c>
      <c r="D1063" s="11" t="str">
        <f t="shared" si="48"/>
        <v>CREMERIE</v>
      </c>
      <c r="E1063" s="4">
        <v>44820</v>
      </c>
      <c r="F1063" s="42" t="str">
        <f t="shared" si="50"/>
        <v>202209</v>
      </c>
      <c r="G1063" s="6">
        <v>2088</v>
      </c>
      <c r="H1063" s="12"/>
      <c r="I1063" s="12"/>
      <c r="J1063" s="12"/>
      <c r="K1063" s="12"/>
      <c r="L1063" s="12"/>
      <c r="M1063" s="12"/>
      <c r="N1063" s="12"/>
      <c r="O1063" s="12"/>
      <c r="P1063" s="12"/>
      <c r="Q1063" s="12"/>
      <c r="R1063" s="12"/>
      <c r="S1063" s="12"/>
      <c r="T1063" s="12"/>
      <c r="U1063" s="12"/>
      <c r="V1063" s="12"/>
      <c r="W1063" s="12"/>
      <c r="X1063" s="12"/>
      <c r="Y1063" s="12"/>
      <c r="Z1063" s="12"/>
      <c r="AA1063" s="12"/>
      <c r="AB1063" s="12"/>
    </row>
    <row r="1064" spans="1:28" ht="12.75" customHeight="1" x14ac:dyDescent="0.15">
      <c r="A1064" t="str">
        <f t="shared" si="49"/>
        <v>1433481705540246191594</v>
      </c>
      <c r="B1064" s="45">
        <v>143348170</v>
      </c>
      <c r="C1064" s="13">
        <v>5540246191594</v>
      </c>
      <c r="D1064" s="11" t="str">
        <f t="shared" si="48"/>
        <v>CREMERIE</v>
      </c>
      <c r="E1064" s="7">
        <v>44821</v>
      </c>
      <c r="F1064" s="42" t="str">
        <f t="shared" si="50"/>
        <v>202209</v>
      </c>
      <c r="G1064" s="9">
        <v>1504</v>
      </c>
      <c r="H1064" s="12"/>
      <c r="I1064" s="12"/>
      <c r="J1064" s="12"/>
      <c r="K1064" s="12"/>
      <c r="L1064" s="12"/>
      <c r="M1064" s="12"/>
      <c r="N1064" s="12"/>
      <c r="O1064" s="12"/>
      <c r="P1064" s="12"/>
      <c r="Q1064" s="12"/>
      <c r="R1064" s="12"/>
      <c r="S1064" s="12"/>
      <c r="T1064" s="12"/>
      <c r="U1064" s="12"/>
      <c r="V1064" s="12"/>
      <c r="W1064" s="12"/>
      <c r="X1064" s="12"/>
      <c r="Y1064" s="12"/>
      <c r="Z1064" s="12"/>
      <c r="AA1064" s="12"/>
      <c r="AB1064" s="12"/>
    </row>
    <row r="1065" spans="1:28" ht="12.75" customHeight="1" x14ac:dyDescent="0.15">
      <c r="A1065" t="str">
        <f t="shared" si="49"/>
        <v>1433581735540246176294</v>
      </c>
      <c r="B1065" s="45">
        <v>143358173</v>
      </c>
      <c r="C1065" s="11">
        <v>5540246176294</v>
      </c>
      <c r="D1065" s="11" t="str">
        <f t="shared" si="48"/>
        <v>CREMERIE</v>
      </c>
      <c r="E1065" s="4">
        <v>44821</v>
      </c>
      <c r="F1065" s="42" t="str">
        <f t="shared" si="50"/>
        <v>202209</v>
      </c>
      <c r="G1065" s="6">
        <v>372</v>
      </c>
      <c r="H1065" s="12"/>
      <c r="I1065" s="12"/>
      <c r="J1065" s="12"/>
      <c r="K1065" s="12"/>
      <c r="L1065" s="12"/>
      <c r="M1065" s="12"/>
      <c r="N1065" s="12"/>
      <c r="O1065" s="12"/>
      <c r="P1065" s="12"/>
      <c r="Q1065" s="12"/>
      <c r="R1065" s="12"/>
      <c r="S1065" s="12"/>
      <c r="T1065" s="12"/>
      <c r="U1065" s="12"/>
      <c r="V1065" s="12"/>
      <c r="W1065" s="12"/>
      <c r="X1065" s="12"/>
      <c r="Y1065" s="12"/>
      <c r="Z1065" s="12"/>
      <c r="AA1065" s="12"/>
      <c r="AB1065" s="12"/>
    </row>
    <row r="1066" spans="1:28" ht="12.75" customHeight="1" x14ac:dyDescent="0.15">
      <c r="A1066" t="str">
        <f t="shared" si="49"/>
        <v>1433581735540246176295</v>
      </c>
      <c r="B1066" s="45">
        <v>143358173</v>
      </c>
      <c r="C1066" s="13">
        <v>5540246176295</v>
      </c>
      <c r="D1066" s="11" t="str">
        <f t="shared" si="48"/>
        <v>CREMERIE</v>
      </c>
      <c r="E1066" s="7">
        <v>44821</v>
      </c>
      <c r="F1066" s="42" t="str">
        <f t="shared" si="50"/>
        <v>202209</v>
      </c>
      <c r="G1066" s="9">
        <v>4455</v>
      </c>
      <c r="H1066" s="12"/>
      <c r="I1066" s="12"/>
      <c r="J1066" s="12"/>
      <c r="K1066" s="12"/>
      <c r="L1066" s="12"/>
      <c r="M1066" s="12"/>
      <c r="N1066" s="12"/>
      <c r="O1066" s="12"/>
      <c r="P1066" s="12"/>
      <c r="Q1066" s="12"/>
      <c r="R1066" s="12"/>
      <c r="S1066" s="12"/>
      <c r="T1066" s="12"/>
      <c r="U1066" s="12"/>
      <c r="V1066" s="12"/>
      <c r="W1066" s="12"/>
      <c r="X1066" s="12"/>
      <c r="Y1066" s="12"/>
      <c r="Z1066" s="12"/>
      <c r="AA1066" s="12"/>
      <c r="AB1066" s="12"/>
    </row>
    <row r="1067" spans="1:28" ht="12.75" customHeight="1" x14ac:dyDescent="0.15">
      <c r="A1067" t="str">
        <f t="shared" si="49"/>
        <v>1433581735540246187987</v>
      </c>
      <c r="B1067" s="45">
        <v>143358173</v>
      </c>
      <c r="C1067" s="13">
        <v>5540246187987</v>
      </c>
      <c r="D1067" s="11" t="str">
        <f t="shared" si="48"/>
        <v>CREMERIE</v>
      </c>
      <c r="E1067" s="7">
        <v>44821</v>
      </c>
      <c r="F1067" s="42" t="str">
        <f t="shared" si="50"/>
        <v>202209</v>
      </c>
      <c r="G1067" s="9">
        <v>2228</v>
      </c>
      <c r="H1067" s="12"/>
      <c r="I1067" s="12"/>
      <c r="J1067" s="12"/>
      <c r="K1067" s="12"/>
      <c r="L1067" s="12"/>
      <c r="M1067" s="12"/>
      <c r="N1067" s="12"/>
      <c r="O1067" s="12"/>
      <c r="P1067" s="12"/>
      <c r="Q1067" s="12"/>
      <c r="R1067" s="12"/>
      <c r="S1067" s="12"/>
      <c r="T1067" s="12"/>
      <c r="U1067" s="12"/>
      <c r="V1067" s="12"/>
      <c r="W1067" s="12"/>
      <c r="X1067" s="12"/>
      <c r="Y1067" s="12"/>
      <c r="Z1067" s="12"/>
      <c r="AA1067" s="12"/>
      <c r="AB1067" s="12"/>
    </row>
    <row r="1068" spans="1:28" ht="12.75" customHeight="1" x14ac:dyDescent="0.15">
      <c r="A1068" t="str">
        <f t="shared" si="49"/>
        <v>1433581735540246188200</v>
      </c>
      <c r="B1068" s="45">
        <v>143358173</v>
      </c>
      <c r="C1068" s="11">
        <v>5540246188200</v>
      </c>
      <c r="D1068" s="11" t="str">
        <f t="shared" si="48"/>
        <v>CREMERIE</v>
      </c>
      <c r="E1068" s="4">
        <v>44821</v>
      </c>
      <c r="F1068" s="42" t="str">
        <f t="shared" si="50"/>
        <v>202209</v>
      </c>
      <c r="G1068" s="6">
        <v>743</v>
      </c>
      <c r="H1068" s="12"/>
      <c r="I1068" s="12"/>
      <c r="J1068" s="12"/>
      <c r="K1068" s="12"/>
      <c r="L1068" s="12"/>
      <c r="M1068" s="12"/>
      <c r="N1068" s="12"/>
      <c r="O1068" s="12"/>
      <c r="P1068" s="12"/>
      <c r="Q1068" s="12"/>
      <c r="R1068" s="12"/>
      <c r="S1068" s="12"/>
      <c r="T1068" s="12"/>
      <c r="U1068" s="12"/>
      <c r="V1068" s="12"/>
      <c r="W1068" s="12"/>
      <c r="X1068" s="12"/>
      <c r="Y1068" s="12"/>
      <c r="Z1068" s="12"/>
      <c r="AA1068" s="12"/>
      <c r="AB1068" s="12"/>
    </row>
    <row r="1069" spans="1:28" ht="12.75" customHeight="1" x14ac:dyDescent="0.15">
      <c r="A1069" t="str">
        <f t="shared" si="49"/>
        <v>1433581745540246172539</v>
      </c>
      <c r="B1069" s="45">
        <v>143358174</v>
      </c>
      <c r="C1069" s="13">
        <v>5540246172539</v>
      </c>
      <c r="D1069" s="11" t="str">
        <f t="shared" si="48"/>
        <v>CREMERIE</v>
      </c>
      <c r="E1069" s="7">
        <v>44821</v>
      </c>
      <c r="F1069" s="42" t="str">
        <f t="shared" si="50"/>
        <v>202209</v>
      </c>
      <c r="G1069" s="9">
        <v>47</v>
      </c>
      <c r="H1069" s="12"/>
      <c r="I1069" s="12"/>
      <c r="J1069" s="12"/>
      <c r="K1069" s="12"/>
      <c r="L1069" s="12"/>
      <c r="M1069" s="12"/>
      <c r="N1069" s="12"/>
      <c r="O1069" s="12"/>
      <c r="P1069" s="12"/>
      <c r="Q1069" s="12"/>
      <c r="R1069" s="12"/>
      <c r="S1069" s="12"/>
      <c r="T1069" s="12"/>
      <c r="U1069" s="12"/>
      <c r="V1069" s="12"/>
      <c r="W1069" s="12"/>
      <c r="X1069" s="12"/>
      <c r="Y1069" s="12"/>
      <c r="Z1069" s="12"/>
      <c r="AA1069" s="12"/>
      <c r="AB1069" s="12"/>
    </row>
    <row r="1070" spans="1:28" ht="12.75" customHeight="1" x14ac:dyDescent="0.15">
      <c r="A1070" t="str">
        <f t="shared" si="49"/>
        <v>1433581745540246172669</v>
      </c>
      <c r="B1070" s="45">
        <v>143358174</v>
      </c>
      <c r="C1070" s="11">
        <v>5540246172669</v>
      </c>
      <c r="D1070" s="11" t="str">
        <f t="shared" si="48"/>
        <v>CREMERIE</v>
      </c>
      <c r="E1070" s="4">
        <v>44821</v>
      </c>
      <c r="F1070" s="42" t="str">
        <f t="shared" si="50"/>
        <v>202209</v>
      </c>
      <c r="G1070" s="6">
        <v>279</v>
      </c>
      <c r="H1070" s="12"/>
      <c r="I1070" s="12"/>
      <c r="J1070" s="12"/>
      <c r="K1070" s="12"/>
      <c r="L1070" s="12"/>
      <c r="M1070" s="12"/>
      <c r="N1070" s="12"/>
      <c r="O1070" s="12"/>
      <c r="P1070" s="12"/>
      <c r="Q1070" s="12"/>
      <c r="R1070" s="12"/>
      <c r="S1070" s="12"/>
      <c r="T1070" s="12"/>
      <c r="U1070" s="12"/>
      <c r="V1070" s="12"/>
      <c r="W1070" s="12"/>
      <c r="X1070" s="12"/>
      <c r="Y1070" s="12"/>
      <c r="Z1070" s="12"/>
      <c r="AA1070" s="12"/>
      <c r="AB1070" s="12"/>
    </row>
    <row r="1071" spans="1:28" ht="12.75" customHeight="1" x14ac:dyDescent="0.15">
      <c r="A1071" t="str">
        <f t="shared" si="49"/>
        <v>1433581745540246172978</v>
      </c>
      <c r="B1071" s="45">
        <v>143358174</v>
      </c>
      <c r="C1071" s="13">
        <v>5540246172978</v>
      </c>
      <c r="D1071" s="11" t="str">
        <f t="shared" si="48"/>
        <v>CREMERIE</v>
      </c>
      <c r="E1071" s="7">
        <v>44821</v>
      </c>
      <c r="F1071" s="42" t="str">
        <f t="shared" si="50"/>
        <v>202209</v>
      </c>
      <c r="G1071" s="9">
        <v>836</v>
      </c>
      <c r="H1071" s="12"/>
      <c r="I1071" s="12"/>
      <c r="J1071" s="12"/>
      <c r="K1071" s="12"/>
      <c r="L1071" s="12"/>
      <c r="M1071" s="12"/>
      <c r="N1071" s="12"/>
      <c r="O1071" s="12"/>
      <c r="P1071" s="12"/>
      <c r="Q1071" s="12"/>
      <c r="R1071" s="12"/>
      <c r="S1071" s="12"/>
      <c r="T1071" s="12"/>
      <c r="U1071" s="12"/>
      <c r="V1071" s="12"/>
      <c r="W1071" s="12"/>
      <c r="X1071" s="12"/>
      <c r="Y1071" s="12"/>
      <c r="Z1071" s="12"/>
      <c r="AA1071" s="12"/>
      <c r="AB1071" s="12"/>
    </row>
    <row r="1072" spans="1:28" ht="12.75" customHeight="1" x14ac:dyDescent="0.15">
      <c r="A1072" t="str">
        <f t="shared" si="49"/>
        <v>1433581745540246176699</v>
      </c>
      <c r="B1072" s="45">
        <v>143358174</v>
      </c>
      <c r="C1072" s="11">
        <v>5540246176699</v>
      </c>
      <c r="D1072" s="11" t="str">
        <f t="shared" si="48"/>
        <v>CREMERIE</v>
      </c>
      <c r="E1072" s="4">
        <v>44821</v>
      </c>
      <c r="F1072" s="42" t="str">
        <f t="shared" si="50"/>
        <v>202209</v>
      </c>
      <c r="G1072" s="6">
        <v>836</v>
      </c>
      <c r="H1072" s="12"/>
      <c r="I1072" s="12"/>
      <c r="J1072" s="12"/>
      <c r="K1072" s="12"/>
      <c r="L1072" s="12"/>
      <c r="M1072" s="12"/>
      <c r="N1072" s="12"/>
      <c r="O1072" s="12"/>
      <c r="P1072" s="12"/>
      <c r="Q1072" s="12"/>
      <c r="R1072" s="12"/>
      <c r="S1072" s="12"/>
      <c r="T1072" s="12"/>
      <c r="U1072" s="12"/>
      <c r="V1072" s="12"/>
      <c r="W1072" s="12"/>
      <c r="X1072" s="12"/>
      <c r="Y1072" s="12"/>
      <c r="Z1072" s="12"/>
      <c r="AA1072" s="12"/>
      <c r="AB1072" s="12"/>
    </row>
    <row r="1073" spans="1:28" ht="12.75" customHeight="1" x14ac:dyDescent="0.15">
      <c r="A1073" t="str">
        <f t="shared" si="49"/>
        <v>1433581805540246195596</v>
      </c>
      <c r="B1073" s="45">
        <v>143358180</v>
      </c>
      <c r="C1073" s="11">
        <v>5540246195596</v>
      </c>
      <c r="D1073" s="11" t="str">
        <f t="shared" si="48"/>
        <v>BOULANGERIE</v>
      </c>
      <c r="E1073" s="4">
        <v>44822</v>
      </c>
      <c r="F1073" s="42" t="str">
        <f t="shared" si="50"/>
        <v>202209</v>
      </c>
      <c r="G1073" s="6">
        <v>52</v>
      </c>
      <c r="H1073" s="12"/>
      <c r="I1073" s="12"/>
      <c r="J1073" s="12"/>
      <c r="K1073" s="12"/>
      <c r="L1073" s="12"/>
      <c r="M1073" s="12"/>
      <c r="N1073" s="12"/>
      <c r="O1073" s="12"/>
      <c r="P1073" s="12"/>
      <c r="Q1073" s="12"/>
      <c r="R1073" s="12"/>
      <c r="S1073" s="12"/>
      <c r="T1073" s="12"/>
      <c r="U1073" s="12"/>
      <c r="V1073" s="12"/>
      <c r="W1073" s="12"/>
      <c r="X1073" s="12"/>
      <c r="Y1073" s="12"/>
      <c r="Z1073" s="12"/>
      <c r="AA1073" s="12"/>
      <c r="AB1073" s="12"/>
    </row>
    <row r="1074" spans="1:28" ht="12.75" customHeight="1" x14ac:dyDescent="0.15">
      <c r="A1074" t="str">
        <f t="shared" si="49"/>
        <v>1433581855540246191598</v>
      </c>
      <c r="B1074" s="45">
        <v>143358185</v>
      </c>
      <c r="C1074" s="13">
        <v>5540246191598</v>
      </c>
      <c r="D1074" s="11" t="str">
        <f t="shared" si="48"/>
        <v>CREMERIE</v>
      </c>
      <c r="E1074" s="7">
        <v>44822</v>
      </c>
      <c r="F1074" s="42" t="str">
        <f t="shared" si="50"/>
        <v>202209</v>
      </c>
      <c r="G1074" s="9">
        <v>1601</v>
      </c>
      <c r="H1074" s="12"/>
      <c r="I1074" s="12"/>
      <c r="J1074" s="12"/>
      <c r="K1074" s="12"/>
      <c r="L1074" s="12"/>
      <c r="M1074" s="12"/>
      <c r="N1074" s="12"/>
      <c r="O1074" s="12"/>
      <c r="P1074" s="12"/>
      <c r="Q1074" s="12"/>
      <c r="R1074" s="12"/>
      <c r="S1074" s="12"/>
      <c r="T1074" s="12"/>
      <c r="U1074" s="12"/>
      <c r="V1074" s="12"/>
      <c r="W1074" s="12"/>
      <c r="X1074" s="12"/>
      <c r="Y1074" s="12"/>
      <c r="Z1074" s="12"/>
      <c r="AA1074" s="12"/>
      <c r="AB1074" s="12"/>
    </row>
    <row r="1075" spans="1:28" ht="12.75" customHeight="1" x14ac:dyDescent="0.15">
      <c r="A1075" t="str">
        <f t="shared" si="49"/>
        <v>1433581895540246183130</v>
      </c>
      <c r="B1075" s="45">
        <v>143358189</v>
      </c>
      <c r="C1075" s="13">
        <v>5540246183130</v>
      </c>
      <c r="D1075" s="11" t="str">
        <f t="shared" si="48"/>
        <v>MIX LEGUMES</v>
      </c>
      <c r="E1075" s="7">
        <v>44828</v>
      </c>
      <c r="F1075" s="42" t="str">
        <f t="shared" si="50"/>
        <v>202209</v>
      </c>
      <c r="G1075" s="9">
        <v>2256</v>
      </c>
      <c r="H1075" s="12"/>
      <c r="I1075" s="12"/>
      <c r="J1075" s="12"/>
      <c r="K1075" s="12"/>
      <c r="L1075" s="12"/>
      <c r="M1075" s="12"/>
      <c r="N1075" s="12"/>
      <c r="O1075" s="12"/>
      <c r="P1075" s="12"/>
      <c r="Q1075" s="12"/>
      <c r="R1075" s="12"/>
      <c r="S1075" s="12"/>
      <c r="T1075" s="12"/>
      <c r="U1075" s="12"/>
      <c r="V1075" s="12"/>
      <c r="W1075" s="12"/>
      <c r="X1075" s="12"/>
      <c r="Y1075" s="12"/>
      <c r="Z1075" s="12"/>
      <c r="AA1075" s="12"/>
      <c r="AB1075" s="12"/>
    </row>
    <row r="1076" spans="1:28" ht="12.75" customHeight="1" x14ac:dyDescent="0.15">
      <c r="A1076" t="str">
        <f t="shared" si="49"/>
        <v>1433581895540246183538</v>
      </c>
      <c r="B1076" s="45">
        <v>143358189</v>
      </c>
      <c r="C1076" s="11">
        <v>5540246183538</v>
      </c>
      <c r="D1076" s="11" t="str">
        <f t="shared" si="48"/>
        <v>MIX LEGUMES</v>
      </c>
      <c r="E1076" s="4">
        <v>44828</v>
      </c>
      <c r="F1076" s="42" t="str">
        <f t="shared" si="50"/>
        <v>202209</v>
      </c>
      <c r="G1076" s="6">
        <v>919</v>
      </c>
      <c r="H1076" s="12"/>
      <c r="I1076" s="12"/>
      <c r="J1076" s="12"/>
      <c r="K1076" s="12"/>
      <c r="L1076" s="12"/>
      <c r="M1076" s="12"/>
      <c r="N1076" s="12"/>
      <c r="O1076" s="12"/>
      <c r="P1076" s="12"/>
      <c r="Q1076" s="12"/>
      <c r="R1076" s="12"/>
      <c r="S1076" s="12"/>
      <c r="T1076" s="12"/>
      <c r="U1076" s="12"/>
      <c r="V1076" s="12"/>
      <c r="W1076" s="12"/>
      <c r="X1076" s="12"/>
      <c r="Y1076" s="12"/>
      <c r="Z1076" s="12"/>
      <c r="AA1076" s="12"/>
      <c r="AB1076" s="12"/>
    </row>
    <row r="1077" spans="1:28" ht="12.75" customHeight="1" x14ac:dyDescent="0.15">
      <c r="A1077" t="str">
        <f t="shared" si="49"/>
        <v>1433581895540246183541</v>
      </c>
      <c r="B1077" s="45">
        <v>143358189</v>
      </c>
      <c r="C1077" s="13">
        <v>5540246183541</v>
      </c>
      <c r="D1077" s="11" t="str">
        <f t="shared" si="48"/>
        <v>MIX LEGUMES</v>
      </c>
      <c r="E1077" s="7">
        <v>44828</v>
      </c>
      <c r="F1077" s="42" t="str">
        <f t="shared" si="50"/>
        <v>202209</v>
      </c>
      <c r="G1077" s="9">
        <v>928</v>
      </c>
      <c r="H1077" s="12"/>
      <c r="I1077" s="12"/>
      <c r="J1077" s="12"/>
      <c r="K1077" s="12"/>
      <c r="L1077" s="12"/>
      <c r="M1077" s="12"/>
      <c r="N1077" s="12"/>
      <c r="O1077" s="12"/>
      <c r="P1077" s="12"/>
      <c r="Q1077" s="12"/>
      <c r="R1077" s="12"/>
      <c r="S1077" s="12"/>
      <c r="T1077" s="12"/>
      <c r="U1077" s="12"/>
      <c r="V1077" s="12"/>
      <c r="W1077" s="12"/>
      <c r="X1077" s="12"/>
      <c r="Y1077" s="12"/>
      <c r="Z1077" s="12"/>
      <c r="AA1077" s="12"/>
      <c r="AB1077" s="12"/>
    </row>
    <row r="1078" spans="1:28" ht="12.75" customHeight="1" x14ac:dyDescent="0.15">
      <c r="A1078" t="str">
        <f t="shared" si="49"/>
        <v>1433581935540246192462</v>
      </c>
      <c r="B1078" s="45">
        <v>143358193</v>
      </c>
      <c r="C1078" s="13">
        <v>5540246192462</v>
      </c>
      <c r="D1078" s="11" t="str">
        <f t="shared" si="48"/>
        <v>MIX LEGUMES</v>
      </c>
      <c r="E1078" s="7">
        <v>44835</v>
      </c>
      <c r="F1078" s="42" t="str">
        <f t="shared" si="50"/>
        <v>202210</v>
      </c>
      <c r="G1078" s="9">
        <v>1856</v>
      </c>
      <c r="H1078" s="12"/>
      <c r="I1078" s="12"/>
      <c r="J1078" s="12"/>
      <c r="K1078" s="12"/>
      <c r="L1078" s="12"/>
      <c r="M1078" s="12"/>
      <c r="N1078" s="12"/>
      <c r="O1078" s="12"/>
      <c r="P1078" s="12"/>
      <c r="Q1078" s="12"/>
      <c r="R1078" s="12"/>
      <c r="S1078" s="12"/>
      <c r="T1078" s="12"/>
      <c r="U1078" s="12"/>
      <c r="V1078" s="12"/>
      <c r="W1078" s="12"/>
      <c r="X1078" s="12"/>
      <c r="Y1078" s="12"/>
      <c r="Z1078" s="12"/>
      <c r="AA1078" s="12"/>
      <c r="AB1078" s="12"/>
    </row>
    <row r="1079" spans="1:28" ht="12.75" customHeight="1" x14ac:dyDescent="0.15">
      <c r="A1079" t="str">
        <f t="shared" si="49"/>
        <v>1433581935540246192594</v>
      </c>
      <c r="B1079" s="45">
        <v>143358193</v>
      </c>
      <c r="C1079" s="11">
        <v>5540246192594</v>
      </c>
      <c r="D1079" s="11" t="str">
        <f t="shared" si="48"/>
        <v>MIX LEGUMES</v>
      </c>
      <c r="E1079" s="4">
        <v>44835</v>
      </c>
      <c r="F1079" s="42" t="str">
        <f t="shared" si="50"/>
        <v>202210</v>
      </c>
      <c r="G1079" s="6">
        <v>743</v>
      </c>
      <c r="H1079" s="12"/>
      <c r="I1079" s="12"/>
      <c r="J1079" s="12"/>
      <c r="K1079" s="12"/>
      <c r="L1079" s="12"/>
      <c r="M1079" s="12"/>
      <c r="N1079" s="12"/>
      <c r="O1079" s="12"/>
      <c r="P1079" s="12"/>
      <c r="Q1079" s="12"/>
      <c r="R1079" s="12"/>
      <c r="S1079" s="12"/>
      <c r="T1079" s="12"/>
      <c r="U1079" s="12"/>
      <c r="V1079" s="12"/>
      <c r="W1079" s="12"/>
      <c r="X1079" s="12"/>
      <c r="Y1079" s="12"/>
      <c r="Z1079" s="12"/>
      <c r="AA1079" s="12"/>
      <c r="AB1079" s="12"/>
    </row>
    <row r="1080" spans="1:28" ht="12.75" customHeight="1" x14ac:dyDescent="0.15">
      <c r="A1080" t="str">
        <f t="shared" si="49"/>
        <v>1433581945540246182684</v>
      </c>
      <c r="B1080" s="45">
        <v>143358194</v>
      </c>
      <c r="C1080" s="13">
        <v>5540246182684</v>
      </c>
      <c r="D1080" s="11" t="str">
        <f t="shared" si="48"/>
        <v>BOULANGERIE</v>
      </c>
      <c r="E1080" s="7">
        <v>44834</v>
      </c>
      <c r="F1080" s="42" t="str">
        <f t="shared" si="50"/>
        <v>202209</v>
      </c>
      <c r="G1080" s="9">
        <v>279</v>
      </c>
      <c r="H1080" s="12"/>
      <c r="I1080" s="12"/>
      <c r="J1080" s="12"/>
      <c r="K1080" s="12"/>
      <c r="L1080" s="12"/>
      <c r="M1080" s="12"/>
      <c r="N1080" s="12"/>
      <c r="O1080" s="12"/>
      <c r="P1080" s="12"/>
      <c r="Q1080" s="12"/>
      <c r="R1080" s="12"/>
      <c r="S1080" s="12"/>
      <c r="T1080" s="12"/>
      <c r="U1080" s="12"/>
      <c r="V1080" s="12"/>
      <c r="W1080" s="12"/>
      <c r="X1080" s="12"/>
      <c r="Y1080" s="12"/>
      <c r="Z1080" s="12"/>
      <c r="AA1080" s="12"/>
      <c r="AB1080" s="12"/>
    </row>
    <row r="1081" spans="1:28" ht="12.75" customHeight="1" x14ac:dyDescent="0.15">
      <c r="A1081" t="str">
        <f t="shared" si="49"/>
        <v>1433581945540246183844</v>
      </c>
      <c r="B1081" s="45">
        <v>143358194</v>
      </c>
      <c r="C1081" s="11">
        <v>5540246183844</v>
      </c>
      <c r="D1081" s="11" t="str">
        <f t="shared" si="48"/>
        <v>BOULANGERIE</v>
      </c>
      <c r="E1081" s="4">
        <v>44834</v>
      </c>
      <c r="F1081" s="42" t="str">
        <f t="shared" si="50"/>
        <v>202209</v>
      </c>
      <c r="G1081" s="6">
        <v>47</v>
      </c>
      <c r="H1081" s="12"/>
      <c r="I1081" s="12"/>
      <c r="J1081" s="12"/>
      <c r="K1081" s="12"/>
      <c r="L1081" s="12"/>
      <c r="M1081" s="12"/>
      <c r="N1081" s="12"/>
      <c r="O1081" s="12"/>
      <c r="P1081" s="12"/>
      <c r="Q1081" s="12"/>
      <c r="R1081" s="12"/>
      <c r="S1081" s="12"/>
      <c r="T1081" s="12"/>
      <c r="U1081" s="12"/>
      <c r="V1081" s="12"/>
      <c r="W1081" s="12"/>
      <c r="X1081" s="12"/>
      <c r="Y1081" s="12"/>
      <c r="Z1081" s="12"/>
      <c r="AA1081" s="12"/>
      <c r="AB1081" s="12"/>
    </row>
    <row r="1082" spans="1:28" ht="12.75" customHeight="1" x14ac:dyDescent="0.15">
      <c r="A1082" t="str">
        <f t="shared" si="49"/>
        <v>1433582035540246174174</v>
      </c>
      <c r="B1082" s="45">
        <v>143358203</v>
      </c>
      <c r="C1082" s="11">
        <v>5540246174174</v>
      </c>
      <c r="D1082" s="11" t="str">
        <f t="shared" si="48"/>
        <v>CREMERIE</v>
      </c>
      <c r="E1082" s="4">
        <v>44822</v>
      </c>
      <c r="F1082" s="42" t="str">
        <f t="shared" si="50"/>
        <v>202209</v>
      </c>
      <c r="G1082" s="6">
        <v>348</v>
      </c>
      <c r="H1082" s="12"/>
      <c r="I1082" s="12"/>
      <c r="J1082" s="12"/>
      <c r="K1082" s="12"/>
      <c r="L1082" s="12"/>
      <c r="M1082" s="12"/>
      <c r="N1082" s="12"/>
      <c r="O1082" s="12"/>
      <c r="P1082" s="12"/>
      <c r="Q1082" s="12"/>
      <c r="R1082" s="12"/>
      <c r="S1082" s="12"/>
      <c r="T1082" s="12"/>
      <c r="U1082" s="12"/>
      <c r="V1082" s="12"/>
      <c r="W1082" s="12"/>
      <c r="X1082" s="12"/>
      <c r="Y1082" s="12"/>
      <c r="Z1082" s="12"/>
      <c r="AA1082" s="12"/>
      <c r="AB1082" s="12"/>
    </row>
    <row r="1083" spans="1:28" ht="12.75" customHeight="1" x14ac:dyDescent="0.15">
      <c r="A1083" t="str">
        <f t="shared" si="49"/>
        <v>1433582035540246176699</v>
      </c>
      <c r="B1083" s="45">
        <v>143358203</v>
      </c>
      <c r="C1083" s="11">
        <v>5540246176699</v>
      </c>
      <c r="D1083" s="11" t="str">
        <f t="shared" si="48"/>
        <v>CREMERIE</v>
      </c>
      <c r="E1083" s="4">
        <v>44822</v>
      </c>
      <c r="F1083" s="42" t="str">
        <f t="shared" si="50"/>
        <v>202209</v>
      </c>
      <c r="G1083" s="6">
        <v>4176</v>
      </c>
      <c r="H1083" s="12"/>
      <c r="I1083" s="12"/>
      <c r="J1083" s="12"/>
      <c r="K1083" s="12"/>
      <c r="L1083" s="12"/>
      <c r="M1083" s="12"/>
      <c r="N1083" s="12"/>
      <c r="O1083" s="12"/>
      <c r="P1083" s="12"/>
      <c r="Q1083" s="12"/>
      <c r="R1083" s="12"/>
      <c r="S1083" s="12"/>
      <c r="T1083" s="12"/>
      <c r="U1083" s="12"/>
      <c r="V1083" s="12"/>
      <c r="W1083" s="12"/>
      <c r="X1083" s="12"/>
      <c r="Y1083" s="12"/>
      <c r="Z1083" s="12"/>
      <c r="AA1083" s="12"/>
      <c r="AB1083" s="12"/>
    </row>
    <row r="1084" spans="1:28" ht="12.75" customHeight="1" x14ac:dyDescent="0.15">
      <c r="A1084" t="str">
        <f t="shared" si="49"/>
        <v>1433582045540246176294</v>
      </c>
      <c r="B1084" s="45">
        <v>143358204</v>
      </c>
      <c r="C1084" s="11">
        <v>5540246176294</v>
      </c>
      <c r="D1084" s="11" t="str">
        <f t="shared" si="48"/>
        <v>CREMERIE</v>
      </c>
      <c r="E1084" s="4">
        <v>44822</v>
      </c>
      <c r="F1084" s="42" t="str">
        <f t="shared" si="50"/>
        <v>202209</v>
      </c>
      <c r="G1084" s="6">
        <v>1485</v>
      </c>
      <c r="H1084" s="12"/>
      <c r="I1084" s="12"/>
      <c r="J1084" s="12"/>
      <c r="K1084" s="12"/>
      <c r="L1084" s="12"/>
      <c r="M1084" s="12"/>
      <c r="N1084" s="12"/>
      <c r="O1084" s="12"/>
      <c r="P1084" s="12"/>
      <c r="Q1084" s="12"/>
      <c r="R1084" s="12"/>
      <c r="S1084" s="12"/>
      <c r="T1084" s="12"/>
      <c r="U1084" s="12"/>
      <c r="V1084" s="12"/>
      <c r="W1084" s="12"/>
      <c r="X1084" s="12"/>
      <c r="Y1084" s="12"/>
      <c r="Z1084" s="12"/>
      <c r="AA1084" s="12"/>
      <c r="AB1084" s="12"/>
    </row>
    <row r="1085" spans="1:28" ht="12.75" customHeight="1" x14ac:dyDescent="0.15">
      <c r="A1085" t="str">
        <f t="shared" si="49"/>
        <v>1433582045540246176295</v>
      </c>
      <c r="B1085" s="45">
        <v>143358204</v>
      </c>
      <c r="C1085" s="13">
        <v>5540246176295</v>
      </c>
      <c r="D1085" s="11" t="str">
        <f t="shared" si="48"/>
        <v>CREMERIE</v>
      </c>
      <c r="E1085" s="7">
        <v>44822</v>
      </c>
      <c r="F1085" s="42" t="str">
        <f t="shared" si="50"/>
        <v>202209</v>
      </c>
      <c r="G1085" s="9">
        <v>9652</v>
      </c>
      <c r="H1085" s="12"/>
      <c r="I1085" s="12"/>
      <c r="J1085" s="12"/>
      <c r="K1085" s="12"/>
      <c r="L1085" s="12"/>
      <c r="M1085" s="12"/>
      <c r="N1085" s="12"/>
      <c r="O1085" s="12"/>
      <c r="P1085" s="12"/>
      <c r="Q1085" s="12"/>
      <c r="R1085" s="12"/>
      <c r="S1085" s="12"/>
      <c r="T1085" s="12"/>
      <c r="U1085" s="12"/>
      <c r="V1085" s="12"/>
      <c r="W1085" s="12"/>
      <c r="X1085" s="12"/>
      <c r="Y1085" s="12"/>
      <c r="Z1085" s="12"/>
      <c r="AA1085" s="12"/>
      <c r="AB1085" s="12"/>
    </row>
    <row r="1086" spans="1:28" ht="12.75" customHeight="1" x14ac:dyDescent="0.15">
      <c r="A1086" t="str">
        <f t="shared" si="49"/>
        <v>1433582045540246187987</v>
      </c>
      <c r="B1086" s="45">
        <v>143358204</v>
      </c>
      <c r="C1086" s="11">
        <v>5540246187987</v>
      </c>
      <c r="D1086" s="11" t="str">
        <f t="shared" si="48"/>
        <v>CREMERIE</v>
      </c>
      <c r="E1086" s="4">
        <v>44822</v>
      </c>
      <c r="F1086" s="42" t="str">
        <f t="shared" si="50"/>
        <v>202209</v>
      </c>
      <c r="G1086" s="6">
        <v>4455</v>
      </c>
      <c r="H1086" s="12"/>
      <c r="I1086" s="12"/>
      <c r="J1086" s="12"/>
      <c r="K1086" s="12"/>
      <c r="L1086" s="12"/>
      <c r="M1086" s="12"/>
      <c r="N1086" s="12"/>
      <c r="O1086" s="12"/>
      <c r="P1086" s="12"/>
      <c r="Q1086" s="12"/>
      <c r="R1086" s="12"/>
      <c r="S1086" s="12"/>
      <c r="T1086" s="12"/>
      <c r="U1086" s="12"/>
      <c r="V1086" s="12"/>
      <c r="W1086" s="12"/>
      <c r="X1086" s="12"/>
      <c r="Y1086" s="12"/>
      <c r="Z1086" s="12"/>
      <c r="AA1086" s="12"/>
      <c r="AB1086" s="12"/>
    </row>
    <row r="1087" spans="1:28" ht="12.75" customHeight="1" x14ac:dyDescent="0.15">
      <c r="A1087" t="str">
        <f t="shared" si="49"/>
        <v>1433582045540246188200</v>
      </c>
      <c r="B1087" s="45">
        <v>143358204</v>
      </c>
      <c r="C1087" s="13">
        <v>5540246188200</v>
      </c>
      <c r="D1087" s="11" t="str">
        <f t="shared" si="48"/>
        <v>CREMERIE</v>
      </c>
      <c r="E1087" s="7">
        <v>44822</v>
      </c>
      <c r="F1087" s="42" t="str">
        <f t="shared" si="50"/>
        <v>202209</v>
      </c>
      <c r="G1087" s="9">
        <v>743</v>
      </c>
      <c r="H1087" s="12"/>
      <c r="I1087" s="12"/>
      <c r="J1087" s="12"/>
      <c r="K1087" s="12"/>
      <c r="L1087" s="12"/>
      <c r="M1087" s="12"/>
      <c r="N1087" s="12"/>
      <c r="O1087" s="12"/>
      <c r="P1087" s="12"/>
      <c r="Q1087" s="12"/>
      <c r="R1087" s="12"/>
      <c r="S1087" s="12"/>
      <c r="T1087" s="12"/>
      <c r="U1087" s="12"/>
      <c r="V1087" s="12"/>
      <c r="W1087" s="12"/>
      <c r="X1087" s="12"/>
      <c r="Y1087" s="12"/>
      <c r="Z1087" s="12"/>
      <c r="AA1087" s="12"/>
      <c r="AB1087" s="12"/>
    </row>
    <row r="1088" spans="1:28" ht="12.75" customHeight="1" x14ac:dyDescent="0.15">
      <c r="A1088" t="str">
        <f t="shared" si="49"/>
        <v>1433582125540246180522</v>
      </c>
      <c r="B1088" s="45">
        <v>143358212</v>
      </c>
      <c r="C1088" s="11">
        <v>5540246180522</v>
      </c>
      <c r="D1088" s="11" t="str">
        <f t="shared" si="48"/>
        <v>BOULANGERIE</v>
      </c>
      <c r="E1088" s="4">
        <v>44837</v>
      </c>
      <c r="F1088" s="42" t="str">
        <f t="shared" si="50"/>
        <v>202210</v>
      </c>
      <c r="G1088" s="6">
        <v>891</v>
      </c>
      <c r="H1088" s="12"/>
      <c r="I1088" s="12"/>
      <c r="J1088" s="12"/>
      <c r="K1088" s="12"/>
      <c r="L1088" s="12"/>
      <c r="M1088" s="12"/>
      <c r="N1088" s="12"/>
      <c r="O1088" s="12"/>
      <c r="P1088" s="12"/>
      <c r="Q1088" s="12"/>
      <c r="R1088" s="12"/>
      <c r="S1088" s="12"/>
      <c r="T1088" s="12"/>
      <c r="U1088" s="12"/>
      <c r="V1088" s="12"/>
      <c r="W1088" s="12"/>
      <c r="X1088" s="12"/>
      <c r="Y1088" s="12"/>
      <c r="Z1088" s="12"/>
      <c r="AA1088" s="12"/>
      <c r="AB1088" s="12"/>
    </row>
    <row r="1089" spans="1:28" ht="12.75" customHeight="1" x14ac:dyDescent="0.15">
      <c r="A1089" t="str">
        <f t="shared" si="49"/>
        <v>1433582145540246194632</v>
      </c>
      <c r="B1089" s="45">
        <v>143358214</v>
      </c>
      <c r="C1089" s="11">
        <v>5540246194632</v>
      </c>
      <c r="D1089" s="11" t="str">
        <f t="shared" si="48"/>
        <v>BOULANGERIE</v>
      </c>
      <c r="E1089" s="4">
        <v>44834</v>
      </c>
      <c r="F1089" s="42" t="str">
        <f t="shared" si="50"/>
        <v>202209</v>
      </c>
      <c r="G1089" s="6">
        <v>1170</v>
      </c>
      <c r="H1089" s="12"/>
      <c r="I1089" s="12"/>
      <c r="J1089" s="12"/>
      <c r="K1089" s="12"/>
      <c r="L1089" s="12"/>
      <c r="M1089" s="12"/>
      <c r="N1089" s="12"/>
      <c r="O1089" s="12"/>
      <c r="P1089" s="12"/>
      <c r="Q1089" s="12"/>
      <c r="R1089" s="12"/>
      <c r="S1089" s="12"/>
      <c r="T1089" s="12"/>
      <c r="U1089" s="12"/>
      <c r="V1089" s="12"/>
      <c r="W1089" s="12"/>
      <c r="X1089" s="12"/>
      <c r="Y1089" s="12"/>
      <c r="Z1089" s="12"/>
      <c r="AA1089" s="12"/>
      <c r="AB1089" s="12"/>
    </row>
    <row r="1090" spans="1:28" ht="12.75" customHeight="1" x14ac:dyDescent="0.15">
      <c r="A1090" t="str">
        <f t="shared" si="49"/>
        <v>1433582145540246195250</v>
      </c>
      <c r="B1090" s="45">
        <v>143358214</v>
      </c>
      <c r="C1090" s="13">
        <v>5540246195250</v>
      </c>
      <c r="D1090" s="11" t="str">
        <f t="shared" ref="D1090:D1153" si="51">VLOOKUP(C1090,Categorie,4,FALSE)</f>
        <v>BOULANGERIE</v>
      </c>
      <c r="E1090" s="7">
        <v>44834</v>
      </c>
      <c r="F1090" s="42" t="str">
        <f t="shared" si="50"/>
        <v>202209</v>
      </c>
      <c r="G1090" s="9">
        <v>168</v>
      </c>
      <c r="H1090" s="12"/>
      <c r="I1090" s="12"/>
      <c r="J1090" s="12"/>
      <c r="K1090" s="12"/>
      <c r="L1090" s="12"/>
      <c r="M1090" s="12"/>
      <c r="N1090" s="12"/>
      <c r="O1090" s="12"/>
      <c r="P1090" s="12"/>
      <c r="Q1090" s="12"/>
      <c r="R1090" s="12"/>
      <c r="S1090" s="12"/>
      <c r="T1090" s="12"/>
      <c r="U1090" s="12"/>
      <c r="V1090" s="12"/>
      <c r="W1090" s="12"/>
      <c r="X1090" s="12"/>
      <c r="Y1090" s="12"/>
      <c r="Z1090" s="12"/>
      <c r="AA1090" s="12"/>
      <c r="AB1090" s="12"/>
    </row>
    <row r="1091" spans="1:28" ht="12.75" customHeight="1" x14ac:dyDescent="0.15">
      <c r="A1091" t="str">
        <f t="shared" ref="A1091:A1154" si="52">_xlfn.CONCAT(B1091,C1091)</f>
        <v>1433582205540246192907</v>
      </c>
      <c r="B1091" s="45">
        <v>143358220</v>
      </c>
      <c r="C1091" s="13">
        <v>5540246192907</v>
      </c>
      <c r="D1091" s="11" t="str">
        <f t="shared" si="51"/>
        <v>VOLAILLE</v>
      </c>
      <c r="E1091" s="7">
        <v>44840</v>
      </c>
      <c r="F1091" s="42" t="str">
        <f t="shared" ref="F1091:F1154" si="53">TEXT(E1091,"aaaamm")</f>
        <v>202210</v>
      </c>
      <c r="G1091" s="9">
        <v>6682</v>
      </c>
      <c r="H1091" s="12"/>
      <c r="I1091" s="12"/>
      <c r="J1091" s="12"/>
      <c r="K1091" s="12"/>
      <c r="L1091" s="12"/>
      <c r="M1091" s="12"/>
      <c r="N1091" s="12"/>
      <c r="O1091" s="12"/>
      <c r="P1091" s="12"/>
      <c r="Q1091" s="12"/>
      <c r="R1091" s="12"/>
      <c r="S1091" s="12"/>
      <c r="T1091" s="12"/>
      <c r="U1091" s="12"/>
      <c r="V1091" s="12"/>
      <c r="W1091" s="12"/>
      <c r="X1091" s="12"/>
      <c r="Y1091" s="12"/>
      <c r="Z1091" s="12"/>
      <c r="AA1091" s="12"/>
      <c r="AB1091" s="12"/>
    </row>
    <row r="1092" spans="1:28" ht="12.75" customHeight="1" x14ac:dyDescent="0.15">
      <c r="A1092" t="str">
        <f t="shared" si="52"/>
        <v>1433582235540246181061</v>
      </c>
      <c r="B1092" s="45">
        <v>143358223</v>
      </c>
      <c r="C1092" s="13">
        <v>5540246181061</v>
      </c>
      <c r="D1092" s="11" t="str">
        <f t="shared" si="51"/>
        <v>VOLAILLE</v>
      </c>
      <c r="E1092" s="7">
        <v>44830</v>
      </c>
      <c r="F1092" s="42" t="str">
        <f t="shared" si="53"/>
        <v>202209</v>
      </c>
      <c r="G1092" s="9">
        <v>5513</v>
      </c>
      <c r="H1092" s="12"/>
      <c r="I1092" s="12"/>
      <c r="J1092" s="12"/>
      <c r="K1092" s="12"/>
      <c r="L1092" s="12"/>
      <c r="M1092" s="12"/>
      <c r="N1092" s="12"/>
      <c r="O1092" s="12"/>
      <c r="P1092" s="12"/>
      <c r="Q1092" s="12"/>
      <c r="R1092" s="12"/>
      <c r="S1092" s="12"/>
      <c r="T1092" s="12"/>
      <c r="U1092" s="12"/>
      <c r="V1092" s="12"/>
      <c r="W1092" s="12"/>
      <c r="X1092" s="12"/>
      <c r="Y1092" s="12"/>
      <c r="Z1092" s="12"/>
      <c r="AA1092" s="12"/>
      <c r="AB1092" s="12"/>
    </row>
    <row r="1093" spans="1:28" ht="12.75" customHeight="1" x14ac:dyDescent="0.15">
      <c r="A1093" t="str">
        <f t="shared" si="52"/>
        <v>1433582245540246188224</v>
      </c>
      <c r="B1093" s="45">
        <v>143358224</v>
      </c>
      <c r="C1093" s="11">
        <v>5540246188224</v>
      </c>
      <c r="D1093" s="11" t="str">
        <f t="shared" si="51"/>
        <v>VOLAILLE</v>
      </c>
      <c r="E1093" s="4">
        <v>44833</v>
      </c>
      <c r="F1093" s="42" t="str">
        <f t="shared" si="53"/>
        <v>202209</v>
      </c>
      <c r="G1093" s="6">
        <v>4826</v>
      </c>
      <c r="H1093" s="12"/>
      <c r="I1093" s="12"/>
      <c r="J1093" s="12"/>
      <c r="K1093" s="12"/>
      <c r="L1093" s="12"/>
      <c r="M1093" s="12"/>
      <c r="N1093" s="12"/>
      <c r="O1093" s="12"/>
      <c r="P1093" s="12"/>
      <c r="Q1093" s="12"/>
      <c r="R1093" s="12"/>
      <c r="S1093" s="12"/>
      <c r="T1093" s="12"/>
      <c r="U1093" s="12"/>
      <c r="V1093" s="12"/>
      <c r="W1093" s="12"/>
      <c r="X1093" s="12"/>
      <c r="Y1093" s="12"/>
      <c r="Z1093" s="12"/>
      <c r="AA1093" s="12"/>
      <c r="AB1093" s="12"/>
    </row>
    <row r="1094" spans="1:28" ht="12.75" customHeight="1" x14ac:dyDescent="0.15">
      <c r="A1094" t="str">
        <f t="shared" si="52"/>
        <v>1433582355540246195195</v>
      </c>
      <c r="B1094" s="45">
        <v>143358235</v>
      </c>
      <c r="C1094" s="13">
        <v>5540246195195</v>
      </c>
      <c r="D1094" s="11" t="str">
        <f t="shared" si="51"/>
        <v>EMBALLAGES</v>
      </c>
      <c r="E1094" s="7">
        <v>44830</v>
      </c>
      <c r="F1094" s="42" t="str">
        <f t="shared" si="53"/>
        <v>202209</v>
      </c>
      <c r="G1094" s="9">
        <v>54</v>
      </c>
      <c r="H1094" s="12"/>
      <c r="I1094" s="12"/>
      <c r="J1094" s="12"/>
      <c r="K1094" s="12"/>
      <c r="L1094" s="12"/>
      <c r="M1094" s="12"/>
      <c r="N1094" s="12"/>
      <c r="O1094" s="12"/>
      <c r="P1094" s="12"/>
      <c r="Q1094" s="12"/>
      <c r="R1094" s="12"/>
      <c r="S1094" s="12"/>
      <c r="T1094" s="12"/>
      <c r="U1094" s="12"/>
      <c r="V1094" s="12"/>
      <c r="W1094" s="12"/>
      <c r="X1094" s="12"/>
      <c r="Y1094" s="12"/>
      <c r="Z1094" s="12"/>
      <c r="AA1094" s="12"/>
      <c r="AB1094" s="12"/>
    </row>
    <row r="1095" spans="1:28" ht="12.75" customHeight="1" x14ac:dyDescent="0.15">
      <c r="A1095" t="str">
        <f t="shared" si="52"/>
        <v>1433582405540246174174</v>
      </c>
      <c r="B1095" s="45">
        <v>143358240</v>
      </c>
      <c r="C1095" s="13">
        <v>5540246174174</v>
      </c>
      <c r="D1095" s="11" t="str">
        <f t="shared" si="51"/>
        <v>CREMERIE</v>
      </c>
      <c r="E1095" s="7">
        <v>44823</v>
      </c>
      <c r="F1095" s="42" t="str">
        <f t="shared" si="53"/>
        <v>202209</v>
      </c>
      <c r="G1095" s="9">
        <v>232</v>
      </c>
      <c r="H1095" s="12"/>
      <c r="I1095" s="12"/>
      <c r="J1095" s="12"/>
      <c r="K1095" s="12"/>
      <c r="L1095" s="12"/>
      <c r="M1095" s="12"/>
      <c r="N1095" s="12"/>
      <c r="O1095" s="12"/>
      <c r="P1095" s="12"/>
      <c r="Q1095" s="12"/>
      <c r="R1095" s="12"/>
      <c r="S1095" s="12"/>
      <c r="T1095" s="12"/>
      <c r="U1095" s="12"/>
      <c r="V1095" s="12"/>
      <c r="W1095" s="12"/>
      <c r="X1095" s="12"/>
      <c r="Y1095" s="12"/>
      <c r="Z1095" s="12"/>
      <c r="AA1095" s="12"/>
      <c r="AB1095" s="12"/>
    </row>
    <row r="1096" spans="1:28" ht="12.75" customHeight="1" x14ac:dyDescent="0.15">
      <c r="A1096" t="str">
        <f t="shared" si="52"/>
        <v>1433582405540246176699</v>
      </c>
      <c r="B1096" s="45">
        <v>143358240</v>
      </c>
      <c r="C1096" s="13">
        <v>5540246176699</v>
      </c>
      <c r="D1096" s="11" t="str">
        <f t="shared" si="51"/>
        <v>CREMERIE</v>
      </c>
      <c r="E1096" s="7">
        <v>44823</v>
      </c>
      <c r="F1096" s="42" t="str">
        <f t="shared" si="53"/>
        <v>202209</v>
      </c>
      <c r="G1096" s="9">
        <v>6264</v>
      </c>
      <c r="H1096" s="12"/>
      <c r="I1096" s="12"/>
      <c r="J1096" s="12"/>
      <c r="K1096" s="12"/>
      <c r="L1096" s="12"/>
      <c r="M1096" s="12"/>
      <c r="N1096" s="12"/>
      <c r="O1096" s="12"/>
      <c r="P1096" s="12"/>
      <c r="Q1096" s="12"/>
      <c r="R1096" s="12"/>
      <c r="S1096" s="12"/>
      <c r="T1096" s="12"/>
      <c r="U1096" s="12"/>
      <c r="V1096" s="12"/>
      <c r="W1096" s="12"/>
      <c r="X1096" s="12"/>
      <c r="Y1096" s="12"/>
      <c r="Z1096" s="12"/>
      <c r="AA1096" s="12"/>
      <c r="AB1096" s="12"/>
    </row>
    <row r="1097" spans="1:28" ht="12.75" customHeight="1" x14ac:dyDescent="0.15">
      <c r="A1097" t="str">
        <f t="shared" si="52"/>
        <v>1433582415540246171933</v>
      </c>
      <c r="B1097" s="45">
        <v>143358241</v>
      </c>
      <c r="C1097" s="11">
        <v>5540246171933</v>
      </c>
      <c r="D1097" s="11" t="str">
        <f t="shared" si="51"/>
        <v>CREMERIE</v>
      </c>
      <c r="E1097" s="4">
        <v>44823</v>
      </c>
      <c r="F1097" s="42" t="str">
        <f t="shared" si="53"/>
        <v>202209</v>
      </c>
      <c r="G1097" s="6">
        <v>1392</v>
      </c>
      <c r="H1097" s="12"/>
      <c r="I1097" s="12"/>
      <c r="J1097" s="12"/>
      <c r="K1097" s="12"/>
      <c r="L1097" s="12"/>
      <c r="M1097" s="12"/>
      <c r="N1097" s="12"/>
      <c r="O1097" s="12"/>
      <c r="P1097" s="12"/>
      <c r="Q1097" s="12"/>
      <c r="R1097" s="12"/>
      <c r="S1097" s="12"/>
      <c r="T1097" s="12"/>
      <c r="U1097" s="12"/>
      <c r="V1097" s="12"/>
      <c r="W1097" s="12"/>
      <c r="X1097" s="12"/>
      <c r="Y1097" s="12"/>
      <c r="Z1097" s="12"/>
      <c r="AA1097" s="12"/>
      <c r="AB1097" s="12"/>
    </row>
    <row r="1098" spans="1:28" ht="12.75" customHeight="1" x14ac:dyDescent="0.15">
      <c r="A1098" t="str">
        <f t="shared" si="52"/>
        <v>1433582415540246176294</v>
      </c>
      <c r="B1098" s="45">
        <v>143358241</v>
      </c>
      <c r="C1098" s="13">
        <v>5540246176294</v>
      </c>
      <c r="D1098" s="11" t="str">
        <f t="shared" si="51"/>
        <v>CREMERIE</v>
      </c>
      <c r="E1098" s="7">
        <v>44823</v>
      </c>
      <c r="F1098" s="42" t="str">
        <f t="shared" si="53"/>
        <v>202209</v>
      </c>
      <c r="G1098" s="9">
        <v>743</v>
      </c>
      <c r="H1098" s="12"/>
      <c r="I1098" s="12"/>
      <c r="J1098" s="12"/>
      <c r="K1098" s="12"/>
      <c r="L1098" s="12"/>
      <c r="M1098" s="12"/>
      <c r="N1098" s="12"/>
      <c r="O1098" s="12"/>
      <c r="P1098" s="12"/>
      <c r="Q1098" s="12"/>
      <c r="R1098" s="12"/>
      <c r="S1098" s="12"/>
      <c r="T1098" s="12"/>
      <c r="U1098" s="12"/>
      <c r="V1098" s="12"/>
      <c r="W1098" s="12"/>
      <c r="X1098" s="12"/>
      <c r="Y1098" s="12"/>
      <c r="Z1098" s="12"/>
      <c r="AA1098" s="12"/>
      <c r="AB1098" s="12"/>
    </row>
    <row r="1099" spans="1:28" ht="12.75" customHeight="1" x14ac:dyDescent="0.15">
      <c r="A1099" t="str">
        <f t="shared" si="52"/>
        <v>1433582415540246176295</v>
      </c>
      <c r="B1099" s="45">
        <v>143358241</v>
      </c>
      <c r="C1099" s="11">
        <v>5540246176295</v>
      </c>
      <c r="D1099" s="11" t="str">
        <f t="shared" si="51"/>
        <v>CREMERIE</v>
      </c>
      <c r="E1099" s="4">
        <v>44823</v>
      </c>
      <c r="F1099" s="42" t="str">
        <f t="shared" si="53"/>
        <v>202209</v>
      </c>
      <c r="G1099" s="6">
        <v>4455</v>
      </c>
      <c r="H1099" s="12"/>
      <c r="I1099" s="12"/>
      <c r="J1099" s="12"/>
      <c r="K1099" s="12"/>
      <c r="L1099" s="12"/>
      <c r="M1099" s="12"/>
      <c r="N1099" s="12"/>
      <c r="O1099" s="12"/>
      <c r="P1099" s="12"/>
      <c r="Q1099" s="12"/>
      <c r="R1099" s="12"/>
      <c r="S1099" s="12"/>
      <c r="T1099" s="12"/>
      <c r="U1099" s="12"/>
      <c r="V1099" s="12"/>
      <c r="W1099" s="12"/>
      <c r="X1099" s="12"/>
      <c r="Y1099" s="12"/>
      <c r="Z1099" s="12"/>
      <c r="AA1099" s="12"/>
      <c r="AB1099" s="12"/>
    </row>
    <row r="1100" spans="1:28" ht="12.75" customHeight="1" x14ac:dyDescent="0.15">
      <c r="A1100" t="str">
        <f t="shared" si="52"/>
        <v>1433582415540246187987</v>
      </c>
      <c r="B1100" s="45">
        <v>143358241</v>
      </c>
      <c r="C1100" s="13">
        <v>5540246187987</v>
      </c>
      <c r="D1100" s="11" t="str">
        <f t="shared" si="51"/>
        <v>CREMERIE</v>
      </c>
      <c r="E1100" s="7">
        <v>44823</v>
      </c>
      <c r="F1100" s="42" t="str">
        <f t="shared" si="53"/>
        <v>202209</v>
      </c>
      <c r="G1100" s="9">
        <v>2228</v>
      </c>
      <c r="H1100" s="12"/>
      <c r="I1100" s="12"/>
      <c r="J1100" s="12"/>
      <c r="K1100" s="12"/>
      <c r="L1100" s="12"/>
      <c r="M1100" s="12"/>
      <c r="N1100" s="12"/>
      <c r="O1100" s="12"/>
      <c r="P1100" s="12"/>
      <c r="Q1100" s="12"/>
      <c r="R1100" s="12"/>
      <c r="S1100" s="12"/>
      <c r="T1100" s="12"/>
      <c r="U1100" s="12"/>
      <c r="V1100" s="12"/>
      <c r="W1100" s="12"/>
      <c r="X1100" s="12"/>
      <c r="Y1100" s="12"/>
      <c r="Z1100" s="12"/>
      <c r="AA1100" s="12"/>
      <c r="AB1100" s="12"/>
    </row>
    <row r="1101" spans="1:28" ht="12.75" customHeight="1" x14ac:dyDescent="0.15">
      <c r="A1101" t="str">
        <f t="shared" si="52"/>
        <v>1433582415540246188200</v>
      </c>
      <c r="B1101" s="45">
        <v>143358241</v>
      </c>
      <c r="C1101" s="11">
        <v>5540246188200</v>
      </c>
      <c r="D1101" s="11" t="str">
        <f t="shared" si="51"/>
        <v>CREMERIE</v>
      </c>
      <c r="E1101" s="4">
        <v>44823</v>
      </c>
      <c r="F1101" s="42" t="str">
        <f t="shared" si="53"/>
        <v>202209</v>
      </c>
      <c r="G1101" s="6">
        <v>1485</v>
      </c>
      <c r="H1101" s="12"/>
      <c r="I1101" s="12"/>
      <c r="J1101" s="12"/>
      <c r="K1101" s="12"/>
      <c r="L1101" s="12"/>
      <c r="M1101" s="12"/>
      <c r="N1101" s="12"/>
      <c r="O1101" s="12"/>
      <c r="P1101" s="12"/>
      <c r="Q1101" s="12"/>
      <c r="R1101" s="12"/>
      <c r="S1101" s="12"/>
      <c r="T1101" s="12"/>
      <c r="U1101" s="12"/>
      <c r="V1101" s="12"/>
      <c r="W1101" s="12"/>
      <c r="X1101" s="12"/>
      <c r="Y1101" s="12"/>
      <c r="Z1101" s="12"/>
      <c r="AA1101" s="12"/>
      <c r="AB1101" s="12"/>
    </row>
    <row r="1102" spans="1:28" ht="12.75" customHeight="1" x14ac:dyDescent="0.15">
      <c r="A1102" t="str">
        <f t="shared" si="52"/>
        <v>1433582485540246194632</v>
      </c>
      <c r="B1102" s="45">
        <v>143358248</v>
      </c>
      <c r="C1102" s="11">
        <v>5540246194632</v>
      </c>
      <c r="D1102" s="11" t="str">
        <f t="shared" si="51"/>
        <v>BOULANGERIE</v>
      </c>
      <c r="E1102" s="4">
        <v>44833</v>
      </c>
      <c r="F1102" s="42" t="str">
        <f t="shared" si="53"/>
        <v>202209</v>
      </c>
      <c r="G1102" s="6">
        <v>1253</v>
      </c>
      <c r="H1102" s="12"/>
      <c r="I1102" s="12"/>
      <c r="J1102" s="12"/>
      <c r="K1102" s="12"/>
      <c r="L1102" s="12"/>
      <c r="M1102" s="12"/>
      <c r="N1102" s="12"/>
      <c r="O1102" s="12"/>
      <c r="P1102" s="12"/>
      <c r="Q1102" s="12"/>
      <c r="R1102" s="12"/>
      <c r="S1102" s="12"/>
      <c r="T1102" s="12"/>
      <c r="U1102" s="12"/>
      <c r="V1102" s="12"/>
      <c r="W1102" s="12"/>
      <c r="X1102" s="12"/>
      <c r="Y1102" s="12"/>
      <c r="Z1102" s="12"/>
      <c r="AA1102" s="12"/>
      <c r="AB1102" s="12"/>
    </row>
    <row r="1103" spans="1:28" ht="12.75" customHeight="1" x14ac:dyDescent="0.15">
      <c r="A1103" t="str">
        <f t="shared" si="52"/>
        <v>1433582485540246195250</v>
      </c>
      <c r="B1103" s="45">
        <v>143358248</v>
      </c>
      <c r="C1103" s="13">
        <v>5540246195250</v>
      </c>
      <c r="D1103" s="11" t="str">
        <f t="shared" si="51"/>
        <v>BOULANGERIE</v>
      </c>
      <c r="E1103" s="7">
        <v>44833</v>
      </c>
      <c r="F1103" s="42" t="str">
        <f t="shared" si="53"/>
        <v>202209</v>
      </c>
      <c r="G1103" s="9">
        <v>84</v>
      </c>
      <c r="H1103" s="12"/>
      <c r="I1103" s="12"/>
      <c r="J1103" s="12"/>
      <c r="K1103" s="12"/>
      <c r="L1103" s="12"/>
      <c r="M1103" s="12"/>
      <c r="N1103" s="12"/>
      <c r="O1103" s="12"/>
      <c r="P1103" s="12"/>
      <c r="Q1103" s="12"/>
      <c r="R1103" s="12"/>
      <c r="S1103" s="12"/>
      <c r="T1103" s="12"/>
      <c r="U1103" s="12"/>
      <c r="V1103" s="12"/>
      <c r="W1103" s="12"/>
      <c r="X1103" s="12"/>
      <c r="Y1103" s="12"/>
      <c r="Z1103" s="12"/>
      <c r="AA1103" s="12"/>
      <c r="AB1103" s="12"/>
    </row>
    <row r="1104" spans="1:28" ht="12.75" customHeight="1" x14ac:dyDescent="0.15">
      <c r="A1104" t="str">
        <f t="shared" si="52"/>
        <v>1433582495540246170256</v>
      </c>
      <c r="B1104" s="45">
        <v>143358249</v>
      </c>
      <c r="C1104" s="11">
        <v>5540246170256</v>
      </c>
      <c r="D1104" s="11" t="str">
        <f t="shared" si="51"/>
        <v>BOULANGERIE</v>
      </c>
      <c r="E1104" s="4">
        <v>44829</v>
      </c>
      <c r="F1104" s="42" t="str">
        <f t="shared" si="53"/>
        <v>202209</v>
      </c>
      <c r="G1104" s="6">
        <v>1940</v>
      </c>
      <c r="H1104" s="12"/>
      <c r="I1104" s="12"/>
      <c r="J1104" s="12"/>
      <c r="K1104" s="12"/>
      <c r="L1104" s="12"/>
      <c r="M1104" s="12"/>
      <c r="N1104" s="12"/>
      <c r="O1104" s="12"/>
      <c r="P1104" s="12"/>
      <c r="Q1104" s="12"/>
      <c r="R1104" s="12"/>
      <c r="S1104" s="12"/>
      <c r="T1104" s="12"/>
      <c r="U1104" s="12"/>
      <c r="V1104" s="12"/>
      <c r="W1104" s="12"/>
      <c r="X1104" s="12"/>
      <c r="Y1104" s="12"/>
      <c r="Z1104" s="12"/>
      <c r="AA1104" s="12"/>
      <c r="AB1104" s="12"/>
    </row>
    <row r="1105" spans="1:28" ht="12.75" customHeight="1" x14ac:dyDescent="0.15">
      <c r="A1105" t="str">
        <f t="shared" si="52"/>
        <v>1433582495540246171888</v>
      </c>
      <c r="B1105" s="45">
        <v>143358249</v>
      </c>
      <c r="C1105" s="13">
        <v>5540246171888</v>
      </c>
      <c r="D1105" s="11" t="str">
        <f t="shared" si="51"/>
        <v>BOULANGERIE</v>
      </c>
      <c r="E1105" s="7">
        <v>44829</v>
      </c>
      <c r="F1105" s="42" t="str">
        <f t="shared" si="53"/>
        <v>202209</v>
      </c>
      <c r="G1105" s="9">
        <v>520</v>
      </c>
      <c r="H1105" s="12"/>
      <c r="I1105" s="12"/>
      <c r="J1105" s="12"/>
      <c r="K1105" s="12"/>
      <c r="L1105" s="12"/>
      <c r="M1105" s="12"/>
      <c r="N1105" s="12"/>
      <c r="O1105" s="12"/>
      <c r="P1105" s="12"/>
      <c r="Q1105" s="12"/>
      <c r="R1105" s="12"/>
      <c r="S1105" s="12"/>
      <c r="T1105" s="12"/>
      <c r="U1105" s="12"/>
      <c r="V1105" s="12"/>
      <c r="W1105" s="12"/>
      <c r="X1105" s="12"/>
      <c r="Y1105" s="12"/>
      <c r="Z1105" s="12"/>
      <c r="AA1105" s="12"/>
      <c r="AB1105" s="12"/>
    </row>
    <row r="1106" spans="1:28" ht="12.75" customHeight="1" x14ac:dyDescent="0.15">
      <c r="A1106" t="str">
        <f t="shared" si="52"/>
        <v>1433582605540246174095</v>
      </c>
      <c r="B1106" s="45">
        <v>143358260</v>
      </c>
      <c r="C1106" s="13">
        <v>5540246174095</v>
      </c>
      <c r="D1106" s="11" t="str">
        <f t="shared" si="51"/>
        <v>CREMERIE</v>
      </c>
      <c r="E1106" s="7">
        <v>44829</v>
      </c>
      <c r="F1106" s="42" t="str">
        <f t="shared" si="53"/>
        <v>202209</v>
      </c>
      <c r="G1106" s="9">
        <v>70</v>
      </c>
      <c r="H1106" s="12"/>
      <c r="I1106" s="12"/>
      <c r="J1106" s="12"/>
      <c r="K1106" s="12"/>
      <c r="L1106" s="12"/>
      <c r="M1106" s="12"/>
      <c r="N1106" s="12"/>
      <c r="O1106" s="12"/>
      <c r="P1106" s="12"/>
      <c r="Q1106" s="12"/>
      <c r="R1106" s="12"/>
      <c r="S1106" s="12"/>
      <c r="T1106" s="12"/>
      <c r="U1106" s="12"/>
      <c r="V1106" s="12"/>
      <c r="W1106" s="12"/>
      <c r="X1106" s="12"/>
      <c r="Y1106" s="12"/>
      <c r="Z1106" s="12"/>
      <c r="AA1106" s="12"/>
      <c r="AB1106" s="12"/>
    </row>
    <row r="1107" spans="1:28" ht="12.75" customHeight="1" x14ac:dyDescent="0.15">
      <c r="A1107" t="str">
        <f t="shared" si="52"/>
        <v>1433582605540246175049</v>
      </c>
      <c r="B1107" s="45">
        <v>143358260</v>
      </c>
      <c r="C1107" s="11">
        <v>5540246175049</v>
      </c>
      <c r="D1107" s="11" t="str">
        <f t="shared" si="51"/>
        <v>CREMERIE</v>
      </c>
      <c r="E1107" s="4">
        <v>44829</v>
      </c>
      <c r="F1107" s="42" t="str">
        <f t="shared" si="53"/>
        <v>202209</v>
      </c>
      <c r="G1107" s="6">
        <v>418</v>
      </c>
      <c r="H1107" s="12"/>
      <c r="I1107" s="12"/>
      <c r="J1107" s="12"/>
      <c r="K1107" s="12"/>
      <c r="L1107" s="12"/>
      <c r="M1107" s="12"/>
      <c r="N1107" s="12"/>
      <c r="O1107" s="12"/>
      <c r="P1107" s="12"/>
      <c r="Q1107" s="12"/>
      <c r="R1107" s="12"/>
      <c r="S1107" s="12"/>
      <c r="T1107" s="12"/>
      <c r="U1107" s="12"/>
      <c r="V1107" s="12"/>
      <c r="W1107" s="12"/>
      <c r="X1107" s="12"/>
      <c r="Y1107" s="12"/>
      <c r="Z1107" s="12"/>
      <c r="AA1107" s="12"/>
      <c r="AB1107" s="12"/>
    </row>
    <row r="1108" spans="1:28" ht="12.75" customHeight="1" x14ac:dyDescent="0.15">
      <c r="A1108" t="str">
        <f t="shared" si="52"/>
        <v>1433582605540246175050</v>
      </c>
      <c r="B1108" s="45">
        <v>143358260</v>
      </c>
      <c r="C1108" s="13">
        <v>5540246175050</v>
      </c>
      <c r="D1108" s="11" t="str">
        <f t="shared" si="51"/>
        <v>CREMERIE</v>
      </c>
      <c r="E1108" s="7">
        <v>44829</v>
      </c>
      <c r="F1108" s="42" t="str">
        <f t="shared" si="53"/>
        <v>202209</v>
      </c>
      <c r="G1108" s="9">
        <v>557</v>
      </c>
      <c r="H1108" s="12"/>
      <c r="I1108" s="12"/>
      <c r="J1108" s="12"/>
      <c r="K1108" s="12"/>
      <c r="L1108" s="12"/>
      <c r="M1108" s="12"/>
      <c r="N1108" s="12"/>
      <c r="O1108" s="12"/>
      <c r="P1108" s="12"/>
      <c r="Q1108" s="12"/>
      <c r="R1108" s="12"/>
      <c r="S1108" s="12"/>
      <c r="T1108" s="12"/>
      <c r="U1108" s="12"/>
      <c r="V1108" s="12"/>
      <c r="W1108" s="12"/>
      <c r="X1108" s="12"/>
      <c r="Y1108" s="12"/>
      <c r="Z1108" s="12"/>
      <c r="AA1108" s="12"/>
      <c r="AB1108" s="12"/>
    </row>
    <row r="1109" spans="1:28" ht="12.75" customHeight="1" x14ac:dyDescent="0.15">
      <c r="A1109" t="str">
        <f t="shared" si="52"/>
        <v>1433582605540246190743</v>
      </c>
      <c r="B1109" s="45">
        <v>143358260</v>
      </c>
      <c r="C1109" s="11">
        <v>5540246190743</v>
      </c>
      <c r="D1109" s="11" t="str">
        <f t="shared" si="51"/>
        <v>CREMERIE</v>
      </c>
      <c r="E1109" s="4">
        <v>44829</v>
      </c>
      <c r="F1109" s="42" t="str">
        <f t="shared" si="53"/>
        <v>202209</v>
      </c>
      <c r="G1109" s="6">
        <v>140</v>
      </c>
      <c r="H1109" s="12"/>
      <c r="I1109" s="12"/>
      <c r="J1109" s="12"/>
      <c r="K1109" s="12"/>
      <c r="L1109" s="12"/>
      <c r="M1109" s="12"/>
      <c r="N1109" s="12"/>
      <c r="O1109" s="12"/>
      <c r="P1109" s="12"/>
      <c r="Q1109" s="12"/>
      <c r="R1109" s="12"/>
      <c r="S1109" s="12"/>
      <c r="T1109" s="12"/>
      <c r="U1109" s="12"/>
      <c r="V1109" s="12"/>
      <c r="W1109" s="12"/>
      <c r="X1109" s="12"/>
      <c r="Y1109" s="12"/>
      <c r="Z1109" s="12"/>
      <c r="AA1109" s="12"/>
      <c r="AB1109" s="12"/>
    </row>
    <row r="1110" spans="1:28" ht="12.75" customHeight="1" x14ac:dyDescent="0.15">
      <c r="A1110" t="str">
        <f t="shared" si="52"/>
        <v>1433582705540246195242</v>
      </c>
      <c r="B1110" s="45">
        <v>143358270</v>
      </c>
      <c r="C1110" s="13">
        <v>5540246195242</v>
      </c>
      <c r="D1110" s="11" t="str">
        <f t="shared" si="51"/>
        <v>MIX LEGUMES</v>
      </c>
      <c r="E1110" s="7">
        <v>44826</v>
      </c>
      <c r="F1110" s="42" t="str">
        <f t="shared" si="53"/>
        <v>202209</v>
      </c>
      <c r="G1110" s="9">
        <v>743</v>
      </c>
      <c r="H1110" s="12"/>
      <c r="I1110" s="12"/>
      <c r="J1110" s="12"/>
      <c r="K1110" s="12"/>
      <c r="L1110" s="12"/>
      <c r="M1110" s="12"/>
      <c r="N1110" s="12"/>
      <c r="O1110" s="12"/>
      <c r="P1110" s="12"/>
      <c r="Q1110" s="12"/>
      <c r="R1110" s="12"/>
      <c r="S1110" s="12"/>
      <c r="T1110" s="12"/>
      <c r="U1110" s="12"/>
      <c r="V1110" s="12"/>
      <c r="W1110" s="12"/>
      <c r="X1110" s="12"/>
      <c r="Y1110" s="12"/>
      <c r="Z1110" s="12"/>
      <c r="AA1110" s="12"/>
      <c r="AB1110" s="12"/>
    </row>
    <row r="1111" spans="1:28" ht="12.75" customHeight="1" x14ac:dyDescent="0.15">
      <c r="A1111" t="str">
        <f t="shared" si="52"/>
        <v>1433582715540246195241</v>
      </c>
      <c r="B1111" s="45">
        <v>143358271</v>
      </c>
      <c r="C1111" s="11">
        <v>5540246195241</v>
      </c>
      <c r="D1111" s="11" t="str">
        <f t="shared" si="51"/>
        <v>MIX LEGUMES</v>
      </c>
      <c r="E1111" s="4">
        <v>44830</v>
      </c>
      <c r="F1111" s="42" t="str">
        <f t="shared" si="53"/>
        <v>202209</v>
      </c>
      <c r="G1111" s="6">
        <v>743</v>
      </c>
      <c r="H1111" s="12"/>
      <c r="I1111" s="12"/>
      <c r="J1111" s="12"/>
      <c r="K1111" s="12"/>
      <c r="L1111" s="12"/>
      <c r="M1111" s="12"/>
      <c r="N1111" s="12"/>
      <c r="O1111" s="12"/>
      <c r="P1111" s="12"/>
      <c r="Q1111" s="12"/>
      <c r="R1111" s="12"/>
      <c r="S1111" s="12"/>
      <c r="T1111" s="12"/>
      <c r="U1111" s="12"/>
      <c r="V1111" s="12"/>
      <c r="W1111" s="12"/>
      <c r="X1111" s="12"/>
      <c r="Y1111" s="12"/>
      <c r="Z1111" s="12"/>
      <c r="AA1111" s="12"/>
      <c r="AB1111" s="12"/>
    </row>
    <row r="1112" spans="1:28" ht="12.75" customHeight="1" x14ac:dyDescent="0.15">
      <c r="A1112" t="str">
        <f t="shared" si="52"/>
        <v>1433582745540246195653</v>
      </c>
      <c r="B1112" s="45">
        <v>143358274</v>
      </c>
      <c r="C1112" s="11">
        <v>5540246195653</v>
      </c>
      <c r="D1112" s="11" t="str">
        <f t="shared" si="51"/>
        <v>EMBALLAGES</v>
      </c>
      <c r="E1112" s="4">
        <v>44828</v>
      </c>
      <c r="F1112" s="42" t="str">
        <f t="shared" si="53"/>
        <v>202209</v>
      </c>
      <c r="G1112" s="6">
        <v>404</v>
      </c>
      <c r="H1112" s="12"/>
      <c r="I1112" s="12"/>
      <c r="J1112" s="12"/>
      <c r="K1112" s="12"/>
      <c r="L1112" s="12"/>
      <c r="M1112" s="12"/>
      <c r="N1112" s="12"/>
      <c r="O1112" s="12"/>
      <c r="P1112" s="12"/>
      <c r="Q1112" s="12"/>
      <c r="R1112" s="12"/>
      <c r="S1112" s="12"/>
      <c r="T1112" s="12"/>
      <c r="U1112" s="12"/>
      <c r="V1112" s="12"/>
      <c r="W1112" s="12"/>
      <c r="X1112" s="12"/>
      <c r="Y1112" s="12"/>
      <c r="Z1112" s="12"/>
      <c r="AA1112" s="12"/>
      <c r="AB1112" s="12"/>
    </row>
    <row r="1113" spans="1:28" ht="12.75" customHeight="1" x14ac:dyDescent="0.15">
      <c r="A1113" t="str">
        <f t="shared" si="52"/>
        <v>1433582785540246172539</v>
      </c>
      <c r="B1113" s="45">
        <v>143358278</v>
      </c>
      <c r="C1113" s="13">
        <v>5540246172539</v>
      </c>
      <c r="D1113" s="11" t="str">
        <f t="shared" si="51"/>
        <v>CREMERIE</v>
      </c>
      <c r="E1113" s="7">
        <v>44826</v>
      </c>
      <c r="F1113" s="42" t="str">
        <f t="shared" si="53"/>
        <v>202209</v>
      </c>
      <c r="G1113" s="9">
        <v>47</v>
      </c>
      <c r="H1113" s="12"/>
      <c r="I1113" s="12"/>
      <c r="J1113" s="12"/>
      <c r="K1113" s="12"/>
      <c r="L1113" s="12"/>
      <c r="M1113" s="12"/>
      <c r="N1113" s="12"/>
      <c r="O1113" s="12"/>
      <c r="P1113" s="12"/>
      <c r="Q1113" s="12"/>
      <c r="R1113" s="12"/>
      <c r="S1113" s="12"/>
      <c r="T1113" s="12"/>
      <c r="U1113" s="12"/>
      <c r="V1113" s="12"/>
      <c r="W1113" s="12"/>
      <c r="X1113" s="12"/>
      <c r="Y1113" s="12"/>
      <c r="Z1113" s="12"/>
      <c r="AA1113" s="12"/>
      <c r="AB1113" s="12"/>
    </row>
    <row r="1114" spans="1:28" ht="12.75" customHeight="1" x14ac:dyDescent="0.15">
      <c r="A1114" t="str">
        <f t="shared" si="52"/>
        <v>1433582785540246172669</v>
      </c>
      <c r="B1114" s="45">
        <v>143358278</v>
      </c>
      <c r="C1114" s="11">
        <v>5540246172669</v>
      </c>
      <c r="D1114" s="11" t="str">
        <f t="shared" si="51"/>
        <v>CREMERIE</v>
      </c>
      <c r="E1114" s="4">
        <v>44826</v>
      </c>
      <c r="F1114" s="42" t="str">
        <f t="shared" si="53"/>
        <v>202209</v>
      </c>
      <c r="G1114" s="6">
        <v>279</v>
      </c>
      <c r="H1114" s="12"/>
      <c r="I1114" s="12"/>
      <c r="J1114" s="12"/>
      <c r="K1114" s="12"/>
      <c r="L1114" s="12"/>
      <c r="M1114" s="12"/>
      <c r="N1114" s="12"/>
      <c r="O1114" s="12"/>
      <c r="P1114" s="12"/>
      <c r="Q1114" s="12"/>
      <c r="R1114" s="12"/>
      <c r="S1114" s="12"/>
      <c r="T1114" s="12"/>
      <c r="U1114" s="12"/>
      <c r="V1114" s="12"/>
      <c r="W1114" s="12"/>
      <c r="X1114" s="12"/>
      <c r="Y1114" s="12"/>
      <c r="Z1114" s="12"/>
      <c r="AA1114" s="12"/>
      <c r="AB1114" s="12"/>
    </row>
    <row r="1115" spans="1:28" ht="12.75" customHeight="1" x14ac:dyDescent="0.15">
      <c r="A1115" t="str">
        <f t="shared" si="52"/>
        <v>1433582785540246172978</v>
      </c>
      <c r="B1115" s="45">
        <v>143358278</v>
      </c>
      <c r="C1115" s="13">
        <v>5540246172978</v>
      </c>
      <c r="D1115" s="11" t="str">
        <f t="shared" si="51"/>
        <v>CREMERIE</v>
      </c>
      <c r="E1115" s="7">
        <v>44826</v>
      </c>
      <c r="F1115" s="42" t="str">
        <f t="shared" si="53"/>
        <v>202209</v>
      </c>
      <c r="G1115" s="9">
        <v>2506</v>
      </c>
      <c r="H1115" s="12"/>
      <c r="I1115" s="12"/>
      <c r="J1115" s="12"/>
      <c r="K1115" s="12"/>
      <c r="L1115" s="12"/>
      <c r="M1115" s="12"/>
      <c r="N1115" s="12"/>
      <c r="O1115" s="12"/>
      <c r="P1115" s="12"/>
      <c r="Q1115" s="12"/>
      <c r="R1115" s="12"/>
      <c r="S1115" s="12"/>
      <c r="T1115" s="12"/>
      <c r="U1115" s="12"/>
      <c r="V1115" s="12"/>
      <c r="W1115" s="12"/>
      <c r="X1115" s="12"/>
      <c r="Y1115" s="12"/>
      <c r="Z1115" s="12"/>
      <c r="AA1115" s="12"/>
      <c r="AB1115" s="12"/>
    </row>
    <row r="1116" spans="1:28" ht="12.75" customHeight="1" x14ac:dyDescent="0.15">
      <c r="A1116" t="str">
        <f t="shared" si="52"/>
        <v>1433582785540246174174</v>
      </c>
      <c r="B1116" s="45">
        <v>143358278</v>
      </c>
      <c r="C1116" s="11">
        <v>5540246174174</v>
      </c>
      <c r="D1116" s="11" t="str">
        <f t="shared" si="51"/>
        <v>CREMERIE</v>
      </c>
      <c r="E1116" s="4">
        <v>44826</v>
      </c>
      <c r="F1116" s="42" t="str">
        <f t="shared" si="53"/>
        <v>202209</v>
      </c>
      <c r="G1116" s="6">
        <v>464</v>
      </c>
      <c r="H1116" s="12"/>
      <c r="I1116" s="12"/>
      <c r="J1116" s="12"/>
      <c r="K1116" s="12"/>
      <c r="L1116" s="12"/>
      <c r="M1116" s="12"/>
      <c r="N1116" s="12"/>
      <c r="O1116" s="12"/>
      <c r="P1116" s="12"/>
      <c r="Q1116" s="12"/>
      <c r="R1116" s="12"/>
      <c r="S1116" s="12"/>
      <c r="T1116" s="12"/>
      <c r="U1116" s="12"/>
      <c r="V1116" s="12"/>
      <c r="W1116" s="12"/>
      <c r="X1116" s="12"/>
      <c r="Y1116" s="12"/>
      <c r="Z1116" s="12"/>
      <c r="AA1116" s="12"/>
      <c r="AB1116" s="12"/>
    </row>
    <row r="1117" spans="1:28" ht="12.75" customHeight="1" x14ac:dyDescent="0.15">
      <c r="A1117" t="str">
        <f t="shared" si="52"/>
        <v>1433582785540246176699</v>
      </c>
      <c r="B1117" s="45">
        <v>143358278</v>
      </c>
      <c r="C1117" s="11">
        <v>5540246176699</v>
      </c>
      <c r="D1117" s="11" t="str">
        <f t="shared" si="51"/>
        <v>CREMERIE</v>
      </c>
      <c r="E1117" s="4">
        <v>44826</v>
      </c>
      <c r="F1117" s="42" t="str">
        <f t="shared" si="53"/>
        <v>202209</v>
      </c>
      <c r="G1117" s="6">
        <v>10440</v>
      </c>
      <c r="H1117" s="12"/>
      <c r="I1117" s="12"/>
      <c r="J1117" s="12"/>
      <c r="K1117" s="12"/>
      <c r="L1117" s="12"/>
      <c r="M1117" s="12"/>
      <c r="N1117" s="12"/>
      <c r="O1117" s="12"/>
      <c r="P1117" s="12"/>
      <c r="Q1117" s="12"/>
      <c r="R1117" s="12"/>
      <c r="S1117" s="12"/>
      <c r="T1117" s="12"/>
      <c r="U1117" s="12"/>
      <c r="V1117" s="12"/>
      <c r="W1117" s="12"/>
      <c r="X1117" s="12"/>
      <c r="Y1117" s="12"/>
      <c r="Z1117" s="12"/>
      <c r="AA1117" s="12"/>
      <c r="AB1117" s="12"/>
    </row>
    <row r="1118" spans="1:28" ht="12.75" customHeight="1" x14ac:dyDescent="0.15">
      <c r="A1118" t="str">
        <f t="shared" si="52"/>
        <v>1433582785540246188175</v>
      </c>
      <c r="B1118" s="45">
        <v>143358278</v>
      </c>
      <c r="C1118" s="13">
        <v>5540246188175</v>
      </c>
      <c r="D1118" s="11" t="str">
        <f t="shared" si="51"/>
        <v>CREMERIE</v>
      </c>
      <c r="E1118" s="7">
        <v>44826</v>
      </c>
      <c r="F1118" s="42" t="str">
        <f t="shared" si="53"/>
        <v>202209</v>
      </c>
      <c r="G1118" s="9">
        <v>116</v>
      </c>
      <c r="H1118" s="12"/>
      <c r="I1118" s="12"/>
      <c r="J1118" s="12"/>
      <c r="K1118" s="12"/>
      <c r="L1118" s="12"/>
      <c r="M1118" s="12"/>
      <c r="N1118" s="12"/>
      <c r="O1118" s="12"/>
      <c r="P1118" s="12"/>
      <c r="Q1118" s="12"/>
      <c r="R1118" s="12"/>
      <c r="S1118" s="12"/>
      <c r="T1118" s="12"/>
      <c r="U1118" s="12"/>
      <c r="V1118" s="12"/>
      <c r="W1118" s="12"/>
      <c r="X1118" s="12"/>
      <c r="Y1118" s="12"/>
      <c r="Z1118" s="12"/>
      <c r="AA1118" s="12"/>
      <c r="AB1118" s="12"/>
    </row>
    <row r="1119" spans="1:28" ht="12.75" customHeight="1" x14ac:dyDescent="0.15">
      <c r="A1119" t="str">
        <f t="shared" si="52"/>
        <v>1433582785540246192102</v>
      </c>
      <c r="B1119" s="45">
        <v>143358278</v>
      </c>
      <c r="C1119" s="13">
        <v>5540246192102</v>
      </c>
      <c r="D1119" s="11" t="str">
        <f t="shared" si="51"/>
        <v>CREMERIE</v>
      </c>
      <c r="E1119" s="7">
        <v>44826</v>
      </c>
      <c r="F1119" s="42" t="str">
        <f t="shared" si="53"/>
        <v>202209</v>
      </c>
      <c r="G1119" s="9">
        <v>4009</v>
      </c>
      <c r="H1119" s="12"/>
      <c r="I1119" s="12"/>
      <c r="J1119" s="12"/>
      <c r="K1119" s="12"/>
      <c r="L1119" s="12"/>
      <c r="M1119" s="12"/>
      <c r="N1119" s="12"/>
      <c r="O1119" s="12"/>
      <c r="P1119" s="12"/>
      <c r="Q1119" s="12"/>
      <c r="R1119" s="12"/>
      <c r="S1119" s="12"/>
      <c r="T1119" s="12"/>
      <c r="U1119" s="12"/>
      <c r="V1119" s="12"/>
      <c r="W1119" s="12"/>
      <c r="X1119" s="12"/>
      <c r="Y1119" s="12"/>
      <c r="Z1119" s="12"/>
      <c r="AA1119" s="12"/>
      <c r="AB1119" s="12"/>
    </row>
    <row r="1120" spans="1:28" ht="12.75" customHeight="1" x14ac:dyDescent="0.15">
      <c r="A1120" t="str">
        <f t="shared" si="52"/>
        <v>1433582805540246176294</v>
      </c>
      <c r="B1120" s="45">
        <v>143358280</v>
      </c>
      <c r="C1120" s="13">
        <v>5540246176294</v>
      </c>
      <c r="D1120" s="11" t="str">
        <f t="shared" si="51"/>
        <v>CREMERIE</v>
      </c>
      <c r="E1120" s="7">
        <v>44826</v>
      </c>
      <c r="F1120" s="42" t="str">
        <f t="shared" si="53"/>
        <v>202209</v>
      </c>
      <c r="G1120" s="9">
        <v>1485</v>
      </c>
      <c r="H1120" s="12"/>
      <c r="I1120" s="12"/>
      <c r="J1120" s="12"/>
      <c r="K1120" s="12"/>
      <c r="L1120" s="12"/>
      <c r="M1120" s="12"/>
      <c r="N1120" s="12"/>
      <c r="O1120" s="12"/>
      <c r="P1120" s="12"/>
      <c r="Q1120" s="12"/>
      <c r="R1120" s="12"/>
      <c r="S1120" s="12"/>
      <c r="T1120" s="12"/>
      <c r="U1120" s="12"/>
      <c r="V1120" s="12"/>
      <c r="W1120" s="12"/>
      <c r="X1120" s="12"/>
      <c r="Y1120" s="12"/>
      <c r="Z1120" s="12"/>
      <c r="AA1120" s="12"/>
      <c r="AB1120" s="12"/>
    </row>
    <row r="1121" spans="1:28" ht="12.75" customHeight="1" x14ac:dyDescent="0.15">
      <c r="A1121" t="str">
        <f t="shared" si="52"/>
        <v>1433582805540246176295</v>
      </c>
      <c r="B1121" s="45">
        <v>143358280</v>
      </c>
      <c r="C1121" s="11">
        <v>5540246176295</v>
      </c>
      <c r="D1121" s="11" t="str">
        <f t="shared" si="51"/>
        <v>CREMERIE</v>
      </c>
      <c r="E1121" s="4">
        <v>44826</v>
      </c>
      <c r="F1121" s="42" t="str">
        <f t="shared" si="53"/>
        <v>202209</v>
      </c>
      <c r="G1121" s="6">
        <v>4455</v>
      </c>
      <c r="H1121" s="12"/>
      <c r="I1121" s="12"/>
      <c r="J1121" s="12"/>
      <c r="K1121" s="12"/>
      <c r="L1121" s="12"/>
      <c r="M1121" s="12"/>
      <c r="N1121" s="12"/>
      <c r="O1121" s="12"/>
      <c r="P1121" s="12"/>
      <c r="Q1121" s="12"/>
      <c r="R1121" s="12"/>
      <c r="S1121" s="12"/>
      <c r="T1121" s="12"/>
      <c r="U1121" s="12"/>
      <c r="V1121" s="12"/>
      <c r="W1121" s="12"/>
      <c r="X1121" s="12"/>
      <c r="Y1121" s="12"/>
      <c r="Z1121" s="12"/>
      <c r="AA1121" s="12"/>
      <c r="AB1121" s="12"/>
    </row>
    <row r="1122" spans="1:28" ht="12.75" customHeight="1" x14ac:dyDescent="0.15">
      <c r="A1122" t="str">
        <f t="shared" si="52"/>
        <v>1433582805540246187987</v>
      </c>
      <c r="B1122" s="45">
        <v>143358280</v>
      </c>
      <c r="C1122" s="11">
        <v>5540246187987</v>
      </c>
      <c r="D1122" s="11" t="str">
        <f t="shared" si="51"/>
        <v>CREMERIE</v>
      </c>
      <c r="E1122" s="4">
        <v>44826</v>
      </c>
      <c r="F1122" s="42" t="str">
        <f t="shared" si="53"/>
        <v>202209</v>
      </c>
      <c r="G1122" s="6">
        <v>6682</v>
      </c>
      <c r="H1122" s="12"/>
      <c r="I1122" s="12"/>
      <c r="J1122" s="12"/>
      <c r="K1122" s="12"/>
      <c r="L1122" s="12"/>
      <c r="M1122" s="12"/>
      <c r="N1122" s="12"/>
      <c r="O1122" s="12"/>
      <c r="P1122" s="12"/>
      <c r="Q1122" s="12"/>
      <c r="R1122" s="12"/>
      <c r="S1122" s="12"/>
      <c r="T1122" s="12"/>
      <c r="U1122" s="12"/>
      <c r="V1122" s="12"/>
      <c r="W1122" s="12"/>
      <c r="X1122" s="12"/>
      <c r="Y1122" s="12"/>
      <c r="Z1122" s="12"/>
      <c r="AA1122" s="12"/>
      <c r="AB1122" s="12"/>
    </row>
    <row r="1123" spans="1:28" ht="12.75" customHeight="1" x14ac:dyDescent="0.15">
      <c r="A1123" t="str">
        <f t="shared" si="52"/>
        <v>1433582805540246188200</v>
      </c>
      <c r="B1123" s="45">
        <v>143358280</v>
      </c>
      <c r="C1123" s="13">
        <v>5540246188200</v>
      </c>
      <c r="D1123" s="11" t="str">
        <f t="shared" si="51"/>
        <v>CREMERIE</v>
      </c>
      <c r="E1123" s="7">
        <v>44826</v>
      </c>
      <c r="F1123" s="42" t="str">
        <f t="shared" si="53"/>
        <v>202209</v>
      </c>
      <c r="G1123" s="9">
        <v>1485</v>
      </c>
      <c r="H1123" s="12"/>
      <c r="I1123" s="12"/>
      <c r="J1123" s="12"/>
      <c r="K1123" s="12"/>
      <c r="L1123" s="12"/>
      <c r="M1123" s="12"/>
      <c r="N1123" s="12"/>
      <c r="O1123" s="12"/>
      <c r="P1123" s="12"/>
      <c r="Q1123" s="12"/>
      <c r="R1123" s="12"/>
      <c r="S1123" s="12"/>
      <c r="T1123" s="12"/>
      <c r="U1123" s="12"/>
      <c r="V1123" s="12"/>
      <c r="W1123" s="12"/>
      <c r="X1123" s="12"/>
      <c r="Y1123" s="12"/>
      <c r="Z1123" s="12"/>
      <c r="AA1123" s="12"/>
      <c r="AB1123" s="12"/>
    </row>
    <row r="1124" spans="1:28" ht="12.75" customHeight="1" x14ac:dyDescent="0.15">
      <c r="A1124" t="str">
        <f t="shared" si="52"/>
        <v>1433582915540246171759</v>
      </c>
      <c r="B1124" s="45">
        <v>143358291</v>
      </c>
      <c r="C1124" s="13">
        <v>5540246171759</v>
      </c>
      <c r="D1124" s="11" t="str">
        <f t="shared" si="51"/>
        <v>MIX LEGUMES</v>
      </c>
      <c r="E1124" s="7">
        <v>44827</v>
      </c>
      <c r="F1124" s="42" t="str">
        <f t="shared" si="53"/>
        <v>202209</v>
      </c>
      <c r="G1124" s="9">
        <v>5012</v>
      </c>
      <c r="H1124" s="12"/>
      <c r="I1124" s="12"/>
      <c r="J1124" s="12"/>
      <c r="K1124" s="12"/>
      <c r="L1124" s="12"/>
      <c r="M1124" s="12"/>
      <c r="N1124" s="12"/>
      <c r="O1124" s="12"/>
      <c r="P1124" s="12"/>
      <c r="Q1124" s="12"/>
      <c r="R1124" s="12"/>
      <c r="S1124" s="12"/>
      <c r="T1124" s="12"/>
      <c r="U1124" s="12"/>
      <c r="V1124" s="12"/>
      <c r="W1124" s="12"/>
      <c r="X1124" s="12"/>
      <c r="Y1124" s="12"/>
      <c r="Z1124" s="12"/>
      <c r="AA1124" s="12"/>
      <c r="AB1124" s="12"/>
    </row>
    <row r="1125" spans="1:28" ht="12.75" customHeight="1" x14ac:dyDescent="0.15">
      <c r="A1125" t="str">
        <f t="shared" si="52"/>
        <v>1433582915540246177133</v>
      </c>
      <c r="B1125" s="45">
        <v>143358291</v>
      </c>
      <c r="C1125" s="11">
        <v>5540246177133</v>
      </c>
      <c r="D1125" s="11" t="str">
        <f t="shared" si="51"/>
        <v>MIX LEGUMES</v>
      </c>
      <c r="E1125" s="4">
        <v>44827</v>
      </c>
      <c r="F1125" s="42" t="str">
        <f t="shared" si="53"/>
        <v>202209</v>
      </c>
      <c r="G1125" s="6">
        <v>5012</v>
      </c>
      <c r="H1125" s="12"/>
      <c r="I1125" s="12"/>
      <c r="J1125" s="12"/>
      <c r="K1125" s="12"/>
      <c r="L1125" s="12"/>
      <c r="M1125" s="12"/>
      <c r="N1125" s="12"/>
      <c r="O1125" s="12"/>
      <c r="P1125" s="12"/>
      <c r="Q1125" s="12"/>
      <c r="R1125" s="12"/>
      <c r="S1125" s="12"/>
      <c r="T1125" s="12"/>
      <c r="U1125" s="12"/>
      <c r="V1125" s="12"/>
      <c r="W1125" s="12"/>
      <c r="X1125" s="12"/>
      <c r="Y1125" s="12"/>
      <c r="Z1125" s="12"/>
      <c r="AA1125" s="12"/>
      <c r="AB1125" s="12"/>
    </row>
    <row r="1126" spans="1:28" ht="12.75" customHeight="1" x14ac:dyDescent="0.15">
      <c r="A1126" t="str">
        <f t="shared" si="52"/>
        <v>1433582915540246192148</v>
      </c>
      <c r="B1126" s="45">
        <v>143358291</v>
      </c>
      <c r="C1126" s="13">
        <v>5540246192148</v>
      </c>
      <c r="D1126" s="11" t="str">
        <f t="shared" si="51"/>
        <v>MIX LEGUMES</v>
      </c>
      <c r="E1126" s="7">
        <v>44827</v>
      </c>
      <c r="F1126" s="42" t="str">
        <f t="shared" si="53"/>
        <v>202209</v>
      </c>
      <c r="G1126" s="9">
        <v>15312</v>
      </c>
      <c r="H1126" s="12"/>
      <c r="I1126" s="12"/>
      <c r="J1126" s="12"/>
      <c r="K1126" s="12"/>
      <c r="L1126" s="12"/>
      <c r="M1126" s="12"/>
      <c r="N1126" s="12"/>
      <c r="O1126" s="12"/>
      <c r="P1126" s="12"/>
      <c r="Q1126" s="12"/>
      <c r="R1126" s="12"/>
      <c r="S1126" s="12"/>
      <c r="T1126" s="12"/>
      <c r="U1126" s="12"/>
      <c r="V1126" s="12"/>
      <c r="W1126" s="12"/>
      <c r="X1126" s="12"/>
      <c r="Y1126" s="12"/>
      <c r="Z1126" s="12"/>
      <c r="AA1126" s="12"/>
      <c r="AB1126" s="12"/>
    </row>
    <row r="1127" spans="1:28" ht="12.75" customHeight="1" x14ac:dyDescent="0.15">
      <c r="A1127" t="str">
        <f t="shared" si="52"/>
        <v>1433582915540246192518</v>
      </c>
      <c r="B1127" s="45">
        <v>143358291</v>
      </c>
      <c r="C1127" s="11">
        <v>5540246192518</v>
      </c>
      <c r="D1127" s="11" t="str">
        <f t="shared" si="51"/>
        <v>MIX LEGUMES</v>
      </c>
      <c r="E1127" s="4">
        <v>44827</v>
      </c>
      <c r="F1127" s="42" t="str">
        <f t="shared" si="53"/>
        <v>202209</v>
      </c>
      <c r="G1127" s="6">
        <v>4385</v>
      </c>
      <c r="H1127" s="12"/>
      <c r="I1127" s="12"/>
      <c r="J1127" s="12"/>
      <c r="K1127" s="12"/>
      <c r="L1127" s="12"/>
      <c r="M1127" s="12"/>
      <c r="N1127" s="12"/>
      <c r="O1127" s="12"/>
      <c r="P1127" s="12"/>
      <c r="Q1127" s="12"/>
      <c r="R1127" s="12"/>
      <c r="S1127" s="12"/>
      <c r="T1127" s="12"/>
      <c r="U1127" s="12"/>
      <c r="V1127" s="12"/>
      <c r="W1127" s="12"/>
      <c r="X1127" s="12"/>
      <c r="Y1127" s="12"/>
      <c r="Z1127" s="12"/>
      <c r="AA1127" s="12"/>
      <c r="AB1127" s="12"/>
    </row>
    <row r="1128" spans="1:28" ht="12.75" customHeight="1" x14ac:dyDescent="0.15">
      <c r="A1128" t="str">
        <f t="shared" si="52"/>
        <v>1433582935540246177133</v>
      </c>
      <c r="B1128" s="45">
        <v>143358293</v>
      </c>
      <c r="C1128" s="11">
        <v>5540246177133</v>
      </c>
      <c r="D1128" s="11" t="str">
        <f t="shared" si="51"/>
        <v>MIX LEGUMES</v>
      </c>
      <c r="E1128" s="4">
        <v>44830</v>
      </c>
      <c r="F1128" s="42" t="str">
        <f t="shared" si="53"/>
        <v>202209</v>
      </c>
      <c r="G1128" s="6">
        <v>4455</v>
      </c>
      <c r="H1128" s="12"/>
      <c r="I1128" s="12"/>
      <c r="J1128" s="12"/>
      <c r="K1128" s="12"/>
      <c r="L1128" s="12"/>
      <c r="M1128" s="12"/>
      <c r="N1128" s="12"/>
      <c r="O1128" s="12"/>
      <c r="P1128" s="12"/>
      <c r="Q1128" s="12"/>
      <c r="R1128" s="12"/>
      <c r="S1128" s="12"/>
      <c r="T1128" s="12"/>
      <c r="U1128" s="12"/>
      <c r="V1128" s="12"/>
      <c r="W1128" s="12"/>
      <c r="X1128" s="12"/>
      <c r="Y1128" s="12"/>
      <c r="Z1128" s="12"/>
      <c r="AA1128" s="12"/>
      <c r="AB1128" s="12"/>
    </row>
    <row r="1129" spans="1:28" ht="12.75" customHeight="1" x14ac:dyDescent="0.15">
      <c r="A1129" t="str">
        <f t="shared" si="52"/>
        <v>1433582935540246192148</v>
      </c>
      <c r="B1129" s="45">
        <v>143358293</v>
      </c>
      <c r="C1129" s="13">
        <v>5540246192148</v>
      </c>
      <c r="D1129" s="11" t="str">
        <f t="shared" si="51"/>
        <v>MIX LEGUMES</v>
      </c>
      <c r="E1129" s="7">
        <v>44830</v>
      </c>
      <c r="F1129" s="42" t="str">
        <f t="shared" si="53"/>
        <v>202209</v>
      </c>
      <c r="G1129" s="9">
        <v>30624</v>
      </c>
      <c r="H1129" s="12"/>
      <c r="I1129" s="12"/>
      <c r="J1129" s="12"/>
      <c r="K1129" s="12"/>
      <c r="L1129" s="12"/>
      <c r="M1129" s="12"/>
      <c r="N1129" s="12"/>
      <c r="O1129" s="12"/>
      <c r="P1129" s="12"/>
      <c r="Q1129" s="12"/>
      <c r="R1129" s="12"/>
      <c r="S1129" s="12"/>
      <c r="T1129" s="12"/>
      <c r="U1129" s="12"/>
      <c r="V1129" s="12"/>
      <c r="W1129" s="12"/>
      <c r="X1129" s="12"/>
      <c r="Y1129" s="12"/>
      <c r="Z1129" s="12"/>
      <c r="AA1129" s="12"/>
      <c r="AB1129" s="12"/>
    </row>
    <row r="1130" spans="1:28" ht="12.75" customHeight="1" x14ac:dyDescent="0.15">
      <c r="A1130" t="str">
        <f t="shared" si="52"/>
        <v>1433582935540246192518</v>
      </c>
      <c r="B1130" s="45">
        <v>143358293</v>
      </c>
      <c r="C1130" s="11">
        <v>5540246192518</v>
      </c>
      <c r="D1130" s="11" t="str">
        <f t="shared" si="51"/>
        <v>MIX LEGUMES</v>
      </c>
      <c r="E1130" s="4">
        <v>44830</v>
      </c>
      <c r="F1130" s="42" t="str">
        <f t="shared" si="53"/>
        <v>202209</v>
      </c>
      <c r="G1130" s="6">
        <v>2088</v>
      </c>
      <c r="H1130" s="12"/>
      <c r="I1130" s="12"/>
      <c r="J1130" s="12"/>
      <c r="K1130" s="12"/>
      <c r="L1130" s="12"/>
      <c r="M1130" s="12"/>
      <c r="N1130" s="12"/>
      <c r="O1130" s="12"/>
      <c r="P1130" s="12"/>
      <c r="Q1130" s="12"/>
      <c r="R1130" s="12"/>
      <c r="S1130" s="12"/>
      <c r="T1130" s="12"/>
      <c r="U1130" s="12"/>
      <c r="V1130" s="12"/>
      <c r="W1130" s="12"/>
      <c r="X1130" s="12"/>
      <c r="Y1130" s="12"/>
      <c r="Z1130" s="12"/>
      <c r="AA1130" s="12"/>
      <c r="AB1130" s="12"/>
    </row>
    <row r="1131" spans="1:28" ht="12.75" customHeight="1" x14ac:dyDescent="0.15">
      <c r="A1131" t="str">
        <f t="shared" si="52"/>
        <v>1433583045540246176294</v>
      </c>
      <c r="B1131" s="45">
        <v>143358304</v>
      </c>
      <c r="C1131" s="13">
        <v>5540246176294</v>
      </c>
      <c r="D1131" s="11" t="str">
        <f t="shared" si="51"/>
        <v>CREMERIE</v>
      </c>
      <c r="E1131" s="7">
        <v>44827</v>
      </c>
      <c r="F1131" s="42" t="str">
        <f t="shared" si="53"/>
        <v>202209</v>
      </c>
      <c r="G1131" s="9">
        <v>743</v>
      </c>
      <c r="H1131" s="12"/>
      <c r="I1131" s="12"/>
      <c r="J1131" s="12"/>
      <c r="K1131" s="12"/>
      <c r="L1131" s="12"/>
      <c r="M1131" s="12"/>
      <c r="N1131" s="12"/>
      <c r="O1131" s="12"/>
      <c r="P1131" s="12"/>
      <c r="Q1131" s="12"/>
      <c r="R1131" s="12"/>
      <c r="S1131" s="12"/>
      <c r="T1131" s="12"/>
      <c r="U1131" s="12"/>
      <c r="V1131" s="12"/>
      <c r="W1131" s="12"/>
      <c r="X1131" s="12"/>
      <c r="Y1131" s="12"/>
      <c r="Z1131" s="12"/>
      <c r="AA1131" s="12"/>
      <c r="AB1131" s="12"/>
    </row>
    <row r="1132" spans="1:28" ht="12.75" customHeight="1" x14ac:dyDescent="0.15">
      <c r="A1132" t="str">
        <f t="shared" si="52"/>
        <v>1433583045540246176295</v>
      </c>
      <c r="B1132" s="45">
        <v>143358304</v>
      </c>
      <c r="C1132" s="11">
        <v>5540246176295</v>
      </c>
      <c r="D1132" s="11" t="str">
        <f t="shared" si="51"/>
        <v>CREMERIE</v>
      </c>
      <c r="E1132" s="4">
        <v>44827</v>
      </c>
      <c r="F1132" s="42" t="str">
        <f t="shared" si="53"/>
        <v>202209</v>
      </c>
      <c r="G1132" s="6">
        <v>4455</v>
      </c>
      <c r="H1132" s="12"/>
      <c r="I1132" s="12"/>
      <c r="J1132" s="12"/>
      <c r="K1132" s="12"/>
      <c r="L1132" s="12"/>
      <c r="M1132" s="12"/>
      <c r="N1132" s="12"/>
      <c r="O1132" s="12"/>
      <c r="P1132" s="12"/>
      <c r="Q1132" s="12"/>
      <c r="R1132" s="12"/>
      <c r="S1132" s="12"/>
      <c r="T1132" s="12"/>
      <c r="U1132" s="12"/>
      <c r="V1132" s="12"/>
      <c r="W1132" s="12"/>
      <c r="X1132" s="12"/>
      <c r="Y1132" s="12"/>
      <c r="Z1132" s="12"/>
      <c r="AA1132" s="12"/>
      <c r="AB1132" s="12"/>
    </row>
    <row r="1133" spans="1:28" ht="12.75" customHeight="1" x14ac:dyDescent="0.15">
      <c r="A1133" t="str">
        <f t="shared" si="52"/>
        <v>1433583055540246172669</v>
      </c>
      <c r="B1133" s="45">
        <v>143358305</v>
      </c>
      <c r="C1133" s="11">
        <v>5540246172669</v>
      </c>
      <c r="D1133" s="11" t="str">
        <f t="shared" si="51"/>
        <v>CREMERIE</v>
      </c>
      <c r="E1133" s="4">
        <v>44827</v>
      </c>
      <c r="F1133" s="42" t="str">
        <f t="shared" si="53"/>
        <v>202209</v>
      </c>
      <c r="G1133" s="6">
        <v>279</v>
      </c>
      <c r="H1133" s="12"/>
      <c r="I1133" s="12"/>
      <c r="J1133" s="12"/>
      <c r="K1133" s="12"/>
      <c r="L1133" s="12"/>
      <c r="M1133" s="12"/>
      <c r="N1133" s="12"/>
      <c r="O1133" s="12"/>
      <c r="P1133" s="12"/>
      <c r="Q1133" s="12"/>
      <c r="R1133" s="12"/>
      <c r="S1133" s="12"/>
      <c r="T1133" s="12"/>
      <c r="U1133" s="12"/>
      <c r="V1133" s="12"/>
      <c r="W1133" s="12"/>
      <c r="X1133" s="12"/>
      <c r="Y1133" s="12"/>
      <c r="Z1133" s="12"/>
      <c r="AA1133" s="12"/>
      <c r="AB1133" s="12"/>
    </row>
    <row r="1134" spans="1:28" ht="12.75" customHeight="1" x14ac:dyDescent="0.15">
      <c r="A1134" t="str">
        <f t="shared" si="52"/>
        <v>1433583055540246174174</v>
      </c>
      <c r="B1134" s="45">
        <v>143358305</v>
      </c>
      <c r="C1134" s="11">
        <v>5540246174174</v>
      </c>
      <c r="D1134" s="11" t="str">
        <f t="shared" si="51"/>
        <v>CREMERIE</v>
      </c>
      <c r="E1134" s="4">
        <v>44827</v>
      </c>
      <c r="F1134" s="42" t="str">
        <f t="shared" si="53"/>
        <v>202209</v>
      </c>
      <c r="G1134" s="6">
        <v>464</v>
      </c>
      <c r="H1134" s="12"/>
      <c r="I1134" s="12"/>
      <c r="J1134" s="12"/>
      <c r="K1134" s="12"/>
      <c r="L1134" s="12"/>
      <c r="M1134" s="12"/>
      <c r="N1134" s="12"/>
      <c r="O1134" s="12"/>
      <c r="P1134" s="12"/>
      <c r="Q1134" s="12"/>
      <c r="R1134" s="12"/>
      <c r="S1134" s="12"/>
      <c r="T1134" s="12"/>
      <c r="U1134" s="12"/>
      <c r="V1134" s="12"/>
      <c r="W1134" s="12"/>
      <c r="X1134" s="12"/>
      <c r="Y1134" s="12"/>
      <c r="Z1134" s="12"/>
      <c r="AA1134" s="12"/>
      <c r="AB1134" s="12"/>
    </row>
    <row r="1135" spans="1:28" ht="12.75" customHeight="1" x14ac:dyDescent="0.15">
      <c r="A1135" t="str">
        <f t="shared" si="52"/>
        <v>1433583055540246188175</v>
      </c>
      <c r="B1135" s="45">
        <v>143358305</v>
      </c>
      <c r="C1135" s="13">
        <v>5540246188175</v>
      </c>
      <c r="D1135" s="11" t="str">
        <f t="shared" si="51"/>
        <v>CREMERIE</v>
      </c>
      <c r="E1135" s="7">
        <v>44827</v>
      </c>
      <c r="F1135" s="42" t="str">
        <f t="shared" si="53"/>
        <v>202209</v>
      </c>
      <c r="G1135" s="9">
        <v>232</v>
      </c>
      <c r="H1135" s="12"/>
      <c r="I1135" s="12"/>
      <c r="J1135" s="12"/>
      <c r="K1135" s="12"/>
      <c r="L1135" s="12"/>
      <c r="M1135" s="12"/>
      <c r="N1135" s="12"/>
      <c r="O1135" s="12"/>
      <c r="P1135" s="12"/>
      <c r="Q1135" s="12"/>
      <c r="R1135" s="12"/>
      <c r="S1135" s="12"/>
      <c r="T1135" s="12"/>
      <c r="U1135" s="12"/>
      <c r="V1135" s="12"/>
      <c r="W1135" s="12"/>
      <c r="X1135" s="12"/>
      <c r="Y1135" s="12"/>
      <c r="Z1135" s="12"/>
      <c r="AA1135" s="12"/>
      <c r="AB1135" s="12"/>
    </row>
    <row r="1136" spans="1:28" ht="12.75" customHeight="1" x14ac:dyDescent="0.15">
      <c r="A1136" t="str">
        <f t="shared" si="52"/>
        <v>1433583065540246185429</v>
      </c>
      <c r="B1136" s="45">
        <v>143358306</v>
      </c>
      <c r="C1136" s="13">
        <v>5540246185429</v>
      </c>
      <c r="D1136" s="11" t="str">
        <f t="shared" si="51"/>
        <v>CREMERIE</v>
      </c>
      <c r="E1136" s="7">
        <v>44829</v>
      </c>
      <c r="F1136" s="42" t="str">
        <f t="shared" si="53"/>
        <v>202209</v>
      </c>
      <c r="G1136" s="9">
        <v>140</v>
      </c>
      <c r="H1136" s="12"/>
      <c r="I1136" s="12"/>
      <c r="J1136" s="12"/>
      <c r="K1136" s="12"/>
      <c r="L1136" s="12"/>
      <c r="M1136" s="12"/>
      <c r="N1136" s="12"/>
      <c r="O1136" s="12"/>
      <c r="P1136" s="12"/>
      <c r="Q1136" s="12"/>
      <c r="R1136" s="12"/>
      <c r="S1136" s="12"/>
      <c r="T1136" s="12"/>
      <c r="U1136" s="12"/>
      <c r="V1136" s="12"/>
      <c r="W1136" s="12"/>
      <c r="X1136" s="12"/>
      <c r="Y1136" s="12"/>
      <c r="Z1136" s="12"/>
      <c r="AA1136" s="12"/>
      <c r="AB1136" s="12"/>
    </row>
    <row r="1137" spans="1:28" ht="12.75" customHeight="1" x14ac:dyDescent="0.15">
      <c r="A1137" t="str">
        <f t="shared" si="52"/>
        <v>1433583065540246185562</v>
      </c>
      <c r="B1137" s="45">
        <v>143358306</v>
      </c>
      <c r="C1137" s="11">
        <v>5540246185562</v>
      </c>
      <c r="D1137" s="11" t="str">
        <f t="shared" si="51"/>
        <v>CREMERIE</v>
      </c>
      <c r="E1137" s="4">
        <v>44829</v>
      </c>
      <c r="F1137" s="42" t="str">
        <f t="shared" si="53"/>
        <v>202209</v>
      </c>
      <c r="G1137" s="6">
        <v>168</v>
      </c>
      <c r="H1137" s="12"/>
      <c r="I1137" s="12"/>
      <c r="J1137" s="12"/>
      <c r="K1137" s="12"/>
      <c r="L1137" s="12"/>
      <c r="M1137" s="12"/>
      <c r="N1137" s="12"/>
      <c r="O1137" s="12"/>
      <c r="P1137" s="12"/>
      <c r="Q1137" s="12"/>
      <c r="R1137" s="12"/>
      <c r="S1137" s="12"/>
      <c r="T1137" s="12"/>
      <c r="U1137" s="12"/>
      <c r="V1137" s="12"/>
      <c r="W1137" s="12"/>
      <c r="X1137" s="12"/>
      <c r="Y1137" s="12"/>
      <c r="Z1137" s="12"/>
      <c r="AA1137" s="12"/>
      <c r="AB1137" s="12"/>
    </row>
    <row r="1138" spans="1:28" ht="12.75" customHeight="1" x14ac:dyDescent="0.15">
      <c r="A1138" t="str">
        <f t="shared" si="52"/>
        <v>1433583065540246186325</v>
      </c>
      <c r="B1138" s="45">
        <v>143358306</v>
      </c>
      <c r="C1138" s="13">
        <v>5540246186325</v>
      </c>
      <c r="D1138" s="11" t="str">
        <f t="shared" si="51"/>
        <v>CREMERIE</v>
      </c>
      <c r="E1138" s="7">
        <v>44829</v>
      </c>
      <c r="F1138" s="42" t="str">
        <f t="shared" si="53"/>
        <v>202209</v>
      </c>
      <c r="G1138" s="9">
        <v>279</v>
      </c>
      <c r="H1138" s="12"/>
      <c r="I1138" s="12"/>
      <c r="J1138" s="12"/>
      <c r="K1138" s="12"/>
      <c r="L1138" s="12"/>
      <c r="M1138" s="12"/>
      <c r="N1138" s="12"/>
      <c r="O1138" s="12"/>
      <c r="P1138" s="12"/>
      <c r="Q1138" s="12"/>
      <c r="R1138" s="12"/>
      <c r="S1138" s="12"/>
      <c r="T1138" s="12"/>
      <c r="U1138" s="12"/>
      <c r="V1138" s="12"/>
      <c r="W1138" s="12"/>
      <c r="X1138" s="12"/>
      <c r="Y1138" s="12"/>
      <c r="Z1138" s="12"/>
      <c r="AA1138" s="12"/>
      <c r="AB1138" s="12"/>
    </row>
    <row r="1139" spans="1:28" ht="12.75" customHeight="1" x14ac:dyDescent="0.15">
      <c r="A1139" t="str">
        <f t="shared" si="52"/>
        <v>1433583155540246194478</v>
      </c>
      <c r="B1139" s="45">
        <v>143358315</v>
      </c>
      <c r="C1139" s="11">
        <v>5540246194478</v>
      </c>
      <c r="D1139" s="11" t="str">
        <f t="shared" si="51"/>
        <v>EMBALLAGES</v>
      </c>
      <c r="E1139" s="4">
        <v>44865</v>
      </c>
      <c r="F1139" s="42" t="str">
        <f t="shared" si="53"/>
        <v>202210</v>
      </c>
      <c r="G1139" s="6">
        <v>98</v>
      </c>
      <c r="H1139" s="12"/>
      <c r="I1139" s="12"/>
      <c r="J1139" s="12"/>
      <c r="K1139" s="12"/>
      <c r="L1139" s="12"/>
      <c r="M1139" s="12"/>
      <c r="N1139" s="12"/>
      <c r="O1139" s="12"/>
      <c r="P1139" s="12"/>
      <c r="Q1139" s="12"/>
      <c r="R1139" s="12"/>
      <c r="S1139" s="12"/>
      <c r="T1139" s="12"/>
      <c r="U1139" s="12"/>
      <c r="V1139" s="12"/>
      <c r="W1139" s="12"/>
      <c r="X1139" s="12"/>
      <c r="Y1139" s="12"/>
      <c r="Z1139" s="12"/>
      <c r="AA1139" s="12"/>
      <c r="AB1139" s="12"/>
    </row>
    <row r="1140" spans="1:28" ht="12.75" customHeight="1" x14ac:dyDescent="0.15">
      <c r="A1140" t="str">
        <f t="shared" si="52"/>
        <v>1433683395540246176294</v>
      </c>
      <c r="B1140" s="45">
        <v>143368339</v>
      </c>
      <c r="C1140" s="13">
        <v>5540246176294</v>
      </c>
      <c r="D1140" s="11" t="str">
        <f t="shared" si="51"/>
        <v>CREMERIE</v>
      </c>
      <c r="E1140" s="7">
        <v>44828</v>
      </c>
      <c r="F1140" s="42" t="str">
        <f t="shared" si="53"/>
        <v>202209</v>
      </c>
      <c r="G1140" s="9">
        <v>706</v>
      </c>
      <c r="H1140" s="12"/>
      <c r="I1140" s="12"/>
      <c r="J1140" s="12"/>
      <c r="K1140" s="12"/>
      <c r="L1140" s="12"/>
      <c r="M1140" s="12"/>
      <c r="N1140" s="12"/>
      <c r="O1140" s="12"/>
      <c r="P1140" s="12"/>
      <c r="Q1140" s="12"/>
      <c r="R1140" s="12"/>
      <c r="S1140" s="12"/>
      <c r="T1140" s="12"/>
      <c r="U1140" s="12"/>
      <c r="V1140" s="12"/>
      <c r="W1140" s="12"/>
      <c r="X1140" s="12"/>
      <c r="Y1140" s="12"/>
      <c r="Z1140" s="12"/>
      <c r="AA1140" s="12"/>
      <c r="AB1140" s="12"/>
    </row>
    <row r="1141" spans="1:28" ht="12.75" customHeight="1" x14ac:dyDescent="0.15">
      <c r="A1141" t="str">
        <f t="shared" si="52"/>
        <v>1433683395540246188200</v>
      </c>
      <c r="B1141" s="45">
        <v>143368339</v>
      </c>
      <c r="C1141" s="13">
        <v>5540246188200</v>
      </c>
      <c r="D1141" s="11" t="str">
        <f t="shared" si="51"/>
        <v>CREMERIE</v>
      </c>
      <c r="E1141" s="7">
        <v>44828</v>
      </c>
      <c r="F1141" s="42" t="str">
        <f t="shared" si="53"/>
        <v>202209</v>
      </c>
      <c r="G1141" s="9">
        <v>743</v>
      </c>
      <c r="H1141" s="12"/>
      <c r="I1141" s="12"/>
      <c r="J1141" s="12"/>
      <c r="K1141" s="12"/>
      <c r="L1141" s="12"/>
      <c r="M1141" s="12"/>
      <c r="N1141" s="12"/>
      <c r="O1141" s="12"/>
      <c r="P1141" s="12"/>
      <c r="Q1141" s="12"/>
      <c r="R1141" s="12"/>
      <c r="S1141" s="12"/>
      <c r="T1141" s="12"/>
      <c r="U1141" s="12"/>
      <c r="V1141" s="12"/>
      <c r="W1141" s="12"/>
      <c r="X1141" s="12"/>
      <c r="Y1141" s="12"/>
      <c r="Z1141" s="12"/>
      <c r="AA1141" s="12"/>
      <c r="AB1141" s="12"/>
    </row>
    <row r="1142" spans="1:28" ht="12.75" customHeight="1" x14ac:dyDescent="0.15">
      <c r="A1142" t="str">
        <f t="shared" si="52"/>
        <v>1433683425540246172978</v>
      </c>
      <c r="B1142" s="45">
        <v>143368342</v>
      </c>
      <c r="C1142" s="11">
        <v>5540246172978</v>
      </c>
      <c r="D1142" s="11" t="str">
        <f t="shared" si="51"/>
        <v>CREMERIE</v>
      </c>
      <c r="E1142" s="4">
        <v>44828</v>
      </c>
      <c r="F1142" s="42" t="str">
        <f t="shared" si="53"/>
        <v>202209</v>
      </c>
      <c r="G1142" s="6">
        <v>836</v>
      </c>
      <c r="H1142" s="12"/>
      <c r="I1142" s="12"/>
      <c r="J1142" s="12"/>
      <c r="K1142" s="12"/>
      <c r="L1142" s="12"/>
      <c r="M1142" s="12"/>
      <c r="N1142" s="12"/>
      <c r="O1142" s="12"/>
      <c r="P1142" s="12"/>
      <c r="Q1142" s="12"/>
      <c r="R1142" s="12"/>
      <c r="S1142" s="12"/>
      <c r="T1142" s="12"/>
      <c r="U1142" s="12"/>
      <c r="V1142" s="12"/>
      <c r="W1142" s="12"/>
      <c r="X1142" s="12"/>
      <c r="Y1142" s="12"/>
      <c r="Z1142" s="12"/>
      <c r="AA1142" s="12"/>
      <c r="AB1142" s="12"/>
    </row>
    <row r="1143" spans="1:28" ht="12.75" customHeight="1" x14ac:dyDescent="0.15">
      <c r="A1143" t="str">
        <f t="shared" si="52"/>
        <v>1433683555540246182684</v>
      </c>
      <c r="B1143" s="45">
        <v>143368355</v>
      </c>
      <c r="C1143" s="13">
        <v>5540246182684</v>
      </c>
      <c r="D1143" s="11" t="str">
        <f t="shared" si="51"/>
        <v>BOULANGERIE</v>
      </c>
      <c r="E1143" s="7">
        <v>44840</v>
      </c>
      <c r="F1143" s="42" t="str">
        <f t="shared" si="53"/>
        <v>202210</v>
      </c>
      <c r="G1143" s="9">
        <v>140</v>
      </c>
      <c r="H1143" s="12"/>
      <c r="I1143" s="12"/>
      <c r="J1143" s="12"/>
      <c r="K1143" s="12"/>
      <c r="L1143" s="12"/>
      <c r="M1143" s="12"/>
      <c r="N1143" s="12"/>
      <c r="O1143" s="12"/>
      <c r="P1143" s="12"/>
      <c r="Q1143" s="12"/>
      <c r="R1143" s="12"/>
      <c r="S1143" s="12"/>
      <c r="T1143" s="12"/>
      <c r="U1143" s="12"/>
      <c r="V1143" s="12"/>
      <c r="W1143" s="12"/>
      <c r="X1143" s="12"/>
      <c r="Y1143" s="12"/>
      <c r="Z1143" s="12"/>
      <c r="AA1143" s="12"/>
      <c r="AB1143" s="12"/>
    </row>
    <row r="1144" spans="1:28" ht="12.75" customHeight="1" x14ac:dyDescent="0.15">
      <c r="A1144" t="str">
        <f t="shared" si="52"/>
        <v>1433683555540246194467</v>
      </c>
      <c r="B1144" s="45">
        <v>143368355</v>
      </c>
      <c r="C1144" s="13">
        <v>5540246194467</v>
      </c>
      <c r="D1144" s="11" t="str">
        <f t="shared" si="51"/>
        <v>BOULANGERIE</v>
      </c>
      <c r="E1144" s="7">
        <v>44840</v>
      </c>
      <c r="F1144" s="42" t="str">
        <f t="shared" si="53"/>
        <v>202210</v>
      </c>
      <c r="G1144" s="9">
        <v>21382</v>
      </c>
      <c r="H1144" s="12"/>
      <c r="I1144" s="12"/>
      <c r="J1144" s="12"/>
      <c r="K1144" s="12"/>
      <c r="L1144" s="12"/>
      <c r="M1144" s="12"/>
      <c r="N1144" s="12"/>
      <c r="O1144" s="12"/>
      <c r="P1144" s="12"/>
      <c r="Q1144" s="12"/>
      <c r="R1144" s="12"/>
      <c r="S1144" s="12"/>
      <c r="T1144" s="12"/>
      <c r="U1144" s="12"/>
      <c r="V1144" s="12"/>
      <c r="W1144" s="12"/>
      <c r="X1144" s="12"/>
      <c r="Y1144" s="12"/>
      <c r="Z1144" s="12"/>
      <c r="AA1144" s="12"/>
      <c r="AB1144" s="12"/>
    </row>
    <row r="1145" spans="1:28" ht="12.75" customHeight="1" x14ac:dyDescent="0.15">
      <c r="A1145" t="str">
        <f t="shared" si="52"/>
        <v>1433683615540246194632</v>
      </c>
      <c r="B1145" s="45">
        <v>143368361</v>
      </c>
      <c r="C1145" s="11">
        <v>5540246194632</v>
      </c>
      <c r="D1145" s="11" t="str">
        <f t="shared" si="51"/>
        <v>BOULANGERIE</v>
      </c>
      <c r="E1145" s="4">
        <v>44837</v>
      </c>
      <c r="F1145" s="42" t="str">
        <f t="shared" si="53"/>
        <v>202210</v>
      </c>
      <c r="G1145" s="6">
        <v>1170</v>
      </c>
      <c r="H1145" s="12"/>
      <c r="I1145" s="12"/>
      <c r="J1145" s="12"/>
      <c r="K1145" s="12"/>
      <c r="L1145" s="12"/>
      <c r="M1145" s="12"/>
      <c r="N1145" s="12"/>
      <c r="O1145" s="12"/>
      <c r="P1145" s="12"/>
      <c r="Q1145" s="12"/>
      <c r="R1145" s="12"/>
      <c r="S1145" s="12"/>
      <c r="T1145" s="12"/>
      <c r="U1145" s="12"/>
      <c r="V1145" s="12"/>
      <c r="W1145" s="12"/>
      <c r="X1145" s="12"/>
      <c r="Y1145" s="12"/>
      <c r="Z1145" s="12"/>
      <c r="AA1145" s="12"/>
      <c r="AB1145" s="12"/>
    </row>
    <row r="1146" spans="1:28" ht="12.75" customHeight="1" x14ac:dyDescent="0.15">
      <c r="A1146" t="str">
        <f t="shared" si="52"/>
        <v>1433683625540246183130</v>
      </c>
      <c r="B1146" s="45">
        <v>143368362</v>
      </c>
      <c r="C1146" s="13">
        <v>5540246183130</v>
      </c>
      <c r="D1146" s="11" t="str">
        <f t="shared" si="51"/>
        <v>MIX LEGUMES</v>
      </c>
      <c r="E1146" s="7">
        <v>44836</v>
      </c>
      <c r="F1146" s="42" t="str">
        <f t="shared" si="53"/>
        <v>202210</v>
      </c>
      <c r="G1146" s="9">
        <v>1692</v>
      </c>
      <c r="H1146" s="12"/>
      <c r="I1146" s="12"/>
      <c r="J1146" s="12"/>
      <c r="K1146" s="12"/>
      <c r="L1146" s="12"/>
      <c r="M1146" s="12"/>
      <c r="N1146" s="12"/>
      <c r="O1146" s="12"/>
      <c r="P1146" s="12"/>
      <c r="Q1146" s="12"/>
      <c r="R1146" s="12"/>
      <c r="S1146" s="12"/>
      <c r="T1146" s="12"/>
      <c r="U1146" s="12"/>
      <c r="V1146" s="12"/>
      <c r="W1146" s="12"/>
      <c r="X1146" s="12"/>
      <c r="Y1146" s="12"/>
      <c r="Z1146" s="12"/>
      <c r="AA1146" s="12"/>
      <c r="AB1146" s="12"/>
    </row>
    <row r="1147" spans="1:28" ht="12.75" customHeight="1" x14ac:dyDescent="0.15">
      <c r="A1147" t="str">
        <f t="shared" si="52"/>
        <v>1433683625540246183455</v>
      </c>
      <c r="B1147" s="45">
        <v>143368362</v>
      </c>
      <c r="C1147" s="11">
        <v>5540246183455</v>
      </c>
      <c r="D1147" s="11" t="str">
        <f t="shared" si="51"/>
        <v>MIX LEGUMES</v>
      </c>
      <c r="E1147" s="4">
        <v>44836</v>
      </c>
      <c r="F1147" s="42" t="str">
        <f t="shared" si="53"/>
        <v>202210</v>
      </c>
      <c r="G1147" s="6">
        <v>1044</v>
      </c>
      <c r="H1147" s="12"/>
      <c r="I1147" s="12"/>
      <c r="J1147" s="12"/>
      <c r="K1147" s="12"/>
      <c r="L1147" s="12"/>
      <c r="M1147" s="12"/>
      <c r="N1147" s="12"/>
      <c r="O1147" s="12"/>
      <c r="P1147" s="12"/>
      <c r="Q1147" s="12"/>
      <c r="R1147" s="12"/>
      <c r="S1147" s="12"/>
      <c r="T1147" s="12"/>
      <c r="U1147" s="12"/>
      <c r="V1147" s="12"/>
      <c r="W1147" s="12"/>
      <c r="X1147" s="12"/>
      <c r="Y1147" s="12"/>
      <c r="Z1147" s="12"/>
      <c r="AA1147" s="12"/>
      <c r="AB1147" s="12"/>
    </row>
    <row r="1148" spans="1:28" ht="12.75" customHeight="1" x14ac:dyDescent="0.15">
      <c r="A1148" t="str">
        <f t="shared" si="52"/>
        <v>1433683625540246183537</v>
      </c>
      <c r="B1148" s="45">
        <v>143368362</v>
      </c>
      <c r="C1148" s="13">
        <v>5540246183537</v>
      </c>
      <c r="D1148" s="11" t="str">
        <f t="shared" si="51"/>
        <v>MIX LEGUMES</v>
      </c>
      <c r="E1148" s="7">
        <v>44836</v>
      </c>
      <c r="F1148" s="42" t="str">
        <f t="shared" si="53"/>
        <v>202210</v>
      </c>
      <c r="G1148" s="9">
        <v>669</v>
      </c>
      <c r="H1148" s="12"/>
      <c r="I1148" s="12"/>
      <c r="J1148" s="12"/>
      <c r="K1148" s="12"/>
      <c r="L1148" s="12"/>
      <c r="M1148" s="12"/>
      <c r="N1148" s="12"/>
      <c r="O1148" s="12"/>
      <c r="P1148" s="12"/>
      <c r="Q1148" s="12"/>
      <c r="R1148" s="12"/>
      <c r="S1148" s="12"/>
      <c r="T1148" s="12"/>
      <c r="U1148" s="12"/>
      <c r="V1148" s="12"/>
      <c r="W1148" s="12"/>
      <c r="X1148" s="12"/>
      <c r="Y1148" s="12"/>
      <c r="Z1148" s="12"/>
      <c r="AA1148" s="12"/>
      <c r="AB1148" s="12"/>
    </row>
    <row r="1149" spans="1:28" ht="12.75" customHeight="1" x14ac:dyDescent="0.15">
      <c r="A1149" t="str">
        <f t="shared" si="52"/>
        <v>1433683625540246183555</v>
      </c>
      <c r="B1149" s="45">
        <v>143368362</v>
      </c>
      <c r="C1149" s="11">
        <v>5540246183555</v>
      </c>
      <c r="D1149" s="11" t="str">
        <f t="shared" si="51"/>
        <v>MIX LEGUMES</v>
      </c>
      <c r="E1149" s="4">
        <v>44836</v>
      </c>
      <c r="F1149" s="42" t="str">
        <f t="shared" si="53"/>
        <v>202210</v>
      </c>
      <c r="G1149" s="6">
        <v>543</v>
      </c>
      <c r="H1149" s="12"/>
      <c r="I1149" s="12"/>
      <c r="J1149" s="12"/>
      <c r="K1149" s="12"/>
      <c r="L1149" s="12"/>
      <c r="M1149" s="12"/>
      <c r="N1149" s="12"/>
      <c r="O1149" s="12"/>
      <c r="P1149" s="12"/>
      <c r="Q1149" s="12"/>
      <c r="R1149" s="12"/>
      <c r="S1149" s="12"/>
      <c r="T1149" s="12"/>
      <c r="U1149" s="12"/>
      <c r="V1149" s="12"/>
      <c r="W1149" s="12"/>
      <c r="X1149" s="12"/>
      <c r="Y1149" s="12"/>
      <c r="Z1149" s="12"/>
      <c r="AA1149" s="12"/>
      <c r="AB1149" s="12"/>
    </row>
    <row r="1150" spans="1:28" ht="12.75" customHeight="1" x14ac:dyDescent="0.15">
      <c r="A1150" t="str">
        <f t="shared" si="52"/>
        <v>1433683665540246171933</v>
      </c>
      <c r="B1150" s="45">
        <v>143368366</v>
      </c>
      <c r="C1150" s="11">
        <v>5540246171933</v>
      </c>
      <c r="D1150" s="11" t="str">
        <f t="shared" si="51"/>
        <v>CREMERIE</v>
      </c>
      <c r="E1150" s="4">
        <v>44829</v>
      </c>
      <c r="F1150" s="42" t="str">
        <f t="shared" si="53"/>
        <v>202209</v>
      </c>
      <c r="G1150" s="6">
        <v>557</v>
      </c>
      <c r="H1150" s="12"/>
      <c r="I1150" s="12"/>
      <c r="J1150" s="12"/>
      <c r="K1150" s="12"/>
      <c r="L1150" s="12"/>
      <c r="M1150" s="12"/>
      <c r="N1150" s="12"/>
      <c r="O1150" s="12"/>
      <c r="P1150" s="12"/>
      <c r="Q1150" s="12"/>
      <c r="R1150" s="12"/>
      <c r="S1150" s="12"/>
      <c r="T1150" s="12"/>
      <c r="U1150" s="12"/>
      <c r="V1150" s="12"/>
      <c r="W1150" s="12"/>
      <c r="X1150" s="12"/>
      <c r="Y1150" s="12"/>
      <c r="Z1150" s="12"/>
      <c r="AA1150" s="12"/>
      <c r="AB1150" s="12"/>
    </row>
    <row r="1151" spans="1:28" ht="12.75" customHeight="1" x14ac:dyDescent="0.15">
      <c r="A1151" t="str">
        <f t="shared" si="52"/>
        <v>1433683665540246176294</v>
      </c>
      <c r="B1151" s="45">
        <v>143368366</v>
      </c>
      <c r="C1151" s="11">
        <v>5540246176294</v>
      </c>
      <c r="D1151" s="11" t="str">
        <f t="shared" si="51"/>
        <v>CREMERIE</v>
      </c>
      <c r="E1151" s="4">
        <v>44829</v>
      </c>
      <c r="F1151" s="42" t="str">
        <f t="shared" si="53"/>
        <v>202209</v>
      </c>
      <c r="G1151" s="6">
        <v>743</v>
      </c>
      <c r="H1151" s="12"/>
      <c r="I1151" s="12"/>
      <c r="J1151" s="12"/>
      <c r="K1151" s="12"/>
      <c r="L1151" s="12"/>
      <c r="M1151" s="12"/>
      <c r="N1151" s="12"/>
      <c r="O1151" s="12"/>
      <c r="P1151" s="12"/>
      <c r="Q1151" s="12"/>
      <c r="R1151" s="12"/>
      <c r="S1151" s="12"/>
      <c r="T1151" s="12"/>
      <c r="U1151" s="12"/>
      <c r="V1151" s="12"/>
      <c r="W1151" s="12"/>
      <c r="X1151" s="12"/>
      <c r="Y1151" s="12"/>
      <c r="Z1151" s="12"/>
      <c r="AA1151" s="12"/>
      <c r="AB1151" s="12"/>
    </row>
    <row r="1152" spans="1:28" ht="12.75" customHeight="1" x14ac:dyDescent="0.15">
      <c r="A1152" t="str">
        <f t="shared" si="52"/>
        <v>1433683665540246176295</v>
      </c>
      <c r="B1152" s="45">
        <v>143368366</v>
      </c>
      <c r="C1152" s="13">
        <v>5540246176295</v>
      </c>
      <c r="D1152" s="11" t="str">
        <f t="shared" si="51"/>
        <v>CREMERIE</v>
      </c>
      <c r="E1152" s="7">
        <v>44829</v>
      </c>
      <c r="F1152" s="42" t="str">
        <f t="shared" si="53"/>
        <v>202209</v>
      </c>
      <c r="G1152" s="9">
        <v>4455</v>
      </c>
      <c r="H1152" s="12"/>
      <c r="I1152" s="12"/>
      <c r="J1152" s="12"/>
      <c r="K1152" s="12"/>
      <c r="L1152" s="12"/>
      <c r="M1152" s="12"/>
      <c r="N1152" s="12"/>
      <c r="O1152" s="12"/>
      <c r="P1152" s="12"/>
      <c r="Q1152" s="12"/>
      <c r="R1152" s="12"/>
      <c r="S1152" s="12"/>
      <c r="T1152" s="12"/>
      <c r="U1152" s="12"/>
      <c r="V1152" s="12"/>
      <c r="W1152" s="12"/>
      <c r="X1152" s="12"/>
      <c r="Y1152" s="12"/>
      <c r="Z1152" s="12"/>
      <c r="AA1152" s="12"/>
      <c r="AB1152" s="12"/>
    </row>
    <row r="1153" spans="1:28" ht="12.75" customHeight="1" x14ac:dyDescent="0.15">
      <c r="A1153" t="str">
        <f t="shared" si="52"/>
        <v>1433683665540246187987</v>
      </c>
      <c r="B1153" s="45">
        <v>143368366</v>
      </c>
      <c r="C1153" s="11">
        <v>5540246187987</v>
      </c>
      <c r="D1153" s="11" t="str">
        <f t="shared" si="51"/>
        <v>CREMERIE</v>
      </c>
      <c r="E1153" s="4">
        <v>44829</v>
      </c>
      <c r="F1153" s="42" t="str">
        <f t="shared" si="53"/>
        <v>202209</v>
      </c>
      <c r="G1153" s="6">
        <v>6682</v>
      </c>
      <c r="H1153" s="12"/>
      <c r="I1153" s="12"/>
      <c r="J1153" s="12"/>
      <c r="K1153" s="12"/>
      <c r="L1153" s="12"/>
      <c r="M1153" s="12"/>
      <c r="N1153" s="12"/>
      <c r="O1153" s="12"/>
      <c r="P1153" s="12"/>
      <c r="Q1153" s="12"/>
      <c r="R1153" s="12"/>
      <c r="S1153" s="12"/>
      <c r="T1153" s="12"/>
      <c r="U1153" s="12"/>
      <c r="V1153" s="12"/>
      <c r="W1153" s="12"/>
      <c r="X1153" s="12"/>
      <c r="Y1153" s="12"/>
      <c r="Z1153" s="12"/>
      <c r="AA1153" s="12"/>
      <c r="AB1153" s="12"/>
    </row>
    <row r="1154" spans="1:28" ht="12.75" customHeight="1" x14ac:dyDescent="0.15">
      <c r="A1154" t="str">
        <f t="shared" si="52"/>
        <v>1433683665540246188200</v>
      </c>
      <c r="B1154" s="45">
        <v>143368366</v>
      </c>
      <c r="C1154" s="13">
        <v>5540246188200</v>
      </c>
      <c r="D1154" s="11" t="str">
        <f t="shared" ref="D1154:D1217" si="54">VLOOKUP(C1154,Categorie,4,FALSE)</f>
        <v>CREMERIE</v>
      </c>
      <c r="E1154" s="7">
        <v>44829</v>
      </c>
      <c r="F1154" s="42" t="str">
        <f t="shared" si="53"/>
        <v>202209</v>
      </c>
      <c r="G1154" s="9">
        <v>743</v>
      </c>
      <c r="H1154" s="12"/>
      <c r="I1154" s="12"/>
      <c r="J1154" s="12"/>
      <c r="K1154" s="12"/>
      <c r="L1154" s="12"/>
      <c r="M1154" s="12"/>
      <c r="N1154" s="12"/>
      <c r="O1154" s="12"/>
      <c r="P1154" s="12"/>
      <c r="Q1154" s="12"/>
      <c r="R1154" s="12"/>
      <c r="S1154" s="12"/>
      <c r="T1154" s="12"/>
      <c r="U1154" s="12"/>
      <c r="V1154" s="12"/>
      <c r="W1154" s="12"/>
      <c r="X1154" s="12"/>
      <c r="Y1154" s="12"/>
      <c r="Z1154" s="12"/>
      <c r="AA1154" s="12"/>
      <c r="AB1154" s="12"/>
    </row>
    <row r="1155" spans="1:28" ht="12.75" customHeight="1" x14ac:dyDescent="0.15">
      <c r="A1155" t="str">
        <f t="shared" ref="A1155:A1218" si="55">_xlfn.CONCAT(B1155,C1155)</f>
        <v>1433683705540246176699</v>
      </c>
      <c r="B1155" s="45">
        <v>143368370</v>
      </c>
      <c r="C1155" s="13">
        <v>5540246176699</v>
      </c>
      <c r="D1155" s="11" t="str">
        <f t="shared" si="54"/>
        <v>CREMERIE</v>
      </c>
      <c r="E1155" s="7">
        <v>44829</v>
      </c>
      <c r="F1155" s="42" t="str">
        <f t="shared" ref="F1155:F1218" si="56">TEXT(E1155,"aaaamm")</f>
        <v>202209</v>
      </c>
      <c r="G1155" s="9">
        <v>4176</v>
      </c>
      <c r="H1155" s="12"/>
      <c r="I1155" s="12"/>
      <c r="J1155" s="12"/>
      <c r="K1155" s="12"/>
      <c r="L1155" s="12"/>
      <c r="M1155" s="12"/>
      <c r="N1155" s="12"/>
      <c r="O1155" s="12"/>
      <c r="P1155" s="12"/>
      <c r="Q1155" s="12"/>
      <c r="R1155" s="12"/>
      <c r="S1155" s="12"/>
      <c r="T1155" s="12"/>
      <c r="U1155" s="12"/>
      <c r="V1155" s="12"/>
      <c r="W1155" s="12"/>
      <c r="X1155" s="12"/>
      <c r="Y1155" s="12"/>
      <c r="Z1155" s="12"/>
      <c r="AA1155" s="12"/>
      <c r="AB1155" s="12"/>
    </row>
    <row r="1156" spans="1:28" ht="12.75" customHeight="1" x14ac:dyDescent="0.15">
      <c r="A1156" t="str">
        <f t="shared" si="55"/>
        <v>1433683735540246171933</v>
      </c>
      <c r="B1156" s="45">
        <v>143368373</v>
      </c>
      <c r="C1156" s="13">
        <v>5540246171933</v>
      </c>
      <c r="D1156" s="11" t="str">
        <f t="shared" si="54"/>
        <v>CREMERIE</v>
      </c>
      <c r="E1156" s="7">
        <v>44829</v>
      </c>
      <c r="F1156" s="42" t="str">
        <f t="shared" si="56"/>
        <v>202209</v>
      </c>
      <c r="G1156" s="9">
        <v>2228</v>
      </c>
      <c r="H1156" s="12"/>
      <c r="I1156" s="12"/>
      <c r="J1156" s="12"/>
      <c r="K1156" s="12"/>
      <c r="L1156" s="12"/>
      <c r="M1156" s="12"/>
      <c r="N1156" s="12"/>
      <c r="O1156" s="12"/>
      <c r="P1156" s="12"/>
      <c r="Q1156" s="12"/>
      <c r="R1156" s="12"/>
      <c r="S1156" s="12"/>
      <c r="T1156" s="12"/>
      <c r="U1156" s="12"/>
      <c r="V1156" s="12"/>
      <c r="W1156" s="12"/>
      <c r="X1156" s="12"/>
      <c r="Y1156" s="12"/>
      <c r="Z1156" s="12"/>
      <c r="AA1156" s="12"/>
      <c r="AB1156" s="12"/>
    </row>
    <row r="1157" spans="1:28" ht="12.75" customHeight="1" x14ac:dyDescent="0.15">
      <c r="A1157" t="str">
        <f t="shared" si="55"/>
        <v>1433683815540246191736</v>
      </c>
      <c r="B1157" s="45">
        <v>143368381</v>
      </c>
      <c r="C1157" s="11">
        <v>5540246191736</v>
      </c>
      <c r="D1157" s="11" t="str">
        <f t="shared" si="54"/>
        <v>CREMERIE</v>
      </c>
      <c r="E1157" s="4">
        <v>44869</v>
      </c>
      <c r="F1157" s="42" t="str">
        <f t="shared" si="56"/>
        <v>202211</v>
      </c>
      <c r="G1157" s="6">
        <v>650</v>
      </c>
      <c r="H1157" s="12"/>
      <c r="I1157" s="12"/>
      <c r="J1157" s="12"/>
      <c r="K1157" s="12"/>
      <c r="L1157" s="12"/>
      <c r="M1157" s="12"/>
      <c r="N1157" s="12"/>
      <c r="O1157" s="12"/>
      <c r="P1157" s="12"/>
      <c r="Q1157" s="12"/>
      <c r="R1157" s="12"/>
      <c r="S1157" s="12"/>
      <c r="T1157" s="12"/>
      <c r="U1157" s="12"/>
      <c r="V1157" s="12"/>
      <c r="W1157" s="12"/>
      <c r="X1157" s="12"/>
      <c r="Y1157" s="12"/>
      <c r="Z1157" s="12"/>
      <c r="AA1157" s="12"/>
      <c r="AB1157" s="12"/>
    </row>
    <row r="1158" spans="1:28" ht="12.75" customHeight="1" x14ac:dyDescent="0.15">
      <c r="A1158" t="str">
        <f t="shared" si="55"/>
        <v>1433683825540246183558</v>
      </c>
      <c r="B1158" s="45">
        <v>143368382</v>
      </c>
      <c r="C1158" s="13">
        <v>5540246183558</v>
      </c>
      <c r="D1158" s="11" t="str">
        <f t="shared" si="54"/>
        <v>MIX LEGUMES</v>
      </c>
      <c r="E1158" s="7">
        <v>44841</v>
      </c>
      <c r="F1158" s="42" t="str">
        <f t="shared" si="56"/>
        <v>202210</v>
      </c>
      <c r="G1158" s="9">
        <v>5197</v>
      </c>
      <c r="H1158" s="12"/>
      <c r="I1158" s="12"/>
      <c r="J1158" s="12"/>
      <c r="K1158" s="12"/>
      <c r="L1158" s="12"/>
      <c r="M1158" s="12"/>
      <c r="N1158" s="12"/>
      <c r="O1158" s="12"/>
      <c r="P1158" s="12"/>
      <c r="Q1158" s="12"/>
      <c r="R1158" s="12"/>
      <c r="S1158" s="12"/>
      <c r="T1158" s="12"/>
      <c r="U1158" s="12"/>
      <c r="V1158" s="12"/>
      <c r="W1158" s="12"/>
      <c r="X1158" s="12"/>
      <c r="Y1158" s="12"/>
      <c r="Z1158" s="12"/>
      <c r="AA1158" s="12"/>
      <c r="AB1158" s="12"/>
    </row>
    <row r="1159" spans="1:28" ht="12.75" customHeight="1" x14ac:dyDescent="0.15">
      <c r="A1159" t="str">
        <f t="shared" si="55"/>
        <v>1433683825540246183560</v>
      </c>
      <c r="B1159" s="45">
        <v>143368382</v>
      </c>
      <c r="C1159" s="11">
        <v>5540246183560</v>
      </c>
      <c r="D1159" s="11" t="str">
        <f t="shared" si="54"/>
        <v>MIX LEGUMES</v>
      </c>
      <c r="E1159" s="4">
        <v>44841</v>
      </c>
      <c r="F1159" s="42" t="str">
        <f t="shared" si="56"/>
        <v>202210</v>
      </c>
      <c r="G1159" s="6">
        <v>223</v>
      </c>
      <c r="H1159" s="12"/>
      <c r="I1159" s="12"/>
      <c r="J1159" s="12"/>
      <c r="K1159" s="12"/>
      <c r="L1159" s="12"/>
      <c r="M1159" s="12"/>
      <c r="N1159" s="12"/>
      <c r="O1159" s="12"/>
      <c r="P1159" s="12"/>
      <c r="Q1159" s="12"/>
      <c r="R1159" s="12"/>
      <c r="S1159" s="12"/>
      <c r="T1159" s="12"/>
      <c r="U1159" s="12"/>
      <c r="V1159" s="12"/>
      <c r="W1159" s="12"/>
      <c r="X1159" s="12"/>
      <c r="Y1159" s="12"/>
      <c r="Z1159" s="12"/>
      <c r="AA1159" s="12"/>
      <c r="AB1159" s="12"/>
    </row>
    <row r="1160" spans="1:28" ht="12.75" customHeight="1" x14ac:dyDescent="0.15">
      <c r="A1160" t="str">
        <f t="shared" si="55"/>
        <v>1433683825540246192209</v>
      </c>
      <c r="B1160" s="45">
        <v>143368382</v>
      </c>
      <c r="C1160" s="13">
        <v>5540246192209</v>
      </c>
      <c r="D1160" s="11" t="str">
        <f t="shared" si="54"/>
        <v>MIX LEGUMES</v>
      </c>
      <c r="E1160" s="7">
        <v>44841</v>
      </c>
      <c r="F1160" s="42" t="str">
        <f t="shared" si="56"/>
        <v>202210</v>
      </c>
      <c r="G1160" s="9">
        <v>2228</v>
      </c>
      <c r="H1160" s="12"/>
      <c r="I1160" s="12"/>
      <c r="J1160" s="12"/>
      <c r="K1160" s="12"/>
      <c r="L1160" s="12"/>
      <c r="M1160" s="12"/>
      <c r="N1160" s="12"/>
      <c r="O1160" s="12"/>
      <c r="P1160" s="12"/>
      <c r="Q1160" s="12"/>
      <c r="R1160" s="12"/>
      <c r="S1160" s="12"/>
      <c r="T1160" s="12"/>
      <c r="U1160" s="12"/>
      <c r="V1160" s="12"/>
      <c r="W1160" s="12"/>
      <c r="X1160" s="12"/>
      <c r="Y1160" s="12"/>
      <c r="Z1160" s="12"/>
      <c r="AA1160" s="12"/>
      <c r="AB1160" s="12"/>
    </row>
    <row r="1161" spans="1:28" ht="12.75" customHeight="1" x14ac:dyDescent="0.15">
      <c r="A1161" t="str">
        <f t="shared" si="55"/>
        <v>1433683825540246192462</v>
      </c>
      <c r="B1161" s="45">
        <v>143368382</v>
      </c>
      <c r="C1161" s="11">
        <v>5540246192462</v>
      </c>
      <c r="D1161" s="11" t="str">
        <f t="shared" si="54"/>
        <v>MIX LEGUMES</v>
      </c>
      <c r="E1161" s="4">
        <v>44841</v>
      </c>
      <c r="F1161" s="42" t="str">
        <f t="shared" si="56"/>
        <v>202210</v>
      </c>
      <c r="G1161" s="6">
        <v>928</v>
      </c>
      <c r="H1161" s="12"/>
      <c r="I1161" s="12"/>
      <c r="J1161" s="12"/>
      <c r="K1161" s="12"/>
      <c r="L1161" s="12"/>
      <c r="M1161" s="12"/>
      <c r="N1161" s="12"/>
      <c r="O1161" s="12"/>
      <c r="P1161" s="12"/>
      <c r="Q1161" s="12"/>
      <c r="R1161" s="12"/>
      <c r="S1161" s="12"/>
      <c r="T1161" s="12"/>
      <c r="U1161" s="12"/>
      <c r="V1161" s="12"/>
      <c r="W1161" s="12"/>
      <c r="X1161" s="12"/>
      <c r="Y1161" s="12"/>
      <c r="Z1161" s="12"/>
      <c r="AA1161" s="12"/>
      <c r="AB1161" s="12"/>
    </row>
    <row r="1162" spans="1:28" ht="12.75" customHeight="1" x14ac:dyDescent="0.15">
      <c r="A1162" t="str">
        <f t="shared" si="55"/>
        <v>1433683825540246192831</v>
      </c>
      <c r="B1162" s="45">
        <v>143368382</v>
      </c>
      <c r="C1162" s="13">
        <v>5540246192831</v>
      </c>
      <c r="D1162" s="11" t="str">
        <f t="shared" si="54"/>
        <v>MIX LEGUMES</v>
      </c>
      <c r="E1162" s="7">
        <v>44841</v>
      </c>
      <c r="F1162" s="42" t="str">
        <f t="shared" si="56"/>
        <v>202210</v>
      </c>
      <c r="G1162" s="9">
        <v>1300</v>
      </c>
      <c r="H1162" s="12"/>
      <c r="I1162" s="12"/>
      <c r="J1162" s="12"/>
      <c r="K1162" s="12"/>
      <c r="L1162" s="12"/>
      <c r="M1162" s="12"/>
      <c r="N1162" s="12"/>
      <c r="O1162" s="12"/>
      <c r="P1162" s="12"/>
      <c r="Q1162" s="12"/>
      <c r="R1162" s="12"/>
      <c r="S1162" s="12"/>
      <c r="T1162" s="12"/>
      <c r="U1162" s="12"/>
      <c r="V1162" s="12"/>
      <c r="W1162" s="12"/>
      <c r="X1162" s="12"/>
      <c r="Y1162" s="12"/>
      <c r="Z1162" s="12"/>
      <c r="AA1162" s="12"/>
      <c r="AB1162" s="12"/>
    </row>
    <row r="1163" spans="1:28" ht="12.75" customHeight="1" x14ac:dyDescent="0.15">
      <c r="A1163" t="str">
        <f t="shared" si="55"/>
        <v>1433683835540246181061</v>
      </c>
      <c r="B1163" s="45">
        <v>143368383</v>
      </c>
      <c r="C1163" s="11">
        <v>5540246181061</v>
      </c>
      <c r="D1163" s="11" t="str">
        <f t="shared" si="54"/>
        <v>VOLAILLE</v>
      </c>
      <c r="E1163" s="4">
        <v>44836</v>
      </c>
      <c r="F1163" s="42" t="str">
        <f t="shared" si="56"/>
        <v>202210</v>
      </c>
      <c r="G1163" s="6">
        <v>2205</v>
      </c>
      <c r="H1163" s="12"/>
      <c r="I1163" s="12"/>
      <c r="J1163" s="12"/>
      <c r="K1163" s="12"/>
      <c r="L1163" s="12"/>
      <c r="M1163" s="12"/>
      <c r="N1163" s="12"/>
      <c r="O1163" s="12"/>
      <c r="P1163" s="12"/>
      <c r="Q1163" s="12"/>
      <c r="R1163" s="12"/>
      <c r="S1163" s="12"/>
      <c r="T1163" s="12"/>
      <c r="U1163" s="12"/>
      <c r="V1163" s="12"/>
      <c r="W1163" s="12"/>
      <c r="X1163" s="12"/>
      <c r="Y1163" s="12"/>
      <c r="Z1163" s="12"/>
      <c r="AA1163" s="12"/>
      <c r="AB1163" s="12"/>
    </row>
    <row r="1164" spans="1:28" ht="12.75" customHeight="1" x14ac:dyDescent="0.15">
      <c r="A1164" t="str">
        <f t="shared" si="55"/>
        <v>1433683835540246185278</v>
      </c>
      <c r="B1164" s="45">
        <v>143368383</v>
      </c>
      <c r="C1164" s="13">
        <v>5540246185278</v>
      </c>
      <c r="D1164" s="11" t="str">
        <f t="shared" si="54"/>
        <v>VOLAILLE</v>
      </c>
      <c r="E1164" s="7">
        <v>44836</v>
      </c>
      <c r="F1164" s="42" t="str">
        <f t="shared" si="56"/>
        <v>202210</v>
      </c>
      <c r="G1164" s="9">
        <v>6098</v>
      </c>
      <c r="H1164" s="12"/>
      <c r="I1164" s="12"/>
      <c r="J1164" s="12"/>
      <c r="K1164" s="12"/>
      <c r="L1164" s="12"/>
      <c r="M1164" s="12"/>
      <c r="N1164" s="12"/>
      <c r="O1164" s="12"/>
      <c r="P1164" s="12"/>
      <c r="Q1164" s="12"/>
      <c r="R1164" s="12"/>
      <c r="S1164" s="12"/>
      <c r="T1164" s="12"/>
      <c r="U1164" s="12"/>
      <c r="V1164" s="12"/>
      <c r="W1164" s="12"/>
      <c r="X1164" s="12"/>
      <c r="Y1164" s="12"/>
      <c r="Z1164" s="12"/>
      <c r="AA1164" s="12"/>
      <c r="AB1164" s="12"/>
    </row>
    <row r="1165" spans="1:28" ht="12.75" customHeight="1" x14ac:dyDescent="0.15">
      <c r="A1165" t="str">
        <f t="shared" si="55"/>
        <v>1433683845540246171759</v>
      </c>
      <c r="B1165" s="45">
        <v>143368384</v>
      </c>
      <c r="C1165" s="13">
        <v>5540246171759</v>
      </c>
      <c r="D1165" s="11" t="str">
        <f t="shared" si="54"/>
        <v>MIX LEGUMES</v>
      </c>
      <c r="E1165" s="7">
        <v>44833</v>
      </c>
      <c r="F1165" s="42" t="str">
        <f t="shared" si="56"/>
        <v>202209</v>
      </c>
      <c r="G1165" s="9">
        <v>3341</v>
      </c>
      <c r="H1165" s="12"/>
      <c r="I1165" s="12"/>
      <c r="J1165" s="12"/>
      <c r="K1165" s="12"/>
      <c r="L1165" s="12"/>
      <c r="M1165" s="12"/>
      <c r="N1165" s="12"/>
      <c r="O1165" s="12"/>
      <c r="P1165" s="12"/>
      <c r="Q1165" s="12"/>
      <c r="R1165" s="12"/>
      <c r="S1165" s="12"/>
      <c r="T1165" s="12"/>
      <c r="U1165" s="12"/>
      <c r="V1165" s="12"/>
      <c r="W1165" s="12"/>
      <c r="X1165" s="12"/>
      <c r="Y1165" s="12"/>
      <c r="Z1165" s="12"/>
      <c r="AA1165" s="12"/>
      <c r="AB1165" s="12"/>
    </row>
    <row r="1166" spans="1:28" ht="12.75" customHeight="1" x14ac:dyDescent="0.15">
      <c r="A1166" t="str">
        <f t="shared" si="55"/>
        <v>1433683845540246177133</v>
      </c>
      <c r="B1166" s="45">
        <v>143368384</v>
      </c>
      <c r="C1166" s="11">
        <v>5540246177133</v>
      </c>
      <c r="D1166" s="11" t="str">
        <f t="shared" si="54"/>
        <v>MIX LEGUMES</v>
      </c>
      <c r="E1166" s="4">
        <v>44833</v>
      </c>
      <c r="F1166" s="42" t="str">
        <f t="shared" si="56"/>
        <v>202209</v>
      </c>
      <c r="G1166" s="6">
        <v>3341</v>
      </c>
      <c r="H1166" s="12"/>
      <c r="I1166" s="12"/>
      <c r="J1166" s="12"/>
      <c r="K1166" s="12"/>
      <c r="L1166" s="12"/>
      <c r="M1166" s="12"/>
      <c r="N1166" s="12"/>
      <c r="O1166" s="12"/>
      <c r="P1166" s="12"/>
      <c r="Q1166" s="12"/>
      <c r="R1166" s="12"/>
      <c r="S1166" s="12"/>
      <c r="T1166" s="12"/>
      <c r="U1166" s="12"/>
      <c r="V1166" s="12"/>
      <c r="W1166" s="12"/>
      <c r="X1166" s="12"/>
      <c r="Y1166" s="12"/>
      <c r="Z1166" s="12"/>
      <c r="AA1166" s="12"/>
      <c r="AB1166" s="12"/>
    </row>
    <row r="1167" spans="1:28" ht="12.75" customHeight="1" x14ac:dyDescent="0.15">
      <c r="A1167" t="str">
        <f t="shared" si="55"/>
        <v>1433683845540246192148</v>
      </c>
      <c r="B1167" s="45">
        <v>143368384</v>
      </c>
      <c r="C1167" s="13">
        <v>5540246192148</v>
      </c>
      <c r="D1167" s="11" t="str">
        <f t="shared" si="54"/>
        <v>MIX LEGUMES</v>
      </c>
      <c r="E1167" s="7">
        <v>44833</v>
      </c>
      <c r="F1167" s="42" t="str">
        <f t="shared" si="56"/>
        <v>202209</v>
      </c>
      <c r="G1167" s="9">
        <v>20880</v>
      </c>
      <c r="H1167" s="12"/>
      <c r="I1167" s="12"/>
      <c r="J1167" s="12"/>
      <c r="K1167" s="12"/>
      <c r="L1167" s="12"/>
      <c r="M1167" s="12"/>
      <c r="N1167" s="12"/>
      <c r="O1167" s="12"/>
      <c r="P1167" s="12"/>
      <c r="Q1167" s="12"/>
      <c r="R1167" s="12"/>
      <c r="S1167" s="12"/>
      <c r="T1167" s="12"/>
      <c r="U1167" s="12"/>
      <c r="V1167" s="12"/>
      <c r="W1167" s="12"/>
      <c r="X1167" s="12"/>
      <c r="Y1167" s="12"/>
      <c r="Z1167" s="12"/>
      <c r="AA1167" s="12"/>
      <c r="AB1167" s="12"/>
    </row>
    <row r="1168" spans="1:28" ht="12.75" customHeight="1" x14ac:dyDescent="0.15">
      <c r="A1168" t="str">
        <f t="shared" si="55"/>
        <v>1433683845540246192518</v>
      </c>
      <c r="B1168" s="45">
        <v>143368384</v>
      </c>
      <c r="C1168" s="11">
        <v>5540246192518</v>
      </c>
      <c r="D1168" s="11" t="str">
        <f t="shared" si="54"/>
        <v>MIX LEGUMES</v>
      </c>
      <c r="E1168" s="4">
        <v>44833</v>
      </c>
      <c r="F1168" s="42" t="str">
        <f t="shared" si="56"/>
        <v>202209</v>
      </c>
      <c r="G1168" s="6">
        <v>5847</v>
      </c>
      <c r="H1168" s="12"/>
      <c r="I1168" s="12"/>
      <c r="J1168" s="12"/>
      <c r="K1168" s="12"/>
      <c r="L1168" s="12"/>
      <c r="M1168" s="12"/>
      <c r="N1168" s="12"/>
      <c r="O1168" s="12"/>
      <c r="P1168" s="12"/>
      <c r="Q1168" s="12"/>
      <c r="R1168" s="12"/>
      <c r="S1168" s="12"/>
      <c r="T1168" s="12"/>
      <c r="U1168" s="12"/>
      <c r="V1168" s="12"/>
      <c r="W1168" s="12"/>
      <c r="X1168" s="12"/>
      <c r="Y1168" s="12"/>
      <c r="Z1168" s="12"/>
      <c r="AA1168" s="12"/>
      <c r="AB1168" s="12"/>
    </row>
    <row r="1169" spans="1:28" ht="12.75" customHeight="1" x14ac:dyDescent="0.15">
      <c r="A1169" t="str">
        <f t="shared" si="55"/>
        <v>1433683855540246170256</v>
      </c>
      <c r="B1169" s="45">
        <v>143368385</v>
      </c>
      <c r="C1169" s="11">
        <v>5540246170256</v>
      </c>
      <c r="D1169" s="11" t="str">
        <f t="shared" si="54"/>
        <v>BOULANGERIE</v>
      </c>
      <c r="E1169" s="4">
        <v>44836</v>
      </c>
      <c r="F1169" s="42" t="str">
        <f t="shared" si="56"/>
        <v>202210</v>
      </c>
      <c r="G1169" s="6">
        <v>3174</v>
      </c>
      <c r="H1169" s="12"/>
      <c r="I1169" s="12"/>
      <c r="J1169" s="12"/>
      <c r="K1169" s="12"/>
      <c r="L1169" s="12"/>
      <c r="M1169" s="12"/>
      <c r="N1169" s="12"/>
      <c r="O1169" s="12"/>
      <c r="P1169" s="12"/>
      <c r="Q1169" s="12"/>
      <c r="R1169" s="12"/>
      <c r="S1169" s="12"/>
      <c r="T1169" s="12"/>
      <c r="U1169" s="12"/>
      <c r="V1169" s="12"/>
      <c r="W1169" s="12"/>
      <c r="X1169" s="12"/>
      <c r="Y1169" s="12"/>
      <c r="Z1169" s="12"/>
      <c r="AA1169" s="12"/>
      <c r="AB1169" s="12"/>
    </row>
    <row r="1170" spans="1:28" ht="12.75" customHeight="1" x14ac:dyDescent="0.15">
      <c r="A1170" t="str">
        <f t="shared" si="55"/>
        <v>1433683855540246171888</v>
      </c>
      <c r="B1170" s="45">
        <v>143368385</v>
      </c>
      <c r="C1170" s="13">
        <v>5540246171888</v>
      </c>
      <c r="D1170" s="11" t="str">
        <f t="shared" si="54"/>
        <v>BOULANGERIE</v>
      </c>
      <c r="E1170" s="7">
        <v>44836</v>
      </c>
      <c r="F1170" s="42" t="str">
        <f t="shared" si="56"/>
        <v>202210</v>
      </c>
      <c r="G1170" s="9">
        <v>485</v>
      </c>
      <c r="H1170" s="12"/>
      <c r="I1170" s="12"/>
      <c r="J1170" s="12"/>
      <c r="K1170" s="12"/>
      <c r="L1170" s="12"/>
      <c r="M1170" s="12"/>
      <c r="N1170" s="12"/>
      <c r="O1170" s="12"/>
      <c r="P1170" s="12"/>
      <c r="Q1170" s="12"/>
      <c r="R1170" s="12"/>
      <c r="S1170" s="12"/>
      <c r="T1170" s="12"/>
      <c r="U1170" s="12"/>
      <c r="V1170" s="12"/>
      <c r="W1170" s="12"/>
      <c r="X1170" s="12"/>
      <c r="Y1170" s="12"/>
      <c r="Z1170" s="12"/>
      <c r="AA1170" s="12"/>
      <c r="AB1170" s="12"/>
    </row>
    <row r="1171" spans="1:28" ht="12.75" customHeight="1" x14ac:dyDescent="0.15">
      <c r="A1171" t="str">
        <f t="shared" si="55"/>
        <v>1433684115540246172978</v>
      </c>
      <c r="B1171" s="45">
        <v>143368411</v>
      </c>
      <c r="C1171" s="13">
        <v>5540246172978</v>
      </c>
      <c r="D1171" s="11" t="str">
        <f t="shared" si="54"/>
        <v>CREMERIE</v>
      </c>
      <c r="E1171" s="7">
        <v>44830</v>
      </c>
      <c r="F1171" s="42" t="str">
        <f t="shared" si="56"/>
        <v>202209</v>
      </c>
      <c r="G1171" s="9">
        <v>2506</v>
      </c>
      <c r="H1171" s="12"/>
      <c r="I1171" s="12"/>
      <c r="J1171" s="12"/>
      <c r="K1171" s="12"/>
      <c r="L1171" s="12"/>
      <c r="M1171" s="12"/>
      <c r="N1171" s="12"/>
      <c r="O1171" s="12"/>
      <c r="P1171" s="12"/>
      <c r="Q1171" s="12"/>
      <c r="R1171" s="12"/>
      <c r="S1171" s="12"/>
      <c r="T1171" s="12"/>
      <c r="U1171" s="12"/>
      <c r="V1171" s="12"/>
      <c r="W1171" s="12"/>
      <c r="X1171" s="12"/>
      <c r="Y1171" s="12"/>
      <c r="Z1171" s="12"/>
      <c r="AA1171" s="12"/>
      <c r="AB1171" s="12"/>
    </row>
    <row r="1172" spans="1:28" ht="12.75" customHeight="1" x14ac:dyDescent="0.15">
      <c r="A1172" t="str">
        <f t="shared" si="55"/>
        <v>1433684115540246174174</v>
      </c>
      <c r="B1172" s="45">
        <v>143368411</v>
      </c>
      <c r="C1172" s="13">
        <v>5540246174174</v>
      </c>
      <c r="D1172" s="11" t="str">
        <f t="shared" si="54"/>
        <v>CREMERIE</v>
      </c>
      <c r="E1172" s="7">
        <v>44830</v>
      </c>
      <c r="F1172" s="42" t="str">
        <f t="shared" si="56"/>
        <v>202209</v>
      </c>
      <c r="G1172" s="9">
        <v>464</v>
      </c>
      <c r="H1172" s="12"/>
      <c r="I1172" s="12"/>
      <c r="J1172" s="12"/>
      <c r="K1172" s="12"/>
      <c r="L1172" s="12"/>
      <c r="M1172" s="12"/>
      <c r="N1172" s="12"/>
      <c r="O1172" s="12"/>
      <c r="P1172" s="12"/>
      <c r="Q1172" s="12"/>
      <c r="R1172" s="12"/>
      <c r="S1172" s="12"/>
      <c r="T1172" s="12"/>
      <c r="U1172" s="12"/>
      <c r="V1172" s="12"/>
      <c r="W1172" s="12"/>
      <c r="X1172" s="12"/>
      <c r="Y1172" s="12"/>
      <c r="Z1172" s="12"/>
      <c r="AA1172" s="12"/>
      <c r="AB1172" s="12"/>
    </row>
    <row r="1173" spans="1:28" ht="12.75" customHeight="1" x14ac:dyDescent="0.15">
      <c r="A1173" t="str">
        <f t="shared" si="55"/>
        <v>1433684115540246188175</v>
      </c>
      <c r="B1173" s="45">
        <v>143368411</v>
      </c>
      <c r="C1173" s="11">
        <v>5540246188175</v>
      </c>
      <c r="D1173" s="11" t="str">
        <f t="shared" si="54"/>
        <v>CREMERIE</v>
      </c>
      <c r="E1173" s="4">
        <v>44830</v>
      </c>
      <c r="F1173" s="42" t="str">
        <f t="shared" si="56"/>
        <v>202209</v>
      </c>
      <c r="G1173" s="6">
        <v>140</v>
      </c>
      <c r="H1173" s="12"/>
      <c r="I1173" s="12"/>
      <c r="J1173" s="12"/>
      <c r="K1173" s="12"/>
      <c r="L1173" s="12"/>
      <c r="M1173" s="12"/>
      <c r="N1173" s="12"/>
      <c r="O1173" s="12"/>
      <c r="P1173" s="12"/>
      <c r="Q1173" s="12"/>
      <c r="R1173" s="12"/>
      <c r="S1173" s="12"/>
      <c r="T1173" s="12"/>
      <c r="U1173" s="12"/>
      <c r="V1173" s="12"/>
      <c r="W1173" s="12"/>
      <c r="X1173" s="12"/>
      <c r="Y1173" s="12"/>
      <c r="Z1173" s="12"/>
      <c r="AA1173" s="12"/>
      <c r="AB1173" s="12"/>
    </row>
    <row r="1174" spans="1:28" ht="12.75" customHeight="1" x14ac:dyDescent="0.15">
      <c r="A1174" t="str">
        <f t="shared" si="55"/>
        <v>1433684135540246176294</v>
      </c>
      <c r="B1174" s="45">
        <v>143368413</v>
      </c>
      <c r="C1174" s="11">
        <v>5540246176294</v>
      </c>
      <c r="D1174" s="11" t="str">
        <f t="shared" si="54"/>
        <v>CREMERIE</v>
      </c>
      <c r="E1174" s="4">
        <v>44830</v>
      </c>
      <c r="F1174" s="42" t="str">
        <f t="shared" si="56"/>
        <v>202209</v>
      </c>
      <c r="G1174" s="6">
        <v>743</v>
      </c>
      <c r="H1174" s="12"/>
      <c r="I1174" s="12"/>
      <c r="J1174" s="12"/>
      <c r="K1174" s="12"/>
      <c r="L1174" s="12"/>
      <c r="M1174" s="12"/>
      <c r="N1174" s="12"/>
      <c r="O1174" s="12"/>
      <c r="P1174" s="12"/>
      <c r="Q1174" s="12"/>
      <c r="R1174" s="12"/>
      <c r="S1174" s="12"/>
      <c r="T1174" s="12"/>
      <c r="U1174" s="12"/>
      <c r="V1174" s="12"/>
      <c r="W1174" s="12"/>
      <c r="X1174" s="12"/>
      <c r="Y1174" s="12"/>
      <c r="Z1174" s="12"/>
      <c r="AA1174" s="12"/>
      <c r="AB1174" s="12"/>
    </row>
    <row r="1175" spans="1:28" ht="12.75" customHeight="1" x14ac:dyDescent="0.15">
      <c r="A1175" t="str">
        <f t="shared" si="55"/>
        <v>1433684135540246176295</v>
      </c>
      <c r="B1175" s="45">
        <v>143368413</v>
      </c>
      <c r="C1175" s="13">
        <v>5540246176295</v>
      </c>
      <c r="D1175" s="11" t="str">
        <f t="shared" si="54"/>
        <v>CREMERIE</v>
      </c>
      <c r="E1175" s="7">
        <v>44830</v>
      </c>
      <c r="F1175" s="42" t="str">
        <f t="shared" si="56"/>
        <v>202209</v>
      </c>
      <c r="G1175" s="9">
        <v>5457</v>
      </c>
      <c r="H1175" s="12"/>
      <c r="I1175" s="12"/>
      <c r="J1175" s="12"/>
      <c r="K1175" s="12"/>
      <c r="L1175" s="12"/>
      <c r="M1175" s="12"/>
      <c r="N1175" s="12"/>
      <c r="O1175" s="12"/>
      <c r="P1175" s="12"/>
      <c r="Q1175" s="12"/>
      <c r="R1175" s="12"/>
      <c r="S1175" s="12"/>
      <c r="T1175" s="12"/>
      <c r="U1175" s="12"/>
      <c r="V1175" s="12"/>
      <c r="W1175" s="12"/>
      <c r="X1175" s="12"/>
      <c r="Y1175" s="12"/>
      <c r="Z1175" s="12"/>
      <c r="AA1175" s="12"/>
      <c r="AB1175" s="12"/>
    </row>
    <row r="1176" spans="1:28" ht="12.75" customHeight="1" x14ac:dyDescent="0.15">
      <c r="A1176" t="str">
        <f t="shared" si="55"/>
        <v>1433684135540246187987</v>
      </c>
      <c r="B1176" s="45">
        <v>143368413</v>
      </c>
      <c r="C1176" s="13">
        <v>5540246187987</v>
      </c>
      <c r="D1176" s="11" t="str">
        <f t="shared" si="54"/>
        <v>CREMERIE</v>
      </c>
      <c r="E1176" s="7">
        <v>44830</v>
      </c>
      <c r="F1176" s="42" t="str">
        <f t="shared" si="56"/>
        <v>202209</v>
      </c>
      <c r="G1176" s="9">
        <v>3341</v>
      </c>
      <c r="H1176" s="12"/>
      <c r="I1176" s="12"/>
      <c r="J1176" s="12"/>
      <c r="K1176" s="12"/>
      <c r="L1176" s="12"/>
      <c r="M1176" s="12"/>
      <c r="N1176" s="12"/>
      <c r="O1176" s="12"/>
      <c r="P1176" s="12"/>
      <c r="Q1176" s="12"/>
      <c r="R1176" s="12"/>
      <c r="S1176" s="12"/>
      <c r="T1176" s="12"/>
      <c r="U1176" s="12"/>
      <c r="V1176" s="12"/>
      <c r="W1176" s="12"/>
      <c r="X1176" s="12"/>
      <c r="Y1176" s="12"/>
      <c r="Z1176" s="12"/>
      <c r="AA1176" s="12"/>
      <c r="AB1176" s="12"/>
    </row>
    <row r="1177" spans="1:28" ht="12.75" customHeight="1" x14ac:dyDescent="0.15">
      <c r="A1177" t="str">
        <f t="shared" si="55"/>
        <v>1433684135540246188200</v>
      </c>
      <c r="B1177" s="45">
        <v>143368413</v>
      </c>
      <c r="C1177" s="11">
        <v>5540246188200</v>
      </c>
      <c r="D1177" s="11" t="str">
        <f t="shared" si="54"/>
        <v>CREMERIE</v>
      </c>
      <c r="E1177" s="4">
        <v>44830</v>
      </c>
      <c r="F1177" s="42" t="str">
        <f t="shared" si="56"/>
        <v>202209</v>
      </c>
      <c r="G1177" s="6">
        <v>743</v>
      </c>
      <c r="H1177" s="12"/>
      <c r="I1177" s="12"/>
      <c r="J1177" s="12"/>
      <c r="K1177" s="12"/>
      <c r="L1177" s="12"/>
      <c r="M1177" s="12"/>
      <c r="N1177" s="12"/>
      <c r="O1177" s="12"/>
      <c r="P1177" s="12"/>
      <c r="Q1177" s="12"/>
      <c r="R1177" s="12"/>
      <c r="S1177" s="12"/>
      <c r="T1177" s="12"/>
      <c r="U1177" s="12"/>
      <c r="V1177" s="12"/>
      <c r="W1177" s="12"/>
      <c r="X1177" s="12"/>
      <c r="Y1177" s="12"/>
      <c r="Z1177" s="12"/>
      <c r="AA1177" s="12"/>
      <c r="AB1177" s="12"/>
    </row>
    <row r="1178" spans="1:28" ht="12.75" customHeight="1" x14ac:dyDescent="0.15">
      <c r="A1178" t="str">
        <f t="shared" si="55"/>
        <v>1433684265540246173906</v>
      </c>
      <c r="B1178" s="45">
        <v>143368426</v>
      </c>
      <c r="C1178" s="13">
        <v>5540246173906</v>
      </c>
      <c r="D1178" s="11" t="str">
        <f t="shared" si="54"/>
        <v>VOLAILLE</v>
      </c>
      <c r="E1178" s="7">
        <v>44837</v>
      </c>
      <c r="F1178" s="42" t="str">
        <f t="shared" si="56"/>
        <v>202210</v>
      </c>
      <c r="G1178" s="9">
        <v>817</v>
      </c>
      <c r="H1178" s="12"/>
      <c r="I1178" s="12"/>
      <c r="J1178" s="12"/>
      <c r="K1178" s="12"/>
      <c r="L1178" s="12"/>
      <c r="M1178" s="12"/>
      <c r="N1178" s="12"/>
      <c r="O1178" s="12"/>
      <c r="P1178" s="12"/>
      <c r="Q1178" s="12"/>
      <c r="R1178" s="12"/>
      <c r="S1178" s="12"/>
      <c r="T1178" s="12"/>
      <c r="U1178" s="12"/>
      <c r="V1178" s="12"/>
      <c r="W1178" s="12"/>
      <c r="X1178" s="12"/>
      <c r="Y1178" s="12"/>
      <c r="Z1178" s="12"/>
      <c r="AA1178" s="12"/>
      <c r="AB1178" s="12"/>
    </row>
    <row r="1179" spans="1:28" ht="12.75" customHeight="1" x14ac:dyDescent="0.15">
      <c r="A1179" t="str">
        <f t="shared" si="55"/>
        <v>1433684265540246181016</v>
      </c>
      <c r="B1179" s="45">
        <v>143368426</v>
      </c>
      <c r="C1179" s="11">
        <v>5540246181016</v>
      </c>
      <c r="D1179" s="11" t="str">
        <f t="shared" si="54"/>
        <v>VOLAILLE</v>
      </c>
      <c r="E1179" s="4">
        <v>44837</v>
      </c>
      <c r="F1179" s="42" t="str">
        <f t="shared" si="56"/>
        <v>202210</v>
      </c>
      <c r="G1179" s="6">
        <v>9800</v>
      </c>
      <c r="H1179" s="12"/>
      <c r="I1179" s="12"/>
      <c r="J1179" s="12"/>
      <c r="K1179" s="12"/>
      <c r="L1179" s="12"/>
      <c r="M1179" s="12"/>
      <c r="N1179" s="12"/>
      <c r="O1179" s="12"/>
      <c r="P1179" s="12"/>
      <c r="Q1179" s="12"/>
      <c r="R1179" s="12"/>
      <c r="S1179" s="12"/>
      <c r="T1179" s="12"/>
      <c r="U1179" s="12"/>
      <c r="V1179" s="12"/>
      <c r="W1179" s="12"/>
      <c r="X1179" s="12"/>
      <c r="Y1179" s="12"/>
      <c r="Z1179" s="12"/>
      <c r="AA1179" s="12"/>
      <c r="AB1179" s="12"/>
    </row>
    <row r="1180" spans="1:28" ht="12.75" customHeight="1" x14ac:dyDescent="0.15">
      <c r="A1180" t="str">
        <f t="shared" si="55"/>
        <v>1433684275540246192907</v>
      </c>
      <c r="B1180" s="45">
        <v>143368427</v>
      </c>
      <c r="C1180" s="13">
        <v>5540246192907</v>
      </c>
      <c r="D1180" s="11" t="str">
        <f t="shared" si="54"/>
        <v>VOLAILLE</v>
      </c>
      <c r="E1180" s="7">
        <v>44858</v>
      </c>
      <c r="F1180" s="42" t="str">
        <f t="shared" si="56"/>
        <v>202210</v>
      </c>
      <c r="G1180" s="9">
        <v>4455</v>
      </c>
      <c r="H1180" s="12"/>
      <c r="I1180" s="12"/>
      <c r="J1180" s="12"/>
      <c r="K1180" s="12"/>
      <c r="L1180" s="12"/>
      <c r="M1180" s="12"/>
      <c r="N1180" s="12"/>
      <c r="O1180" s="12"/>
      <c r="P1180" s="12"/>
      <c r="Q1180" s="12"/>
      <c r="R1180" s="12"/>
      <c r="S1180" s="12"/>
      <c r="T1180" s="12"/>
      <c r="U1180" s="12"/>
      <c r="V1180" s="12"/>
      <c r="W1180" s="12"/>
      <c r="X1180" s="12"/>
      <c r="Y1180" s="12"/>
      <c r="Z1180" s="12"/>
      <c r="AA1180" s="12"/>
      <c r="AB1180" s="12"/>
    </row>
    <row r="1181" spans="1:28" ht="12.75" customHeight="1" x14ac:dyDescent="0.15">
      <c r="A1181" t="str">
        <f t="shared" si="55"/>
        <v>1433684305540246193316</v>
      </c>
      <c r="B1181" s="45">
        <v>143368430</v>
      </c>
      <c r="C1181" s="13">
        <v>5540246193316</v>
      </c>
      <c r="D1181" s="11" t="str">
        <f t="shared" si="54"/>
        <v>BOULANGERIE</v>
      </c>
      <c r="E1181" s="7">
        <v>44857</v>
      </c>
      <c r="F1181" s="42" t="str">
        <f t="shared" si="56"/>
        <v>202210</v>
      </c>
      <c r="G1181" s="9">
        <v>335</v>
      </c>
      <c r="H1181" s="12"/>
      <c r="I1181" s="12"/>
      <c r="J1181" s="12"/>
      <c r="K1181" s="12"/>
      <c r="L1181" s="12"/>
      <c r="M1181" s="12"/>
      <c r="N1181" s="12"/>
      <c r="O1181" s="12"/>
      <c r="P1181" s="12"/>
      <c r="Q1181" s="12"/>
      <c r="R1181" s="12"/>
      <c r="S1181" s="12"/>
      <c r="T1181" s="12"/>
      <c r="U1181" s="12"/>
      <c r="V1181" s="12"/>
      <c r="W1181" s="12"/>
      <c r="X1181" s="12"/>
      <c r="Y1181" s="12"/>
      <c r="Z1181" s="12"/>
      <c r="AA1181" s="12"/>
      <c r="AB1181" s="12"/>
    </row>
    <row r="1182" spans="1:28" ht="12.75" customHeight="1" x14ac:dyDescent="0.15">
      <c r="A1182" t="str">
        <f t="shared" si="55"/>
        <v>1433684365540246190092</v>
      </c>
      <c r="B1182" s="45">
        <v>143368436</v>
      </c>
      <c r="C1182" s="11">
        <v>5540246190092</v>
      </c>
      <c r="D1182" s="11" t="str">
        <f t="shared" si="54"/>
        <v>EMBALLAGES</v>
      </c>
      <c r="E1182" s="4">
        <v>44857</v>
      </c>
      <c r="F1182" s="42" t="str">
        <f t="shared" si="56"/>
        <v>202210</v>
      </c>
      <c r="G1182" s="6">
        <v>237</v>
      </c>
      <c r="H1182" s="12"/>
      <c r="I1182" s="12"/>
      <c r="J1182" s="12"/>
      <c r="K1182" s="12"/>
      <c r="L1182" s="12"/>
      <c r="M1182" s="12"/>
      <c r="N1182" s="12"/>
      <c r="O1182" s="12"/>
      <c r="P1182" s="12"/>
      <c r="Q1182" s="12"/>
      <c r="R1182" s="12"/>
      <c r="S1182" s="12"/>
      <c r="T1182" s="12"/>
      <c r="U1182" s="12"/>
      <c r="V1182" s="12"/>
      <c r="W1182" s="12"/>
      <c r="X1182" s="12"/>
      <c r="Y1182" s="12"/>
      <c r="Z1182" s="12"/>
      <c r="AA1182" s="12"/>
      <c r="AB1182" s="12"/>
    </row>
    <row r="1183" spans="1:28" ht="12.75" customHeight="1" x14ac:dyDescent="0.15">
      <c r="A1183" t="str">
        <f t="shared" si="55"/>
        <v>1433684495540246171933</v>
      </c>
      <c r="B1183" s="45">
        <v>143368449</v>
      </c>
      <c r="C1183" s="11">
        <v>5540246171933</v>
      </c>
      <c r="D1183" s="11" t="str">
        <f t="shared" si="54"/>
        <v>CREMERIE</v>
      </c>
      <c r="E1183" s="4">
        <v>44833</v>
      </c>
      <c r="F1183" s="42" t="str">
        <f t="shared" si="56"/>
        <v>202209</v>
      </c>
      <c r="G1183" s="6">
        <v>1671</v>
      </c>
      <c r="H1183" s="12"/>
      <c r="I1183" s="12"/>
      <c r="J1183" s="12"/>
      <c r="K1183" s="12"/>
      <c r="L1183" s="12"/>
      <c r="M1183" s="12"/>
      <c r="N1183" s="12"/>
      <c r="O1183" s="12"/>
      <c r="P1183" s="12"/>
      <c r="Q1183" s="12"/>
      <c r="R1183" s="12"/>
      <c r="S1183" s="12"/>
      <c r="T1183" s="12"/>
      <c r="U1183" s="12"/>
      <c r="V1183" s="12"/>
      <c r="W1183" s="12"/>
      <c r="X1183" s="12"/>
      <c r="Y1183" s="12"/>
      <c r="Z1183" s="12"/>
      <c r="AA1183" s="12"/>
      <c r="AB1183" s="12"/>
    </row>
    <row r="1184" spans="1:28" ht="12.75" customHeight="1" x14ac:dyDescent="0.15">
      <c r="A1184" t="str">
        <f t="shared" si="55"/>
        <v>1433684495540246176294</v>
      </c>
      <c r="B1184" s="45">
        <v>143368449</v>
      </c>
      <c r="C1184" s="13">
        <v>5540246176294</v>
      </c>
      <c r="D1184" s="11" t="str">
        <f t="shared" si="54"/>
        <v>CREMERIE</v>
      </c>
      <c r="E1184" s="7">
        <v>44833</v>
      </c>
      <c r="F1184" s="42" t="str">
        <f t="shared" si="56"/>
        <v>202209</v>
      </c>
      <c r="G1184" s="9">
        <v>297</v>
      </c>
      <c r="H1184" s="12"/>
      <c r="I1184" s="12"/>
      <c r="J1184" s="12"/>
      <c r="K1184" s="12"/>
      <c r="L1184" s="12"/>
      <c r="M1184" s="12"/>
      <c r="N1184" s="12"/>
      <c r="O1184" s="12"/>
      <c r="P1184" s="12"/>
      <c r="Q1184" s="12"/>
      <c r="R1184" s="12"/>
      <c r="S1184" s="12"/>
      <c r="T1184" s="12"/>
      <c r="U1184" s="12"/>
      <c r="V1184" s="12"/>
      <c r="W1184" s="12"/>
      <c r="X1184" s="12"/>
      <c r="Y1184" s="12"/>
      <c r="Z1184" s="12"/>
      <c r="AA1184" s="12"/>
      <c r="AB1184" s="12"/>
    </row>
    <row r="1185" spans="1:28" ht="12.75" customHeight="1" x14ac:dyDescent="0.15">
      <c r="A1185" t="str">
        <f t="shared" si="55"/>
        <v>1433684495540246176295</v>
      </c>
      <c r="B1185" s="45">
        <v>143368449</v>
      </c>
      <c r="C1185" s="11">
        <v>5540246176295</v>
      </c>
      <c r="D1185" s="11" t="str">
        <f t="shared" si="54"/>
        <v>CREMERIE</v>
      </c>
      <c r="E1185" s="4">
        <v>44833</v>
      </c>
      <c r="F1185" s="42" t="str">
        <f t="shared" si="56"/>
        <v>202209</v>
      </c>
      <c r="G1185" s="6">
        <v>2228</v>
      </c>
      <c r="H1185" s="12"/>
      <c r="I1185" s="12"/>
      <c r="J1185" s="12"/>
      <c r="K1185" s="12"/>
      <c r="L1185" s="12"/>
      <c r="M1185" s="12"/>
      <c r="N1185" s="12"/>
      <c r="O1185" s="12"/>
      <c r="P1185" s="12"/>
      <c r="Q1185" s="12"/>
      <c r="R1185" s="12"/>
      <c r="S1185" s="12"/>
      <c r="T1185" s="12"/>
      <c r="U1185" s="12"/>
      <c r="V1185" s="12"/>
      <c r="W1185" s="12"/>
      <c r="X1185" s="12"/>
      <c r="Y1185" s="12"/>
      <c r="Z1185" s="12"/>
      <c r="AA1185" s="12"/>
      <c r="AB1185" s="12"/>
    </row>
    <row r="1186" spans="1:28" ht="12.75" customHeight="1" x14ac:dyDescent="0.15">
      <c r="A1186" t="str">
        <f t="shared" si="55"/>
        <v>1433684495540246188200</v>
      </c>
      <c r="B1186" s="45">
        <v>143368449</v>
      </c>
      <c r="C1186" s="11">
        <v>5540246188200</v>
      </c>
      <c r="D1186" s="11" t="str">
        <f t="shared" si="54"/>
        <v>CREMERIE</v>
      </c>
      <c r="E1186" s="4">
        <v>44833</v>
      </c>
      <c r="F1186" s="42" t="str">
        <f t="shared" si="56"/>
        <v>202209</v>
      </c>
      <c r="G1186" s="6">
        <v>1485</v>
      </c>
      <c r="H1186" s="12"/>
      <c r="I1186" s="12"/>
      <c r="J1186" s="12"/>
      <c r="K1186" s="12"/>
      <c r="L1186" s="12"/>
      <c r="M1186" s="12"/>
      <c r="N1186" s="12"/>
      <c r="O1186" s="12"/>
      <c r="P1186" s="12"/>
      <c r="Q1186" s="12"/>
      <c r="R1186" s="12"/>
      <c r="S1186" s="12"/>
      <c r="T1186" s="12"/>
      <c r="U1186" s="12"/>
      <c r="V1186" s="12"/>
      <c r="W1186" s="12"/>
      <c r="X1186" s="12"/>
      <c r="Y1186" s="12"/>
      <c r="Z1186" s="12"/>
      <c r="AA1186" s="12"/>
      <c r="AB1186" s="12"/>
    </row>
    <row r="1187" spans="1:28" ht="12.75" customHeight="1" x14ac:dyDescent="0.15">
      <c r="A1187" t="str">
        <f t="shared" si="55"/>
        <v>1433684545540246172978</v>
      </c>
      <c r="B1187" s="45">
        <v>143368454</v>
      </c>
      <c r="C1187" s="11">
        <v>5540246172978</v>
      </c>
      <c r="D1187" s="11" t="str">
        <f t="shared" si="54"/>
        <v>CREMERIE</v>
      </c>
      <c r="E1187" s="4">
        <v>44833</v>
      </c>
      <c r="F1187" s="42" t="str">
        <f t="shared" si="56"/>
        <v>202209</v>
      </c>
      <c r="G1187" s="6">
        <v>3341</v>
      </c>
      <c r="H1187" s="12"/>
      <c r="I1187" s="12"/>
      <c r="J1187" s="12"/>
      <c r="K1187" s="12"/>
      <c r="L1187" s="12"/>
      <c r="M1187" s="12"/>
      <c r="N1187" s="12"/>
      <c r="O1187" s="12"/>
      <c r="P1187" s="12"/>
      <c r="Q1187" s="12"/>
      <c r="R1187" s="12"/>
      <c r="S1187" s="12"/>
      <c r="T1187" s="12"/>
      <c r="U1187" s="12"/>
      <c r="V1187" s="12"/>
      <c r="W1187" s="12"/>
      <c r="X1187" s="12"/>
      <c r="Y1187" s="12"/>
      <c r="Z1187" s="12"/>
      <c r="AA1187" s="12"/>
      <c r="AB1187" s="12"/>
    </row>
    <row r="1188" spans="1:28" ht="12.75" customHeight="1" x14ac:dyDescent="0.15">
      <c r="A1188" t="str">
        <f t="shared" si="55"/>
        <v>1433684545540246176699</v>
      </c>
      <c r="B1188" s="45">
        <v>143368454</v>
      </c>
      <c r="C1188" s="11">
        <v>5540246176699</v>
      </c>
      <c r="D1188" s="11" t="str">
        <f t="shared" si="54"/>
        <v>CREMERIE</v>
      </c>
      <c r="E1188" s="4">
        <v>44833</v>
      </c>
      <c r="F1188" s="42" t="str">
        <f t="shared" si="56"/>
        <v>202209</v>
      </c>
      <c r="G1188" s="6">
        <v>8352</v>
      </c>
      <c r="H1188" s="12"/>
      <c r="I1188" s="12"/>
      <c r="J1188" s="12"/>
      <c r="K1188" s="12"/>
      <c r="L1188" s="12"/>
      <c r="M1188" s="12"/>
      <c r="N1188" s="12"/>
      <c r="O1188" s="12"/>
      <c r="P1188" s="12"/>
      <c r="Q1188" s="12"/>
      <c r="R1188" s="12"/>
      <c r="S1188" s="12"/>
      <c r="T1188" s="12"/>
      <c r="U1188" s="12"/>
      <c r="V1188" s="12"/>
      <c r="W1188" s="12"/>
      <c r="X1188" s="12"/>
      <c r="Y1188" s="12"/>
      <c r="Z1188" s="12"/>
      <c r="AA1188" s="12"/>
      <c r="AB1188" s="12"/>
    </row>
    <row r="1189" spans="1:28" ht="12.75" customHeight="1" x14ac:dyDescent="0.15">
      <c r="A1189" t="str">
        <f t="shared" si="55"/>
        <v>1433684585540246173472</v>
      </c>
      <c r="B1189" s="45">
        <v>143368458</v>
      </c>
      <c r="C1189" s="11">
        <v>5540246173472</v>
      </c>
      <c r="D1189" s="11" t="str">
        <f t="shared" si="54"/>
        <v>CREMERIE</v>
      </c>
      <c r="E1189" s="4">
        <v>44835</v>
      </c>
      <c r="F1189" s="42" t="str">
        <f t="shared" si="56"/>
        <v>202210</v>
      </c>
      <c r="G1189" s="6">
        <v>140</v>
      </c>
      <c r="H1189" s="12"/>
      <c r="I1189" s="12"/>
      <c r="J1189" s="12"/>
      <c r="K1189" s="12"/>
      <c r="L1189" s="12"/>
      <c r="M1189" s="12"/>
      <c r="N1189" s="12"/>
      <c r="O1189" s="12"/>
      <c r="P1189" s="12"/>
      <c r="Q1189" s="12"/>
      <c r="R1189" s="12"/>
      <c r="S1189" s="12"/>
      <c r="T1189" s="12"/>
      <c r="U1189" s="12"/>
      <c r="V1189" s="12"/>
      <c r="W1189" s="12"/>
      <c r="X1189" s="12"/>
      <c r="Y1189" s="12"/>
      <c r="Z1189" s="12"/>
      <c r="AA1189" s="12"/>
      <c r="AB1189" s="12"/>
    </row>
    <row r="1190" spans="1:28" ht="12.75" customHeight="1" x14ac:dyDescent="0.15">
      <c r="A1190" t="str">
        <f t="shared" si="55"/>
        <v>1433684585540246174095</v>
      </c>
      <c r="B1190" s="45">
        <v>143368458</v>
      </c>
      <c r="C1190" s="13">
        <v>5540246174095</v>
      </c>
      <c r="D1190" s="11" t="str">
        <f t="shared" si="54"/>
        <v>CREMERIE</v>
      </c>
      <c r="E1190" s="7">
        <v>44835</v>
      </c>
      <c r="F1190" s="42" t="str">
        <f t="shared" si="56"/>
        <v>202210</v>
      </c>
      <c r="G1190" s="9">
        <v>70</v>
      </c>
      <c r="H1190" s="12"/>
      <c r="I1190" s="12"/>
      <c r="J1190" s="12"/>
      <c r="K1190" s="12"/>
      <c r="L1190" s="12"/>
      <c r="M1190" s="12"/>
      <c r="N1190" s="12"/>
      <c r="O1190" s="12"/>
      <c r="P1190" s="12"/>
      <c r="Q1190" s="12"/>
      <c r="R1190" s="12"/>
      <c r="S1190" s="12"/>
      <c r="T1190" s="12"/>
      <c r="U1190" s="12"/>
      <c r="V1190" s="12"/>
      <c r="W1190" s="12"/>
      <c r="X1190" s="12"/>
      <c r="Y1190" s="12"/>
      <c r="Z1190" s="12"/>
      <c r="AA1190" s="12"/>
      <c r="AB1190" s="12"/>
    </row>
    <row r="1191" spans="1:28" ht="12.75" customHeight="1" x14ac:dyDescent="0.15">
      <c r="A1191" t="str">
        <f t="shared" si="55"/>
        <v>1433684585540246175047</v>
      </c>
      <c r="B1191" s="45">
        <v>143368458</v>
      </c>
      <c r="C1191" s="11">
        <v>5540246175047</v>
      </c>
      <c r="D1191" s="11" t="str">
        <f t="shared" si="54"/>
        <v>CREMERIE</v>
      </c>
      <c r="E1191" s="4">
        <v>44835</v>
      </c>
      <c r="F1191" s="42" t="str">
        <f t="shared" si="56"/>
        <v>202210</v>
      </c>
      <c r="G1191" s="6">
        <v>140</v>
      </c>
      <c r="H1191" s="12"/>
      <c r="I1191" s="12"/>
      <c r="J1191" s="12"/>
      <c r="K1191" s="12"/>
      <c r="L1191" s="12"/>
      <c r="M1191" s="12"/>
      <c r="N1191" s="12"/>
      <c r="O1191" s="12"/>
      <c r="P1191" s="12"/>
      <c r="Q1191" s="12"/>
      <c r="R1191" s="12"/>
      <c r="S1191" s="12"/>
      <c r="T1191" s="12"/>
      <c r="U1191" s="12"/>
      <c r="V1191" s="12"/>
      <c r="W1191" s="12"/>
      <c r="X1191" s="12"/>
      <c r="Y1191" s="12"/>
      <c r="Z1191" s="12"/>
      <c r="AA1191" s="12"/>
      <c r="AB1191" s="12"/>
    </row>
    <row r="1192" spans="1:28" ht="12.75" customHeight="1" x14ac:dyDescent="0.15">
      <c r="A1192" t="str">
        <f t="shared" si="55"/>
        <v>1433684585540246175049</v>
      </c>
      <c r="B1192" s="45">
        <v>143368458</v>
      </c>
      <c r="C1192" s="13">
        <v>5540246175049</v>
      </c>
      <c r="D1192" s="11" t="str">
        <f t="shared" si="54"/>
        <v>CREMERIE</v>
      </c>
      <c r="E1192" s="7">
        <v>44835</v>
      </c>
      <c r="F1192" s="42" t="str">
        <f t="shared" si="56"/>
        <v>202210</v>
      </c>
      <c r="G1192" s="9">
        <v>279</v>
      </c>
      <c r="H1192" s="12"/>
      <c r="I1192" s="12"/>
      <c r="J1192" s="12"/>
      <c r="K1192" s="12"/>
      <c r="L1192" s="12"/>
      <c r="M1192" s="12"/>
      <c r="N1192" s="12"/>
      <c r="O1192" s="12"/>
      <c r="P1192" s="12"/>
      <c r="Q1192" s="12"/>
      <c r="R1192" s="12"/>
      <c r="S1192" s="12"/>
      <c r="T1192" s="12"/>
      <c r="U1192" s="12"/>
      <c r="V1192" s="12"/>
      <c r="W1192" s="12"/>
      <c r="X1192" s="12"/>
      <c r="Y1192" s="12"/>
      <c r="Z1192" s="12"/>
      <c r="AA1192" s="12"/>
      <c r="AB1192" s="12"/>
    </row>
    <row r="1193" spans="1:28" ht="12.75" customHeight="1" x14ac:dyDescent="0.15">
      <c r="A1193" t="str">
        <f t="shared" si="55"/>
        <v>1433684585540246175050</v>
      </c>
      <c r="B1193" s="45">
        <v>143368458</v>
      </c>
      <c r="C1193" s="11">
        <v>5540246175050</v>
      </c>
      <c r="D1193" s="11" t="str">
        <f t="shared" si="54"/>
        <v>CREMERIE</v>
      </c>
      <c r="E1193" s="4">
        <v>44835</v>
      </c>
      <c r="F1193" s="42" t="str">
        <f t="shared" si="56"/>
        <v>202210</v>
      </c>
      <c r="G1193" s="6">
        <v>279</v>
      </c>
      <c r="H1193" s="12"/>
      <c r="I1193" s="12"/>
      <c r="J1193" s="12"/>
      <c r="K1193" s="12"/>
      <c r="L1193" s="12"/>
      <c r="M1193" s="12"/>
      <c r="N1193" s="12"/>
      <c r="O1193" s="12"/>
      <c r="P1193" s="12"/>
      <c r="Q1193" s="12"/>
      <c r="R1193" s="12"/>
      <c r="S1193" s="12"/>
      <c r="T1193" s="12"/>
      <c r="U1193" s="12"/>
      <c r="V1193" s="12"/>
      <c r="W1193" s="12"/>
      <c r="X1193" s="12"/>
      <c r="Y1193" s="12"/>
      <c r="Z1193" s="12"/>
      <c r="AA1193" s="12"/>
      <c r="AB1193" s="12"/>
    </row>
    <row r="1194" spans="1:28" ht="12.75" customHeight="1" x14ac:dyDescent="0.15">
      <c r="A1194" t="str">
        <f t="shared" si="55"/>
        <v>1433684585540246190743</v>
      </c>
      <c r="B1194" s="45">
        <v>143368458</v>
      </c>
      <c r="C1194" s="13">
        <v>5540246190743</v>
      </c>
      <c r="D1194" s="11" t="str">
        <f t="shared" si="54"/>
        <v>CREMERIE</v>
      </c>
      <c r="E1194" s="7">
        <v>44835</v>
      </c>
      <c r="F1194" s="42" t="str">
        <f t="shared" si="56"/>
        <v>202210</v>
      </c>
      <c r="G1194" s="9">
        <v>140</v>
      </c>
      <c r="H1194" s="12"/>
      <c r="I1194" s="12"/>
      <c r="J1194" s="12"/>
      <c r="K1194" s="12"/>
      <c r="L1194" s="12"/>
      <c r="M1194" s="12"/>
      <c r="N1194" s="12"/>
      <c r="O1194" s="12"/>
      <c r="P1194" s="12"/>
      <c r="Q1194" s="12"/>
      <c r="R1194" s="12"/>
      <c r="S1194" s="12"/>
      <c r="T1194" s="12"/>
      <c r="U1194" s="12"/>
      <c r="V1194" s="12"/>
      <c r="W1194" s="12"/>
      <c r="X1194" s="12"/>
      <c r="Y1194" s="12"/>
      <c r="Z1194" s="12"/>
      <c r="AA1194" s="12"/>
      <c r="AB1194" s="12"/>
    </row>
    <row r="1195" spans="1:28" ht="12.75" customHeight="1" x14ac:dyDescent="0.15">
      <c r="A1195" t="str">
        <f t="shared" si="55"/>
        <v>1433684645540246177133</v>
      </c>
      <c r="B1195" s="45">
        <v>143368464</v>
      </c>
      <c r="C1195" s="11">
        <v>5540246177133</v>
      </c>
      <c r="D1195" s="11" t="str">
        <f t="shared" si="54"/>
        <v>MIX LEGUMES</v>
      </c>
      <c r="E1195" s="4">
        <v>44835</v>
      </c>
      <c r="F1195" s="42" t="str">
        <f t="shared" si="56"/>
        <v>202210</v>
      </c>
      <c r="G1195" s="6">
        <v>5568</v>
      </c>
      <c r="H1195" s="12"/>
      <c r="I1195" s="12"/>
      <c r="J1195" s="12"/>
      <c r="K1195" s="12"/>
      <c r="L1195" s="12"/>
      <c r="M1195" s="12"/>
      <c r="N1195" s="12"/>
      <c r="O1195" s="12"/>
      <c r="P1195" s="12"/>
      <c r="Q1195" s="12"/>
      <c r="R1195" s="12"/>
      <c r="S1195" s="12"/>
      <c r="T1195" s="12"/>
      <c r="U1195" s="12"/>
      <c r="V1195" s="12"/>
      <c r="W1195" s="12"/>
      <c r="X1195" s="12"/>
      <c r="Y1195" s="12"/>
      <c r="Z1195" s="12"/>
      <c r="AA1195" s="12"/>
      <c r="AB1195" s="12"/>
    </row>
    <row r="1196" spans="1:28" ht="12.75" customHeight="1" x14ac:dyDescent="0.15">
      <c r="A1196" t="str">
        <f t="shared" si="55"/>
        <v>1433684645540246192148</v>
      </c>
      <c r="B1196" s="45">
        <v>143368464</v>
      </c>
      <c r="C1196" s="13">
        <v>5540246192148</v>
      </c>
      <c r="D1196" s="11" t="str">
        <f t="shared" si="54"/>
        <v>MIX LEGUMES</v>
      </c>
      <c r="E1196" s="7">
        <v>44835</v>
      </c>
      <c r="F1196" s="42" t="str">
        <f t="shared" si="56"/>
        <v>202210</v>
      </c>
      <c r="G1196" s="9">
        <v>26448</v>
      </c>
      <c r="H1196" s="12"/>
      <c r="I1196" s="12"/>
      <c r="J1196" s="12"/>
      <c r="K1196" s="12"/>
      <c r="L1196" s="12"/>
      <c r="M1196" s="12"/>
      <c r="N1196" s="12"/>
      <c r="O1196" s="12"/>
      <c r="P1196" s="12"/>
      <c r="Q1196" s="12"/>
      <c r="R1196" s="12"/>
      <c r="S1196" s="12"/>
      <c r="T1196" s="12"/>
      <c r="U1196" s="12"/>
      <c r="V1196" s="12"/>
      <c r="W1196" s="12"/>
      <c r="X1196" s="12"/>
      <c r="Y1196" s="12"/>
      <c r="Z1196" s="12"/>
      <c r="AA1196" s="12"/>
      <c r="AB1196" s="12"/>
    </row>
    <row r="1197" spans="1:28" ht="12.75" customHeight="1" x14ac:dyDescent="0.15">
      <c r="A1197" t="str">
        <f t="shared" si="55"/>
        <v>1433684645540246192518</v>
      </c>
      <c r="B1197" s="45">
        <v>143368464</v>
      </c>
      <c r="C1197" s="11">
        <v>5540246192518</v>
      </c>
      <c r="D1197" s="11" t="str">
        <f t="shared" si="54"/>
        <v>MIX LEGUMES</v>
      </c>
      <c r="E1197" s="4">
        <v>44835</v>
      </c>
      <c r="F1197" s="42" t="str">
        <f t="shared" si="56"/>
        <v>202210</v>
      </c>
      <c r="G1197" s="6">
        <v>5847</v>
      </c>
      <c r="H1197" s="12"/>
      <c r="I1197" s="12"/>
      <c r="J1197" s="12"/>
      <c r="K1197" s="12"/>
      <c r="L1197" s="12"/>
      <c r="M1197" s="12"/>
      <c r="N1197" s="12"/>
      <c r="O1197" s="12"/>
      <c r="P1197" s="12"/>
      <c r="Q1197" s="12"/>
      <c r="R1197" s="12"/>
      <c r="S1197" s="12"/>
      <c r="T1197" s="12"/>
      <c r="U1197" s="12"/>
      <c r="V1197" s="12"/>
      <c r="W1197" s="12"/>
      <c r="X1197" s="12"/>
      <c r="Y1197" s="12"/>
      <c r="Z1197" s="12"/>
      <c r="AA1197" s="12"/>
      <c r="AB1197" s="12"/>
    </row>
    <row r="1198" spans="1:28" ht="12.75" customHeight="1" x14ac:dyDescent="0.15">
      <c r="A1198" t="str">
        <f t="shared" si="55"/>
        <v>1433684655540246183587</v>
      </c>
      <c r="B1198" s="45">
        <v>143368465</v>
      </c>
      <c r="C1198" s="13">
        <v>5540246183587</v>
      </c>
      <c r="D1198" s="11" t="str">
        <f t="shared" si="54"/>
        <v>MIX LEGUMES</v>
      </c>
      <c r="E1198" s="7">
        <v>44842</v>
      </c>
      <c r="F1198" s="42" t="str">
        <f t="shared" si="56"/>
        <v>202210</v>
      </c>
      <c r="G1198" s="9">
        <v>502</v>
      </c>
      <c r="H1198" s="12"/>
      <c r="I1198" s="12"/>
      <c r="J1198" s="12"/>
      <c r="K1198" s="12"/>
      <c r="L1198" s="12"/>
      <c r="M1198" s="12"/>
      <c r="N1198" s="12"/>
      <c r="O1198" s="12"/>
      <c r="P1198" s="12"/>
      <c r="Q1198" s="12"/>
      <c r="R1198" s="12"/>
      <c r="S1198" s="12"/>
      <c r="T1198" s="12"/>
      <c r="U1198" s="12"/>
      <c r="V1198" s="12"/>
      <c r="W1198" s="12"/>
      <c r="X1198" s="12"/>
      <c r="Y1198" s="12"/>
      <c r="Z1198" s="12"/>
      <c r="AA1198" s="12"/>
      <c r="AB1198" s="12"/>
    </row>
    <row r="1199" spans="1:28" ht="12.75" customHeight="1" x14ac:dyDescent="0.15">
      <c r="A1199" t="str">
        <f t="shared" si="55"/>
        <v>1433684655540246194790</v>
      </c>
      <c r="B1199" s="45">
        <v>143368465</v>
      </c>
      <c r="C1199" s="11">
        <v>5540246194790</v>
      </c>
      <c r="D1199" s="11" t="str">
        <f t="shared" si="54"/>
        <v>MIX LEGUMES</v>
      </c>
      <c r="E1199" s="4">
        <v>44842</v>
      </c>
      <c r="F1199" s="42" t="str">
        <f t="shared" si="56"/>
        <v>202210</v>
      </c>
      <c r="G1199" s="6">
        <v>1316</v>
      </c>
      <c r="H1199" s="12"/>
      <c r="I1199" s="12"/>
      <c r="J1199" s="12"/>
      <c r="K1199" s="12"/>
      <c r="L1199" s="12"/>
      <c r="M1199" s="12"/>
      <c r="N1199" s="12"/>
      <c r="O1199" s="12"/>
      <c r="P1199" s="12"/>
      <c r="Q1199" s="12"/>
      <c r="R1199" s="12"/>
      <c r="S1199" s="12"/>
      <c r="T1199" s="12"/>
      <c r="U1199" s="12"/>
      <c r="V1199" s="12"/>
      <c r="W1199" s="12"/>
      <c r="X1199" s="12"/>
      <c r="Y1199" s="12"/>
      <c r="Z1199" s="12"/>
      <c r="AA1199" s="12"/>
      <c r="AB1199" s="12"/>
    </row>
    <row r="1200" spans="1:28" ht="12.75" customHeight="1" x14ac:dyDescent="0.15">
      <c r="A1200" t="str">
        <f t="shared" si="55"/>
        <v>1433684735540246170256</v>
      </c>
      <c r="B1200" s="45">
        <v>143368473</v>
      </c>
      <c r="C1200" s="11">
        <v>5540246170256</v>
      </c>
      <c r="D1200" s="11" t="str">
        <f t="shared" si="54"/>
        <v>BOULANGERIE</v>
      </c>
      <c r="E1200" s="4">
        <v>44842</v>
      </c>
      <c r="F1200" s="42" t="str">
        <f t="shared" si="56"/>
        <v>202210</v>
      </c>
      <c r="G1200" s="6">
        <v>2822</v>
      </c>
      <c r="H1200" s="12"/>
      <c r="I1200" s="12"/>
      <c r="J1200" s="12"/>
      <c r="K1200" s="12"/>
      <c r="L1200" s="12"/>
      <c r="M1200" s="12"/>
      <c r="N1200" s="12"/>
      <c r="O1200" s="12"/>
      <c r="P1200" s="12"/>
      <c r="Q1200" s="12"/>
      <c r="R1200" s="12"/>
      <c r="S1200" s="12"/>
      <c r="T1200" s="12"/>
      <c r="U1200" s="12"/>
      <c r="V1200" s="12"/>
      <c r="W1200" s="12"/>
      <c r="X1200" s="12"/>
      <c r="Y1200" s="12"/>
      <c r="Z1200" s="12"/>
      <c r="AA1200" s="12"/>
      <c r="AB1200" s="12"/>
    </row>
    <row r="1201" spans="1:28" ht="12.75" customHeight="1" x14ac:dyDescent="0.15">
      <c r="A1201" t="str">
        <f t="shared" si="55"/>
        <v>1433684735540246171888</v>
      </c>
      <c r="B1201" s="45">
        <v>143368473</v>
      </c>
      <c r="C1201" s="13">
        <v>5540246171888</v>
      </c>
      <c r="D1201" s="11" t="str">
        <f t="shared" si="54"/>
        <v>BOULANGERIE</v>
      </c>
      <c r="E1201" s="7">
        <v>44842</v>
      </c>
      <c r="F1201" s="42" t="str">
        <f t="shared" si="56"/>
        <v>202210</v>
      </c>
      <c r="G1201" s="9">
        <v>780</v>
      </c>
      <c r="H1201" s="12"/>
      <c r="I1201" s="12"/>
      <c r="J1201" s="12"/>
      <c r="K1201" s="12"/>
      <c r="L1201" s="12"/>
      <c r="M1201" s="12"/>
      <c r="N1201" s="12"/>
      <c r="O1201" s="12"/>
      <c r="P1201" s="12"/>
      <c r="Q1201" s="12"/>
      <c r="R1201" s="12"/>
      <c r="S1201" s="12"/>
      <c r="T1201" s="12"/>
      <c r="U1201" s="12"/>
      <c r="V1201" s="12"/>
      <c r="W1201" s="12"/>
      <c r="X1201" s="12"/>
      <c r="Y1201" s="12"/>
      <c r="Z1201" s="12"/>
      <c r="AA1201" s="12"/>
      <c r="AB1201" s="12"/>
    </row>
    <row r="1202" spans="1:28" ht="12.75" customHeight="1" x14ac:dyDescent="0.15">
      <c r="A1202" t="str">
        <f t="shared" si="55"/>
        <v>1433684755540246182684</v>
      </c>
      <c r="B1202" s="45">
        <v>143368475</v>
      </c>
      <c r="C1202" s="13">
        <v>5540246182684</v>
      </c>
      <c r="D1202" s="11" t="str">
        <f t="shared" si="54"/>
        <v>BOULANGERIE</v>
      </c>
      <c r="E1202" s="7">
        <v>44843</v>
      </c>
      <c r="F1202" s="42" t="str">
        <f t="shared" si="56"/>
        <v>202210</v>
      </c>
      <c r="G1202" s="9">
        <v>325</v>
      </c>
      <c r="H1202" s="12"/>
      <c r="I1202" s="12"/>
      <c r="J1202" s="12"/>
      <c r="K1202" s="12"/>
      <c r="L1202" s="12"/>
      <c r="M1202" s="12"/>
      <c r="N1202" s="12"/>
      <c r="O1202" s="12"/>
      <c r="P1202" s="12"/>
      <c r="Q1202" s="12"/>
      <c r="R1202" s="12"/>
      <c r="S1202" s="12"/>
      <c r="T1202" s="12"/>
      <c r="U1202" s="12"/>
      <c r="V1202" s="12"/>
      <c r="W1202" s="12"/>
      <c r="X1202" s="12"/>
      <c r="Y1202" s="12"/>
      <c r="Z1202" s="12"/>
      <c r="AA1202" s="12"/>
      <c r="AB1202" s="12"/>
    </row>
    <row r="1203" spans="1:28" ht="12.75" customHeight="1" x14ac:dyDescent="0.15">
      <c r="A1203" t="str">
        <f t="shared" si="55"/>
        <v>1433684755540246183844</v>
      </c>
      <c r="B1203" s="45">
        <v>143368475</v>
      </c>
      <c r="C1203" s="11">
        <v>5540246183844</v>
      </c>
      <c r="D1203" s="11" t="str">
        <f t="shared" si="54"/>
        <v>BOULANGERIE</v>
      </c>
      <c r="E1203" s="4">
        <v>44843</v>
      </c>
      <c r="F1203" s="42" t="str">
        <f t="shared" si="56"/>
        <v>202210</v>
      </c>
      <c r="G1203" s="6">
        <v>186</v>
      </c>
      <c r="H1203" s="12"/>
      <c r="I1203" s="12"/>
      <c r="J1203" s="12"/>
      <c r="K1203" s="12"/>
      <c r="L1203" s="12"/>
      <c r="M1203" s="12"/>
      <c r="N1203" s="12"/>
      <c r="O1203" s="12"/>
      <c r="P1203" s="12"/>
      <c r="Q1203" s="12"/>
      <c r="R1203" s="12"/>
      <c r="S1203" s="12"/>
      <c r="T1203" s="12"/>
      <c r="U1203" s="12"/>
      <c r="V1203" s="12"/>
      <c r="W1203" s="12"/>
      <c r="X1203" s="12"/>
      <c r="Y1203" s="12"/>
      <c r="Z1203" s="12"/>
      <c r="AA1203" s="12"/>
      <c r="AB1203" s="12"/>
    </row>
    <row r="1204" spans="1:28" ht="12.75" customHeight="1" x14ac:dyDescent="0.15">
      <c r="A1204" t="str">
        <f t="shared" si="55"/>
        <v>1433684755540246194467</v>
      </c>
      <c r="B1204" s="45">
        <v>143368475</v>
      </c>
      <c r="C1204" s="11">
        <v>5540246194467</v>
      </c>
      <c r="D1204" s="11" t="str">
        <f t="shared" si="54"/>
        <v>BOULANGERIE</v>
      </c>
      <c r="E1204" s="4">
        <v>44843</v>
      </c>
      <c r="F1204" s="42" t="str">
        <f t="shared" si="56"/>
        <v>202210</v>
      </c>
      <c r="G1204" s="6">
        <v>26727</v>
      </c>
      <c r="H1204" s="12"/>
      <c r="I1204" s="12"/>
      <c r="J1204" s="12"/>
      <c r="K1204" s="12"/>
      <c r="L1204" s="12"/>
      <c r="M1204" s="12"/>
      <c r="N1204" s="12"/>
      <c r="O1204" s="12"/>
      <c r="P1204" s="12"/>
      <c r="Q1204" s="12"/>
      <c r="R1204" s="12"/>
      <c r="S1204" s="12"/>
      <c r="T1204" s="12"/>
      <c r="U1204" s="12"/>
      <c r="V1204" s="12"/>
      <c r="W1204" s="12"/>
      <c r="X1204" s="12"/>
      <c r="Y1204" s="12"/>
      <c r="Z1204" s="12"/>
      <c r="AA1204" s="12"/>
      <c r="AB1204" s="12"/>
    </row>
    <row r="1205" spans="1:28" ht="12.75" customHeight="1" x14ac:dyDescent="0.15">
      <c r="A1205" t="str">
        <f t="shared" si="55"/>
        <v>1433684765540246194632</v>
      </c>
      <c r="B1205" s="45">
        <v>143368476</v>
      </c>
      <c r="C1205" s="13">
        <v>5540246194632</v>
      </c>
      <c r="D1205" s="11" t="str">
        <f t="shared" si="54"/>
        <v>BOULANGERIE</v>
      </c>
      <c r="E1205" s="7">
        <v>44841</v>
      </c>
      <c r="F1205" s="42" t="str">
        <f t="shared" si="56"/>
        <v>202210</v>
      </c>
      <c r="G1205" s="9">
        <v>696</v>
      </c>
      <c r="H1205" s="12"/>
      <c r="I1205" s="12"/>
      <c r="J1205" s="12"/>
      <c r="K1205" s="12"/>
      <c r="L1205" s="12"/>
      <c r="M1205" s="12"/>
      <c r="N1205" s="12"/>
      <c r="O1205" s="12"/>
      <c r="P1205" s="12"/>
      <c r="Q1205" s="12"/>
      <c r="R1205" s="12"/>
      <c r="S1205" s="12"/>
      <c r="T1205" s="12"/>
      <c r="U1205" s="12"/>
      <c r="V1205" s="12"/>
      <c r="W1205" s="12"/>
      <c r="X1205" s="12"/>
      <c r="Y1205" s="12"/>
      <c r="Z1205" s="12"/>
      <c r="AA1205" s="12"/>
      <c r="AB1205" s="12"/>
    </row>
    <row r="1206" spans="1:28" ht="12.75" customHeight="1" x14ac:dyDescent="0.15">
      <c r="A1206" t="str">
        <f t="shared" si="55"/>
        <v>1433684765540246195250</v>
      </c>
      <c r="B1206" s="45">
        <v>143368476</v>
      </c>
      <c r="C1206" s="11">
        <v>5540246195250</v>
      </c>
      <c r="D1206" s="11" t="str">
        <f t="shared" si="54"/>
        <v>BOULANGERIE</v>
      </c>
      <c r="E1206" s="4">
        <v>44841</v>
      </c>
      <c r="F1206" s="42" t="str">
        <f t="shared" si="56"/>
        <v>202210</v>
      </c>
      <c r="G1206" s="6">
        <v>335</v>
      </c>
      <c r="H1206" s="12"/>
      <c r="I1206" s="12"/>
      <c r="J1206" s="12"/>
      <c r="K1206" s="12"/>
      <c r="L1206" s="12"/>
      <c r="M1206" s="12"/>
      <c r="N1206" s="12"/>
      <c r="O1206" s="12"/>
      <c r="P1206" s="12"/>
      <c r="Q1206" s="12"/>
      <c r="R1206" s="12"/>
      <c r="S1206" s="12"/>
      <c r="T1206" s="12"/>
      <c r="U1206" s="12"/>
      <c r="V1206" s="12"/>
      <c r="W1206" s="12"/>
      <c r="X1206" s="12"/>
      <c r="Y1206" s="12"/>
      <c r="Z1206" s="12"/>
      <c r="AA1206" s="12"/>
      <c r="AB1206" s="12"/>
    </row>
    <row r="1207" spans="1:28" ht="12.75" customHeight="1" x14ac:dyDescent="0.15">
      <c r="A1207" t="str">
        <f t="shared" si="55"/>
        <v>1433684875540246187987</v>
      </c>
      <c r="B1207" s="45">
        <v>143368487</v>
      </c>
      <c r="C1207" s="11">
        <v>5540246187987</v>
      </c>
      <c r="D1207" s="11" t="str">
        <f t="shared" si="54"/>
        <v>CREMERIE</v>
      </c>
      <c r="E1207" s="4">
        <v>44834</v>
      </c>
      <c r="F1207" s="42" t="str">
        <f t="shared" si="56"/>
        <v>202209</v>
      </c>
      <c r="G1207" s="6">
        <v>1671</v>
      </c>
      <c r="H1207" s="12"/>
      <c r="I1207" s="12"/>
      <c r="J1207" s="12"/>
      <c r="K1207" s="12"/>
      <c r="L1207" s="12"/>
      <c r="M1207" s="12"/>
      <c r="N1207" s="12"/>
      <c r="O1207" s="12"/>
      <c r="P1207" s="12"/>
      <c r="Q1207" s="12"/>
      <c r="R1207" s="12"/>
      <c r="S1207" s="12"/>
      <c r="T1207" s="12"/>
      <c r="U1207" s="12"/>
      <c r="V1207" s="12"/>
      <c r="W1207" s="12"/>
      <c r="X1207" s="12"/>
      <c r="Y1207" s="12"/>
      <c r="Z1207" s="12"/>
      <c r="AA1207" s="12"/>
      <c r="AB1207" s="12"/>
    </row>
    <row r="1208" spans="1:28" ht="12.75" customHeight="1" x14ac:dyDescent="0.15">
      <c r="A1208" t="str">
        <f t="shared" si="55"/>
        <v>1433684875540246188200</v>
      </c>
      <c r="B1208" s="45">
        <v>143368487</v>
      </c>
      <c r="C1208" s="13">
        <v>5540246188200</v>
      </c>
      <c r="D1208" s="11" t="str">
        <f t="shared" si="54"/>
        <v>CREMERIE</v>
      </c>
      <c r="E1208" s="7">
        <v>44834</v>
      </c>
      <c r="F1208" s="42" t="str">
        <f t="shared" si="56"/>
        <v>202209</v>
      </c>
      <c r="G1208" s="9">
        <v>372</v>
      </c>
      <c r="H1208" s="12"/>
      <c r="I1208" s="12"/>
      <c r="J1208" s="12"/>
      <c r="K1208" s="12"/>
      <c r="L1208" s="12"/>
      <c r="M1208" s="12"/>
      <c r="N1208" s="12"/>
      <c r="O1208" s="12"/>
      <c r="P1208" s="12"/>
      <c r="Q1208" s="12"/>
      <c r="R1208" s="12"/>
      <c r="S1208" s="12"/>
      <c r="T1208" s="12"/>
      <c r="U1208" s="12"/>
      <c r="V1208" s="12"/>
      <c r="W1208" s="12"/>
      <c r="X1208" s="12"/>
      <c r="Y1208" s="12"/>
      <c r="Z1208" s="12"/>
      <c r="AA1208" s="12"/>
      <c r="AB1208" s="12"/>
    </row>
    <row r="1209" spans="1:28" ht="12.75" customHeight="1" x14ac:dyDescent="0.15">
      <c r="A1209" t="str">
        <f t="shared" si="55"/>
        <v>1433684925540246185429</v>
      </c>
      <c r="B1209" s="45">
        <v>143368492</v>
      </c>
      <c r="C1209" s="11">
        <v>5540246185429</v>
      </c>
      <c r="D1209" s="11" t="str">
        <f t="shared" si="54"/>
        <v>CREMERIE</v>
      </c>
      <c r="E1209" s="4">
        <v>44834</v>
      </c>
      <c r="F1209" s="42" t="str">
        <f t="shared" si="56"/>
        <v>202209</v>
      </c>
      <c r="G1209" s="6">
        <v>56</v>
      </c>
      <c r="H1209" s="12"/>
      <c r="I1209" s="12"/>
      <c r="J1209" s="12"/>
      <c r="K1209" s="12"/>
      <c r="L1209" s="12"/>
      <c r="M1209" s="12"/>
      <c r="N1209" s="12"/>
      <c r="O1209" s="12"/>
      <c r="P1209" s="12"/>
      <c r="Q1209" s="12"/>
      <c r="R1209" s="12"/>
      <c r="S1209" s="12"/>
      <c r="T1209" s="12"/>
      <c r="U1209" s="12"/>
      <c r="V1209" s="12"/>
      <c r="W1209" s="12"/>
      <c r="X1209" s="12"/>
      <c r="Y1209" s="12"/>
      <c r="Z1209" s="12"/>
      <c r="AA1209" s="12"/>
      <c r="AB1209" s="12"/>
    </row>
    <row r="1210" spans="1:28" ht="12.75" customHeight="1" x14ac:dyDescent="0.15">
      <c r="A1210" t="str">
        <f t="shared" si="55"/>
        <v>1433684925540246185562</v>
      </c>
      <c r="B1210" s="45">
        <v>143368492</v>
      </c>
      <c r="C1210" s="13">
        <v>5540246185562</v>
      </c>
      <c r="D1210" s="11" t="str">
        <f t="shared" si="54"/>
        <v>CREMERIE</v>
      </c>
      <c r="E1210" s="7">
        <v>44834</v>
      </c>
      <c r="F1210" s="42" t="str">
        <f t="shared" si="56"/>
        <v>202209</v>
      </c>
      <c r="G1210" s="9">
        <v>70</v>
      </c>
      <c r="H1210" s="12"/>
      <c r="I1210" s="12"/>
      <c r="J1210" s="12"/>
      <c r="K1210" s="12"/>
      <c r="L1210" s="12"/>
      <c r="M1210" s="12"/>
      <c r="N1210" s="12"/>
      <c r="O1210" s="12"/>
      <c r="P1210" s="12"/>
      <c r="Q1210" s="12"/>
      <c r="R1210" s="12"/>
      <c r="S1210" s="12"/>
      <c r="T1210" s="12"/>
      <c r="U1210" s="12"/>
      <c r="V1210" s="12"/>
      <c r="W1210" s="12"/>
      <c r="X1210" s="12"/>
      <c r="Y1210" s="12"/>
      <c r="Z1210" s="12"/>
      <c r="AA1210" s="12"/>
      <c r="AB1210" s="12"/>
    </row>
    <row r="1211" spans="1:28" ht="12.75" customHeight="1" x14ac:dyDescent="0.15">
      <c r="A1211" t="str">
        <f t="shared" si="55"/>
        <v>1433684925540246186325</v>
      </c>
      <c r="B1211" s="45">
        <v>143368492</v>
      </c>
      <c r="C1211" s="11">
        <v>5540246186325</v>
      </c>
      <c r="D1211" s="11" t="str">
        <f t="shared" si="54"/>
        <v>CREMERIE</v>
      </c>
      <c r="E1211" s="4">
        <v>44834</v>
      </c>
      <c r="F1211" s="42" t="str">
        <f t="shared" si="56"/>
        <v>202209</v>
      </c>
      <c r="G1211" s="6">
        <v>98</v>
      </c>
      <c r="H1211" s="12"/>
      <c r="I1211" s="12"/>
      <c r="J1211" s="12"/>
      <c r="K1211" s="12"/>
      <c r="L1211" s="12"/>
      <c r="M1211" s="12"/>
      <c r="N1211" s="12"/>
      <c r="O1211" s="12"/>
      <c r="P1211" s="12"/>
      <c r="Q1211" s="12"/>
      <c r="R1211" s="12"/>
      <c r="S1211" s="12"/>
      <c r="T1211" s="12"/>
      <c r="U1211" s="12"/>
      <c r="V1211" s="12"/>
      <c r="W1211" s="12"/>
      <c r="X1211" s="12"/>
      <c r="Y1211" s="12"/>
      <c r="Z1211" s="12"/>
      <c r="AA1211" s="12"/>
      <c r="AB1211" s="12"/>
    </row>
    <row r="1212" spans="1:28" ht="12.75" customHeight="1" x14ac:dyDescent="0.15">
      <c r="A1212" t="str">
        <f t="shared" si="55"/>
        <v>1433685035540246194632</v>
      </c>
      <c r="B1212" s="45">
        <v>143368503</v>
      </c>
      <c r="C1212" s="13">
        <v>5540246194632</v>
      </c>
      <c r="D1212" s="11" t="str">
        <f t="shared" si="54"/>
        <v>BOULANGERIE</v>
      </c>
      <c r="E1212" s="7">
        <v>44844</v>
      </c>
      <c r="F1212" s="42" t="str">
        <f t="shared" si="56"/>
        <v>202210</v>
      </c>
      <c r="G1212" s="9">
        <v>1253</v>
      </c>
      <c r="H1212" s="12"/>
      <c r="I1212" s="12"/>
      <c r="J1212" s="12"/>
      <c r="K1212" s="12"/>
      <c r="L1212" s="12"/>
      <c r="M1212" s="12"/>
      <c r="N1212" s="12"/>
      <c r="O1212" s="12"/>
      <c r="P1212" s="12"/>
      <c r="Q1212" s="12"/>
      <c r="R1212" s="12"/>
      <c r="S1212" s="12"/>
      <c r="T1212" s="12"/>
      <c r="U1212" s="12"/>
      <c r="V1212" s="12"/>
      <c r="W1212" s="12"/>
      <c r="X1212" s="12"/>
      <c r="Y1212" s="12"/>
      <c r="Z1212" s="12"/>
      <c r="AA1212" s="12"/>
      <c r="AB1212" s="12"/>
    </row>
    <row r="1213" spans="1:28" ht="12.75" customHeight="1" x14ac:dyDescent="0.15">
      <c r="A1213" t="str">
        <f t="shared" si="55"/>
        <v>1433685035540246195250</v>
      </c>
      <c r="B1213" s="45">
        <v>143368503</v>
      </c>
      <c r="C1213" s="11">
        <v>5540246195250</v>
      </c>
      <c r="D1213" s="11" t="str">
        <f t="shared" si="54"/>
        <v>BOULANGERIE</v>
      </c>
      <c r="E1213" s="4">
        <v>44844</v>
      </c>
      <c r="F1213" s="42" t="str">
        <f t="shared" si="56"/>
        <v>202210</v>
      </c>
      <c r="G1213" s="6">
        <v>251</v>
      </c>
      <c r="H1213" s="12"/>
      <c r="I1213" s="12"/>
      <c r="J1213" s="12"/>
      <c r="K1213" s="12"/>
      <c r="L1213" s="12"/>
      <c r="M1213" s="12"/>
      <c r="N1213" s="12"/>
      <c r="O1213" s="12"/>
      <c r="P1213" s="12"/>
      <c r="Q1213" s="12"/>
      <c r="R1213" s="12"/>
      <c r="S1213" s="12"/>
      <c r="T1213" s="12"/>
      <c r="U1213" s="12"/>
      <c r="V1213" s="12"/>
      <c r="W1213" s="12"/>
      <c r="X1213" s="12"/>
      <c r="Y1213" s="12"/>
      <c r="Z1213" s="12"/>
      <c r="AA1213" s="12"/>
      <c r="AB1213" s="12"/>
    </row>
    <row r="1214" spans="1:28" ht="12.75" customHeight="1" x14ac:dyDescent="0.15">
      <c r="A1214" t="str">
        <f t="shared" si="55"/>
        <v>1433785085540246176295</v>
      </c>
      <c r="B1214" s="45">
        <v>143378508</v>
      </c>
      <c r="C1214" s="11">
        <v>5540246176295</v>
      </c>
      <c r="D1214" s="11" t="str">
        <f t="shared" si="54"/>
        <v>CREMERIE</v>
      </c>
      <c r="E1214" s="4">
        <v>44835</v>
      </c>
      <c r="F1214" s="42" t="str">
        <f t="shared" si="56"/>
        <v>202210</v>
      </c>
      <c r="G1214" s="6">
        <v>2970</v>
      </c>
      <c r="H1214" s="12"/>
      <c r="I1214" s="12"/>
      <c r="J1214" s="12"/>
      <c r="K1214" s="12"/>
      <c r="L1214" s="12"/>
      <c r="M1214" s="12"/>
      <c r="N1214" s="12"/>
      <c r="O1214" s="12"/>
      <c r="P1214" s="12"/>
      <c r="Q1214" s="12"/>
      <c r="R1214" s="12"/>
      <c r="S1214" s="12"/>
      <c r="T1214" s="12"/>
      <c r="U1214" s="12"/>
      <c r="V1214" s="12"/>
      <c r="W1214" s="12"/>
      <c r="X1214" s="12"/>
      <c r="Y1214" s="12"/>
      <c r="Z1214" s="12"/>
      <c r="AA1214" s="12"/>
      <c r="AB1214" s="12"/>
    </row>
    <row r="1215" spans="1:28" ht="12.75" customHeight="1" x14ac:dyDescent="0.15">
      <c r="A1215" t="str">
        <f t="shared" si="55"/>
        <v>1433785085540246188200</v>
      </c>
      <c r="B1215" s="45">
        <v>143378508</v>
      </c>
      <c r="C1215" s="13">
        <v>5540246188200</v>
      </c>
      <c r="D1215" s="11" t="str">
        <f t="shared" si="54"/>
        <v>CREMERIE</v>
      </c>
      <c r="E1215" s="7">
        <v>44835</v>
      </c>
      <c r="F1215" s="42" t="str">
        <f t="shared" si="56"/>
        <v>202210</v>
      </c>
      <c r="G1215" s="9">
        <v>743</v>
      </c>
      <c r="H1215" s="12"/>
      <c r="I1215" s="12"/>
      <c r="J1215" s="12"/>
      <c r="K1215" s="12"/>
      <c r="L1215" s="12"/>
      <c r="M1215" s="12"/>
      <c r="N1215" s="12"/>
      <c r="O1215" s="12"/>
      <c r="P1215" s="12"/>
      <c r="Q1215" s="12"/>
      <c r="R1215" s="12"/>
      <c r="S1215" s="12"/>
      <c r="T1215" s="12"/>
      <c r="U1215" s="12"/>
      <c r="V1215" s="12"/>
      <c r="W1215" s="12"/>
      <c r="X1215" s="12"/>
      <c r="Y1215" s="12"/>
      <c r="Z1215" s="12"/>
      <c r="AA1215" s="12"/>
      <c r="AB1215" s="12"/>
    </row>
    <row r="1216" spans="1:28" ht="12.75" customHeight="1" x14ac:dyDescent="0.15">
      <c r="A1216" t="str">
        <f t="shared" si="55"/>
        <v>1433785095540246176699</v>
      </c>
      <c r="B1216" s="45">
        <v>143378509</v>
      </c>
      <c r="C1216" s="13">
        <v>5540246176699</v>
      </c>
      <c r="D1216" s="11" t="str">
        <f t="shared" si="54"/>
        <v>CREMERIE</v>
      </c>
      <c r="E1216" s="7">
        <v>44835</v>
      </c>
      <c r="F1216" s="42" t="str">
        <f t="shared" si="56"/>
        <v>202210</v>
      </c>
      <c r="G1216" s="9">
        <v>4176</v>
      </c>
      <c r="H1216" s="12"/>
      <c r="I1216" s="12"/>
      <c r="J1216" s="12"/>
      <c r="K1216" s="12"/>
      <c r="L1216" s="12"/>
      <c r="M1216" s="12"/>
      <c r="N1216" s="12"/>
      <c r="O1216" s="12"/>
      <c r="P1216" s="12"/>
      <c r="Q1216" s="12"/>
      <c r="R1216" s="12"/>
      <c r="S1216" s="12"/>
      <c r="T1216" s="12"/>
      <c r="U1216" s="12"/>
      <c r="V1216" s="12"/>
      <c r="W1216" s="12"/>
      <c r="X1216" s="12"/>
      <c r="Y1216" s="12"/>
      <c r="Z1216" s="12"/>
      <c r="AA1216" s="12"/>
      <c r="AB1216" s="12"/>
    </row>
    <row r="1217" spans="1:28" ht="12.75" customHeight="1" x14ac:dyDescent="0.15">
      <c r="A1217" t="str">
        <f t="shared" si="55"/>
        <v>1433785135540246175049</v>
      </c>
      <c r="B1217" s="45">
        <v>143378513</v>
      </c>
      <c r="C1217" s="13">
        <v>5540246175049</v>
      </c>
      <c r="D1217" s="11" t="str">
        <f t="shared" si="54"/>
        <v>CREMERIE</v>
      </c>
      <c r="E1217" s="7">
        <v>44837</v>
      </c>
      <c r="F1217" s="42" t="str">
        <f t="shared" si="56"/>
        <v>202210</v>
      </c>
      <c r="G1217" s="9">
        <v>557</v>
      </c>
      <c r="H1217" s="12"/>
      <c r="I1217" s="12"/>
      <c r="J1217" s="12"/>
      <c r="K1217" s="12"/>
      <c r="L1217" s="12"/>
      <c r="M1217" s="12"/>
      <c r="N1217" s="12"/>
      <c r="O1217" s="12"/>
      <c r="P1217" s="12"/>
      <c r="Q1217" s="12"/>
      <c r="R1217" s="12"/>
      <c r="S1217" s="12"/>
      <c r="T1217" s="12"/>
      <c r="U1217" s="12"/>
      <c r="V1217" s="12"/>
      <c r="W1217" s="12"/>
      <c r="X1217" s="12"/>
      <c r="Y1217" s="12"/>
      <c r="Z1217" s="12"/>
      <c r="AA1217" s="12"/>
      <c r="AB1217" s="12"/>
    </row>
    <row r="1218" spans="1:28" ht="12.75" customHeight="1" x14ac:dyDescent="0.15">
      <c r="A1218" t="str">
        <f t="shared" si="55"/>
        <v>1433785135540246175050</v>
      </c>
      <c r="B1218" s="45">
        <v>143378513</v>
      </c>
      <c r="C1218" s="11">
        <v>5540246175050</v>
      </c>
      <c r="D1218" s="11" t="str">
        <f t="shared" ref="D1218:D1281" si="57">VLOOKUP(C1218,Categorie,4,FALSE)</f>
        <v>CREMERIE</v>
      </c>
      <c r="E1218" s="4">
        <v>44837</v>
      </c>
      <c r="F1218" s="42" t="str">
        <f t="shared" si="56"/>
        <v>202210</v>
      </c>
      <c r="G1218" s="6">
        <v>557</v>
      </c>
      <c r="H1218" s="12"/>
      <c r="I1218" s="12"/>
      <c r="J1218" s="12"/>
      <c r="K1218" s="12"/>
      <c r="L1218" s="12"/>
      <c r="M1218" s="12"/>
      <c r="N1218" s="12"/>
      <c r="O1218" s="12"/>
      <c r="P1218" s="12"/>
      <c r="Q1218" s="12"/>
      <c r="R1218" s="12"/>
      <c r="S1218" s="12"/>
      <c r="T1218" s="12"/>
      <c r="U1218" s="12"/>
      <c r="V1218" s="12"/>
      <c r="W1218" s="12"/>
      <c r="X1218" s="12"/>
      <c r="Y1218" s="12"/>
      <c r="Z1218" s="12"/>
      <c r="AA1218" s="12"/>
      <c r="AB1218" s="12"/>
    </row>
    <row r="1219" spans="1:28" ht="12.75" customHeight="1" x14ac:dyDescent="0.15">
      <c r="A1219" t="str">
        <f t="shared" ref="A1219:A1282" si="58">_xlfn.CONCAT(B1219,C1219)</f>
        <v>1433785145540246195242</v>
      </c>
      <c r="B1219" s="45">
        <v>143378514</v>
      </c>
      <c r="C1219" s="13">
        <v>5540246195242</v>
      </c>
      <c r="D1219" s="11" t="str">
        <f t="shared" si="57"/>
        <v>MIX LEGUMES</v>
      </c>
      <c r="E1219" s="7">
        <v>44840</v>
      </c>
      <c r="F1219" s="42" t="str">
        <f t="shared" ref="F1219:F1282" si="59">TEXT(E1219,"aaaamm")</f>
        <v>202210</v>
      </c>
      <c r="G1219" s="9">
        <v>488</v>
      </c>
      <c r="H1219" s="12"/>
      <c r="I1219" s="12"/>
      <c r="J1219" s="12"/>
      <c r="K1219" s="12"/>
      <c r="L1219" s="12"/>
      <c r="M1219" s="12"/>
      <c r="N1219" s="12"/>
      <c r="O1219" s="12"/>
      <c r="P1219" s="12"/>
      <c r="Q1219" s="12"/>
      <c r="R1219" s="12"/>
      <c r="S1219" s="12"/>
      <c r="T1219" s="12"/>
      <c r="U1219" s="12"/>
      <c r="V1219" s="12"/>
      <c r="W1219" s="12"/>
      <c r="X1219" s="12"/>
      <c r="Y1219" s="12"/>
      <c r="Z1219" s="12"/>
      <c r="AA1219" s="12"/>
      <c r="AB1219" s="12"/>
    </row>
    <row r="1220" spans="1:28" ht="12.75" customHeight="1" x14ac:dyDescent="0.15">
      <c r="A1220" t="str">
        <f t="shared" si="58"/>
        <v>1433785155540246195241</v>
      </c>
      <c r="B1220" s="45">
        <v>143378515</v>
      </c>
      <c r="C1220" s="11">
        <v>5540246195241</v>
      </c>
      <c r="D1220" s="11" t="str">
        <f t="shared" si="57"/>
        <v>MIX LEGUMES</v>
      </c>
      <c r="E1220" s="4">
        <v>44844</v>
      </c>
      <c r="F1220" s="42" t="str">
        <f t="shared" si="59"/>
        <v>202210</v>
      </c>
      <c r="G1220" s="6">
        <v>743</v>
      </c>
      <c r="H1220" s="12"/>
      <c r="I1220" s="12"/>
      <c r="J1220" s="12"/>
      <c r="K1220" s="12"/>
      <c r="L1220" s="12"/>
      <c r="M1220" s="12"/>
      <c r="N1220" s="12"/>
      <c r="O1220" s="12"/>
      <c r="P1220" s="12"/>
      <c r="Q1220" s="12"/>
      <c r="R1220" s="12"/>
      <c r="S1220" s="12"/>
      <c r="T1220" s="12"/>
      <c r="U1220" s="12"/>
      <c r="V1220" s="12"/>
      <c r="W1220" s="12"/>
      <c r="X1220" s="12"/>
      <c r="Y1220" s="12"/>
      <c r="Z1220" s="12"/>
      <c r="AA1220" s="12"/>
      <c r="AB1220" s="12"/>
    </row>
    <row r="1221" spans="1:28" ht="12.75" customHeight="1" x14ac:dyDescent="0.15">
      <c r="A1221" t="str">
        <f t="shared" si="58"/>
        <v>1433785165540246185562</v>
      </c>
      <c r="B1221" s="45">
        <v>143378516</v>
      </c>
      <c r="C1221" s="11">
        <v>5540246185562</v>
      </c>
      <c r="D1221" s="11" t="str">
        <f t="shared" si="57"/>
        <v>CREMERIE</v>
      </c>
      <c r="E1221" s="4">
        <v>44837</v>
      </c>
      <c r="F1221" s="42" t="str">
        <f t="shared" si="59"/>
        <v>202210</v>
      </c>
      <c r="G1221" s="6">
        <v>140</v>
      </c>
      <c r="H1221" s="12"/>
      <c r="I1221" s="12"/>
      <c r="J1221" s="12"/>
      <c r="K1221" s="12"/>
      <c r="L1221" s="12"/>
      <c r="M1221" s="12"/>
      <c r="N1221" s="12"/>
      <c r="O1221" s="12"/>
      <c r="P1221" s="12"/>
      <c r="Q1221" s="12"/>
      <c r="R1221" s="12"/>
      <c r="S1221" s="12"/>
      <c r="T1221" s="12"/>
      <c r="U1221" s="12"/>
      <c r="V1221" s="12"/>
      <c r="W1221" s="12"/>
      <c r="X1221" s="12"/>
      <c r="Y1221" s="12"/>
      <c r="Z1221" s="12"/>
      <c r="AA1221" s="12"/>
      <c r="AB1221" s="12"/>
    </row>
    <row r="1222" spans="1:28" ht="12.75" customHeight="1" x14ac:dyDescent="0.15">
      <c r="A1222" t="str">
        <f t="shared" si="58"/>
        <v>1433785165540246186325</v>
      </c>
      <c r="B1222" s="45">
        <v>143378516</v>
      </c>
      <c r="C1222" s="13">
        <v>5540246186325</v>
      </c>
      <c r="D1222" s="11" t="str">
        <f t="shared" si="57"/>
        <v>CREMERIE</v>
      </c>
      <c r="E1222" s="7">
        <v>44837</v>
      </c>
      <c r="F1222" s="42" t="str">
        <f t="shared" si="59"/>
        <v>202210</v>
      </c>
      <c r="G1222" s="9">
        <v>140</v>
      </c>
      <c r="H1222" s="12"/>
      <c r="I1222" s="12"/>
      <c r="J1222" s="12"/>
      <c r="K1222" s="12"/>
      <c r="L1222" s="12"/>
      <c r="M1222" s="12"/>
      <c r="N1222" s="12"/>
      <c r="O1222" s="12"/>
      <c r="P1222" s="12"/>
      <c r="Q1222" s="12"/>
      <c r="R1222" s="12"/>
      <c r="S1222" s="12"/>
      <c r="T1222" s="12"/>
      <c r="U1222" s="12"/>
      <c r="V1222" s="12"/>
      <c r="W1222" s="12"/>
      <c r="X1222" s="12"/>
      <c r="Y1222" s="12"/>
      <c r="Z1222" s="12"/>
      <c r="AA1222" s="12"/>
      <c r="AB1222" s="12"/>
    </row>
    <row r="1223" spans="1:28" ht="12.75" customHeight="1" x14ac:dyDescent="0.15">
      <c r="A1223" t="str">
        <f t="shared" si="58"/>
        <v>1433785195540246177133</v>
      </c>
      <c r="B1223" s="45">
        <v>143378519</v>
      </c>
      <c r="C1223" s="13">
        <v>5540246177133</v>
      </c>
      <c r="D1223" s="11" t="str">
        <f t="shared" si="57"/>
        <v>MIX LEGUMES</v>
      </c>
      <c r="E1223" s="7">
        <v>44841</v>
      </c>
      <c r="F1223" s="42" t="str">
        <f t="shared" si="59"/>
        <v>202210</v>
      </c>
      <c r="G1223" s="9">
        <v>4455</v>
      </c>
      <c r="H1223" s="12"/>
      <c r="I1223" s="12"/>
      <c r="J1223" s="12"/>
      <c r="K1223" s="12"/>
      <c r="L1223" s="12"/>
      <c r="M1223" s="12"/>
      <c r="N1223" s="12"/>
      <c r="O1223" s="12"/>
      <c r="P1223" s="12"/>
      <c r="Q1223" s="12"/>
      <c r="R1223" s="12"/>
      <c r="S1223" s="12"/>
      <c r="T1223" s="12"/>
      <c r="U1223" s="12"/>
      <c r="V1223" s="12"/>
      <c r="W1223" s="12"/>
      <c r="X1223" s="12"/>
      <c r="Y1223" s="12"/>
      <c r="Z1223" s="12"/>
      <c r="AA1223" s="12"/>
      <c r="AB1223" s="12"/>
    </row>
    <row r="1224" spans="1:28" ht="12.75" customHeight="1" x14ac:dyDescent="0.15">
      <c r="A1224" t="str">
        <f t="shared" si="58"/>
        <v>1433785195540246192148</v>
      </c>
      <c r="B1224" s="45">
        <v>143378519</v>
      </c>
      <c r="C1224" s="11">
        <v>5540246192148</v>
      </c>
      <c r="D1224" s="11" t="str">
        <f t="shared" si="57"/>
        <v>MIX LEGUMES</v>
      </c>
      <c r="E1224" s="4">
        <v>44841</v>
      </c>
      <c r="F1224" s="42" t="str">
        <f t="shared" si="59"/>
        <v>202210</v>
      </c>
      <c r="G1224" s="6">
        <v>29232</v>
      </c>
      <c r="H1224" s="12"/>
      <c r="I1224" s="12"/>
      <c r="J1224" s="12"/>
      <c r="K1224" s="12"/>
      <c r="L1224" s="12"/>
      <c r="M1224" s="12"/>
      <c r="N1224" s="12"/>
      <c r="O1224" s="12"/>
      <c r="P1224" s="12"/>
      <c r="Q1224" s="12"/>
      <c r="R1224" s="12"/>
      <c r="S1224" s="12"/>
      <c r="T1224" s="12"/>
      <c r="U1224" s="12"/>
      <c r="V1224" s="12"/>
      <c r="W1224" s="12"/>
      <c r="X1224" s="12"/>
      <c r="Y1224" s="12"/>
      <c r="Z1224" s="12"/>
      <c r="AA1224" s="12"/>
      <c r="AB1224" s="12"/>
    </row>
    <row r="1225" spans="1:28" ht="12.75" customHeight="1" x14ac:dyDescent="0.15">
      <c r="A1225" t="str">
        <f t="shared" si="58"/>
        <v>1433785195540246192518</v>
      </c>
      <c r="B1225" s="45">
        <v>143378519</v>
      </c>
      <c r="C1225" s="13">
        <v>5540246192518</v>
      </c>
      <c r="D1225" s="11" t="str">
        <f t="shared" si="57"/>
        <v>MIX LEGUMES</v>
      </c>
      <c r="E1225" s="7">
        <v>44841</v>
      </c>
      <c r="F1225" s="42" t="str">
        <f t="shared" si="59"/>
        <v>202210</v>
      </c>
      <c r="G1225" s="9">
        <v>5847</v>
      </c>
      <c r="H1225" s="12"/>
      <c r="I1225" s="12"/>
      <c r="J1225" s="12"/>
      <c r="K1225" s="12"/>
      <c r="L1225" s="12"/>
      <c r="M1225" s="12"/>
      <c r="N1225" s="12"/>
      <c r="O1225" s="12"/>
      <c r="P1225" s="12"/>
      <c r="Q1225" s="12"/>
      <c r="R1225" s="12"/>
      <c r="S1225" s="12"/>
      <c r="T1225" s="12"/>
      <c r="U1225" s="12"/>
      <c r="V1225" s="12"/>
      <c r="W1225" s="12"/>
      <c r="X1225" s="12"/>
      <c r="Y1225" s="12"/>
      <c r="Z1225" s="12"/>
      <c r="AA1225" s="12"/>
      <c r="AB1225" s="12"/>
    </row>
    <row r="1226" spans="1:28" ht="12.75" customHeight="1" x14ac:dyDescent="0.15">
      <c r="A1226" t="str">
        <f t="shared" si="58"/>
        <v>1433785235540246183587</v>
      </c>
      <c r="B1226" s="45">
        <v>143378523</v>
      </c>
      <c r="C1226" s="13">
        <v>5540246183587</v>
      </c>
      <c r="D1226" s="11" t="str">
        <f t="shared" si="57"/>
        <v>MIX LEGUMES</v>
      </c>
      <c r="E1226" s="7">
        <v>44849</v>
      </c>
      <c r="F1226" s="42" t="str">
        <f t="shared" si="59"/>
        <v>202210</v>
      </c>
      <c r="G1226" s="9">
        <v>502</v>
      </c>
      <c r="H1226" s="12"/>
      <c r="I1226" s="12"/>
      <c r="J1226" s="12"/>
      <c r="K1226" s="12"/>
      <c r="L1226" s="12"/>
      <c r="M1226" s="12"/>
      <c r="N1226" s="12"/>
      <c r="O1226" s="12"/>
      <c r="P1226" s="12"/>
      <c r="Q1226" s="12"/>
      <c r="R1226" s="12"/>
      <c r="S1226" s="12"/>
      <c r="T1226" s="12"/>
      <c r="U1226" s="12"/>
      <c r="V1226" s="12"/>
      <c r="W1226" s="12"/>
      <c r="X1226" s="12"/>
      <c r="Y1226" s="12"/>
      <c r="Z1226" s="12"/>
      <c r="AA1226" s="12"/>
      <c r="AB1226" s="12"/>
    </row>
    <row r="1227" spans="1:28" ht="12.75" customHeight="1" x14ac:dyDescent="0.15">
      <c r="A1227" t="str">
        <f t="shared" si="58"/>
        <v>1433785235540246183589</v>
      </c>
      <c r="B1227" s="45">
        <v>143378523</v>
      </c>
      <c r="C1227" s="11">
        <v>5540246183589</v>
      </c>
      <c r="D1227" s="11" t="str">
        <f t="shared" si="57"/>
        <v>MIX LEGUMES</v>
      </c>
      <c r="E1227" s="4">
        <v>44849</v>
      </c>
      <c r="F1227" s="42" t="str">
        <f t="shared" si="59"/>
        <v>202210</v>
      </c>
      <c r="G1227" s="6">
        <v>650</v>
      </c>
      <c r="H1227" s="12"/>
      <c r="I1227" s="12"/>
      <c r="J1227" s="12"/>
      <c r="K1227" s="12"/>
      <c r="L1227" s="12"/>
      <c r="M1227" s="12"/>
      <c r="N1227" s="12"/>
      <c r="O1227" s="12"/>
      <c r="P1227" s="12"/>
      <c r="Q1227" s="12"/>
      <c r="R1227" s="12"/>
      <c r="S1227" s="12"/>
      <c r="T1227" s="12"/>
      <c r="U1227" s="12"/>
      <c r="V1227" s="12"/>
      <c r="W1227" s="12"/>
      <c r="X1227" s="12"/>
      <c r="Y1227" s="12"/>
      <c r="Z1227" s="12"/>
      <c r="AA1227" s="12"/>
      <c r="AB1227" s="12"/>
    </row>
    <row r="1228" spans="1:28" ht="12.75" customHeight="1" x14ac:dyDescent="0.15">
      <c r="A1228" t="str">
        <f t="shared" si="58"/>
        <v>1433785235540246194790</v>
      </c>
      <c r="B1228" s="45">
        <v>143378523</v>
      </c>
      <c r="C1228" s="13">
        <v>5540246194790</v>
      </c>
      <c r="D1228" s="11" t="str">
        <f t="shared" si="57"/>
        <v>MIX LEGUMES</v>
      </c>
      <c r="E1228" s="7">
        <v>44849</v>
      </c>
      <c r="F1228" s="42" t="str">
        <f t="shared" si="59"/>
        <v>202210</v>
      </c>
      <c r="G1228" s="9">
        <v>2631</v>
      </c>
      <c r="H1228" s="12"/>
      <c r="I1228" s="12"/>
      <c r="J1228" s="12"/>
      <c r="K1228" s="12"/>
      <c r="L1228" s="12"/>
      <c r="M1228" s="12"/>
      <c r="N1228" s="12"/>
      <c r="O1228" s="12"/>
      <c r="P1228" s="12"/>
      <c r="Q1228" s="12"/>
      <c r="R1228" s="12"/>
      <c r="S1228" s="12"/>
      <c r="T1228" s="12"/>
      <c r="U1228" s="12"/>
      <c r="V1228" s="12"/>
      <c r="W1228" s="12"/>
      <c r="X1228" s="12"/>
      <c r="Y1228" s="12"/>
      <c r="Z1228" s="12"/>
      <c r="AA1228" s="12"/>
      <c r="AB1228" s="12"/>
    </row>
    <row r="1229" spans="1:28" ht="12.75" customHeight="1" x14ac:dyDescent="0.15">
      <c r="A1229" t="str">
        <f t="shared" si="58"/>
        <v>1433785245540246183130</v>
      </c>
      <c r="B1229" s="45">
        <v>143378524</v>
      </c>
      <c r="C1229" s="13">
        <v>5540246183130</v>
      </c>
      <c r="D1229" s="11" t="str">
        <f t="shared" si="57"/>
        <v>MIX LEGUMES</v>
      </c>
      <c r="E1229" s="7">
        <v>44843</v>
      </c>
      <c r="F1229" s="42" t="str">
        <f t="shared" si="59"/>
        <v>202210</v>
      </c>
      <c r="G1229" s="9">
        <v>2005</v>
      </c>
      <c r="H1229" s="12"/>
      <c r="I1229" s="12"/>
      <c r="J1229" s="12"/>
      <c r="K1229" s="12"/>
      <c r="L1229" s="12"/>
      <c r="M1229" s="12"/>
      <c r="N1229" s="12"/>
      <c r="O1229" s="12"/>
      <c r="P1229" s="12"/>
      <c r="Q1229" s="12"/>
      <c r="R1229" s="12"/>
      <c r="S1229" s="12"/>
      <c r="T1229" s="12"/>
      <c r="U1229" s="12"/>
      <c r="V1229" s="12"/>
      <c r="W1229" s="12"/>
      <c r="X1229" s="12"/>
      <c r="Y1229" s="12"/>
      <c r="Z1229" s="12"/>
      <c r="AA1229" s="12"/>
      <c r="AB1229" s="12"/>
    </row>
    <row r="1230" spans="1:28" ht="12.75" customHeight="1" x14ac:dyDescent="0.15">
      <c r="A1230" t="str">
        <f t="shared" si="58"/>
        <v>1433785245540246183541</v>
      </c>
      <c r="B1230" s="45">
        <v>143378524</v>
      </c>
      <c r="C1230" s="11">
        <v>5540246183541</v>
      </c>
      <c r="D1230" s="11" t="str">
        <f t="shared" si="57"/>
        <v>MIX LEGUMES</v>
      </c>
      <c r="E1230" s="4">
        <v>44843</v>
      </c>
      <c r="F1230" s="42" t="str">
        <f t="shared" si="59"/>
        <v>202210</v>
      </c>
      <c r="G1230" s="6">
        <v>928</v>
      </c>
      <c r="H1230" s="12"/>
      <c r="I1230" s="12"/>
      <c r="J1230" s="12"/>
      <c r="K1230" s="12"/>
      <c r="L1230" s="12"/>
      <c r="M1230" s="12"/>
      <c r="N1230" s="12"/>
      <c r="O1230" s="12"/>
      <c r="P1230" s="12"/>
      <c r="Q1230" s="12"/>
      <c r="R1230" s="12"/>
      <c r="S1230" s="12"/>
      <c r="T1230" s="12"/>
      <c r="U1230" s="12"/>
      <c r="V1230" s="12"/>
      <c r="W1230" s="12"/>
      <c r="X1230" s="12"/>
      <c r="Y1230" s="12"/>
      <c r="Z1230" s="12"/>
      <c r="AA1230" s="12"/>
      <c r="AB1230" s="12"/>
    </row>
    <row r="1231" spans="1:28" ht="12.75" customHeight="1" x14ac:dyDescent="0.15">
      <c r="A1231" t="str">
        <f t="shared" si="58"/>
        <v>1433785255540246191598</v>
      </c>
      <c r="B1231" s="45">
        <v>143378525</v>
      </c>
      <c r="C1231" s="11">
        <v>5540246191598</v>
      </c>
      <c r="D1231" s="11" t="str">
        <f t="shared" si="57"/>
        <v>CREMERIE</v>
      </c>
      <c r="E1231" s="4">
        <v>44836</v>
      </c>
      <c r="F1231" s="42" t="str">
        <f t="shared" si="59"/>
        <v>202210</v>
      </c>
      <c r="G1231" s="6">
        <v>1601</v>
      </c>
      <c r="H1231" s="12"/>
      <c r="I1231" s="12"/>
      <c r="J1231" s="12"/>
      <c r="K1231" s="12"/>
      <c r="L1231" s="12"/>
      <c r="M1231" s="12"/>
      <c r="N1231" s="12"/>
      <c r="O1231" s="12"/>
      <c r="P1231" s="12"/>
      <c r="Q1231" s="12"/>
      <c r="R1231" s="12"/>
      <c r="S1231" s="12"/>
      <c r="T1231" s="12"/>
      <c r="U1231" s="12"/>
      <c r="V1231" s="12"/>
      <c r="W1231" s="12"/>
      <c r="X1231" s="12"/>
      <c r="Y1231" s="12"/>
      <c r="Z1231" s="12"/>
      <c r="AA1231" s="12"/>
      <c r="AB1231" s="12"/>
    </row>
    <row r="1232" spans="1:28" ht="12.75" customHeight="1" x14ac:dyDescent="0.15">
      <c r="A1232" t="str">
        <f t="shared" si="58"/>
        <v>1433785315540246176294</v>
      </c>
      <c r="B1232" s="45">
        <v>143378531</v>
      </c>
      <c r="C1232" s="11">
        <v>5540246176294</v>
      </c>
      <c r="D1232" s="11" t="str">
        <f t="shared" si="57"/>
        <v>CREMERIE</v>
      </c>
      <c r="E1232" s="4">
        <v>44836</v>
      </c>
      <c r="F1232" s="42" t="str">
        <f t="shared" si="59"/>
        <v>202210</v>
      </c>
      <c r="G1232" s="6">
        <v>1485</v>
      </c>
      <c r="H1232" s="12"/>
      <c r="I1232" s="12"/>
      <c r="J1232" s="12"/>
      <c r="K1232" s="12"/>
      <c r="L1232" s="12"/>
      <c r="M1232" s="12"/>
      <c r="N1232" s="12"/>
      <c r="O1232" s="12"/>
      <c r="P1232" s="12"/>
      <c r="Q1232" s="12"/>
      <c r="R1232" s="12"/>
      <c r="S1232" s="12"/>
      <c r="T1232" s="12"/>
      <c r="U1232" s="12"/>
      <c r="V1232" s="12"/>
      <c r="W1232" s="12"/>
      <c r="X1232" s="12"/>
      <c r="Y1232" s="12"/>
      <c r="Z1232" s="12"/>
      <c r="AA1232" s="12"/>
      <c r="AB1232" s="12"/>
    </row>
    <row r="1233" spans="1:28" ht="12.75" customHeight="1" x14ac:dyDescent="0.15">
      <c r="A1233" t="str">
        <f t="shared" si="58"/>
        <v>1433785315540246176295</v>
      </c>
      <c r="B1233" s="45">
        <v>143378531</v>
      </c>
      <c r="C1233" s="13">
        <v>5540246176295</v>
      </c>
      <c r="D1233" s="11" t="str">
        <f t="shared" si="57"/>
        <v>CREMERIE</v>
      </c>
      <c r="E1233" s="7">
        <v>44836</v>
      </c>
      <c r="F1233" s="42" t="str">
        <f t="shared" si="59"/>
        <v>202210</v>
      </c>
      <c r="G1233" s="9">
        <v>4455</v>
      </c>
      <c r="H1233" s="12"/>
      <c r="I1233" s="12"/>
      <c r="J1233" s="12"/>
      <c r="K1233" s="12"/>
      <c r="L1233" s="12"/>
      <c r="M1233" s="12"/>
      <c r="N1233" s="12"/>
      <c r="O1233" s="12"/>
      <c r="P1233" s="12"/>
      <c r="Q1233" s="12"/>
      <c r="R1233" s="12"/>
      <c r="S1233" s="12"/>
      <c r="T1233" s="12"/>
      <c r="U1233" s="12"/>
      <c r="V1233" s="12"/>
      <c r="W1233" s="12"/>
      <c r="X1233" s="12"/>
      <c r="Y1233" s="12"/>
      <c r="Z1233" s="12"/>
      <c r="AA1233" s="12"/>
      <c r="AB1233" s="12"/>
    </row>
    <row r="1234" spans="1:28" ht="12.75" customHeight="1" x14ac:dyDescent="0.15">
      <c r="A1234" t="str">
        <f t="shared" si="58"/>
        <v>1433785315540246188200</v>
      </c>
      <c r="B1234" s="45">
        <v>143378531</v>
      </c>
      <c r="C1234" s="13">
        <v>5540246188200</v>
      </c>
      <c r="D1234" s="11" t="str">
        <f t="shared" si="57"/>
        <v>CREMERIE</v>
      </c>
      <c r="E1234" s="7">
        <v>44836</v>
      </c>
      <c r="F1234" s="42" t="str">
        <f t="shared" si="59"/>
        <v>202210</v>
      </c>
      <c r="G1234" s="9">
        <v>1485</v>
      </c>
      <c r="H1234" s="12"/>
      <c r="I1234" s="12"/>
      <c r="J1234" s="12"/>
      <c r="K1234" s="12"/>
      <c r="L1234" s="12"/>
      <c r="M1234" s="12"/>
      <c r="N1234" s="12"/>
      <c r="O1234" s="12"/>
      <c r="P1234" s="12"/>
      <c r="Q1234" s="12"/>
      <c r="R1234" s="12"/>
      <c r="S1234" s="12"/>
      <c r="T1234" s="12"/>
      <c r="U1234" s="12"/>
      <c r="V1234" s="12"/>
      <c r="W1234" s="12"/>
      <c r="X1234" s="12"/>
      <c r="Y1234" s="12"/>
      <c r="Z1234" s="12"/>
      <c r="AA1234" s="12"/>
      <c r="AB1234" s="12"/>
    </row>
    <row r="1235" spans="1:28" ht="12.75" customHeight="1" x14ac:dyDescent="0.15">
      <c r="A1235" t="str">
        <f t="shared" si="58"/>
        <v>1433785335540246172669</v>
      </c>
      <c r="B1235" s="45">
        <v>143378533</v>
      </c>
      <c r="C1235" s="11">
        <v>5540246172669</v>
      </c>
      <c r="D1235" s="11" t="str">
        <f t="shared" si="57"/>
        <v>CREMERIE</v>
      </c>
      <c r="E1235" s="4">
        <v>44836</v>
      </c>
      <c r="F1235" s="42" t="str">
        <f t="shared" si="59"/>
        <v>202210</v>
      </c>
      <c r="G1235" s="6">
        <v>279</v>
      </c>
      <c r="H1235" s="12"/>
      <c r="I1235" s="12"/>
      <c r="J1235" s="12"/>
      <c r="K1235" s="12"/>
      <c r="L1235" s="12"/>
      <c r="M1235" s="12"/>
      <c r="N1235" s="12"/>
      <c r="O1235" s="12"/>
      <c r="P1235" s="12"/>
      <c r="Q1235" s="12"/>
      <c r="R1235" s="12"/>
      <c r="S1235" s="12"/>
      <c r="T1235" s="12"/>
      <c r="U1235" s="12"/>
      <c r="V1235" s="12"/>
      <c r="W1235" s="12"/>
      <c r="X1235" s="12"/>
      <c r="Y1235" s="12"/>
      <c r="Z1235" s="12"/>
      <c r="AA1235" s="12"/>
      <c r="AB1235" s="12"/>
    </row>
    <row r="1236" spans="1:28" ht="12.75" customHeight="1" x14ac:dyDescent="0.15">
      <c r="A1236" t="str">
        <f t="shared" si="58"/>
        <v>1433785615540246184036</v>
      </c>
      <c r="B1236" s="45">
        <v>143378561</v>
      </c>
      <c r="C1236" s="13">
        <v>5540246184036</v>
      </c>
      <c r="D1236" s="11" t="str">
        <f t="shared" si="57"/>
        <v>BOULANGERIE</v>
      </c>
      <c r="E1236" s="7">
        <v>44844</v>
      </c>
      <c r="F1236" s="42" t="str">
        <f t="shared" si="59"/>
        <v>202210</v>
      </c>
      <c r="G1236" s="9">
        <v>82</v>
      </c>
      <c r="H1236" s="12"/>
      <c r="I1236" s="12"/>
      <c r="J1236" s="12"/>
      <c r="K1236" s="12"/>
      <c r="L1236" s="12"/>
      <c r="M1236" s="12"/>
      <c r="N1236" s="12"/>
      <c r="O1236" s="12"/>
      <c r="P1236" s="12"/>
      <c r="Q1236" s="12"/>
      <c r="R1236" s="12"/>
      <c r="S1236" s="12"/>
      <c r="T1236" s="12"/>
      <c r="U1236" s="12"/>
      <c r="V1236" s="12"/>
      <c r="W1236" s="12"/>
      <c r="X1236" s="12"/>
      <c r="Y1236" s="12"/>
      <c r="Z1236" s="12"/>
      <c r="AA1236" s="12"/>
      <c r="AB1236" s="12"/>
    </row>
    <row r="1237" spans="1:28" ht="12.75" customHeight="1" x14ac:dyDescent="0.15">
      <c r="A1237" t="str">
        <f t="shared" si="58"/>
        <v>1433785715540246176295</v>
      </c>
      <c r="B1237" s="45">
        <v>143378571</v>
      </c>
      <c r="C1237" s="11">
        <v>5540246176295</v>
      </c>
      <c r="D1237" s="11" t="str">
        <f t="shared" si="57"/>
        <v>CREMERIE</v>
      </c>
      <c r="E1237" s="4">
        <v>44837</v>
      </c>
      <c r="F1237" s="42" t="str">
        <f t="shared" si="59"/>
        <v>202210</v>
      </c>
      <c r="G1237" s="6">
        <v>7424</v>
      </c>
      <c r="H1237" s="12"/>
      <c r="I1237" s="12"/>
      <c r="J1237" s="12"/>
      <c r="K1237" s="12"/>
      <c r="L1237" s="12"/>
      <c r="M1237" s="12"/>
      <c r="N1237" s="12"/>
      <c r="O1237" s="12"/>
      <c r="P1237" s="12"/>
      <c r="Q1237" s="12"/>
      <c r="R1237" s="12"/>
      <c r="S1237" s="12"/>
      <c r="T1237" s="12"/>
      <c r="U1237" s="12"/>
      <c r="V1237" s="12"/>
      <c r="W1237" s="12"/>
      <c r="X1237" s="12"/>
      <c r="Y1237" s="12"/>
      <c r="Z1237" s="12"/>
      <c r="AA1237" s="12"/>
      <c r="AB1237" s="12"/>
    </row>
    <row r="1238" spans="1:28" ht="12.75" customHeight="1" x14ac:dyDescent="0.15">
      <c r="A1238" t="str">
        <f t="shared" si="58"/>
        <v>1433785715540246188200</v>
      </c>
      <c r="B1238" s="45">
        <v>143378571</v>
      </c>
      <c r="C1238" s="11">
        <v>5540246188200</v>
      </c>
      <c r="D1238" s="11" t="str">
        <f t="shared" si="57"/>
        <v>CREMERIE</v>
      </c>
      <c r="E1238" s="4">
        <v>44837</v>
      </c>
      <c r="F1238" s="42" t="str">
        <f t="shared" si="59"/>
        <v>202210</v>
      </c>
      <c r="G1238" s="6">
        <v>743</v>
      </c>
      <c r="H1238" s="12"/>
      <c r="I1238" s="12"/>
      <c r="J1238" s="12"/>
      <c r="K1238" s="12"/>
      <c r="L1238" s="12"/>
      <c r="M1238" s="12"/>
      <c r="N1238" s="12"/>
      <c r="O1238" s="12"/>
      <c r="P1238" s="12"/>
      <c r="Q1238" s="12"/>
      <c r="R1238" s="12"/>
      <c r="S1238" s="12"/>
      <c r="T1238" s="12"/>
      <c r="U1238" s="12"/>
      <c r="V1238" s="12"/>
      <c r="W1238" s="12"/>
      <c r="X1238" s="12"/>
      <c r="Y1238" s="12"/>
      <c r="Z1238" s="12"/>
      <c r="AA1238" s="12"/>
      <c r="AB1238" s="12"/>
    </row>
    <row r="1239" spans="1:28" ht="12.75" customHeight="1" x14ac:dyDescent="0.15">
      <c r="A1239" t="str">
        <f t="shared" si="58"/>
        <v>1433785725540246174174</v>
      </c>
      <c r="B1239" s="45">
        <v>143378572</v>
      </c>
      <c r="C1239" s="13">
        <v>5540246174174</v>
      </c>
      <c r="D1239" s="11" t="str">
        <f t="shared" si="57"/>
        <v>CREMERIE</v>
      </c>
      <c r="E1239" s="7">
        <v>44837</v>
      </c>
      <c r="F1239" s="42" t="str">
        <f t="shared" si="59"/>
        <v>202210</v>
      </c>
      <c r="G1239" s="9">
        <v>232</v>
      </c>
      <c r="H1239" s="12"/>
      <c r="I1239" s="12"/>
      <c r="J1239" s="12"/>
      <c r="K1239" s="12"/>
      <c r="L1239" s="12"/>
      <c r="M1239" s="12"/>
      <c r="N1239" s="12"/>
      <c r="O1239" s="12"/>
      <c r="P1239" s="12"/>
      <c r="Q1239" s="12"/>
      <c r="R1239" s="12"/>
      <c r="S1239" s="12"/>
      <c r="T1239" s="12"/>
      <c r="U1239" s="12"/>
      <c r="V1239" s="12"/>
      <c r="W1239" s="12"/>
      <c r="X1239" s="12"/>
      <c r="Y1239" s="12"/>
      <c r="Z1239" s="12"/>
      <c r="AA1239" s="12"/>
      <c r="AB1239" s="12"/>
    </row>
    <row r="1240" spans="1:28" ht="12.75" customHeight="1" x14ac:dyDescent="0.15">
      <c r="A1240" t="str">
        <f t="shared" si="58"/>
        <v>1433785725540246176699</v>
      </c>
      <c r="B1240" s="45">
        <v>143378572</v>
      </c>
      <c r="C1240" s="13">
        <v>5540246176699</v>
      </c>
      <c r="D1240" s="11" t="str">
        <f t="shared" si="57"/>
        <v>CREMERIE</v>
      </c>
      <c r="E1240" s="7">
        <v>44837</v>
      </c>
      <c r="F1240" s="42" t="str">
        <f t="shared" si="59"/>
        <v>202210</v>
      </c>
      <c r="G1240" s="9">
        <v>2088</v>
      </c>
      <c r="H1240" s="12"/>
      <c r="I1240" s="12"/>
      <c r="J1240" s="12"/>
      <c r="K1240" s="12"/>
      <c r="L1240" s="12"/>
      <c r="M1240" s="12"/>
      <c r="N1240" s="12"/>
      <c r="O1240" s="12"/>
      <c r="P1240" s="12"/>
      <c r="Q1240" s="12"/>
      <c r="R1240" s="12"/>
      <c r="S1240" s="12"/>
      <c r="T1240" s="12"/>
      <c r="U1240" s="12"/>
      <c r="V1240" s="12"/>
      <c r="W1240" s="12"/>
      <c r="X1240" s="12"/>
      <c r="Y1240" s="12"/>
      <c r="Z1240" s="12"/>
      <c r="AA1240" s="12"/>
      <c r="AB1240" s="12"/>
    </row>
    <row r="1241" spans="1:28" ht="12.75" customHeight="1" x14ac:dyDescent="0.15">
      <c r="A1241" t="str">
        <f t="shared" si="58"/>
        <v>1433785725540246188175</v>
      </c>
      <c r="B1241" s="45">
        <v>143378572</v>
      </c>
      <c r="C1241" s="13">
        <v>5540246188175</v>
      </c>
      <c r="D1241" s="11" t="str">
        <f t="shared" si="57"/>
        <v>CREMERIE</v>
      </c>
      <c r="E1241" s="7">
        <v>44837</v>
      </c>
      <c r="F1241" s="42" t="str">
        <f t="shared" si="59"/>
        <v>202210</v>
      </c>
      <c r="G1241" s="9">
        <v>116</v>
      </c>
      <c r="H1241" s="12"/>
      <c r="I1241" s="12"/>
      <c r="J1241" s="12"/>
      <c r="K1241" s="12"/>
      <c r="L1241" s="12"/>
      <c r="M1241" s="12"/>
      <c r="N1241" s="12"/>
      <c r="O1241" s="12"/>
      <c r="P1241" s="12"/>
      <c r="Q1241" s="12"/>
      <c r="R1241" s="12"/>
      <c r="S1241" s="12"/>
      <c r="T1241" s="12"/>
      <c r="U1241" s="12"/>
      <c r="V1241" s="12"/>
      <c r="W1241" s="12"/>
      <c r="X1241" s="12"/>
      <c r="Y1241" s="12"/>
      <c r="Z1241" s="12"/>
      <c r="AA1241" s="12"/>
      <c r="AB1241" s="12"/>
    </row>
    <row r="1242" spans="1:28" ht="12.75" customHeight="1" x14ac:dyDescent="0.15">
      <c r="A1242" t="str">
        <f t="shared" si="58"/>
        <v>1433785745540246173472</v>
      </c>
      <c r="B1242" s="45">
        <v>143378574</v>
      </c>
      <c r="C1242" s="13">
        <v>5540246173472</v>
      </c>
      <c r="D1242" s="11" t="str">
        <f t="shared" si="57"/>
        <v>CREMERIE</v>
      </c>
      <c r="E1242" s="7">
        <v>44842</v>
      </c>
      <c r="F1242" s="42" t="str">
        <f t="shared" si="59"/>
        <v>202210</v>
      </c>
      <c r="G1242" s="9">
        <v>209</v>
      </c>
      <c r="H1242" s="12"/>
      <c r="I1242" s="12"/>
      <c r="J1242" s="12"/>
      <c r="K1242" s="12"/>
      <c r="L1242" s="12"/>
      <c r="M1242" s="12"/>
      <c r="N1242" s="12"/>
      <c r="O1242" s="12"/>
      <c r="P1242" s="12"/>
      <c r="Q1242" s="12"/>
      <c r="R1242" s="12"/>
      <c r="S1242" s="12"/>
      <c r="T1242" s="12"/>
      <c r="U1242" s="12"/>
      <c r="V1242" s="12"/>
      <c r="W1242" s="12"/>
      <c r="X1242" s="12"/>
      <c r="Y1242" s="12"/>
      <c r="Z1242" s="12"/>
      <c r="AA1242" s="12"/>
      <c r="AB1242" s="12"/>
    </row>
    <row r="1243" spans="1:28" ht="12.75" customHeight="1" x14ac:dyDescent="0.15">
      <c r="A1243" t="str">
        <f t="shared" si="58"/>
        <v>1433785745540246174095</v>
      </c>
      <c r="B1243" s="45">
        <v>143378574</v>
      </c>
      <c r="C1243" s="11">
        <v>5540246174095</v>
      </c>
      <c r="D1243" s="11" t="str">
        <f t="shared" si="57"/>
        <v>CREMERIE</v>
      </c>
      <c r="E1243" s="4">
        <v>44842</v>
      </c>
      <c r="F1243" s="42" t="str">
        <f t="shared" si="59"/>
        <v>202210</v>
      </c>
      <c r="G1243" s="6">
        <v>70</v>
      </c>
      <c r="H1243" s="12"/>
      <c r="I1243" s="12"/>
      <c r="J1243" s="12"/>
      <c r="K1243" s="12"/>
      <c r="L1243" s="12"/>
      <c r="M1243" s="12"/>
      <c r="N1243" s="12"/>
      <c r="O1243" s="12"/>
      <c r="P1243" s="12"/>
      <c r="Q1243" s="12"/>
      <c r="R1243" s="12"/>
      <c r="S1243" s="12"/>
      <c r="T1243" s="12"/>
      <c r="U1243" s="12"/>
      <c r="V1243" s="12"/>
      <c r="W1243" s="12"/>
      <c r="X1243" s="12"/>
      <c r="Y1243" s="12"/>
      <c r="Z1243" s="12"/>
      <c r="AA1243" s="12"/>
      <c r="AB1243" s="12"/>
    </row>
    <row r="1244" spans="1:28" ht="12.75" customHeight="1" x14ac:dyDescent="0.15">
      <c r="A1244" t="str">
        <f t="shared" si="58"/>
        <v>1433785745540246175049</v>
      </c>
      <c r="B1244" s="45">
        <v>143378574</v>
      </c>
      <c r="C1244" s="13">
        <v>5540246175049</v>
      </c>
      <c r="D1244" s="11" t="str">
        <f t="shared" si="57"/>
        <v>CREMERIE</v>
      </c>
      <c r="E1244" s="7">
        <v>44842</v>
      </c>
      <c r="F1244" s="42" t="str">
        <f t="shared" si="59"/>
        <v>202210</v>
      </c>
      <c r="G1244" s="9">
        <v>836</v>
      </c>
      <c r="H1244" s="12"/>
      <c r="I1244" s="12"/>
      <c r="J1244" s="12"/>
      <c r="K1244" s="12"/>
      <c r="L1244" s="12"/>
      <c r="M1244" s="12"/>
      <c r="N1244" s="12"/>
      <c r="O1244" s="12"/>
      <c r="P1244" s="12"/>
      <c r="Q1244" s="12"/>
      <c r="R1244" s="12"/>
      <c r="S1244" s="12"/>
      <c r="T1244" s="12"/>
      <c r="U1244" s="12"/>
      <c r="V1244" s="12"/>
      <c r="W1244" s="12"/>
      <c r="X1244" s="12"/>
      <c r="Y1244" s="12"/>
      <c r="Z1244" s="12"/>
      <c r="AA1244" s="12"/>
      <c r="AB1244" s="12"/>
    </row>
    <row r="1245" spans="1:28" ht="12.75" customHeight="1" x14ac:dyDescent="0.15">
      <c r="A1245" t="str">
        <f t="shared" si="58"/>
        <v>1433785745540246175050</v>
      </c>
      <c r="B1245" s="45">
        <v>143378574</v>
      </c>
      <c r="C1245" s="11">
        <v>5540246175050</v>
      </c>
      <c r="D1245" s="11" t="str">
        <f t="shared" si="57"/>
        <v>CREMERIE</v>
      </c>
      <c r="E1245" s="4">
        <v>44842</v>
      </c>
      <c r="F1245" s="42" t="str">
        <f t="shared" si="59"/>
        <v>202210</v>
      </c>
      <c r="G1245" s="6">
        <v>836</v>
      </c>
      <c r="H1245" s="12"/>
      <c r="I1245" s="12"/>
      <c r="J1245" s="12"/>
      <c r="K1245" s="12"/>
      <c r="L1245" s="12"/>
      <c r="M1245" s="12"/>
      <c r="N1245" s="12"/>
      <c r="O1245" s="12"/>
      <c r="P1245" s="12"/>
      <c r="Q1245" s="12"/>
      <c r="R1245" s="12"/>
      <c r="S1245" s="12"/>
      <c r="T1245" s="12"/>
      <c r="U1245" s="12"/>
      <c r="V1245" s="12"/>
      <c r="W1245" s="12"/>
      <c r="X1245" s="12"/>
      <c r="Y1245" s="12"/>
      <c r="Z1245" s="12"/>
      <c r="AA1245" s="12"/>
      <c r="AB1245" s="12"/>
    </row>
    <row r="1246" spans="1:28" ht="12.75" customHeight="1" x14ac:dyDescent="0.15">
      <c r="A1246" t="str">
        <f t="shared" si="58"/>
        <v>1433785745540246190743</v>
      </c>
      <c r="B1246" s="45">
        <v>143378574</v>
      </c>
      <c r="C1246" s="13">
        <v>5540246190743</v>
      </c>
      <c r="D1246" s="11" t="str">
        <f t="shared" si="57"/>
        <v>CREMERIE</v>
      </c>
      <c r="E1246" s="7">
        <v>44842</v>
      </c>
      <c r="F1246" s="42" t="str">
        <f t="shared" si="59"/>
        <v>202210</v>
      </c>
      <c r="G1246" s="9">
        <v>140</v>
      </c>
      <c r="H1246" s="12"/>
      <c r="I1246" s="12"/>
      <c r="J1246" s="12"/>
      <c r="K1246" s="12"/>
      <c r="L1246" s="12"/>
      <c r="M1246" s="12"/>
      <c r="N1246" s="12"/>
      <c r="O1246" s="12"/>
      <c r="P1246" s="12"/>
      <c r="Q1246" s="12"/>
      <c r="R1246" s="12"/>
      <c r="S1246" s="12"/>
      <c r="T1246" s="12"/>
      <c r="U1246" s="12"/>
      <c r="V1246" s="12"/>
      <c r="W1246" s="12"/>
      <c r="X1246" s="12"/>
      <c r="Y1246" s="12"/>
      <c r="Z1246" s="12"/>
      <c r="AA1246" s="12"/>
      <c r="AB1246" s="12"/>
    </row>
    <row r="1247" spans="1:28" ht="12.75" customHeight="1" x14ac:dyDescent="0.15">
      <c r="A1247" t="str">
        <f t="shared" si="58"/>
        <v>1433786145540246176295</v>
      </c>
      <c r="B1247" s="45">
        <v>143378614</v>
      </c>
      <c r="C1247" s="11">
        <v>5540246176295</v>
      </c>
      <c r="D1247" s="11" t="str">
        <f t="shared" si="57"/>
        <v>CREMERIE</v>
      </c>
      <c r="E1247" s="4">
        <v>44840</v>
      </c>
      <c r="F1247" s="42" t="str">
        <f t="shared" si="59"/>
        <v>202210</v>
      </c>
      <c r="G1247" s="6">
        <v>6162</v>
      </c>
      <c r="H1247" s="12"/>
      <c r="I1247" s="12"/>
      <c r="J1247" s="12"/>
      <c r="K1247" s="12"/>
      <c r="L1247" s="12"/>
      <c r="M1247" s="12"/>
      <c r="N1247" s="12"/>
      <c r="O1247" s="12"/>
      <c r="P1247" s="12"/>
      <c r="Q1247" s="12"/>
      <c r="R1247" s="12"/>
      <c r="S1247" s="12"/>
      <c r="T1247" s="12"/>
      <c r="U1247" s="12"/>
      <c r="V1247" s="12"/>
      <c r="W1247" s="12"/>
      <c r="X1247" s="12"/>
      <c r="Y1247" s="12"/>
      <c r="Z1247" s="12"/>
      <c r="AA1247" s="12"/>
      <c r="AB1247" s="12"/>
    </row>
    <row r="1248" spans="1:28" ht="12.75" customHeight="1" x14ac:dyDescent="0.15">
      <c r="A1248" t="str">
        <f t="shared" si="58"/>
        <v>1433786145540246187987</v>
      </c>
      <c r="B1248" s="45">
        <v>143378614</v>
      </c>
      <c r="C1248" s="11">
        <v>5540246187987</v>
      </c>
      <c r="D1248" s="11" t="str">
        <f t="shared" si="57"/>
        <v>CREMERIE</v>
      </c>
      <c r="E1248" s="4">
        <v>44840</v>
      </c>
      <c r="F1248" s="42" t="str">
        <f t="shared" si="59"/>
        <v>202210</v>
      </c>
      <c r="G1248" s="6">
        <v>4455</v>
      </c>
      <c r="H1248" s="12"/>
      <c r="I1248" s="12"/>
      <c r="J1248" s="12"/>
      <c r="K1248" s="12"/>
      <c r="L1248" s="12"/>
      <c r="M1248" s="12"/>
      <c r="N1248" s="12"/>
      <c r="O1248" s="12"/>
      <c r="P1248" s="12"/>
      <c r="Q1248" s="12"/>
      <c r="R1248" s="12"/>
      <c r="S1248" s="12"/>
      <c r="T1248" s="12"/>
      <c r="U1248" s="12"/>
      <c r="V1248" s="12"/>
      <c r="W1248" s="12"/>
      <c r="X1248" s="12"/>
      <c r="Y1248" s="12"/>
      <c r="Z1248" s="12"/>
      <c r="AA1248" s="12"/>
      <c r="AB1248" s="12"/>
    </row>
    <row r="1249" spans="1:28" ht="12.75" customHeight="1" x14ac:dyDescent="0.15">
      <c r="A1249" t="str">
        <f t="shared" si="58"/>
        <v>1433786145540246188200</v>
      </c>
      <c r="B1249" s="45">
        <v>143378614</v>
      </c>
      <c r="C1249" s="13">
        <v>5540246188200</v>
      </c>
      <c r="D1249" s="11" t="str">
        <f t="shared" si="57"/>
        <v>CREMERIE</v>
      </c>
      <c r="E1249" s="7">
        <v>44840</v>
      </c>
      <c r="F1249" s="42" t="str">
        <f t="shared" si="59"/>
        <v>202210</v>
      </c>
      <c r="G1249" s="9">
        <v>1485</v>
      </c>
      <c r="H1249" s="12"/>
      <c r="I1249" s="12"/>
      <c r="J1249" s="12"/>
      <c r="K1249" s="12"/>
      <c r="L1249" s="12"/>
      <c r="M1249" s="12"/>
      <c r="N1249" s="12"/>
      <c r="O1249" s="12"/>
      <c r="P1249" s="12"/>
      <c r="Q1249" s="12"/>
      <c r="R1249" s="12"/>
      <c r="S1249" s="12"/>
      <c r="T1249" s="12"/>
      <c r="U1249" s="12"/>
      <c r="V1249" s="12"/>
      <c r="W1249" s="12"/>
      <c r="X1249" s="12"/>
      <c r="Y1249" s="12"/>
      <c r="Z1249" s="12"/>
      <c r="AA1249" s="12"/>
      <c r="AB1249" s="12"/>
    </row>
    <row r="1250" spans="1:28" ht="12.75" customHeight="1" x14ac:dyDescent="0.15">
      <c r="A1250" t="str">
        <f t="shared" si="58"/>
        <v>1433786165540246172539</v>
      </c>
      <c r="B1250" s="45">
        <v>143378616</v>
      </c>
      <c r="C1250" s="13">
        <v>5540246172539</v>
      </c>
      <c r="D1250" s="11" t="str">
        <f t="shared" si="57"/>
        <v>CREMERIE</v>
      </c>
      <c r="E1250" s="7">
        <v>44840</v>
      </c>
      <c r="F1250" s="42" t="str">
        <f t="shared" si="59"/>
        <v>202210</v>
      </c>
      <c r="G1250" s="9">
        <v>47</v>
      </c>
      <c r="H1250" s="12"/>
      <c r="I1250" s="12"/>
      <c r="J1250" s="12"/>
      <c r="K1250" s="12"/>
      <c r="L1250" s="12"/>
      <c r="M1250" s="12"/>
      <c r="N1250" s="12"/>
      <c r="O1250" s="12"/>
      <c r="P1250" s="12"/>
      <c r="Q1250" s="12"/>
      <c r="R1250" s="12"/>
      <c r="S1250" s="12"/>
      <c r="T1250" s="12"/>
      <c r="U1250" s="12"/>
      <c r="V1250" s="12"/>
      <c r="W1250" s="12"/>
      <c r="X1250" s="12"/>
      <c r="Y1250" s="12"/>
      <c r="Z1250" s="12"/>
      <c r="AA1250" s="12"/>
      <c r="AB1250" s="12"/>
    </row>
    <row r="1251" spans="1:28" ht="12.75" customHeight="1" x14ac:dyDescent="0.15">
      <c r="A1251" t="str">
        <f t="shared" si="58"/>
        <v>1433786165540246174174</v>
      </c>
      <c r="B1251" s="45">
        <v>143378616</v>
      </c>
      <c r="C1251" s="11">
        <v>5540246174174</v>
      </c>
      <c r="D1251" s="11" t="str">
        <f t="shared" si="57"/>
        <v>CREMERIE</v>
      </c>
      <c r="E1251" s="4">
        <v>44840</v>
      </c>
      <c r="F1251" s="42" t="str">
        <f t="shared" si="59"/>
        <v>202210</v>
      </c>
      <c r="G1251" s="6">
        <v>464</v>
      </c>
      <c r="H1251" s="12"/>
      <c r="I1251" s="12"/>
      <c r="J1251" s="12"/>
      <c r="K1251" s="12"/>
      <c r="L1251" s="12"/>
      <c r="M1251" s="12"/>
      <c r="N1251" s="12"/>
      <c r="O1251" s="12"/>
      <c r="P1251" s="12"/>
      <c r="Q1251" s="12"/>
      <c r="R1251" s="12"/>
      <c r="S1251" s="12"/>
      <c r="T1251" s="12"/>
      <c r="U1251" s="12"/>
      <c r="V1251" s="12"/>
      <c r="W1251" s="12"/>
      <c r="X1251" s="12"/>
      <c r="Y1251" s="12"/>
      <c r="Z1251" s="12"/>
      <c r="AA1251" s="12"/>
      <c r="AB1251" s="12"/>
    </row>
    <row r="1252" spans="1:28" ht="12.75" customHeight="1" x14ac:dyDescent="0.15">
      <c r="A1252" t="str">
        <f t="shared" si="58"/>
        <v>1433786165540246176699</v>
      </c>
      <c r="B1252" s="45">
        <v>143378616</v>
      </c>
      <c r="C1252" s="13">
        <v>5540246176699</v>
      </c>
      <c r="D1252" s="11" t="str">
        <f t="shared" si="57"/>
        <v>CREMERIE</v>
      </c>
      <c r="E1252" s="7">
        <v>44840</v>
      </c>
      <c r="F1252" s="42" t="str">
        <f t="shared" si="59"/>
        <v>202210</v>
      </c>
      <c r="G1252" s="9">
        <v>8352</v>
      </c>
      <c r="H1252" s="12"/>
      <c r="I1252" s="12"/>
      <c r="J1252" s="12"/>
      <c r="K1252" s="12"/>
      <c r="L1252" s="12"/>
      <c r="M1252" s="12"/>
      <c r="N1252" s="12"/>
      <c r="O1252" s="12"/>
      <c r="P1252" s="12"/>
      <c r="Q1252" s="12"/>
      <c r="R1252" s="12"/>
      <c r="S1252" s="12"/>
      <c r="T1252" s="12"/>
      <c r="U1252" s="12"/>
      <c r="V1252" s="12"/>
      <c r="W1252" s="12"/>
      <c r="X1252" s="12"/>
      <c r="Y1252" s="12"/>
      <c r="Z1252" s="12"/>
      <c r="AA1252" s="12"/>
      <c r="AB1252" s="12"/>
    </row>
    <row r="1253" spans="1:28" ht="12.75" customHeight="1" x14ac:dyDescent="0.15">
      <c r="A1253" t="str">
        <f t="shared" si="58"/>
        <v>1433786165540246188175</v>
      </c>
      <c r="B1253" s="45">
        <v>143378616</v>
      </c>
      <c r="C1253" s="13">
        <v>5540246188175</v>
      </c>
      <c r="D1253" s="11" t="str">
        <f t="shared" si="57"/>
        <v>CREMERIE</v>
      </c>
      <c r="E1253" s="7">
        <v>44840</v>
      </c>
      <c r="F1253" s="42" t="str">
        <f t="shared" si="59"/>
        <v>202210</v>
      </c>
      <c r="G1253" s="9">
        <v>348</v>
      </c>
      <c r="H1253" s="12"/>
      <c r="I1253" s="12"/>
      <c r="J1253" s="12"/>
      <c r="K1253" s="12"/>
      <c r="L1253" s="12"/>
      <c r="M1253" s="12"/>
      <c r="N1253" s="12"/>
      <c r="O1253" s="12"/>
      <c r="P1253" s="12"/>
      <c r="Q1253" s="12"/>
      <c r="R1253" s="12"/>
      <c r="S1253" s="12"/>
      <c r="T1253" s="12"/>
      <c r="U1253" s="12"/>
      <c r="V1253" s="12"/>
      <c r="W1253" s="12"/>
      <c r="X1253" s="12"/>
      <c r="Y1253" s="12"/>
      <c r="Z1253" s="12"/>
      <c r="AA1253" s="12"/>
      <c r="AB1253" s="12"/>
    </row>
    <row r="1254" spans="1:28" ht="12.75" customHeight="1" x14ac:dyDescent="0.15">
      <c r="A1254" t="str">
        <f t="shared" si="58"/>
        <v>1433786165540246192102</v>
      </c>
      <c r="B1254" s="45">
        <v>143378616</v>
      </c>
      <c r="C1254" s="11">
        <v>5540246192102</v>
      </c>
      <c r="D1254" s="11" t="str">
        <f t="shared" si="57"/>
        <v>CREMERIE</v>
      </c>
      <c r="E1254" s="4">
        <v>44840</v>
      </c>
      <c r="F1254" s="42" t="str">
        <f t="shared" si="59"/>
        <v>202210</v>
      </c>
      <c r="G1254" s="6">
        <v>4009</v>
      </c>
      <c r="H1254" s="12"/>
      <c r="I1254" s="12"/>
      <c r="J1254" s="12"/>
      <c r="K1254" s="12"/>
      <c r="L1254" s="12"/>
      <c r="M1254" s="12"/>
      <c r="N1254" s="12"/>
      <c r="O1254" s="12"/>
      <c r="P1254" s="12"/>
      <c r="Q1254" s="12"/>
      <c r="R1254" s="12"/>
      <c r="S1254" s="12"/>
      <c r="T1254" s="12"/>
      <c r="U1254" s="12"/>
      <c r="V1254" s="12"/>
      <c r="W1254" s="12"/>
      <c r="X1254" s="12"/>
      <c r="Y1254" s="12"/>
      <c r="Z1254" s="12"/>
      <c r="AA1254" s="12"/>
      <c r="AB1254" s="12"/>
    </row>
    <row r="1255" spans="1:28" ht="12.75" customHeight="1" x14ac:dyDescent="0.15">
      <c r="A1255" t="str">
        <f t="shared" si="58"/>
        <v>1433786175540246191594</v>
      </c>
      <c r="B1255" s="45">
        <v>143378617</v>
      </c>
      <c r="C1255" s="11">
        <v>5540246191594</v>
      </c>
      <c r="D1255" s="11" t="str">
        <f t="shared" si="57"/>
        <v>CREMERIE</v>
      </c>
      <c r="E1255" s="4">
        <v>44842</v>
      </c>
      <c r="F1255" s="42" t="str">
        <f t="shared" si="59"/>
        <v>202210</v>
      </c>
      <c r="G1255" s="6">
        <v>1504</v>
      </c>
      <c r="H1255" s="12"/>
      <c r="I1255" s="12"/>
      <c r="J1255" s="12"/>
      <c r="K1255" s="12"/>
      <c r="L1255" s="12"/>
      <c r="M1255" s="12"/>
      <c r="N1255" s="12"/>
      <c r="O1255" s="12"/>
      <c r="P1255" s="12"/>
      <c r="Q1255" s="12"/>
      <c r="R1255" s="12"/>
      <c r="S1255" s="12"/>
      <c r="T1255" s="12"/>
      <c r="U1255" s="12"/>
      <c r="V1255" s="12"/>
      <c r="W1255" s="12"/>
      <c r="X1255" s="12"/>
      <c r="Y1255" s="12"/>
      <c r="Z1255" s="12"/>
      <c r="AA1255" s="12"/>
      <c r="AB1255" s="12"/>
    </row>
    <row r="1256" spans="1:28" ht="12.75" customHeight="1" x14ac:dyDescent="0.15">
      <c r="A1256" t="str">
        <f t="shared" si="58"/>
        <v>1433786175540246191598</v>
      </c>
      <c r="B1256" s="45">
        <v>143378617</v>
      </c>
      <c r="C1256" s="13">
        <v>5540246191598</v>
      </c>
      <c r="D1256" s="11" t="str">
        <f t="shared" si="57"/>
        <v>CREMERIE</v>
      </c>
      <c r="E1256" s="7">
        <v>44842</v>
      </c>
      <c r="F1256" s="42" t="str">
        <f t="shared" si="59"/>
        <v>202210</v>
      </c>
      <c r="G1256" s="9">
        <v>1601</v>
      </c>
      <c r="H1256" s="12"/>
      <c r="I1256" s="12"/>
      <c r="J1256" s="12"/>
      <c r="K1256" s="12"/>
      <c r="L1256" s="12"/>
      <c r="M1256" s="12"/>
      <c r="N1256" s="12"/>
      <c r="O1256" s="12"/>
      <c r="P1256" s="12"/>
      <c r="Q1256" s="12"/>
      <c r="R1256" s="12"/>
      <c r="S1256" s="12"/>
      <c r="T1256" s="12"/>
      <c r="U1256" s="12"/>
      <c r="V1256" s="12"/>
      <c r="W1256" s="12"/>
      <c r="X1256" s="12"/>
      <c r="Y1256" s="12"/>
      <c r="Z1256" s="12"/>
      <c r="AA1256" s="12"/>
      <c r="AB1256" s="12"/>
    </row>
    <row r="1257" spans="1:28" ht="12.75" customHeight="1" x14ac:dyDescent="0.15">
      <c r="A1257" t="str">
        <f t="shared" si="58"/>
        <v>1433786215540246186325</v>
      </c>
      <c r="B1257" s="45">
        <v>143378621</v>
      </c>
      <c r="C1257" s="11">
        <v>5540246186325</v>
      </c>
      <c r="D1257" s="11" t="str">
        <f t="shared" si="57"/>
        <v>CREMERIE</v>
      </c>
      <c r="E1257" s="4">
        <v>44841</v>
      </c>
      <c r="F1257" s="42" t="str">
        <f t="shared" si="59"/>
        <v>202210</v>
      </c>
      <c r="G1257" s="6">
        <v>418</v>
      </c>
      <c r="H1257" s="12"/>
      <c r="I1257" s="12"/>
      <c r="J1257" s="12"/>
      <c r="K1257" s="12"/>
      <c r="L1257" s="12"/>
      <c r="M1257" s="12"/>
      <c r="N1257" s="12"/>
      <c r="O1257" s="12"/>
      <c r="P1257" s="12"/>
      <c r="Q1257" s="12"/>
      <c r="R1257" s="12"/>
      <c r="S1257" s="12"/>
      <c r="T1257" s="12"/>
      <c r="U1257" s="12"/>
      <c r="V1257" s="12"/>
      <c r="W1257" s="12"/>
      <c r="X1257" s="12"/>
      <c r="Y1257" s="12"/>
      <c r="Z1257" s="12"/>
      <c r="AA1257" s="12"/>
      <c r="AB1257" s="12"/>
    </row>
    <row r="1258" spans="1:28" ht="12.75" customHeight="1" x14ac:dyDescent="0.15">
      <c r="A1258" t="str">
        <f t="shared" si="58"/>
        <v>1433786225540246173472</v>
      </c>
      <c r="B1258" s="45">
        <v>143378622</v>
      </c>
      <c r="C1258" s="13">
        <v>5540246173472</v>
      </c>
      <c r="D1258" s="11" t="str">
        <f t="shared" si="57"/>
        <v>CREMERIE</v>
      </c>
      <c r="E1258" s="7">
        <v>44844</v>
      </c>
      <c r="F1258" s="42" t="str">
        <f t="shared" si="59"/>
        <v>202210</v>
      </c>
      <c r="G1258" s="9">
        <v>209</v>
      </c>
      <c r="H1258" s="12"/>
      <c r="I1258" s="12"/>
      <c r="J1258" s="12"/>
      <c r="K1258" s="12"/>
      <c r="L1258" s="12"/>
      <c r="M1258" s="12"/>
      <c r="N1258" s="12"/>
      <c r="O1258" s="12"/>
      <c r="P1258" s="12"/>
      <c r="Q1258" s="12"/>
      <c r="R1258" s="12"/>
      <c r="S1258" s="12"/>
      <c r="T1258" s="12"/>
      <c r="U1258" s="12"/>
      <c r="V1258" s="12"/>
      <c r="W1258" s="12"/>
      <c r="X1258" s="12"/>
      <c r="Y1258" s="12"/>
      <c r="Z1258" s="12"/>
      <c r="AA1258" s="12"/>
      <c r="AB1258" s="12"/>
    </row>
    <row r="1259" spans="1:28" ht="12.75" customHeight="1" x14ac:dyDescent="0.15">
      <c r="A1259" t="str">
        <f t="shared" si="58"/>
        <v>1433786225540246174095</v>
      </c>
      <c r="B1259" s="45">
        <v>143378622</v>
      </c>
      <c r="C1259" s="11">
        <v>5540246174095</v>
      </c>
      <c r="D1259" s="11" t="str">
        <f t="shared" si="57"/>
        <v>CREMERIE</v>
      </c>
      <c r="E1259" s="4">
        <v>44844</v>
      </c>
      <c r="F1259" s="42" t="str">
        <f t="shared" si="59"/>
        <v>202210</v>
      </c>
      <c r="G1259" s="6">
        <v>70</v>
      </c>
      <c r="H1259" s="12"/>
      <c r="I1259" s="12"/>
      <c r="J1259" s="12"/>
      <c r="K1259" s="12"/>
      <c r="L1259" s="12"/>
      <c r="M1259" s="12"/>
      <c r="N1259" s="12"/>
      <c r="O1259" s="12"/>
      <c r="P1259" s="12"/>
      <c r="Q1259" s="12"/>
      <c r="R1259" s="12"/>
      <c r="S1259" s="12"/>
      <c r="T1259" s="12"/>
      <c r="U1259" s="12"/>
      <c r="V1259" s="12"/>
      <c r="W1259" s="12"/>
      <c r="X1259" s="12"/>
      <c r="Y1259" s="12"/>
      <c r="Z1259" s="12"/>
      <c r="AA1259" s="12"/>
      <c r="AB1259" s="12"/>
    </row>
    <row r="1260" spans="1:28" ht="12.75" customHeight="1" x14ac:dyDescent="0.15">
      <c r="A1260" t="str">
        <f t="shared" si="58"/>
        <v>1433786225540246175047</v>
      </c>
      <c r="B1260" s="45">
        <v>143378622</v>
      </c>
      <c r="C1260" s="13">
        <v>5540246175047</v>
      </c>
      <c r="D1260" s="11" t="str">
        <f t="shared" si="57"/>
        <v>CREMERIE</v>
      </c>
      <c r="E1260" s="7">
        <v>44844</v>
      </c>
      <c r="F1260" s="42" t="str">
        <f t="shared" si="59"/>
        <v>202210</v>
      </c>
      <c r="G1260" s="9">
        <v>279</v>
      </c>
      <c r="H1260" s="12"/>
      <c r="I1260" s="12"/>
      <c r="J1260" s="12"/>
      <c r="K1260" s="12"/>
      <c r="L1260" s="12"/>
      <c r="M1260" s="12"/>
      <c r="N1260" s="12"/>
      <c r="O1260" s="12"/>
      <c r="P1260" s="12"/>
      <c r="Q1260" s="12"/>
      <c r="R1260" s="12"/>
      <c r="S1260" s="12"/>
      <c r="T1260" s="12"/>
      <c r="U1260" s="12"/>
      <c r="V1260" s="12"/>
      <c r="W1260" s="12"/>
      <c r="X1260" s="12"/>
      <c r="Y1260" s="12"/>
      <c r="Z1260" s="12"/>
      <c r="AA1260" s="12"/>
      <c r="AB1260" s="12"/>
    </row>
    <row r="1261" spans="1:28" ht="12.75" customHeight="1" x14ac:dyDescent="0.15">
      <c r="A1261" t="str">
        <f t="shared" si="58"/>
        <v>1433786225540246175049</v>
      </c>
      <c r="B1261" s="45">
        <v>143378622</v>
      </c>
      <c r="C1261" s="11">
        <v>5540246175049</v>
      </c>
      <c r="D1261" s="11" t="str">
        <f t="shared" si="57"/>
        <v>CREMERIE</v>
      </c>
      <c r="E1261" s="4">
        <v>44844</v>
      </c>
      <c r="F1261" s="42" t="str">
        <f t="shared" si="59"/>
        <v>202210</v>
      </c>
      <c r="G1261" s="6">
        <v>836</v>
      </c>
      <c r="H1261" s="12"/>
      <c r="I1261" s="12"/>
      <c r="J1261" s="12"/>
      <c r="K1261" s="12"/>
      <c r="L1261" s="12"/>
      <c r="M1261" s="12"/>
      <c r="N1261" s="12"/>
      <c r="O1261" s="12"/>
      <c r="P1261" s="12"/>
      <c r="Q1261" s="12"/>
      <c r="R1261" s="12"/>
      <c r="S1261" s="12"/>
      <c r="T1261" s="12"/>
      <c r="U1261" s="12"/>
      <c r="V1261" s="12"/>
      <c r="W1261" s="12"/>
      <c r="X1261" s="12"/>
      <c r="Y1261" s="12"/>
      <c r="Z1261" s="12"/>
      <c r="AA1261" s="12"/>
      <c r="AB1261" s="12"/>
    </row>
    <row r="1262" spans="1:28" ht="12.75" customHeight="1" x14ac:dyDescent="0.15">
      <c r="A1262" t="str">
        <f t="shared" si="58"/>
        <v>1433786225540246175050</v>
      </c>
      <c r="B1262" s="45">
        <v>143378622</v>
      </c>
      <c r="C1262" s="13">
        <v>5540246175050</v>
      </c>
      <c r="D1262" s="11" t="str">
        <f t="shared" si="57"/>
        <v>CREMERIE</v>
      </c>
      <c r="E1262" s="7">
        <v>44844</v>
      </c>
      <c r="F1262" s="42" t="str">
        <f t="shared" si="59"/>
        <v>202210</v>
      </c>
      <c r="G1262" s="9">
        <v>836</v>
      </c>
      <c r="H1262" s="12"/>
      <c r="I1262" s="12"/>
      <c r="J1262" s="12"/>
      <c r="K1262" s="12"/>
      <c r="L1262" s="12"/>
      <c r="M1262" s="12"/>
      <c r="N1262" s="12"/>
      <c r="O1262" s="12"/>
      <c r="P1262" s="12"/>
      <c r="Q1262" s="12"/>
      <c r="R1262" s="12"/>
      <c r="S1262" s="12"/>
      <c r="T1262" s="12"/>
      <c r="U1262" s="12"/>
      <c r="V1262" s="12"/>
      <c r="W1262" s="12"/>
      <c r="X1262" s="12"/>
      <c r="Y1262" s="12"/>
      <c r="Z1262" s="12"/>
      <c r="AA1262" s="12"/>
      <c r="AB1262" s="12"/>
    </row>
    <row r="1263" spans="1:28" ht="12.75" customHeight="1" x14ac:dyDescent="0.15">
      <c r="A1263" t="str">
        <f t="shared" si="58"/>
        <v>1433786225540246190743</v>
      </c>
      <c r="B1263" s="45">
        <v>143378622</v>
      </c>
      <c r="C1263" s="11">
        <v>5540246190743</v>
      </c>
      <c r="D1263" s="11" t="str">
        <f t="shared" si="57"/>
        <v>CREMERIE</v>
      </c>
      <c r="E1263" s="4">
        <v>44844</v>
      </c>
      <c r="F1263" s="42" t="str">
        <f t="shared" si="59"/>
        <v>202210</v>
      </c>
      <c r="G1263" s="6">
        <v>279</v>
      </c>
      <c r="H1263" s="12"/>
      <c r="I1263" s="12"/>
      <c r="J1263" s="12"/>
      <c r="K1263" s="12"/>
      <c r="L1263" s="12"/>
      <c r="M1263" s="12"/>
      <c r="N1263" s="12"/>
      <c r="O1263" s="12"/>
      <c r="P1263" s="12"/>
      <c r="Q1263" s="12"/>
      <c r="R1263" s="12"/>
      <c r="S1263" s="12"/>
      <c r="T1263" s="12"/>
      <c r="U1263" s="12"/>
      <c r="V1263" s="12"/>
      <c r="W1263" s="12"/>
      <c r="X1263" s="12"/>
      <c r="Y1263" s="12"/>
      <c r="Z1263" s="12"/>
      <c r="AA1263" s="12"/>
      <c r="AB1263" s="12"/>
    </row>
    <row r="1264" spans="1:28" ht="12.75" customHeight="1" x14ac:dyDescent="0.15">
      <c r="A1264" t="str">
        <f t="shared" si="58"/>
        <v>1433786535540246176294</v>
      </c>
      <c r="B1264" s="45">
        <v>143378653</v>
      </c>
      <c r="C1264" s="13">
        <v>5540246176294</v>
      </c>
      <c r="D1264" s="11" t="str">
        <f t="shared" si="57"/>
        <v>CREMERIE</v>
      </c>
      <c r="E1264" s="7">
        <v>44841</v>
      </c>
      <c r="F1264" s="42" t="str">
        <f t="shared" si="59"/>
        <v>202210</v>
      </c>
      <c r="G1264" s="9">
        <v>743</v>
      </c>
      <c r="H1264" s="12"/>
      <c r="I1264" s="12"/>
      <c r="J1264" s="12"/>
      <c r="K1264" s="12"/>
      <c r="L1264" s="12"/>
      <c r="M1264" s="12"/>
      <c r="N1264" s="12"/>
      <c r="O1264" s="12"/>
      <c r="P1264" s="12"/>
      <c r="Q1264" s="12"/>
      <c r="R1264" s="12"/>
      <c r="S1264" s="12"/>
      <c r="T1264" s="12"/>
      <c r="U1264" s="12"/>
      <c r="V1264" s="12"/>
      <c r="W1264" s="12"/>
      <c r="X1264" s="12"/>
      <c r="Y1264" s="12"/>
      <c r="Z1264" s="12"/>
      <c r="AA1264" s="12"/>
      <c r="AB1264" s="12"/>
    </row>
    <row r="1265" spans="1:28" ht="12.75" customHeight="1" x14ac:dyDescent="0.15">
      <c r="A1265" t="str">
        <f t="shared" si="58"/>
        <v>1433786535540246176295</v>
      </c>
      <c r="B1265" s="45">
        <v>143378653</v>
      </c>
      <c r="C1265" s="11">
        <v>5540246176295</v>
      </c>
      <c r="D1265" s="11" t="str">
        <f t="shared" si="57"/>
        <v>CREMERIE</v>
      </c>
      <c r="E1265" s="4">
        <v>44841</v>
      </c>
      <c r="F1265" s="42" t="str">
        <f t="shared" si="59"/>
        <v>202210</v>
      </c>
      <c r="G1265" s="6">
        <v>4009</v>
      </c>
      <c r="H1265" s="12"/>
      <c r="I1265" s="12"/>
      <c r="J1265" s="12"/>
      <c r="K1265" s="12"/>
      <c r="L1265" s="12"/>
      <c r="M1265" s="12"/>
      <c r="N1265" s="12"/>
      <c r="O1265" s="12"/>
      <c r="P1265" s="12"/>
      <c r="Q1265" s="12"/>
      <c r="R1265" s="12"/>
      <c r="S1265" s="12"/>
      <c r="T1265" s="12"/>
      <c r="U1265" s="12"/>
      <c r="V1265" s="12"/>
      <c r="W1265" s="12"/>
      <c r="X1265" s="12"/>
      <c r="Y1265" s="12"/>
      <c r="Z1265" s="12"/>
      <c r="AA1265" s="12"/>
      <c r="AB1265" s="12"/>
    </row>
    <row r="1266" spans="1:28" ht="12.75" customHeight="1" x14ac:dyDescent="0.15">
      <c r="A1266" t="str">
        <f t="shared" si="58"/>
        <v>1433786535540246187987</v>
      </c>
      <c r="B1266" s="45">
        <v>143378653</v>
      </c>
      <c r="C1266" s="11">
        <v>5540246187987</v>
      </c>
      <c r="D1266" s="11" t="str">
        <f t="shared" si="57"/>
        <v>CREMERIE</v>
      </c>
      <c r="E1266" s="4">
        <v>44841</v>
      </c>
      <c r="F1266" s="42" t="str">
        <f t="shared" si="59"/>
        <v>202210</v>
      </c>
      <c r="G1266" s="6">
        <v>4455</v>
      </c>
      <c r="H1266" s="12"/>
      <c r="I1266" s="12"/>
      <c r="J1266" s="12"/>
      <c r="K1266" s="12"/>
      <c r="L1266" s="12"/>
      <c r="M1266" s="12"/>
      <c r="N1266" s="12"/>
      <c r="O1266" s="12"/>
      <c r="P1266" s="12"/>
      <c r="Q1266" s="12"/>
      <c r="R1266" s="12"/>
      <c r="S1266" s="12"/>
      <c r="T1266" s="12"/>
      <c r="U1266" s="12"/>
      <c r="V1266" s="12"/>
      <c r="W1266" s="12"/>
      <c r="X1266" s="12"/>
      <c r="Y1266" s="12"/>
      <c r="Z1266" s="12"/>
      <c r="AA1266" s="12"/>
      <c r="AB1266" s="12"/>
    </row>
    <row r="1267" spans="1:28" ht="12.75" customHeight="1" x14ac:dyDescent="0.15">
      <c r="A1267" t="str">
        <f t="shared" si="58"/>
        <v>1433786535540246188200</v>
      </c>
      <c r="B1267" s="45">
        <v>143378653</v>
      </c>
      <c r="C1267" s="13">
        <v>5540246188200</v>
      </c>
      <c r="D1267" s="11" t="str">
        <f t="shared" si="57"/>
        <v>CREMERIE</v>
      </c>
      <c r="E1267" s="7">
        <v>44841</v>
      </c>
      <c r="F1267" s="42" t="str">
        <f t="shared" si="59"/>
        <v>202210</v>
      </c>
      <c r="G1267" s="9">
        <v>1337</v>
      </c>
      <c r="H1267" s="12"/>
      <c r="I1267" s="12"/>
      <c r="J1267" s="12"/>
      <c r="K1267" s="12"/>
      <c r="L1267" s="12"/>
      <c r="M1267" s="12"/>
      <c r="N1267" s="12"/>
      <c r="O1267" s="12"/>
      <c r="P1267" s="12"/>
      <c r="Q1267" s="12"/>
      <c r="R1267" s="12"/>
      <c r="S1267" s="12"/>
      <c r="T1267" s="12"/>
      <c r="U1267" s="12"/>
      <c r="V1267" s="12"/>
      <c r="W1267" s="12"/>
      <c r="X1267" s="12"/>
      <c r="Y1267" s="12"/>
      <c r="Z1267" s="12"/>
      <c r="AA1267" s="12"/>
      <c r="AB1267" s="12"/>
    </row>
    <row r="1268" spans="1:28" ht="12.75" customHeight="1" x14ac:dyDescent="0.15">
      <c r="A1268" t="str">
        <f t="shared" si="58"/>
        <v>1433786695540246194947</v>
      </c>
      <c r="B1268" s="45">
        <v>143378669</v>
      </c>
      <c r="C1268" s="11">
        <v>5540246194947</v>
      </c>
      <c r="D1268" s="11" t="str">
        <f t="shared" si="57"/>
        <v>EMBALLAGES</v>
      </c>
      <c r="E1268" s="4">
        <v>44840</v>
      </c>
      <c r="F1268" s="42" t="str">
        <f t="shared" si="59"/>
        <v>202210</v>
      </c>
      <c r="G1268" s="6">
        <v>232</v>
      </c>
      <c r="H1268" s="12"/>
      <c r="I1268" s="12"/>
      <c r="J1268" s="12"/>
      <c r="K1268" s="12"/>
      <c r="L1268" s="12"/>
      <c r="M1268" s="12"/>
      <c r="N1268" s="12"/>
      <c r="O1268" s="12"/>
      <c r="P1268" s="12"/>
      <c r="Q1268" s="12"/>
      <c r="R1268" s="12"/>
      <c r="S1268" s="12"/>
      <c r="T1268" s="12"/>
      <c r="U1268" s="12"/>
      <c r="V1268" s="12"/>
      <c r="W1268" s="12"/>
      <c r="X1268" s="12"/>
      <c r="Y1268" s="12"/>
      <c r="Z1268" s="12"/>
      <c r="AA1268" s="12"/>
      <c r="AB1268" s="12"/>
    </row>
    <row r="1269" spans="1:28" ht="12.75" customHeight="1" x14ac:dyDescent="0.15">
      <c r="A1269" t="str">
        <f t="shared" si="58"/>
        <v>1433886795540246172978</v>
      </c>
      <c r="B1269" s="45">
        <v>143388679</v>
      </c>
      <c r="C1269" s="11">
        <v>5540246172978</v>
      </c>
      <c r="D1269" s="11" t="str">
        <f t="shared" si="57"/>
        <v>CREMERIE</v>
      </c>
      <c r="E1269" s="4">
        <v>44842</v>
      </c>
      <c r="F1269" s="42" t="str">
        <f t="shared" si="59"/>
        <v>202210</v>
      </c>
      <c r="G1269" s="6">
        <v>2506</v>
      </c>
      <c r="H1269" s="12"/>
      <c r="I1269" s="12"/>
      <c r="J1269" s="12"/>
      <c r="K1269" s="12"/>
      <c r="L1269" s="12"/>
      <c r="M1269" s="12"/>
      <c r="N1269" s="12"/>
      <c r="O1269" s="12"/>
      <c r="P1269" s="12"/>
      <c r="Q1269" s="12"/>
      <c r="R1269" s="12"/>
      <c r="S1269" s="12"/>
      <c r="T1269" s="12"/>
      <c r="U1269" s="12"/>
      <c r="V1269" s="12"/>
      <c r="W1269" s="12"/>
      <c r="X1269" s="12"/>
      <c r="Y1269" s="12"/>
      <c r="Z1269" s="12"/>
      <c r="AA1269" s="12"/>
      <c r="AB1269" s="12"/>
    </row>
    <row r="1270" spans="1:28" ht="12.75" customHeight="1" x14ac:dyDescent="0.15">
      <c r="A1270" t="str">
        <f t="shared" si="58"/>
        <v>1433886795540246176699</v>
      </c>
      <c r="B1270" s="45">
        <v>143388679</v>
      </c>
      <c r="C1270" s="11">
        <v>5540246176699</v>
      </c>
      <c r="D1270" s="11" t="str">
        <f t="shared" si="57"/>
        <v>CREMERIE</v>
      </c>
      <c r="E1270" s="4">
        <v>44842</v>
      </c>
      <c r="F1270" s="42" t="str">
        <f t="shared" si="59"/>
        <v>202210</v>
      </c>
      <c r="G1270" s="6">
        <v>8352</v>
      </c>
      <c r="H1270" s="12"/>
      <c r="I1270" s="12"/>
      <c r="J1270" s="12"/>
      <c r="K1270" s="12"/>
      <c r="L1270" s="12"/>
      <c r="M1270" s="12"/>
      <c r="N1270" s="12"/>
      <c r="O1270" s="12"/>
      <c r="P1270" s="12"/>
      <c r="Q1270" s="12"/>
      <c r="R1270" s="12"/>
      <c r="S1270" s="12"/>
      <c r="T1270" s="12"/>
      <c r="U1270" s="12"/>
      <c r="V1270" s="12"/>
      <c r="W1270" s="12"/>
      <c r="X1270" s="12"/>
      <c r="Y1270" s="12"/>
      <c r="Z1270" s="12"/>
      <c r="AA1270" s="12"/>
      <c r="AB1270" s="12"/>
    </row>
    <row r="1271" spans="1:28" ht="12.75" customHeight="1" x14ac:dyDescent="0.15">
      <c r="A1271" t="str">
        <f t="shared" si="58"/>
        <v>1433886805540246171933</v>
      </c>
      <c r="B1271" s="45">
        <v>143388680</v>
      </c>
      <c r="C1271" s="11">
        <v>5540246171933</v>
      </c>
      <c r="D1271" s="11" t="str">
        <f t="shared" si="57"/>
        <v>CREMERIE</v>
      </c>
      <c r="E1271" s="4">
        <v>44842</v>
      </c>
      <c r="F1271" s="42" t="str">
        <f t="shared" si="59"/>
        <v>202210</v>
      </c>
      <c r="G1271" s="6">
        <v>557</v>
      </c>
      <c r="H1271" s="12"/>
      <c r="I1271" s="12"/>
      <c r="J1271" s="12"/>
      <c r="K1271" s="12"/>
      <c r="L1271" s="12"/>
      <c r="M1271" s="12"/>
      <c r="N1271" s="12"/>
      <c r="O1271" s="12"/>
      <c r="P1271" s="12"/>
      <c r="Q1271" s="12"/>
      <c r="R1271" s="12"/>
      <c r="S1271" s="12"/>
      <c r="T1271" s="12"/>
      <c r="U1271" s="12"/>
      <c r="V1271" s="12"/>
      <c r="W1271" s="12"/>
      <c r="X1271" s="12"/>
      <c r="Y1271" s="12"/>
      <c r="Z1271" s="12"/>
      <c r="AA1271" s="12"/>
      <c r="AB1271" s="12"/>
    </row>
    <row r="1272" spans="1:28" ht="12.75" customHeight="1" x14ac:dyDescent="0.15">
      <c r="A1272" t="str">
        <f t="shared" si="58"/>
        <v>1433886805540246176294</v>
      </c>
      <c r="B1272" s="45">
        <v>143388680</v>
      </c>
      <c r="C1272" s="11">
        <v>5540246176294</v>
      </c>
      <c r="D1272" s="11" t="str">
        <f t="shared" si="57"/>
        <v>CREMERIE</v>
      </c>
      <c r="E1272" s="4">
        <v>44842</v>
      </c>
      <c r="F1272" s="42" t="str">
        <f t="shared" si="59"/>
        <v>202210</v>
      </c>
      <c r="G1272" s="6">
        <v>743</v>
      </c>
      <c r="H1272" s="12"/>
      <c r="I1272" s="12"/>
      <c r="J1272" s="12"/>
      <c r="K1272" s="12"/>
      <c r="L1272" s="12"/>
      <c r="M1272" s="12"/>
      <c r="N1272" s="12"/>
      <c r="O1272" s="12"/>
      <c r="P1272" s="12"/>
      <c r="Q1272" s="12"/>
      <c r="R1272" s="12"/>
      <c r="S1272" s="12"/>
      <c r="T1272" s="12"/>
      <c r="U1272" s="12"/>
      <c r="V1272" s="12"/>
      <c r="W1272" s="12"/>
      <c r="X1272" s="12"/>
      <c r="Y1272" s="12"/>
      <c r="Z1272" s="12"/>
      <c r="AA1272" s="12"/>
      <c r="AB1272" s="12"/>
    </row>
    <row r="1273" spans="1:28" ht="12.75" customHeight="1" x14ac:dyDescent="0.15">
      <c r="A1273" t="str">
        <f t="shared" si="58"/>
        <v>1433886805540246176295</v>
      </c>
      <c r="B1273" s="45">
        <v>143388680</v>
      </c>
      <c r="C1273" s="13">
        <v>5540246176295</v>
      </c>
      <c r="D1273" s="11" t="str">
        <f t="shared" si="57"/>
        <v>CREMERIE</v>
      </c>
      <c r="E1273" s="7">
        <v>44842</v>
      </c>
      <c r="F1273" s="42" t="str">
        <f t="shared" si="59"/>
        <v>202210</v>
      </c>
      <c r="G1273" s="9">
        <v>4455</v>
      </c>
      <c r="H1273" s="12"/>
      <c r="I1273" s="12"/>
      <c r="J1273" s="12"/>
      <c r="K1273" s="12"/>
      <c r="L1273" s="12"/>
      <c r="M1273" s="12"/>
      <c r="N1273" s="12"/>
      <c r="O1273" s="12"/>
      <c r="P1273" s="12"/>
      <c r="Q1273" s="12"/>
      <c r="R1273" s="12"/>
      <c r="S1273" s="12"/>
      <c r="T1273" s="12"/>
      <c r="U1273" s="12"/>
      <c r="V1273" s="12"/>
      <c r="W1273" s="12"/>
      <c r="X1273" s="12"/>
      <c r="Y1273" s="12"/>
      <c r="Z1273" s="12"/>
      <c r="AA1273" s="12"/>
      <c r="AB1273" s="12"/>
    </row>
    <row r="1274" spans="1:28" ht="12.75" customHeight="1" x14ac:dyDescent="0.15">
      <c r="A1274" t="str">
        <f t="shared" si="58"/>
        <v>1433886805540246188200</v>
      </c>
      <c r="B1274" s="45">
        <v>143388680</v>
      </c>
      <c r="C1274" s="11">
        <v>5540246188200</v>
      </c>
      <c r="D1274" s="11" t="str">
        <f t="shared" si="57"/>
        <v>CREMERIE</v>
      </c>
      <c r="E1274" s="4">
        <v>44842</v>
      </c>
      <c r="F1274" s="42" t="str">
        <f t="shared" si="59"/>
        <v>202210</v>
      </c>
      <c r="G1274" s="6">
        <v>1485</v>
      </c>
      <c r="H1274" s="12"/>
      <c r="I1274" s="12"/>
      <c r="J1274" s="12"/>
      <c r="K1274" s="12"/>
      <c r="L1274" s="12"/>
      <c r="M1274" s="12"/>
      <c r="N1274" s="12"/>
      <c r="O1274" s="12"/>
      <c r="P1274" s="12"/>
      <c r="Q1274" s="12"/>
      <c r="R1274" s="12"/>
      <c r="S1274" s="12"/>
      <c r="T1274" s="12"/>
      <c r="U1274" s="12"/>
      <c r="V1274" s="12"/>
      <c r="W1274" s="12"/>
      <c r="X1274" s="12"/>
      <c r="Y1274" s="12"/>
      <c r="Z1274" s="12"/>
      <c r="AA1274" s="12"/>
      <c r="AB1274" s="12"/>
    </row>
    <row r="1275" spans="1:28" ht="12.75" customHeight="1" x14ac:dyDescent="0.15">
      <c r="A1275" t="str">
        <f t="shared" si="58"/>
        <v>1433886815540246191598</v>
      </c>
      <c r="B1275" s="45">
        <v>143388681</v>
      </c>
      <c r="C1275" s="13">
        <v>5540246191598</v>
      </c>
      <c r="D1275" s="11" t="str">
        <f t="shared" si="57"/>
        <v>CREMERIE</v>
      </c>
      <c r="E1275" s="7">
        <v>44844</v>
      </c>
      <c r="F1275" s="42" t="str">
        <f t="shared" si="59"/>
        <v>202210</v>
      </c>
      <c r="G1275" s="9">
        <v>1601</v>
      </c>
      <c r="H1275" s="12"/>
      <c r="I1275" s="12"/>
      <c r="J1275" s="12"/>
      <c r="K1275" s="12"/>
      <c r="L1275" s="12"/>
      <c r="M1275" s="12"/>
      <c r="N1275" s="12"/>
      <c r="O1275" s="12"/>
      <c r="P1275" s="12"/>
      <c r="Q1275" s="12"/>
      <c r="R1275" s="12"/>
      <c r="S1275" s="12"/>
      <c r="T1275" s="12"/>
      <c r="U1275" s="12"/>
      <c r="V1275" s="12"/>
      <c r="W1275" s="12"/>
      <c r="X1275" s="12"/>
      <c r="Y1275" s="12"/>
      <c r="Z1275" s="12"/>
      <c r="AA1275" s="12"/>
      <c r="AB1275" s="12"/>
    </row>
    <row r="1276" spans="1:28" ht="12.75" customHeight="1" x14ac:dyDescent="0.15">
      <c r="A1276" t="str">
        <f t="shared" si="58"/>
        <v>1433886895540246194632</v>
      </c>
      <c r="B1276" s="45">
        <v>143388689</v>
      </c>
      <c r="C1276" s="11">
        <v>5540246194632</v>
      </c>
      <c r="D1276" s="11" t="str">
        <f t="shared" si="57"/>
        <v>BOULANGERIE</v>
      </c>
      <c r="E1276" s="4">
        <v>44849</v>
      </c>
      <c r="F1276" s="42" t="str">
        <f t="shared" si="59"/>
        <v>202210</v>
      </c>
      <c r="G1276" s="6">
        <v>1086</v>
      </c>
      <c r="H1276" s="12"/>
      <c r="I1276" s="12"/>
      <c r="J1276" s="12"/>
      <c r="K1276" s="12"/>
      <c r="L1276" s="12"/>
      <c r="M1276" s="12"/>
      <c r="N1276" s="12"/>
      <c r="O1276" s="12"/>
      <c r="P1276" s="12"/>
      <c r="Q1276" s="12"/>
      <c r="R1276" s="12"/>
      <c r="S1276" s="12"/>
      <c r="T1276" s="12"/>
      <c r="U1276" s="12"/>
      <c r="V1276" s="12"/>
      <c r="W1276" s="12"/>
      <c r="X1276" s="12"/>
      <c r="Y1276" s="12"/>
      <c r="Z1276" s="12"/>
      <c r="AA1276" s="12"/>
      <c r="AB1276" s="12"/>
    </row>
    <row r="1277" spans="1:28" ht="12.75" customHeight="1" x14ac:dyDescent="0.15">
      <c r="A1277" t="str">
        <f t="shared" si="58"/>
        <v>1433886945540246177133</v>
      </c>
      <c r="B1277" s="45">
        <v>143388694</v>
      </c>
      <c r="C1277" s="11">
        <v>5540246177133</v>
      </c>
      <c r="D1277" s="11" t="str">
        <f t="shared" si="57"/>
        <v>MIX LEGUMES</v>
      </c>
      <c r="E1277" s="4">
        <v>44851</v>
      </c>
      <c r="F1277" s="42" t="str">
        <f t="shared" si="59"/>
        <v>202210</v>
      </c>
      <c r="G1277" s="6">
        <v>2228</v>
      </c>
      <c r="H1277" s="12"/>
      <c r="I1277" s="12"/>
      <c r="J1277" s="12"/>
      <c r="K1277" s="12"/>
      <c r="L1277" s="12"/>
      <c r="M1277" s="12"/>
      <c r="N1277" s="12"/>
      <c r="O1277" s="12"/>
      <c r="P1277" s="12"/>
      <c r="Q1277" s="12"/>
      <c r="R1277" s="12"/>
      <c r="S1277" s="12"/>
      <c r="T1277" s="12"/>
      <c r="U1277" s="12"/>
      <c r="V1277" s="12"/>
      <c r="W1277" s="12"/>
      <c r="X1277" s="12"/>
      <c r="Y1277" s="12"/>
      <c r="Z1277" s="12"/>
      <c r="AA1277" s="12"/>
      <c r="AB1277" s="12"/>
    </row>
    <row r="1278" spans="1:28" ht="12.75" customHeight="1" x14ac:dyDescent="0.15">
      <c r="A1278" t="str">
        <f t="shared" si="58"/>
        <v>1433886945540246192148</v>
      </c>
      <c r="B1278" s="45">
        <v>143388694</v>
      </c>
      <c r="C1278" s="13">
        <v>5540246192148</v>
      </c>
      <c r="D1278" s="11" t="str">
        <f t="shared" si="57"/>
        <v>MIX LEGUMES</v>
      </c>
      <c r="E1278" s="7">
        <v>44851</v>
      </c>
      <c r="F1278" s="42" t="str">
        <f t="shared" si="59"/>
        <v>202210</v>
      </c>
      <c r="G1278" s="9">
        <v>36192</v>
      </c>
      <c r="H1278" s="12"/>
      <c r="I1278" s="12"/>
      <c r="J1278" s="12"/>
      <c r="K1278" s="12"/>
      <c r="L1278" s="12"/>
      <c r="M1278" s="12"/>
      <c r="N1278" s="12"/>
      <c r="O1278" s="12"/>
      <c r="P1278" s="12"/>
      <c r="Q1278" s="12"/>
      <c r="R1278" s="12"/>
      <c r="S1278" s="12"/>
      <c r="T1278" s="12"/>
      <c r="U1278" s="12"/>
      <c r="V1278" s="12"/>
      <c r="W1278" s="12"/>
      <c r="X1278" s="12"/>
      <c r="Y1278" s="12"/>
      <c r="Z1278" s="12"/>
      <c r="AA1278" s="12"/>
      <c r="AB1278" s="12"/>
    </row>
    <row r="1279" spans="1:28" ht="12.75" customHeight="1" x14ac:dyDescent="0.15">
      <c r="A1279" t="str">
        <f t="shared" si="58"/>
        <v>1433886945540246192518</v>
      </c>
      <c r="B1279" s="45">
        <v>143388694</v>
      </c>
      <c r="C1279" s="11">
        <v>5540246192518</v>
      </c>
      <c r="D1279" s="11" t="str">
        <f t="shared" si="57"/>
        <v>MIX LEGUMES</v>
      </c>
      <c r="E1279" s="4">
        <v>44851</v>
      </c>
      <c r="F1279" s="42" t="str">
        <f t="shared" si="59"/>
        <v>202210</v>
      </c>
      <c r="G1279" s="6">
        <v>4385</v>
      </c>
      <c r="H1279" s="12"/>
      <c r="I1279" s="12"/>
      <c r="J1279" s="12"/>
      <c r="K1279" s="12"/>
      <c r="L1279" s="12"/>
      <c r="M1279" s="12"/>
      <c r="N1279" s="12"/>
      <c r="O1279" s="12"/>
      <c r="P1279" s="12"/>
      <c r="Q1279" s="12"/>
      <c r="R1279" s="12"/>
      <c r="S1279" s="12"/>
      <c r="T1279" s="12"/>
      <c r="U1279" s="12"/>
      <c r="V1279" s="12"/>
      <c r="W1279" s="12"/>
      <c r="X1279" s="12"/>
      <c r="Y1279" s="12"/>
      <c r="Z1279" s="12"/>
      <c r="AA1279" s="12"/>
      <c r="AB1279" s="12"/>
    </row>
    <row r="1280" spans="1:28" ht="12.75" customHeight="1" x14ac:dyDescent="0.15">
      <c r="A1280" t="str">
        <f t="shared" si="58"/>
        <v>1433887015540246185562</v>
      </c>
      <c r="B1280" s="45">
        <v>143388701</v>
      </c>
      <c r="C1280" s="11">
        <v>5540246185562</v>
      </c>
      <c r="D1280" s="11" t="str">
        <f t="shared" si="57"/>
        <v>CREMERIE</v>
      </c>
      <c r="E1280" s="4">
        <v>44844</v>
      </c>
      <c r="F1280" s="42" t="str">
        <f t="shared" si="59"/>
        <v>202210</v>
      </c>
      <c r="G1280" s="6">
        <v>140</v>
      </c>
      <c r="H1280" s="12"/>
      <c r="I1280" s="12"/>
      <c r="J1280" s="12"/>
      <c r="K1280" s="12"/>
      <c r="L1280" s="12"/>
      <c r="M1280" s="12"/>
      <c r="N1280" s="12"/>
      <c r="O1280" s="12"/>
      <c r="P1280" s="12"/>
      <c r="Q1280" s="12"/>
      <c r="R1280" s="12"/>
      <c r="S1280" s="12"/>
      <c r="T1280" s="12"/>
      <c r="U1280" s="12"/>
      <c r="V1280" s="12"/>
      <c r="W1280" s="12"/>
      <c r="X1280" s="12"/>
      <c r="Y1280" s="12"/>
      <c r="Z1280" s="12"/>
      <c r="AA1280" s="12"/>
      <c r="AB1280" s="12"/>
    </row>
    <row r="1281" spans="1:28" ht="12.75" customHeight="1" x14ac:dyDescent="0.15">
      <c r="A1281" t="str">
        <f t="shared" si="58"/>
        <v>1433887095540246171933</v>
      </c>
      <c r="B1281" s="45">
        <v>143388709</v>
      </c>
      <c r="C1281" s="11">
        <v>5540246171933</v>
      </c>
      <c r="D1281" s="11" t="str">
        <f t="shared" si="57"/>
        <v>CREMERIE</v>
      </c>
      <c r="E1281" s="4">
        <v>44843</v>
      </c>
      <c r="F1281" s="42" t="str">
        <f t="shared" si="59"/>
        <v>202210</v>
      </c>
      <c r="G1281" s="6">
        <v>1114</v>
      </c>
      <c r="H1281" s="12"/>
      <c r="I1281" s="12"/>
      <c r="J1281" s="12"/>
      <c r="K1281" s="12"/>
      <c r="L1281" s="12"/>
      <c r="M1281" s="12"/>
      <c r="N1281" s="12"/>
      <c r="O1281" s="12"/>
      <c r="P1281" s="12"/>
      <c r="Q1281" s="12"/>
      <c r="R1281" s="12"/>
      <c r="S1281" s="12"/>
      <c r="T1281" s="12"/>
      <c r="U1281" s="12"/>
      <c r="V1281" s="12"/>
      <c r="W1281" s="12"/>
      <c r="X1281" s="12"/>
      <c r="Y1281" s="12"/>
      <c r="Z1281" s="12"/>
      <c r="AA1281" s="12"/>
      <c r="AB1281" s="12"/>
    </row>
    <row r="1282" spans="1:28" ht="12.75" customHeight="1" x14ac:dyDescent="0.15">
      <c r="A1282" t="str">
        <f t="shared" si="58"/>
        <v>1433887095540246176294</v>
      </c>
      <c r="B1282" s="45">
        <v>143388709</v>
      </c>
      <c r="C1282" s="13">
        <v>5540246176294</v>
      </c>
      <c r="D1282" s="11" t="str">
        <f t="shared" ref="D1282:D1345" si="60">VLOOKUP(C1282,Categorie,4,FALSE)</f>
        <v>CREMERIE</v>
      </c>
      <c r="E1282" s="7">
        <v>44843</v>
      </c>
      <c r="F1282" s="42" t="str">
        <f t="shared" si="59"/>
        <v>202210</v>
      </c>
      <c r="G1282" s="9">
        <v>1485</v>
      </c>
      <c r="H1282" s="12"/>
      <c r="I1282" s="12"/>
      <c r="J1282" s="12"/>
      <c r="K1282" s="12"/>
      <c r="L1282" s="12"/>
      <c r="M1282" s="12"/>
      <c r="N1282" s="12"/>
      <c r="O1282" s="12"/>
      <c r="P1282" s="12"/>
      <c r="Q1282" s="12"/>
      <c r="R1282" s="12"/>
      <c r="S1282" s="12"/>
      <c r="T1282" s="12"/>
      <c r="U1282" s="12"/>
      <c r="V1282" s="12"/>
      <c r="W1282" s="12"/>
      <c r="X1282" s="12"/>
      <c r="Y1282" s="12"/>
      <c r="Z1282" s="12"/>
      <c r="AA1282" s="12"/>
      <c r="AB1282" s="12"/>
    </row>
    <row r="1283" spans="1:28" ht="12.75" customHeight="1" x14ac:dyDescent="0.15">
      <c r="A1283" t="str">
        <f t="shared" ref="A1283:A1346" si="61">_xlfn.CONCAT(B1283,C1283)</f>
        <v>1433887095540246176295</v>
      </c>
      <c r="B1283" s="45">
        <v>143388709</v>
      </c>
      <c r="C1283" s="11">
        <v>5540246176295</v>
      </c>
      <c r="D1283" s="11" t="str">
        <f t="shared" si="60"/>
        <v>CREMERIE</v>
      </c>
      <c r="E1283" s="4">
        <v>44843</v>
      </c>
      <c r="F1283" s="42" t="str">
        <f t="shared" ref="F1283:F1346" si="62">TEXT(E1283,"aaaamm")</f>
        <v>202210</v>
      </c>
      <c r="G1283" s="6">
        <v>7424</v>
      </c>
      <c r="H1283" s="12"/>
      <c r="I1283" s="12"/>
      <c r="J1283" s="12"/>
      <c r="K1283" s="12"/>
      <c r="L1283" s="12"/>
      <c r="M1283" s="12"/>
      <c r="N1283" s="12"/>
      <c r="O1283" s="12"/>
      <c r="P1283" s="12"/>
      <c r="Q1283" s="12"/>
      <c r="R1283" s="12"/>
      <c r="S1283" s="12"/>
      <c r="T1283" s="12"/>
      <c r="U1283" s="12"/>
      <c r="V1283" s="12"/>
      <c r="W1283" s="12"/>
      <c r="X1283" s="12"/>
      <c r="Y1283" s="12"/>
      <c r="Z1283" s="12"/>
      <c r="AA1283" s="12"/>
      <c r="AB1283" s="12"/>
    </row>
    <row r="1284" spans="1:28" ht="12.75" customHeight="1" x14ac:dyDescent="0.15">
      <c r="A1284" t="str">
        <f t="shared" si="61"/>
        <v>1433887095540246187987</v>
      </c>
      <c r="B1284" s="45">
        <v>143388709</v>
      </c>
      <c r="C1284" s="11">
        <v>5540246187987</v>
      </c>
      <c r="D1284" s="11" t="str">
        <f t="shared" si="60"/>
        <v>CREMERIE</v>
      </c>
      <c r="E1284" s="4">
        <v>44843</v>
      </c>
      <c r="F1284" s="42" t="str">
        <f t="shared" si="62"/>
        <v>202210</v>
      </c>
      <c r="G1284" s="6">
        <v>4455</v>
      </c>
      <c r="H1284" s="12"/>
      <c r="I1284" s="12"/>
      <c r="J1284" s="12"/>
      <c r="K1284" s="12"/>
      <c r="L1284" s="12"/>
      <c r="M1284" s="12"/>
      <c r="N1284" s="12"/>
      <c r="O1284" s="12"/>
      <c r="P1284" s="12"/>
      <c r="Q1284" s="12"/>
      <c r="R1284" s="12"/>
      <c r="S1284" s="12"/>
      <c r="T1284" s="12"/>
      <c r="U1284" s="12"/>
      <c r="V1284" s="12"/>
      <c r="W1284" s="12"/>
      <c r="X1284" s="12"/>
      <c r="Y1284" s="12"/>
      <c r="Z1284" s="12"/>
      <c r="AA1284" s="12"/>
      <c r="AB1284" s="12"/>
    </row>
    <row r="1285" spans="1:28" ht="12.75" customHeight="1" x14ac:dyDescent="0.15">
      <c r="A1285" t="str">
        <f t="shared" si="61"/>
        <v>1433887105540246172669</v>
      </c>
      <c r="B1285" s="45">
        <v>143388710</v>
      </c>
      <c r="C1285" s="11">
        <v>5540246172669</v>
      </c>
      <c r="D1285" s="11" t="str">
        <f t="shared" si="60"/>
        <v>CREMERIE</v>
      </c>
      <c r="E1285" s="4">
        <v>44843</v>
      </c>
      <c r="F1285" s="42" t="str">
        <f t="shared" si="62"/>
        <v>202210</v>
      </c>
      <c r="G1285" s="6">
        <v>140</v>
      </c>
      <c r="H1285" s="12"/>
      <c r="I1285" s="12"/>
      <c r="J1285" s="12"/>
      <c r="K1285" s="12"/>
      <c r="L1285" s="12"/>
      <c r="M1285" s="12"/>
      <c r="N1285" s="12"/>
      <c r="O1285" s="12"/>
      <c r="P1285" s="12"/>
      <c r="Q1285" s="12"/>
      <c r="R1285" s="12"/>
      <c r="S1285" s="12"/>
      <c r="T1285" s="12"/>
      <c r="U1285" s="12"/>
      <c r="V1285" s="12"/>
      <c r="W1285" s="12"/>
      <c r="X1285" s="12"/>
      <c r="Y1285" s="12"/>
      <c r="Z1285" s="12"/>
      <c r="AA1285" s="12"/>
      <c r="AB1285" s="12"/>
    </row>
    <row r="1286" spans="1:28" ht="12.75" customHeight="1" x14ac:dyDescent="0.15">
      <c r="A1286" t="str">
        <f t="shared" si="61"/>
        <v>1433887105540246174174</v>
      </c>
      <c r="B1286" s="45">
        <v>143388710</v>
      </c>
      <c r="C1286" s="11">
        <v>5540246174174</v>
      </c>
      <c r="D1286" s="11" t="str">
        <f t="shared" si="60"/>
        <v>CREMERIE</v>
      </c>
      <c r="E1286" s="4">
        <v>44843</v>
      </c>
      <c r="F1286" s="42" t="str">
        <f t="shared" si="62"/>
        <v>202210</v>
      </c>
      <c r="G1286" s="6">
        <v>348</v>
      </c>
      <c r="H1286" s="12"/>
      <c r="I1286" s="12"/>
      <c r="J1286" s="12"/>
      <c r="K1286" s="12"/>
      <c r="L1286" s="12"/>
      <c r="M1286" s="12"/>
      <c r="N1286" s="12"/>
      <c r="O1286" s="12"/>
      <c r="P1286" s="12"/>
      <c r="Q1286" s="12"/>
      <c r="R1286" s="12"/>
      <c r="S1286" s="12"/>
      <c r="T1286" s="12"/>
      <c r="U1286" s="12"/>
      <c r="V1286" s="12"/>
      <c r="W1286" s="12"/>
      <c r="X1286" s="12"/>
      <c r="Y1286" s="12"/>
      <c r="Z1286" s="12"/>
      <c r="AA1286" s="12"/>
      <c r="AB1286" s="12"/>
    </row>
    <row r="1287" spans="1:28" ht="12.75" customHeight="1" x14ac:dyDescent="0.15">
      <c r="A1287" t="str">
        <f t="shared" si="61"/>
        <v>1433887125540246191594</v>
      </c>
      <c r="B1287" s="45">
        <v>143388712</v>
      </c>
      <c r="C1287" s="11">
        <v>5540246191594</v>
      </c>
      <c r="D1287" s="11" t="str">
        <f t="shared" si="60"/>
        <v>CREMERIE</v>
      </c>
      <c r="E1287" s="4">
        <v>44844</v>
      </c>
      <c r="F1287" s="42" t="str">
        <f t="shared" si="62"/>
        <v>202210</v>
      </c>
      <c r="G1287" s="6">
        <v>1504</v>
      </c>
      <c r="H1287" s="12"/>
      <c r="I1287" s="12"/>
      <c r="J1287" s="12"/>
      <c r="K1287" s="12"/>
      <c r="L1287" s="12"/>
      <c r="M1287" s="12"/>
      <c r="N1287" s="12"/>
      <c r="O1287" s="12"/>
      <c r="P1287" s="12"/>
      <c r="Q1287" s="12"/>
      <c r="R1287" s="12"/>
      <c r="S1287" s="12"/>
      <c r="T1287" s="12"/>
      <c r="U1287" s="12"/>
      <c r="V1287" s="12"/>
      <c r="W1287" s="12"/>
      <c r="X1287" s="12"/>
      <c r="Y1287" s="12"/>
      <c r="Z1287" s="12"/>
      <c r="AA1287" s="12"/>
      <c r="AB1287" s="12"/>
    </row>
    <row r="1288" spans="1:28" ht="12.75" customHeight="1" x14ac:dyDescent="0.15">
      <c r="A1288" t="str">
        <f t="shared" si="61"/>
        <v>1433887135540246175049</v>
      </c>
      <c r="B1288" s="45">
        <v>143388713</v>
      </c>
      <c r="C1288" s="13">
        <v>5540246175049</v>
      </c>
      <c r="D1288" s="11" t="str">
        <f t="shared" si="60"/>
        <v>CREMERIE</v>
      </c>
      <c r="E1288" s="7">
        <v>44849</v>
      </c>
      <c r="F1288" s="42" t="str">
        <f t="shared" si="62"/>
        <v>202210</v>
      </c>
      <c r="G1288" s="9">
        <v>836</v>
      </c>
      <c r="H1288" s="12"/>
      <c r="I1288" s="12"/>
      <c r="J1288" s="12"/>
      <c r="K1288" s="12"/>
      <c r="L1288" s="12"/>
      <c r="M1288" s="12"/>
      <c r="N1288" s="12"/>
      <c r="O1288" s="12"/>
      <c r="P1288" s="12"/>
      <c r="Q1288" s="12"/>
      <c r="R1288" s="12"/>
      <c r="S1288" s="12"/>
      <c r="T1288" s="12"/>
      <c r="U1288" s="12"/>
      <c r="V1288" s="12"/>
      <c r="W1288" s="12"/>
      <c r="X1288" s="12"/>
      <c r="Y1288" s="12"/>
      <c r="Z1288" s="12"/>
      <c r="AA1288" s="12"/>
      <c r="AB1288" s="12"/>
    </row>
    <row r="1289" spans="1:28" ht="12.75" customHeight="1" x14ac:dyDescent="0.15">
      <c r="A1289" t="str">
        <f t="shared" si="61"/>
        <v>1433887135540246175050</v>
      </c>
      <c r="B1289" s="45">
        <v>143388713</v>
      </c>
      <c r="C1289" s="11">
        <v>5540246175050</v>
      </c>
      <c r="D1289" s="11" t="str">
        <f t="shared" si="60"/>
        <v>CREMERIE</v>
      </c>
      <c r="E1289" s="4">
        <v>44849</v>
      </c>
      <c r="F1289" s="42" t="str">
        <f t="shared" si="62"/>
        <v>202210</v>
      </c>
      <c r="G1289" s="6">
        <v>836</v>
      </c>
      <c r="H1289" s="12"/>
      <c r="I1289" s="12"/>
      <c r="J1289" s="12"/>
      <c r="K1289" s="12"/>
      <c r="L1289" s="12"/>
      <c r="M1289" s="12"/>
      <c r="N1289" s="12"/>
      <c r="O1289" s="12"/>
      <c r="P1289" s="12"/>
      <c r="Q1289" s="12"/>
      <c r="R1289" s="12"/>
      <c r="S1289" s="12"/>
      <c r="T1289" s="12"/>
      <c r="U1289" s="12"/>
      <c r="V1289" s="12"/>
      <c r="W1289" s="12"/>
      <c r="X1289" s="12"/>
      <c r="Y1289" s="12"/>
      <c r="Z1289" s="12"/>
      <c r="AA1289" s="12"/>
      <c r="AB1289" s="12"/>
    </row>
    <row r="1290" spans="1:28" ht="12.75" customHeight="1" x14ac:dyDescent="0.15">
      <c r="A1290" t="str">
        <f t="shared" si="61"/>
        <v>1433887235540246183130</v>
      </c>
      <c r="B1290" s="45">
        <v>143388723</v>
      </c>
      <c r="C1290" s="13">
        <v>5540246183130</v>
      </c>
      <c r="D1290" s="11" t="str">
        <f t="shared" si="60"/>
        <v>MIX LEGUMES</v>
      </c>
      <c r="E1290" s="7">
        <v>44849</v>
      </c>
      <c r="F1290" s="42" t="str">
        <f t="shared" si="62"/>
        <v>202210</v>
      </c>
      <c r="G1290" s="9">
        <v>1003</v>
      </c>
      <c r="H1290" s="12"/>
      <c r="I1290" s="12"/>
      <c r="J1290" s="12"/>
      <c r="K1290" s="12"/>
      <c r="L1290" s="12"/>
      <c r="M1290" s="12"/>
      <c r="N1290" s="12"/>
      <c r="O1290" s="12"/>
      <c r="P1290" s="12"/>
      <c r="Q1290" s="12"/>
      <c r="R1290" s="12"/>
      <c r="S1290" s="12"/>
      <c r="T1290" s="12"/>
      <c r="U1290" s="12"/>
      <c r="V1290" s="12"/>
      <c r="W1290" s="12"/>
      <c r="X1290" s="12"/>
      <c r="Y1290" s="12"/>
      <c r="Z1290" s="12"/>
      <c r="AA1290" s="12"/>
      <c r="AB1290" s="12"/>
    </row>
    <row r="1291" spans="1:28" ht="12.75" customHeight="1" x14ac:dyDescent="0.15">
      <c r="A1291" t="str">
        <f t="shared" si="61"/>
        <v>1433887235540246183537</v>
      </c>
      <c r="B1291" s="45">
        <v>143388723</v>
      </c>
      <c r="C1291" s="11">
        <v>5540246183537</v>
      </c>
      <c r="D1291" s="11" t="str">
        <f t="shared" si="60"/>
        <v>MIX LEGUMES</v>
      </c>
      <c r="E1291" s="4">
        <v>44849</v>
      </c>
      <c r="F1291" s="42" t="str">
        <f t="shared" si="62"/>
        <v>202210</v>
      </c>
      <c r="G1291" s="6">
        <v>961</v>
      </c>
      <c r="H1291" s="12"/>
      <c r="I1291" s="12"/>
      <c r="J1291" s="12"/>
      <c r="K1291" s="12"/>
      <c r="L1291" s="12"/>
      <c r="M1291" s="12"/>
      <c r="N1291" s="12"/>
      <c r="O1291" s="12"/>
      <c r="P1291" s="12"/>
      <c r="Q1291" s="12"/>
      <c r="R1291" s="12"/>
      <c r="S1291" s="12"/>
      <c r="T1291" s="12"/>
      <c r="U1291" s="12"/>
      <c r="V1291" s="12"/>
      <c r="W1291" s="12"/>
      <c r="X1291" s="12"/>
      <c r="Y1291" s="12"/>
      <c r="Z1291" s="12"/>
      <c r="AA1291" s="12"/>
      <c r="AB1291" s="12"/>
    </row>
    <row r="1292" spans="1:28" ht="12.75" customHeight="1" x14ac:dyDescent="0.15">
      <c r="A1292" t="str">
        <f t="shared" si="61"/>
        <v>1433887235540246183538</v>
      </c>
      <c r="B1292" s="45">
        <v>143388723</v>
      </c>
      <c r="C1292" s="13">
        <v>5540246183538</v>
      </c>
      <c r="D1292" s="11" t="str">
        <f t="shared" si="60"/>
        <v>MIX LEGUMES</v>
      </c>
      <c r="E1292" s="7">
        <v>44849</v>
      </c>
      <c r="F1292" s="42" t="str">
        <f t="shared" si="62"/>
        <v>202210</v>
      </c>
      <c r="G1292" s="9">
        <v>919</v>
      </c>
      <c r="H1292" s="12"/>
      <c r="I1292" s="12"/>
      <c r="J1292" s="12"/>
      <c r="K1292" s="12"/>
      <c r="L1292" s="12"/>
      <c r="M1292" s="12"/>
      <c r="N1292" s="12"/>
      <c r="O1292" s="12"/>
      <c r="P1292" s="12"/>
      <c r="Q1292" s="12"/>
      <c r="R1292" s="12"/>
      <c r="S1292" s="12"/>
      <c r="T1292" s="12"/>
      <c r="U1292" s="12"/>
      <c r="V1292" s="12"/>
      <c r="W1292" s="12"/>
      <c r="X1292" s="12"/>
      <c r="Y1292" s="12"/>
      <c r="Z1292" s="12"/>
      <c r="AA1292" s="12"/>
      <c r="AB1292" s="12"/>
    </row>
    <row r="1293" spans="1:28" ht="12.75" customHeight="1" x14ac:dyDescent="0.15">
      <c r="A1293" t="str">
        <f t="shared" si="61"/>
        <v>1433887235540246192571</v>
      </c>
      <c r="B1293" s="45">
        <v>143388723</v>
      </c>
      <c r="C1293" s="11">
        <v>5540246192571</v>
      </c>
      <c r="D1293" s="11" t="str">
        <f t="shared" si="60"/>
        <v>MIX LEGUMES</v>
      </c>
      <c r="E1293" s="4">
        <v>44849</v>
      </c>
      <c r="F1293" s="42" t="str">
        <f t="shared" si="62"/>
        <v>202210</v>
      </c>
      <c r="G1293" s="6">
        <v>1212</v>
      </c>
      <c r="H1293" s="12"/>
      <c r="I1293" s="12"/>
      <c r="J1293" s="12"/>
      <c r="K1293" s="12"/>
      <c r="L1293" s="12"/>
      <c r="M1293" s="12"/>
      <c r="N1293" s="12"/>
      <c r="O1293" s="12"/>
      <c r="P1293" s="12"/>
      <c r="Q1293" s="12"/>
      <c r="R1293" s="12"/>
      <c r="S1293" s="12"/>
      <c r="T1293" s="12"/>
      <c r="U1293" s="12"/>
      <c r="V1293" s="12"/>
      <c r="W1293" s="12"/>
      <c r="X1293" s="12"/>
      <c r="Y1293" s="12"/>
      <c r="Z1293" s="12"/>
      <c r="AA1293" s="12"/>
      <c r="AB1293" s="12"/>
    </row>
    <row r="1294" spans="1:28" ht="12.75" customHeight="1" x14ac:dyDescent="0.15">
      <c r="A1294" t="str">
        <f t="shared" si="61"/>
        <v>1433887265540246180522</v>
      </c>
      <c r="B1294" s="45">
        <v>143388726</v>
      </c>
      <c r="C1294" s="13">
        <v>5540246180522</v>
      </c>
      <c r="D1294" s="11" t="str">
        <f t="shared" si="60"/>
        <v>BOULANGERIE</v>
      </c>
      <c r="E1294" s="7">
        <v>44854</v>
      </c>
      <c r="F1294" s="42" t="str">
        <f t="shared" si="62"/>
        <v>202210</v>
      </c>
      <c r="G1294" s="9">
        <v>1225</v>
      </c>
      <c r="H1294" s="12"/>
      <c r="I1294" s="12"/>
      <c r="J1294" s="12"/>
      <c r="K1294" s="12"/>
      <c r="L1294" s="12"/>
      <c r="M1294" s="12"/>
      <c r="N1294" s="12"/>
      <c r="O1294" s="12"/>
      <c r="P1294" s="12"/>
      <c r="Q1294" s="12"/>
      <c r="R1294" s="12"/>
      <c r="S1294" s="12"/>
      <c r="T1294" s="12"/>
      <c r="U1294" s="12"/>
      <c r="V1294" s="12"/>
      <c r="W1294" s="12"/>
      <c r="X1294" s="12"/>
      <c r="Y1294" s="12"/>
      <c r="Z1294" s="12"/>
      <c r="AA1294" s="12"/>
      <c r="AB1294" s="12"/>
    </row>
    <row r="1295" spans="1:28" ht="12.75" customHeight="1" x14ac:dyDescent="0.15">
      <c r="A1295" t="str">
        <f t="shared" si="61"/>
        <v>1433887275540246177376</v>
      </c>
      <c r="B1295" s="45">
        <v>143388727</v>
      </c>
      <c r="C1295" s="11">
        <v>5540246177376</v>
      </c>
      <c r="D1295" s="11" t="str">
        <f t="shared" si="60"/>
        <v>BOULANGERIE</v>
      </c>
      <c r="E1295" s="4">
        <v>44856</v>
      </c>
      <c r="F1295" s="42" t="str">
        <f t="shared" si="62"/>
        <v>202210</v>
      </c>
      <c r="G1295" s="6">
        <v>1253</v>
      </c>
      <c r="H1295" s="12"/>
      <c r="I1295" s="12"/>
      <c r="J1295" s="12"/>
      <c r="K1295" s="12"/>
      <c r="L1295" s="12"/>
      <c r="M1295" s="12"/>
      <c r="N1295" s="12"/>
      <c r="O1295" s="12"/>
      <c r="P1295" s="12"/>
      <c r="Q1295" s="12"/>
      <c r="R1295" s="12"/>
      <c r="S1295" s="12"/>
      <c r="T1295" s="12"/>
      <c r="U1295" s="12"/>
      <c r="V1295" s="12"/>
      <c r="W1295" s="12"/>
      <c r="X1295" s="12"/>
      <c r="Y1295" s="12"/>
      <c r="Z1295" s="12"/>
      <c r="AA1295" s="12"/>
      <c r="AB1295" s="12"/>
    </row>
    <row r="1296" spans="1:28" ht="12.75" customHeight="1" x14ac:dyDescent="0.15">
      <c r="A1296" t="str">
        <f t="shared" si="61"/>
        <v>1433887285540246191596</v>
      </c>
      <c r="B1296" s="45">
        <v>143388728</v>
      </c>
      <c r="C1296" s="13">
        <v>5540246191596</v>
      </c>
      <c r="D1296" s="11" t="str">
        <f t="shared" si="60"/>
        <v>BOULANGERIE</v>
      </c>
      <c r="E1296" s="7">
        <v>44850</v>
      </c>
      <c r="F1296" s="42" t="str">
        <f t="shared" si="62"/>
        <v>202210</v>
      </c>
      <c r="G1296" s="9">
        <v>297</v>
      </c>
      <c r="H1296" s="12"/>
      <c r="I1296" s="12"/>
      <c r="J1296" s="12"/>
      <c r="K1296" s="12"/>
      <c r="L1296" s="12"/>
      <c r="M1296" s="12"/>
      <c r="N1296" s="12"/>
      <c r="O1296" s="12"/>
      <c r="P1296" s="12"/>
      <c r="Q1296" s="12"/>
      <c r="R1296" s="12"/>
      <c r="S1296" s="12"/>
      <c r="T1296" s="12"/>
      <c r="U1296" s="12"/>
      <c r="V1296" s="12"/>
      <c r="W1296" s="12"/>
      <c r="X1296" s="12"/>
      <c r="Y1296" s="12"/>
      <c r="Z1296" s="12"/>
      <c r="AA1296" s="12"/>
      <c r="AB1296" s="12"/>
    </row>
    <row r="1297" spans="1:28" ht="12.75" customHeight="1" x14ac:dyDescent="0.15">
      <c r="A1297" t="str">
        <f t="shared" si="61"/>
        <v>1433887395540246192571</v>
      </c>
      <c r="B1297" s="45">
        <v>143388739</v>
      </c>
      <c r="C1297" s="13">
        <v>5540246192571</v>
      </c>
      <c r="D1297" s="11" t="str">
        <f t="shared" si="60"/>
        <v>MIX LEGUMES</v>
      </c>
      <c r="E1297" s="7">
        <v>44845</v>
      </c>
      <c r="F1297" s="42" t="str">
        <f t="shared" si="62"/>
        <v>202210</v>
      </c>
      <c r="G1297" s="9">
        <v>669</v>
      </c>
      <c r="H1297" s="12"/>
      <c r="I1297" s="12"/>
      <c r="J1297" s="12"/>
      <c r="K1297" s="12"/>
      <c r="L1297" s="12"/>
      <c r="M1297" s="12"/>
      <c r="N1297" s="12"/>
      <c r="O1297" s="12"/>
      <c r="P1297" s="12"/>
      <c r="Q1297" s="12"/>
      <c r="R1297" s="12"/>
      <c r="S1297" s="12"/>
      <c r="T1297" s="12"/>
      <c r="U1297" s="12"/>
      <c r="V1297" s="12"/>
      <c r="W1297" s="12"/>
      <c r="X1297" s="12"/>
      <c r="Y1297" s="12"/>
      <c r="Z1297" s="12"/>
      <c r="AA1297" s="12"/>
      <c r="AB1297" s="12"/>
    </row>
    <row r="1298" spans="1:28" ht="12.75" customHeight="1" x14ac:dyDescent="0.15">
      <c r="A1298" t="str">
        <f t="shared" si="61"/>
        <v>1433887445540246194632</v>
      </c>
      <c r="B1298" s="45">
        <v>143388744</v>
      </c>
      <c r="C1298" s="11">
        <v>5540246194632</v>
      </c>
      <c r="D1298" s="11" t="str">
        <f t="shared" si="60"/>
        <v>BOULANGERIE</v>
      </c>
      <c r="E1298" s="4">
        <v>44851</v>
      </c>
      <c r="F1298" s="42" t="str">
        <f t="shared" si="62"/>
        <v>202210</v>
      </c>
      <c r="G1298" s="6">
        <v>1170</v>
      </c>
      <c r="H1298" s="12"/>
      <c r="I1298" s="12"/>
      <c r="J1298" s="12"/>
      <c r="K1298" s="12"/>
      <c r="L1298" s="12"/>
      <c r="M1298" s="12"/>
      <c r="N1298" s="12"/>
      <c r="O1298" s="12"/>
      <c r="P1298" s="12"/>
      <c r="Q1298" s="12"/>
      <c r="R1298" s="12"/>
      <c r="S1298" s="12"/>
      <c r="T1298" s="12"/>
      <c r="U1298" s="12"/>
      <c r="V1298" s="12"/>
      <c r="W1298" s="12"/>
      <c r="X1298" s="12"/>
      <c r="Y1298" s="12"/>
      <c r="Z1298" s="12"/>
      <c r="AA1298" s="12"/>
      <c r="AB1298" s="12"/>
    </row>
    <row r="1299" spans="1:28" ht="12.75" customHeight="1" x14ac:dyDescent="0.15">
      <c r="A1299" t="str">
        <f t="shared" si="61"/>
        <v>1433887445540246195250</v>
      </c>
      <c r="B1299" s="45">
        <v>143388744</v>
      </c>
      <c r="C1299" s="13">
        <v>5540246195250</v>
      </c>
      <c r="D1299" s="11" t="str">
        <f t="shared" si="60"/>
        <v>BOULANGERIE</v>
      </c>
      <c r="E1299" s="7">
        <v>44851</v>
      </c>
      <c r="F1299" s="42" t="str">
        <f t="shared" si="62"/>
        <v>202210</v>
      </c>
      <c r="G1299" s="9">
        <v>168</v>
      </c>
      <c r="H1299" s="12"/>
      <c r="I1299" s="12"/>
      <c r="J1299" s="12"/>
      <c r="K1299" s="12"/>
      <c r="L1299" s="12"/>
      <c r="M1299" s="12"/>
      <c r="N1299" s="12"/>
      <c r="O1299" s="12"/>
      <c r="P1299" s="12"/>
      <c r="Q1299" s="12"/>
      <c r="R1299" s="12"/>
      <c r="S1299" s="12"/>
      <c r="T1299" s="12"/>
      <c r="U1299" s="12"/>
      <c r="V1299" s="12"/>
      <c r="W1299" s="12"/>
      <c r="X1299" s="12"/>
      <c r="Y1299" s="12"/>
      <c r="Z1299" s="12"/>
      <c r="AA1299" s="12"/>
      <c r="AB1299" s="12"/>
    </row>
    <row r="1300" spans="1:28" ht="12.75" customHeight="1" x14ac:dyDescent="0.15">
      <c r="A1300" t="str">
        <f t="shared" si="61"/>
        <v>1433887485540246173906</v>
      </c>
      <c r="B1300" s="45">
        <v>143388748</v>
      </c>
      <c r="C1300" s="11">
        <v>5540246173906</v>
      </c>
      <c r="D1300" s="11" t="str">
        <f t="shared" si="60"/>
        <v>VOLAILLE</v>
      </c>
      <c r="E1300" s="4">
        <v>44851</v>
      </c>
      <c r="F1300" s="42" t="str">
        <f t="shared" si="62"/>
        <v>202210</v>
      </c>
      <c r="G1300" s="6">
        <v>3267</v>
      </c>
      <c r="H1300" s="12"/>
      <c r="I1300" s="12"/>
      <c r="J1300" s="12"/>
      <c r="K1300" s="12"/>
      <c r="L1300" s="12"/>
      <c r="M1300" s="12"/>
      <c r="N1300" s="12"/>
      <c r="O1300" s="12"/>
      <c r="P1300" s="12"/>
      <c r="Q1300" s="12"/>
      <c r="R1300" s="12"/>
      <c r="S1300" s="12"/>
      <c r="T1300" s="12"/>
      <c r="U1300" s="12"/>
      <c r="V1300" s="12"/>
      <c r="W1300" s="12"/>
      <c r="X1300" s="12"/>
      <c r="Y1300" s="12"/>
      <c r="Z1300" s="12"/>
      <c r="AA1300" s="12"/>
      <c r="AB1300" s="12"/>
    </row>
    <row r="1301" spans="1:28" ht="12.75" customHeight="1" x14ac:dyDescent="0.15">
      <c r="A1301" t="str">
        <f t="shared" si="61"/>
        <v>1433887485540246181016</v>
      </c>
      <c r="B1301" s="45">
        <v>143388748</v>
      </c>
      <c r="C1301" s="13">
        <v>5540246181016</v>
      </c>
      <c r="D1301" s="11" t="str">
        <f t="shared" si="60"/>
        <v>VOLAILLE</v>
      </c>
      <c r="E1301" s="7">
        <v>44851</v>
      </c>
      <c r="F1301" s="42" t="str">
        <f t="shared" si="62"/>
        <v>202210</v>
      </c>
      <c r="G1301" s="9">
        <v>9800</v>
      </c>
      <c r="H1301" s="12"/>
      <c r="I1301" s="12"/>
      <c r="J1301" s="12"/>
      <c r="K1301" s="12"/>
      <c r="L1301" s="12"/>
      <c r="M1301" s="12"/>
      <c r="N1301" s="12"/>
      <c r="O1301" s="12"/>
      <c r="P1301" s="12"/>
      <c r="Q1301" s="12"/>
      <c r="R1301" s="12"/>
      <c r="S1301" s="12"/>
      <c r="T1301" s="12"/>
      <c r="U1301" s="12"/>
      <c r="V1301" s="12"/>
      <c r="W1301" s="12"/>
      <c r="X1301" s="12"/>
      <c r="Y1301" s="12"/>
      <c r="Z1301" s="12"/>
      <c r="AA1301" s="12"/>
      <c r="AB1301" s="12"/>
    </row>
    <row r="1302" spans="1:28" ht="12.75" customHeight="1" x14ac:dyDescent="0.15">
      <c r="A1302" t="str">
        <f t="shared" si="61"/>
        <v>1433887535540246188224</v>
      </c>
      <c r="B1302" s="45">
        <v>143388753</v>
      </c>
      <c r="C1302" s="11">
        <v>5540246188224</v>
      </c>
      <c r="D1302" s="11" t="str">
        <f t="shared" si="60"/>
        <v>VOLAILLE</v>
      </c>
      <c r="E1302" s="4">
        <v>44856</v>
      </c>
      <c r="F1302" s="42" t="str">
        <f t="shared" si="62"/>
        <v>202210</v>
      </c>
      <c r="G1302" s="6">
        <v>1810</v>
      </c>
      <c r="H1302" s="12"/>
      <c r="I1302" s="12"/>
      <c r="J1302" s="12"/>
      <c r="K1302" s="12"/>
      <c r="L1302" s="12"/>
      <c r="M1302" s="12"/>
      <c r="N1302" s="12"/>
      <c r="O1302" s="12"/>
      <c r="P1302" s="12"/>
      <c r="Q1302" s="12"/>
      <c r="R1302" s="12"/>
      <c r="S1302" s="12"/>
      <c r="T1302" s="12"/>
      <c r="U1302" s="12"/>
      <c r="V1302" s="12"/>
      <c r="W1302" s="12"/>
      <c r="X1302" s="12"/>
      <c r="Y1302" s="12"/>
      <c r="Z1302" s="12"/>
      <c r="AA1302" s="12"/>
      <c r="AB1302" s="12"/>
    </row>
    <row r="1303" spans="1:28" ht="12.75" customHeight="1" x14ac:dyDescent="0.15">
      <c r="A1303" t="str">
        <f t="shared" si="61"/>
        <v>1433887605540246171933</v>
      </c>
      <c r="B1303" s="45">
        <v>143388760</v>
      </c>
      <c r="C1303" s="13">
        <v>5540246171933</v>
      </c>
      <c r="D1303" s="11" t="str">
        <f t="shared" si="60"/>
        <v>CREMERIE</v>
      </c>
      <c r="E1303" s="7">
        <v>44844</v>
      </c>
      <c r="F1303" s="42" t="str">
        <f t="shared" si="62"/>
        <v>202210</v>
      </c>
      <c r="G1303" s="9">
        <v>1114</v>
      </c>
      <c r="H1303" s="12"/>
      <c r="I1303" s="12"/>
      <c r="J1303" s="12"/>
      <c r="K1303" s="12"/>
      <c r="L1303" s="12"/>
      <c r="M1303" s="12"/>
      <c r="N1303" s="12"/>
      <c r="O1303" s="12"/>
      <c r="P1303" s="12"/>
      <c r="Q1303" s="12"/>
      <c r="R1303" s="12"/>
      <c r="S1303" s="12"/>
      <c r="T1303" s="12"/>
      <c r="U1303" s="12"/>
      <c r="V1303" s="12"/>
      <c r="W1303" s="12"/>
      <c r="X1303" s="12"/>
      <c r="Y1303" s="12"/>
      <c r="Z1303" s="12"/>
      <c r="AA1303" s="12"/>
      <c r="AB1303" s="12"/>
    </row>
    <row r="1304" spans="1:28" ht="12.75" customHeight="1" x14ac:dyDescent="0.15">
      <c r="A1304" t="str">
        <f t="shared" si="61"/>
        <v>1433887605540246176294</v>
      </c>
      <c r="B1304" s="45">
        <v>143388760</v>
      </c>
      <c r="C1304" s="11">
        <v>5540246176294</v>
      </c>
      <c r="D1304" s="11" t="str">
        <f t="shared" si="60"/>
        <v>CREMERIE</v>
      </c>
      <c r="E1304" s="4">
        <v>44844</v>
      </c>
      <c r="F1304" s="42" t="str">
        <f t="shared" si="62"/>
        <v>202210</v>
      </c>
      <c r="G1304" s="6">
        <v>2970</v>
      </c>
      <c r="H1304" s="12"/>
      <c r="I1304" s="12"/>
      <c r="J1304" s="12"/>
      <c r="K1304" s="12"/>
      <c r="L1304" s="12"/>
      <c r="M1304" s="12"/>
      <c r="N1304" s="12"/>
      <c r="O1304" s="12"/>
      <c r="P1304" s="12"/>
      <c r="Q1304" s="12"/>
      <c r="R1304" s="12"/>
      <c r="S1304" s="12"/>
      <c r="T1304" s="12"/>
      <c r="U1304" s="12"/>
      <c r="V1304" s="12"/>
      <c r="W1304" s="12"/>
      <c r="X1304" s="12"/>
      <c r="Y1304" s="12"/>
      <c r="Z1304" s="12"/>
      <c r="AA1304" s="12"/>
      <c r="AB1304" s="12"/>
    </row>
    <row r="1305" spans="1:28" ht="12.75" customHeight="1" x14ac:dyDescent="0.15">
      <c r="A1305" t="str">
        <f t="shared" si="61"/>
        <v>1433887605540246176295</v>
      </c>
      <c r="B1305" s="45">
        <v>143388760</v>
      </c>
      <c r="C1305" s="13">
        <v>5540246176295</v>
      </c>
      <c r="D1305" s="11" t="str">
        <f t="shared" si="60"/>
        <v>CREMERIE</v>
      </c>
      <c r="E1305" s="7">
        <v>44844</v>
      </c>
      <c r="F1305" s="42" t="str">
        <f t="shared" si="62"/>
        <v>202210</v>
      </c>
      <c r="G1305" s="9">
        <v>8761</v>
      </c>
      <c r="H1305" s="12"/>
      <c r="I1305" s="12"/>
      <c r="J1305" s="12"/>
      <c r="K1305" s="12"/>
      <c r="L1305" s="12"/>
      <c r="M1305" s="12"/>
      <c r="N1305" s="12"/>
      <c r="O1305" s="12"/>
      <c r="P1305" s="12"/>
      <c r="Q1305" s="12"/>
      <c r="R1305" s="12"/>
      <c r="S1305" s="12"/>
      <c r="T1305" s="12"/>
      <c r="U1305" s="12"/>
      <c r="V1305" s="12"/>
      <c r="W1305" s="12"/>
      <c r="X1305" s="12"/>
      <c r="Y1305" s="12"/>
      <c r="Z1305" s="12"/>
      <c r="AA1305" s="12"/>
      <c r="AB1305" s="12"/>
    </row>
    <row r="1306" spans="1:28" ht="12.75" customHeight="1" x14ac:dyDescent="0.15">
      <c r="A1306" t="str">
        <f t="shared" si="61"/>
        <v>1433887605540246187987</v>
      </c>
      <c r="B1306" s="45">
        <v>143388760</v>
      </c>
      <c r="C1306" s="13">
        <v>5540246187987</v>
      </c>
      <c r="D1306" s="11" t="str">
        <f t="shared" si="60"/>
        <v>CREMERIE</v>
      </c>
      <c r="E1306" s="7">
        <v>44844</v>
      </c>
      <c r="F1306" s="42" t="str">
        <f t="shared" si="62"/>
        <v>202210</v>
      </c>
      <c r="G1306" s="9">
        <v>8909</v>
      </c>
      <c r="H1306" s="12"/>
      <c r="I1306" s="12"/>
      <c r="J1306" s="12"/>
      <c r="K1306" s="12"/>
      <c r="L1306" s="12"/>
      <c r="M1306" s="12"/>
      <c r="N1306" s="12"/>
      <c r="O1306" s="12"/>
      <c r="P1306" s="12"/>
      <c r="Q1306" s="12"/>
      <c r="R1306" s="12"/>
      <c r="S1306" s="12"/>
      <c r="T1306" s="12"/>
      <c r="U1306" s="12"/>
      <c r="V1306" s="12"/>
      <c r="W1306" s="12"/>
      <c r="X1306" s="12"/>
      <c r="Y1306" s="12"/>
      <c r="Z1306" s="12"/>
      <c r="AA1306" s="12"/>
      <c r="AB1306" s="12"/>
    </row>
    <row r="1307" spans="1:28" ht="12.75" customHeight="1" x14ac:dyDescent="0.15">
      <c r="A1307" t="str">
        <f t="shared" si="61"/>
        <v>1433887605540246188200</v>
      </c>
      <c r="B1307" s="45">
        <v>143388760</v>
      </c>
      <c r="C1307" s="11">
        <v>5540246188200</v>
      </c>
      <c r="D1307" s="11" t="str">
        <f t="shared" si="60"/>
        <v>CREMERIE</v>
      </c>
      <c r="E1307" s="4">
        <v>44844</v>
      </c>
      <c r="F1307" s="42" t="str">
        <f t="shared" si="62"/>
        <v>202210</v>
      </c>
      <c r="G1307" s="6">
        <v>2228</v>
      </c>
      <c r="H1307" s="12"/>
      <c r="I1307" s="12"/>
      <c r="J1307" s="12"/>
      <c r="K1307" s="12"/>
      <c r="L1307" s="12"/>
      <c r="M1307" s="12"/>
      <c r="N1307" s="12"/>
      <c r="O1307" s="12"/>
      <c r="P1307" s="12"/>
      <c r="Q1307" s="12"/>
      <c r="R1307" s="12"/>
      <c r="S1307" s="12"/>
      <c r="T1307" s="12"/>
      <c r="U1307" s="12"/>
      <c r="V1307" s="12"/>
      <c r="W1307" s="12"/>
      <c r="X1307" s="12"/>
      <c r="Y1307" s="12"/>
      <c r="Z1307" s="12"/>
      <c r="AA1307" s="12"/>
      <c r="AB1307" s="12"/>
    </row>
    <row r="1308" spans="1:28" ht="12.75" customHeight="1" x14ac:dyDescent="0.15">
      <c r="A1308" t="str">
        <f t="shared" si="61"/>
        <v>1433887625540246172978</v>
      </c>
      <c r="B1308" s="45">
        <v>143388762</v>
      </c>
      <c r="C1308" s="11">
        <v>5540246172978</v>
      </c>
      <c r="D1308" s="11" t="str">
        <f t="shared" si="60"/>
        <v>CREMERIE</v>
      </c>
      <c r="E1308" s="4">
        <v>44844</v>
      </c>
      <c r="F1308" s="42" t="str">
        <f t="shared" si="62"/>
        <v>202210</v>
      </c>
      <c r="G1308" s="6">
        <v>2506</v>
      </c>
      <c r="H1308" s="12"/>
      <c r="I1308" s="12"/>
      <c r="J1308" s="12"/>
      <c r="K1308" s="12"/>
      <c r="L1308" s="12"/>
      <c r="M1308" s="12"/>
      <c r="N1308" s="12"/>
      <c r="O1308" s="12"/>
      <c r="P1308" s="12"/>
      <c r="Q1308" s="12"/>
      <c r="R1308" s="12"/>
      <c r="S1308" s="12"/>
      <c r="T1308" s="12"/>
      <c r="U1308" s="12"/>
      <c r="V1308" s="12"/>
      <c r="W1308" s="12"/>
      <c r="X1308" s="12"/>
      <c r="Y1308" s="12"/>
      <c r="Z1308" s="12"/>
      <c r="AA1308" s="12"/>
      <c r="AB1308" s="12"/>
    </row>
    <row r="1309" spans="1:28" ht="12.75" customHeight="1" x14ac:dyDescent="0.15">
      <c r="A1309" t="str">
        <f t="shared" si="61"/>
        <v>1433887625540246174174</v>
      </c>
      <c r="B1309" s="45">
        <v>143388762</v>
      </c>
      <c r="C1309" s="13">
        <v>5540246174174</v>
      </c>
      <c r="D1309" s="11" t="str">
        <f t="shared" si="60"/>
        <v>CREMERIE</v>
      </c>
      <c r="E1309" s="7">
        <v>44844</v>
      </c>
      <c r="F1309" s="42" t="str">
        <f t="shared" si="62"/>
        <v>202210</v>
      </c>
      <c r="G1309" s="9">
        <v>232</v>
      </c>
      <c r="H1309" s="12"/>
      <c r="I1309" s="12"/>
      <c r="J1309" s="12"/>
      <c r="K1309" s="12"/>
      <c r="L1309" s="12"/>
      <c r="M1309" s="12"/>
      <c r="N1309" s="12"/>
      <c r="O1309" s="12"/>
      <c r="P1309" s="12"/>
      <c r="Q1309" s="12"/>
      <c r="R1309" s="12"/>
      <c r="S1309" s="12"/>
      <c r="T1309" s="12"/>
      <c r="U1309" s="12"/>
      <c r="V1309" s="12"/>
      <c r="W1309" s="12"/>
      <c r="X1309" s="12"/>
      <c r="Y1309" s="12"/>
      <c r="Z1309" s="12"/>
      <c r="AA1309" s="12"/>
      <c r="AB1309" s="12"/>
    </row>
    <row r="1310" spans="1:28" ht="12.75" customHeight="1" x14ac:dyDescent="0.15">
      <c r="A1310" t="str">
        <f t="shared" si="61"/>
        <v>1433887625540246176699</v>
      </c>
      <c r="B1310" s="45">
        <v>143388762</v>
      </c>
      <c r="C1310" s="13">
        <v>5540246176699</v>
      </c>
      <c r="D1310" s="11" t="str">
        <f t="shared" si="60"/>
        <v>CREMERIE</v>
      </c>
      <c r="E1310" s="7">
        <v>44844</v>
      </c>
      <c r="F1310" s="42" t="str">
        <f t="shared" si="62"/>
        <v>202210</v>
      </c>
      <c r="G1310" s="9">
        <v>4176</v>
      </c>
      <c r="H1310" s="12"/>
      <c r="I1310" s="12"/>
      <c r="J1310" s="12"/>
      <c r="K1310" s="12"/>
      <c r="L1310" s="12"/>
      <c r="M1310" s="12"/>
      <c r="N1310" s="12"/>
      <c r="O1310" s="12"/>
      <c r="P1310" s="12"/>
      <c r="Q1310" s="12"/>
      <c r="R1310" s="12"/>
      <c r="S1310" s="12"/>
      <c r="T1310" s="12"/>
      <c r="U1310" s="12"/>
      <c r="V1310" s="12"/>
      <c r="W1310" s="12"/>
      <c r="X1310" s="12"/>
      <c r="Y1310" s="12"/>
      <c r="Z1310" s="12"/>
      <c r="AA1310" s="12"/>
      <c r="AB1310" s="12"/>
    </row>
    <row r="1311" spans="1:28" ht="12.75" customHeight="1" x14ac:dyDescent="0.15">
      <c r="A1311" t="str">
        <f t="shared" si="61"/>
        <v>1433887625540246188175</v>
      </c>
      <c r="B1311" s="45">
        <v>143388762</v>
      </c>
      <c r="C1311" s="13">
        <v>5540246188175</v>
      </c>
      <c r="D1311" s="11" t="str">
        <f t="shared" si="60"/>
        <v>CREMERIE</v>
      </c>
      <c r="E1311" s="7">
        <v>44844</v>
      </c>
      <c r="F1311" s="42" t="str">
        <f t="shared" si="62"/>
        <v>202210</v>
      </c>
      <c r="G1311" s="9">
        <v>464</v>
      </c>
      <c r="H1311" s="12"/>
      <c r="I1311" s="12"/>
      <c r="J1311" s="12"/>
      <c r="K1311" s="12"/>
      <c r="L1311" s="12"/>
      <c r="M1311" s="12"/>
      <c r="N1311" s="12"/>
      <c r="O1311" s="12"/>
      <c r="P1311" s="12"/>
      <c r="Q1311" s="12"/>
      <c r="R1311" s="12"/>
      <c r="S1311" s="12"/>
      <c r="T1311" s="12"/>
      <c r="U1311" s="12"/>
      <c r="V1311" s="12"/>
      <c r="W1311" s="12"/>
      <c r="X1311" s="12"/>
      <c r="Y1311" s="12"/>
      <c r="Z1311" s="12"/>
      <c r="AA1311" s="12"/>
      <c r="AB1311" s="12"/>
    </row>
    <row r="1312" spans="1:28" ht="12.75" customHeight="1" x14ac:dyDescent="0.15">
      <c r="A1312" t="str">
        <f t="shared" si="61"/>
        <v>1433887625540246192102</v>
      </c>
      <c r="B1312" s="45">
        <v>143388762</v>
      </c>
      <c r="C1312" s="13">
        <v>5540246192102</v>
      </c>
      <c r="D1312" s="11" t="str">
        <f t="shared" si="60"/>
        <v>CREMERIE</v>
      </c>
      <c r="E1312" s="7">
        <v>44844</v>
      </c>
      <c r="F1312" s="42" t="str">
        <f t="shared" si="62"/>
        <v>202210</v>
      </c>
      <c r="G1312" s="9">
        <v>4009</v>
      </c>
      <c r="H1312" s="12"/>
      <c r="I1312" s="12"/>
      <c r="J1312" s="12"/>
      <c r="K1312" s="12"/>
      <c r="L1312" s="12"/>
      <c r="M1312" s="12"/>
      <c r="N1312" s="12"/>
      <c r="O1312" s="12"/>
      <c r="P1312" s="12"/>
      <c r="Q1312" s="12"/>
      <c r="R1312" s="12"/>
      <c r="S1312" s="12"/>
      <c r="T1312" s="12"/>
      <c r="U1312" s="12"/>
      <c r="V1312" s="12"/>
      <c r="W1312" s="12"/>
      <c r="X1312" s="12"/>
      <c r="Y1312" s="12"/>
      <c r="Z1312" s="12"/>
      <c r="AA1312" s="12"/>
      <c r="AB1312" s="12"/>
    </row>
    <row r="1313" spans="1:28" ht="12.75" customHeight="1" x14ac:dyDescent="0.15">
      <c r="A1313" t="str">
        <f t="shared" si="61"/>
        <v>1433888005540246170256</v>
      </c>
      <c r="B1313" s="45">
        <v>143388800</v>
      </c>
      <c r="C1313" s="11">
        <v>5540246170256</v>
      </c>
      <c r="D1313" s="11" t="str">
        <f t="shared" si="60"/>
        <v>BOULANGERIE</v>
      </c>
      <c r="E1313" s="4">
        <v>44857</v>
      </c>
      <c r="F1313" s="42" t="str">
        <f t="shared" si="62"/>
        <v>202210</v>
      </c>
      <c r="G1313" s="6">
        <v>2822</v>
      </c>
      <c r="H1313" s="12"/>
      <c r="I1313" s="12"/>
      <c r="J1313" s="12"/>
      <c r="K1313" s="12"/>
      <c r="L1313" s="12"/>
      <c r="M1313" s="12"/>
      <c r="N1313" s="12"/>
      <c r="O1313" s="12"/>
      <c r="P1313" s="12"/>
      <c r="Q1313" s="12"/>
      <c r="R1313" s="12"/>
      <c r="S1313" s="12"/>
      <c r="T1313" s="12"/>
      <c r="U1313" s="12"/>
      <c r="V1313" s="12"/>
      <c r="W1313" s="12"/>
      <c r="X1313" s="12"/>
      <c r="Y1313" s="12"/>
      <c r="Z1313" s="12"/>
      <c r="AA1313" s="12"/>
      <c r="AB1313" s="12"/>
    </row>
    <row r="1314" spans="1:28" ht="12.75" customHeight="1" x14ac:dyDescent="0.15">
      <c r="A1314" t="str">
        <f t="shared" si="61"/>
        <v>1433888005540246171888</v>
      </c>
      <c r="B1314" s="45">
        <v>143388800</v>
      </c>
      <c r="C1314" s="13">
        <v>5540246171888</v>
      </c>
      <c r="D1314" s="11" t="str">
        <f t="shared" si="60"/>
        <v>BOULANGERIE</v>
      </c>
      <c r="E1314" s="7">
        <v>44857</v>
      </c>
      <c r="F1314" s="42" t="str">
        <f t="shared" si="62"/>
        <v>202210</v>
      </c>
      <c r="G1314" s="9">
        <v>780</v>
      </c>
      <c r="H1314" s="12"/>
      <c r="I1314" s="12"/>
      <c r="J1314" s="12"/>
      <c r="K1314" s="12"/>
      <c r="L1314" s="12"/>
      <c r="M1314" s="12"/>
      <c r="N1314" s="12"/>
      <c r="O1314" s="12"/>
      <c r="P1314" s="12"/>
      <c r="Q1314" s="12"/>
      <c r="R1314" s="12"/>
      <c r="S1314" s="12"/>
      <c r="T1314" s="12"/>
      <c r="U1314" s="12"/>
      <c r="V1314" s="12"/>
      <c r="W1314" s="12"/>
      <c r="X1314" s="12"/>
      <c r="Y1314" s="12"/>
      <c r="Z1314" s="12"/>
      <c r="AA1314" s="12"/>
      <c r="AB1314" s="12"/>
    </row>
    <row r="1315" spans="1:28" ht="12.75" customHeight="1" x14ac:dyDescent="0.15">
      <c r="A1315" t="str">
        <f t="shared" si="61"/>
        <v>1433888025540246171933</v>
      </c>
      <c r="B1315" s="45">
        <v>143388802</v>
      </c>
      <c r="C1315" s="13">
        <v>5540246171933</v>
      </c>
      <c r="D1315" s="11" t="str">
        <f t="shared" si="60"/>
        <v>CREMERIE</v>
      </c>
      <c r="E1315" s="7">
        <v>44848</v>
      </c>
      <c r="F1315" s="42" t="str">
        <f t="shared" si="62"/>
        <v>202210</v>
      </c>
      <c r="G1315" s="9">
        <v>1114</v>
      </c>
      <c r="H1315" s="12"/>
      <c r="I1315" s="12"/>
      <c r="J1315" s="12"/>
      <c r="K1315" s="12"/>
      <c r="L1315" s="12"/>
      <c r="M1315" s="12"/>
      <c r="N1315" s="12"/>
      <c r="O1315" s="12"/>
      <c r="P1315" s="12"/>
      <c r="Q1315" s="12"/>
      <c r="R1315" s="12"/>
      <c r="S1315" s="12"/>
      <c r="T1315" s="12"/>
      <c r="U1315" s="12"/>
      <c r="V1315" s="12"/>
      <c r="W1315" s="12"/>
      <c r="X1315" s="12"/>
      <c r="Y1315" s="12"/>
      <c r="Z1315" s="12"/>
      <c r="AA1315" s="12"/>
      <c r="AB1315" s="12"/>
    </row>
    <row r="1316" spans="1:28" ht="12.75" customHeight="1" x14ac:dyDescent="0.15">
      <c r="A1316" t="str">
        <f t="shared" si="61"/>
        <v>1433888025540246187987</v>
      </c>
      <c r="B1316" s="45">
        <v>143388802</v>
      </c>
      <c r="C1316" s="13">
        <v>5540246187987</v>
      </c>
      <c r="D1316" s="11" t="str">
        <f t="shared" si="60"/>
        <v>CREMERIE</v>
      </c>
      <c r="E1316" s="7">
        <v>44848</v>
      </c>
      <c r="F1316" s="42" t="str">
        <f t="shared" si="62"/>
        <v>202210</v>
      </c>
      <c r="G1316" s="9">
        <v>6682</v>
      </c>
      <c r="H1316" s="12"/>
      <c r="I1316" s="12"/>
      <c r="J1316" s="12"/>
      <c r="K1316" s="12"/>
      <c r="L1316" s="12"/>
      <c r="M1316" s="12"/>
      <c r="N1316" s="12"/>
      <c r="O1316" s="12"/>
      <c r="P1316" s="12"/>
      <c r="Q1316" s="12"/>
      <c r="R1316" s="12"/>
      <c r="S1316" s="12"/>
      <c r="T1316" s="12"/>
      <c r="U1316" s="12"/>
      <c r="V1316" s="12"/>
      <c r="W1316" s="12"/>
      <c r="X1316" s="12"/>
      <c r="Y1316" s="12"/>
      <c r="Z1316" s="12"/>
      <c r="AA1316" s="12"/>
      <c r="AB1316" s="12"/>
    </row>
    <row r="1317" spans="1:28" ht="12.75" customHeight="1" x14ac:dyDescent="0.15">
      <c r="A1317" t="str">
        <f t="shared" si="61"/>
        <v>1433888025540246188200</v>
      </c>
      <c r="B1317" s="45">
        <v>143388802</v>
      </c>
      <c r="C1317" s="11">
        <v>5540246188200</v>
      </c>
      <c r="D1317" s="11" t="str">
        <f t="shared" si="60"/>
        <v>CREMERIE</v>
      </c>
      <c r="E1317" s="4">
        <v>44848</v>
      </c>
      <c r="F1317" s="42" t="str">
        <f t="shared" si="62"/>
        <v>202210</v>
      </c>
      <c r="G1317" s="6">
        <v>743</v>
      </c>
      <c r="H1317" s="12"/>
      <c r="I1317" s="12"/>
      <c r="J1317" s="12"/>
      <c r="K1317" s="12"/>
      <c r="L1317" s="12"/>
      <c r="M1317" s="12"/>
      <c r="N1317" s="12"/>
      <c r="O1317" s="12"/>
      <c r="P1317" s="12"/>
      <c r="Q1317" s="12"/>
      <c r="R1317" s="12"/>
      <c r="S1317" s="12"/>
      <c r="T1317" s="12"/>
      <c r="U1317" s="12"/>
      <c r="V1317" s="12"/>
      <c r="W1317" s="12"/>
      <c r="X1317" s="12"/>
      <c r="Y1317" s="12"/>
      <c r="Z1317" s="12"/>
      <c r="AA1317" s="12"/>
      <c r="AB1317" s="12"/>
    </row>
    <row r="1318" spans="1:28" ht="12.75" customHeight="1" x14ac:dyDescent="0.15">
      <c r="A1318" t="str">
        <f t="shared" si="61"/>
        <v>1433888035540246172669</v>
      </c>
      <c r="B1318" s="45">
        <v>143388803</v>
      </c>
      <c r="C1318" s="13">
        <v>5540246172669</v>
      </c>
      <c r="D1318" s="11" t="str">
        <f t="shared" si="60"/>
        <v>CREMERIE</v>
      </c>
      <c r="E1318" s="7">
        <v>44848</v>
      </c>
      <c r="F1318" s="42" t="str">
        <f t="shared" si="62"/>
        <v>202210</v>
      </c>
      <c r="G1318" s="9">
        <v>418</v>
      </c>
      <c r="H1318" s="12"/>
      <c r="I1318" s="12"/>
      <c r="J1318" s="12"/>
      <c r="K1318" s="12"/>
      <c r="L1318" s="12"/>
      <c r="M1318" s="12"/>
      <c r="N1318" s="12"/>
      <c r="O1318" s="12"/>
      <c r="P1318" s="12"/>
      <c r="Q1318" s="12"/>
      <c r="R1318" s="12"/>
      <c r="S1318" s="12"/>
      <c r="T1318" s="12"/>
      <c r="U1318" s="12"/>
      <c r="V1318" s="12"/>
      <c r="W1318" s="12"/>
      <c r="X1318" s="12"/>
      <c r="Y1318" s="12"/>
      <c r="Z1318" s="12"/>
      <c r="AA1318" s="12"/>
      <c r="AB1318" s="12"/>
    </row>
    <row r="1319" spans="1:28" ht="12.75" customHeight="1" x14ac:dyDescent="0.15">
      <c r="A1319" t="str">
        <f t="shared" si="61"/>
        <v>1433888035540246172978</v>
      </c>
      <c r="B1319" s="45">
        <v>143388803</v>
      </c>
      <c r="C1319" s="11">
        <v>5540246172978</v>
      </c>
      <c r="D1319" s="11" t="str">
        <f t="shared" si="60"/>
        <v>CREMERIE</v>
      </c>
      <c r="E1319" s="4">
        <v>44848</v>
      </c>
      <c r="F1319" s="42" t="str">
        <f t="shared" si="62"/>
        <v>202210</v>
      </c>
      <c r="G1319" s="6">
        <v>1671</v>
      </c>
      <c r="H1319" s="12"/>
      <c r="I1319" s="12"/>
      <c r="J1319" s="12"/>
      <c r="K1319" s="12"/>
      <c r="L1319" s="12"/>
      <c r="M1319" s="12"/>
      <c r="N1319" s="12"/>
      <c r="O1319" s="12"/>
      <c r="P1319" s="12"/>
      <c r="Q1319" s="12"/>
      <c r="R1319" s="12"/>
      <c r="S1319" s="12"/>
      <c r="T1319" s="12"/>
      <c r="U1319" s="12"/>
      <c r="V1319" s="12"/>
      <c r="W1319" s="12"/>
      <c r="X1319" s="12"/>
      <c r="Y1319" s="12"/>
      <c r="Z1319" s="12"/>
      <c r="AA1319" s="12"/>
      <c r="AB1319" s="12"/>
    </row>
    <row r="1320" spans="1:28" ht="12.75" customHeight="1" x14ac:dyDescent="0.15">
      <c r="A1320" t="str">
        <f t="shared" si="61"/>
        <v>1433888035540246174174</v>
      </c>
      <c r="B1320" s="45">
        <v>143388803</v>
      </c>
      <c r="C1320" s="13">
        <v>5540246174174</v>
      </c>
      <c r="D1320" s="11" t="str">
        <f t="shared" si="60"/>
        <v>CREMERIE</v>
      </c>
      <c r="E1320" s="7">
        <v>44848</v>
      </c>
      <c r="F1320" s="42" t="str">
        <f t="shared" si="62"/>
        <v>202210</v>
      </c>
      <c r="G1320" s="9">
        <v>232</v>
      </c>
      <c r="H1320" s="12"/>
      <c r="I1320" s="12"/>
      <c r="J1320" s="12"/>
      <c r="K1320" s="12"/>
      <c r="L1320" s="12"/>
      <c r="M1320" s="12"/>
      <c r="N1320" s="12"/>
      <c r="O1320" s="12"/>
      <c r="P1320" s="12"/>
      <c r="Q1320" s="12"/>
      <c r="R1320" s="12"/>
      <c r="S1320" s="12"/>
      <c r="T1320" s="12"/>
      <c r="U1320" s="12"/>
      <c r="V1320" s="12"/>
      <c r="W1320" s="12"/>
      <c r="X1320" s="12"/>
      <c r="Y1320" s="12"/>
      <c r="Z1320" s="12"/>
      <c r="AA1320" s="12"/>
      <c r="AB1320" s="12"/>
    </row>
    <row r="1321" spans="1:28" ht="12.75" customHeight="1" x14ac:dyDescent="0.15">
      <c r="A1321" t="str">
        <f t="shared" si="61"/>
        <v>1433888035540246176699</v>
      </c>
      <c r="B1321" s="45">
        <v>143388803</v>
      </c>
      <c r="C1321" s="13">
        <v>5540246176699</v>
      </c>
      <c r="D1321" s="11" t="str">
        <f t="shared" si="60"/>
        <v>CREMERIE</v>
      </c>
      <c r="E1321" s="7">
        <v>44848</v>
      </c>
      <c r="F1321" s="42" t="str">
        <f t="shared" si="62"/>
        <v>202210</v>
      </c>
      <c r="G1321" s="9">
        <v>8352</v>
      </c>
      <c r="H1321" s="12"/>
      <c r="I1321" s="12"/>
      <c r="J1321" s="12"/>
      <c r="K1321" s="12"/>
      <c r="L1321" s="12"/>
      <c r="M1321" s="12"/>
      <c r="N1321" s="12"/>
      <c r="O1321" s="12"/>
      <c r="P1321" s="12"/>
      <c r="Q1321" s="12"/>
      <c r="R1321" s="12"/>
      <c r="S1321" s="12"/>
      <c r="T1321" s="12"/>
      <c r="U1321" s="12"/>
      <c r="V1321" s="12"/>
      <c r="W1321" s="12"/>
      <c r="X1321" s="12"/>
      <c r="Y1321" s="12"/>
      <c r="Z1321" s="12"/>
      <c r="AA1321" s="12"/>
      <c r="AB1321" s="12"/>
    </row>
    <row r="1322" spans="1:28" ht="12.75" customHeight="1" x14ac:dyDescent="0.15">
      <c r="A1322" t="str">
        <f t="shared" si="61"/>
        <v>1433888035540246192102</v>
      </c>
      <c r="B1322" s="45">
        <v>143388803</v>
      </c>
      <c r="C1322" s="13">
        <v>5540246192102</v>
      </c>
      <c r="D1322" s="11" t="str">
        <f t="shared" si="60"/>
        <v>CREMERIE</v>
      </c>
      <c r="E1322" s="7">
        <v>44848</v>
      </c>
      <c r="F1322" s="42" t="str">
        <f t="shared" si="62"/>
        <v>202210</v>
      </c>
      <c r="G1322" s="9">
        <v>2005</v>
      </c>
      <c r="H1322" s="12"/>
      <c r="I1322" s="12"/>
      <c r="J1322" s="12"/>
      <c r="K1322" s="12"/>
      <c r="L1322" s="12"/>
      <c r="M1322" s="12"/>
      <c r="N1322" s="12"/>
      <c r="O1322" s="12"/>
      <c r="P1322" s="12"/>
      <c r="Q1322" s="12"/>
      <c r="R1322" s="12"/>
      <c r="S1322" s="12"/>
      <c r="T1322" s="12"/>
      <c r="U1322" s="12"/>
      <c r="V1322" s="12"/>
      <c r="W1322" s="12"/>
      <c r="X1322" s="12"/>
      <c r="Y1322" s="12"/>
      <c r="Z1322" s="12"/>
      <c r="AA1322" s="12"/>
      <c r="AB1322" s="12"/>
    </row>
    <row r="1323" spans="1:28" ht="12.75" customHeight="1" x14ac:dyDescent="0.15">
      <c r="A1323" t="str">
        <f t="shared" si="61"/>
        <v>1433888065540246173472</v>
      </c>
      <c r="B1323" s="45">
        <v>143388806</v>
      </c>
      <c r="C1323" s="11">
        <v>5540246173472</v>
      </c>
      <c r="D1323" s="11" t="str">
        <f t="shared" si="60"/>
        <v>CREMERIE</v>
      </c>
      <c r="E1323" s="4">
        <v>44854</v>
      </c>
      <c r="F1323" s="42" t="str">
        <f t="shared" si="62"/>
        <v>202210</v>
      </c>
      <c r="G1323" s="6">
        <v>418</v>
      </c>
      <c r="H1323" s="12"/>
      <c r="I1323" s="12"/>
      <c r="J1323" s="12"/>
      <c r="K1323" s="12"/>
      <c r="L1323" s="12"/>
      <c r="M1323" s="12"/>
      <c r="N1323" s="12"/>
      <c r="O1323" s="12"/>
      <c r="P1323" s="12"/>
      <c r="Q1323" s="12"/>
      <c r="R1323" s="12"/>
      <c r="S1323" s="12"/>
      <c r="T1323" s="12"/>
      <c r="U1323" s="12"/>
      <c r="V1323" s="12"/>
      <c r="W1323" s="12"/>
      <c r="X1323" s="12"/>
      <c r="Y1323" s="12"/>
      <c r="Z1323" s="12"/>
      <c r="AA1323" s="12"/>
      <c r="AB1323" s="12"/>
    </row>
    <row r="1324" spans="1:28" ht="12.75" customHeight="1" x14ac:dyDescent="0.15">
      <c r="A1324" t="str">
        <f t="shared" si="61"/>
        <v>1433888065540246174095</v>
      </c>
      <c r="B1324" s="45">
        <v>143388806</v>
      </c>
      <c r="C1324" s="13">
        <v>5540246174095</v>
      </c>
      <c r="D1324" s="11" t="str">
        <f t="shared" si="60"/>
        <v>CREMERIE</v>
      </c>
      <c r="E1324" s="7">
        <v>44854</v>
      </c>
      <c r="F1324" s="42" t="str">
        <f t="shared" si="62"/>
        <v>202210</v>
      </c>
      <c r="G1324" s="9">
        <v>140</v>
      </c>
      <c r="H1324" s="12"/>
      <c r="I1324" s="12"/>
      <c r="J1324" s="12"/>
      <c r="K1324" s="12"/>
      <c r="L1324" s="12"/>
      <c r="M1324" s="12"/>
      <c r="N1324" s="12"/>
      <c r="O1324" s="12"/>
      <c r="P1324" s="12"/>
      <c r="Q1324" s="12"/>
      <c r="R1324" s="12"/>
      <c r="S1324" s="12"/>
      <c r="T1324" s="12"/>
      <c r="U1324" s="12"/>
      <c r="V1324" s="12"/>
      <c r="W1324" s="12"/>
      <c r="X1324" s="12"/>
      <c r="Y1324" s="12"/>
      <c r="Z1324" s="12"/>
      <c r="AA1324" s="12"/>
      <c r="AB1324" s="12"/>
    </row>
    <row r="1325" spans="1:28" ht="12.75" customHeight="1" x14ac:dyDescent="0.15">
      <c r="A1325" t="str">
        <f t="shared" si="61"/>
        <v>1433888065540246175047</v>
      </c>
      <c r="B1325" s="45">
        <v>143388806</v>
      </c>
      <c r="C1325" s="11">
        <v>5540246175047</v>
      </c>
      <c r="D1325" s="11" t="str">
        <f t="shared" si="60"/>
        <v>CREMERIE</v>
      </c>
      <c r="E1325" s="4">
        <v>44854</v>
      </c>
      <c r="F1325" s="42" t="str">
        <f t="shared" si="62"/>
        <v>202210</v>
      </c>
      <c r="G1325" s="6">
        <v>279</v>
      </c>
      <c r="H1325" s="12"/>
      <c r="I1325" s="12"/>
      <c r="J1325" s="12"/>
      <c r="K1325" s="12"/>
      <c r="L1325" s="12"/>
      <c r="M1325" s="12"/>
      <c r="N1325" s="12"/>
      <c r="O1325" s="12"/>
      <c r="P1325" s="12"/>
      <c r="Q1325" s="12"/>
      <c r="R1325" s="12"/>
      <c r="S1325" s="12"/>
      <c r="T1325" s="12"/>
      <c r="U1325" s="12"/>
      <c r="V1325" s="12"/>
      <c r="W1325" s="12"/>
      <c r="X1325" s="12"/>
      <c r="Y1325" s="12"/>
      <c r="Z1325" s="12"/>
      <c r="AA1325" s="12"/>
      <c r="AB1325" s="12"/>
    </row>
    <row r="1326" spans="1:28" ht="12.75" customHeight="1" x14ac:dyDescent="0.15">
      <c r="A1326" t="str">
        <f t="shared" si="61"/>
        <v>1433888065540246175049</v>
      </c>
      <c r="B1326" s="45">
        <v>143388806</v>
      </c>
      <c r="C1326" s="13">
        <v>5540246175049</v>
      </c>
      <c r="D1326" s="11" t="str">
        <f t="shared" si="60"/>
        <v>CREMERIE</v>
      </c>
      <c r="E1326" s="7">
        <v>44854</v>
      </c>
      <c r="F1326" s="42" t="str">
        <f t="shared" si="62"/>
        <v>202210</v>
      </c>
      <c r="G1326" s="9">
        <v>1114</v>
      </c>
      <c r="H1326" s="12"/>
      <c r="I1326" s="12"/>
      <c r="J1326" s="12"/>
      <c r="K1326" s="12"/>
      <c r="L1326" s="12"/>
      <c r="M1326" s="12"/>
      <c r="N1326" s="12"/>
      <c r="O1326" s="12"/>
      <c r="P1326" s="12"/>
      <c r="Q1326" s="12"/>
      <c r="R1326" s="12"/>
      <c r="S1326" s="12"/>
      <c r="T1326" s="12"/>
      <c r="U1326" s="12"/>
      <c r="V1326" s="12"/>
      <c r="W1326" s="12"/>
      <c r="X1326" s="12"/>
      <c r="Y1326" s="12"/>
      <c r="Z1326" s="12"/>
      <c r="AA1326" s="12"/>
      <c r="AB1326" s="12"/>
    </row>
    <row r="1327" spans="1:28" ht="12.75" customHeight="1" x14ac:dyDescent="0.15">
      <c r="A1327" t="str">
        <f t="shared" si="61"/>
        <v>1433888065540246175050</v>
      </c>
      <c r="B1327" s="45">
        <v>143388806</v>
      </c>
      <c r="C1327" s="11">
        <v>5540246175050</v>
      </c>
      <c r="D1327" s="11" t="str">
        <f t="shared" si="60"/>
        <v>CREMERIE</v>
      </c>
      <c r="E1327" s="4">
        <v>44854</v>
      </c>
      <c r="F1327" s="42" t="str">
        <f t="shared" si="62"/>
        <v>202210</v>
      </c>
      <c r="G1327" s="6">
        <v>836</v>
      </c>
      <c r="H1327" s="12"/>
      <c r="I1327" s="12"/>
      <c r="J1327" s="12"/>
      <c r="K1327" s="12"/>
      <c r="L1327" s="12"/>
      <c r="M1327" s="12"/>
      <c r="N1327" s="12"/>
      <c r="O1327" s="12"/>
      <c r="P1327" s="12"/>
      <c r="Q1327" s="12"/>
      <c r="R1327" s="12"/>
      <c r="S1327" s="12"/>
      <c r="T1327" s="12"/>
      <c r="U1327" s="12"/>
      <c r="V1327" s="12"/>
      <c r="W1327" s="12"/>
      <c r="X1327" s="12"/>
      <c r="Y1327" s="12"/>
      <c r="Z1327" s="12"/>
      <c r="AA1327" s="12"/>
      <c r="AB1327" s="12"/>
    </row>
    <row r="1328" spans="1:28" ht="12.75" customHeight="1" x14ac:dyDescent="0.15">
      <c r="A1328" t="str">
        <f t="shared" si="61"/>
        <v>1433888065540246190743</v>
      </c>
      <c r="B1328" s="45">
        <v>143388806</v>
      </c>
      <c r="C1328" s="13">
        <v>5540246190743</v>
      </c>
      <c r="D1328" s="11" t="str">
        <f t="shared" si="60"/>
        <v>CREMERIE</v>
      </c>
      <c r="E1328" s="7">
        <v>44854</v>
      </c>
      <c r="F1328" s="42" t="str">
        <f t="shared" si="62"/>
        <v>202210</v>
      </c>
      <c r="G1328" s="9">
        <v>279</v>
      </c>
      <c r="H1328" s="12"/>
      <c r="I1328" s="12"/>
      <c r="J1328" s="12"/>
      <c r="K1328" s="12"/>
      <c r="L1328" s="12"/>
      <c r="M1328" s="12"/>
      <c r="N1328" s="12"/>
      <c r="O1328" s="12"/>
      <c r="P1328" s="12"/>
      <c r="Q1328" s="12"/>
      <c r="R1328" s="12"/>
      <c r="S1328" s="12"/>
      <c r="T1328" s="12"/>
      <c r="U1328" s="12"/>
      <c r="V1328" s="12"/>
      <c r="W1328" s="12"/>
      <c r="X1328" s="12"/>
      <c r="Y1328" s="12"/>
      <c r="Z1328" s="12"/>
      <c r="AA1328" s="12"/>
      <c r="AB1328" s="12"/>
    </row>
    <row r="1329" spans="1:28" ht="12.75" customHeight="1" x14ac:dyDescent="0.15">
      <c r="A1329" t="str">
        <f t="shared" si="61"/>
        <v>1433888185540246195943</v>
      </c>
      <c r="B1329" s="45">
        <v>143388818</v>
      </c>
      <c r="C1329" s="11">
        <v>5540246195943</v>
      </c>
      <c r="D1329" s="11" t="str">
        <f t="shared" si="60"/>
        <v>CREMERIE</v>
      </c>
      <c r="E1329" s="4">
        <v>44854</v>
      </c>
      <c r="F1329" s="42" t="str">
        <f t="shared" si="62"/>
        <v>202210</v>
      </c>
      <c r="G1329" s="6">
        <v>232</v>
      </c>
      <c r="H1329" s="12"/>
      <c r="I1329" s="12"/>
      <c r="J1329" s="12"/>
      <c r="K1329" s="12"/>
      <c r="L1329" s="12"/>
      <c r="M1329" s="12"/>
      <c r="N1329" s="12"/>
      <c r="O1329" s="12"/>
      <c r="P1329" s="12"/>
      <c r="Q1329" s="12"/>
      <c r="R1329" s="12"/>
      <c r="S1329" s="12"/>
      <c r="T1329" s="12"/>
      <c r="U1329" s="12"/>
      <c r="V1329" s="12"/>
      <c r="W1329" s="12"/>
      <c r="X1329" s="12"/>
      <c r="Y1329" s="12"/>
      <c r="Z1329" s="12"/>
      <c r="AA1329" s="12"/>
      <c r="AB1329" s="12"/>
    </row>
    <row r="1330" spans="1:28" ht="12.75" customHeight="1" x14ac:dyDescent="0.15">
      <c r="A1330" t="str">
        <f t="shared" si="61"/>
        <v>1433888185540246195944</v>
      </c>
      <c r="B1330" s="45">
        <v>143388818</v>
      </c>
      <c r="C1330" s="13">
        <v>5540246195944</v>
      </c>
      <c r="D1330" s="11" t="str">
        <f t="shared" si="60"/>
        <v>CREMERIE</v>
      </c>
      <c r="E1330" s="7">
        <v>44854</v>
      </c>
      <c r="F1330" s="42" t="str">
        <f t="shared" si="62"/>
        <v>202210</v>
      </c>
      <c r="G1330" s="9">
        <v>928</v>
      </c>
      <c r="H1330" s="12"/>
      <c r="I1330" s="12"/>
      <c r="J1330" s="12"/>
      <c r="K1330" s="12"/>
      <c r="L1330" s="12"/>
      <c r="M1330" s="12"/>
      <c r="N1330" s="12"/>
      <c r="O1330" s="12"/>
      <c r="P1330" s="12"/>
      <c r="Q1330" s="12"/>
      <c r="R1330" s="12"/>
      <c r="S1330" s="12"/>
      <c r="T1330" s="12"/>
      <c r="U1330" s="12"/>
      <c r="V1330" s="12"/>
      <c r="W1330" s="12"/>
      <c r="X1330" s="12"/>
      <c r="Y1330" s="12"/>
      <c r="Z1330" s="12"/>
      <c r="AA1330" s="12"/>
      <c r="AB1330" s="12"/>
    </row>
    <row r="1331" spans="1:28" ht="12.75" customHeight="1" x14ac:dyDescent="0.15">
      <c r="A1331" t="str">
        <f t="shared" si="61"/>
        <v>1433888195540246195943</v>
      </c>
      <c r="B1331" s="45">
        <v>143388819</v>
      </c>
      <c r="C1331" s="11">
        <v>5540246195943</v>
      </c>
      <c r="D1331" s="11" t="str">
        <f t="shared" si="60"/>
        <v>CREMERIE</v>
      </c>
      <c r="E1331" s="4">
        <v>44870</v>
      </c>
      <c r="F1331" s="42" t="str">
        <f t="shared" si="62"/>
        <v>202211</v>
      </c>
      <c r="G1331" s="6">
        <v>1184</v>
      </c>
      <c r="H1331" s="12"/>
      <c r="I1331" s="12"/>
      <c r="J1331" s="12"/>
      <c r="K1331" s="12"/>
      <c r="L1331" s="12"/>
      <c r="M1331" s="12"/>
      <c r="N1331" s="12"/>
      <c r="O1331" s="12"/>
      <c r="P1331" s="12"/>
      <c r="Q1331" s="12"/>
      <c r="R1331" s="12"/>
      <c r="S1331" s="12"/>
      <c r="T1331" s="12"/>
      <c r="U1331" s="12"/>
      <c r="V1331" s="12"/>
      <c r="W1331" s="12"/>
      <c r="X1331" s="12"/>
      <c r="Y1331" s="12"/>
      <c r="Z1331" s="12"/>
      <c r="AA1331" s="12"/>
      <c r="AB1331" s="12"/>
    </row>
    <row r="1332" spans="1:28" ht="12.75" customHeight="1" x14ac:dyDescent="0.15">
      <c r="A1332" t="str">
        <f t="shared" si="61"/>
        <v>1433888195540246195944</v>
      </c>
      <c r="B1332" s="45">
        <v>143388819</v>
      </c>
      <c r="C1332" s="13">
        <v>5540246195944</v>
      </c>
      <c r="D1332" s="11" t="str">
        <f t="shared" si="60"/>
        <v>CREMERIE</v>
      </c>
      <c r="E1332" s="7">
        <v>44870</v>
      </c>
      <c r="F1332" s="42" t="str">
        <f t="shared" si="62"/>
        <v>202211</v>
      </c>
      <c r="G1332" s="9">
        <v>464</v>
      </c>
      <c r="H1332" s="12"/>
      <c r="I1332" s="12"/>
      <c r="J1332" s="12"/>
      <c r="K1332" s="12"/>
      <c r="L1332" s="12"/>
      <c r="M1332" s="12"/>
      <c r="N1332" s="12"/>
      <c r="O1332" s="12"/>
      <c r="P1332" s="12"/>
      <c r="Q1332" s="12"/>
      <c r="R1332" s="12"/>
      <c r="S1332" s="12"/>
      <c r="T1332" s="12"/>
      <c r="U1332" s="12"/>
      <c r="V1332" s="12"/>
      <c r="W1332" s="12"/>
      <c r="X1332" s="12"/>
      <c r="Y1332" s="12"/>
      <c r="Z1332" s="12"/>
      <c r="AA1332" s="12"/>
      <c r="AB1332" s="12"/>
    </row>
    <row r="1333" spans="1:28" ht="12.75" customHeight="1" x14ac:dyDescent="0.15">
      <c r="A1333" t="str">
        <f t="shared" si="61"/>
        <v>1433888215540246181061</v>
      </c>
      <c r="B1333" s="45">
        <v>143388821</v>
      </c>
      <c r="C1333" s="13">
        <v>5540246181061</v>
      </c>
      <c r="D1333" s="11" t="str">
        <f t="shared" si="60"/>
        <v>VOLAILLE</v>
      </c>
      <c r="E1333" s="7">
        <v>44850</v>
      </c>
      <c r="F1333" s="42" t="str">
        <f t="shared" si="62"/>
        <v>202210</v>
      </c>
      <c r="G1333" s="9">
        <v>4410</v>
      </c>
      <c r="H1333" s="12"/>
      <c r="I1333" s="12"/>
      <c r="J1333" s="12"/>
      <c r="K1333" s="12"/>
      <c r="L1333" s="12"/>
      <c r="M1333" s="12"/>
      <c r="N1333" s="12"/>
      <c r="O1333" s="12"/>
      <c r="P1333" s="12"/>
      <c r="Q1333" s="12"/>
      <c r="R1333" s="12"/>
      <c r="S1333" s="12"/>
      <c r="T1333" s="12"/>
      <c r="U1333" s="12"/>
      <c r="V1333" s="12"/>
      <c r="W1333" s="12"/>
      <c r="X1333" s="12"/>
      <c r="Y1333" s="12"/>
      <c r="Z1333" s="12"/>
      <c r="AA1333" s="12"/>
      <c r="AB1333" s="12"/>
    </row>
    <row r="1334" spans="1:28" ht="12.75" customHeight="1" x14ac:dyDescent="0.15">
      <c r="A1334" t="str">
        <f t="shared" si="61"/>
        <v>1433888215540246183547</v>
      </c>
      <c r="B1334" s="45">
        <v>143388821</v>
      </c>
      <c r="C1334" s="11">
        <v>5540246183547</v>
      </c>
      <c r="D1334" s="11" t="str">
        <f t="shared" si="60"/>
        <v>VOLAILLE</v>
      </c>
      <c r="E1334" s="4">
        <v>44850</v>
      </c>
      <c r="F1334" s="42" t="str">
        <f t="shared" si="62"/>
        <v>202210</v>
      </c>
      <c r="G1334" s="6">
        <v>6682</v>
      </c>
      <c r="H1334" s="12"/>
      <c r="I1334" s="12"/>
      <c r="J1334" s="12"/>
      <c r="K1334" s="12"/>
      <c r="L1334" s="12"/>
      <c r="M1334" s="12"/>
      <c r="N1334" s="12"/>
      <c r="O1334" s="12"/>
      <c r="P1334" s="12"/>
      <c r="Q1334" s="12"/>
      <c r="R1334" s="12"/>
      <c r="S1334" s="12"/>
      <c r="T1334" s="12"/>
      <c r="U1334" s="12"/>
      <c r="V1334" s="12"/>
      <c r="W1334" s="12"/>
      <c r="X1334" s="12"/>
      <c r="Y1334" s="12"/>
      <c r="Z1334" s="12"/>
      <c r="AA1334" s="12"/>
      <c r="AB1334" s="12"/>
    </row>
    <row r="1335" spans="1:28" ht="12.75" customHeight="1" x14ac:dyDescent="0.15">
      <c r="A1335" t="str">
        <f t="shared" si="61"/>
        <v>1433888215540246185278</v>
      </c>
      <c r="B1335" s="45">
        <v>143388821</v>
      </c>
      <c r="C1335" s="13">
        <v>5540246185278</v>
      </c>
      <c r="D1335" s="11" t="str">
        <f t="shared" si="60"/>
        <v>VOLAILLE</v>
      </c>
      <c r="E1335" s="7">
        <v>44850</v>
      </c>
      <c r="F1335" s="42" t="str">
        <f t="shared" si="62"/>
        <v>202210</v>
      </c>
      <c r="G1335" s="9">
        <v>2239</v>
      </c>
      <c r="H1335" s="12"/>
      <c r="I1335" s="12"/>
      <c r="J1335" s="12"/>
      <c r="K1335" s="12"/>
      <c r="L1335" s="12"/>
      <c r="M1335" s="12"/>
      <c r="N1335" s="12"/>
      <c r="O1335" s="12"/>
      <c r="P1335" s="12"/>
      <c r="Q1335" s="12"/>
      <c r="R1335" s="12"/>
      <c r="S1335" s="12"/>
      <c r="T1335" s="12"/>
      <c r="U1335" s="12"/>
      <c r="V1335" s="12"/>
      <c r="W1335" s="12"/>
      <c r="X1335" s="12"/>
      <c r="Y1335" s="12"/>
      <c r="Z1335" s="12"/>
      <c r="AA1335" s="12"/>
      <c r="AB1335" s="12"/>
    </row>
    <row r="1336" spans="1:28" ht="12.75" customHeight="1" x14ac:dyDescent="0.15">
      <c r="A1336" t="str">
        <f t="shared" si="61"/>
        <v>1433888225540246193316</v>
      </c>
      <c r="B1336" s="45">
        <v>143388822</v>
      </c>
      <c r="C1336" s="11">
        <v>5540246193316</v>
      </c>
      <c r="D1336" s="11" t="str">
        <f t="shared" si="60"/>
        <v>BOULANGERIE</v>
      </c>
      <c r="E1336" s="4">
        <v>44870</v>
      </c>
      <c r="F1336" s="42" t="str">
        <f t="shared" si="62"/>
        <v>202211</v>
      </c>
      <c r="G1336" s="6">
        <v>335</v>
      </c>
      <c r="H1336" s="12"/>
      <c r="I1336" s="12"/>
      <c r="J1336" s="12"/>
      <c r="K1336" s="12"/>
      <c r="L1336" s="12"/>
      <c r="M1336" s="12"/>
      <c r="N1336" s="12"/>
      <c r="O1336" s="12"/>
      <c r="P1336" s="12"/>
      <c r="Q1336" s="12"/>
      <c r="R1336" s="12"/>
      <c r="S1336" s="12"/>
      <c r="T1336" s="12"/>
      <c r="U1336" s="12"/>
      <c r="V1336" s="12"/>
      <c r="W1336" s="12"/>
      <c r="X1336" s="12"/>
      <c r="Y1336" s="12"/>
      <c r="Z1336" s="12"/>
      <c r="AA1336" s="12"/>
      <c r="AB1336" s="12"/>
    </row>
    <row r="1337" spans="1:28" ht="12.75" customHeight="1" x14ac:dyDescent="0.15">
      <c r="A1337" t="str">
        <f t="shared" si="61"/>
        <v>1433888275540246177133</v>
      </c>
      <c r="B1337" s="45">
        <v>143388827</v>
      </c>
      <c r="C1337" s="11">
        <v>5540246177133</v>
      </c>
      <c r="D1337" s="11" t="str">
        <f t="shared" si="60"/>
        <v>MIX LEGUMES</v>
      </c>
      <c r="E1337" s="4">
        <v>44851</v>
      </c>
      <c r="F1337" s="42" t="str">
        <f t="shared" si="62"/>
        <v>202210</v>
      </c>
      <c r="G1337" s="6">
        <v>6682</v>
      </c>
      <c r="H1337" s="12"/>
      <c r="I1337" s="12"/>
      <c r="J1337" s="12"/>
      <c r="K1337" s="12"/>
      <c r="L1337" s="12"/>
      <c r="M1337" s="12"/>
      <c r="N1337" s="12"/>
      <c r="O1337" s="12"/>
      <c r="P1337" s="12"/>
      <c r="Q1337" s="12"/>
      <c r="R1337" s="12"/>
      <c r="S1337" s="12"/>
      <c r="T1337" s="12"/>
      <c r="U1337" s="12"/>
      <c r="V1337" s="12"/>
      <c r="W1337" s="12"/>
      <c r="X1337" s="12"/>
      <c r="Y1337" s="12"/>
      <c r="Z1337" s="12"/>
      <c r="AA1337" s="12"/>
      <c r="AB1337" s="12"/>
    </row>
    <row r="1338" spans="1:28" ht="12.75" customHeight="1" x14ac:dyDescent="0.15">
      <c r="A1338" t="str">
        <f t="shared" si="61"/>
        <v>1433888275540246192148</v>
      </c>
      <c r="B1338" s="45">
        <v>143388827</v>
      </c>
      <c r="C1338" s="13">
        <v>5540246192148</v>
      </c>
      <c r="D1338" s="11" t="str">
        <f t="shared" si="60"/>
        <v>MIX LEGUMES</v>
      </c>
      <c r="E1338" s="7">
        <v>44851</v>
      </c>
      <c r="F1338" s="42" t="str">
        <f t="shared" si="62"/>
        <v>202210</v>
      </c>
      <c r="G1338" s="9">
        <v>13920</v>
      </c>
      <c r="H1338" s="12"/>
      <c r="I1338" s="12"/>
      <c r="J1338" s="12"/>
      <c r="K1338" s="12"/>
      <c r="L1338" s="12"/>
      <c r="M1338" s="12"/>
      <c r="N1338" s="12"/>
      <c r="O1338" s="12"/>
      <c r="P1338" s="12"/>
      <c r="Q1338" s="12"/>
      <c r="R1338" s="12"/>
      <c r="S1338" s="12"/>
      <c r="T1338" s="12"/>
      <c r="U1338" s="12"/>
      <c r="V1338" s="12"/>
      <c r="W1338" s="12"/>
      <c r="X1338" s="12"/>
      <c r="Y1338" s="12"/>
      <c r="Z1338" s="12"/>
      <c r="AA1338" s="12"/>
      <c r="AB1338" s="12"/>
    </row>
    <row r="1339" spans="1:28" ht="12.75" customHeight="1" x14ac:dyDescent="0.15">
      <c r="A1339" t="str">
        <f t="shared" si="61"/>
        <v>1433888275540246192518</v>
      </c>
      <c r="B1339" s="45">
        <v>143388827</v>
      </c>
      <c r="C1339" s="11">
        <v>5540246192518</v>
      </c>
      <c r="D1339" s="11" t="str">
        <f t="shared" si="60"/>
        <v>MIX LEGUMES</v>
      </c>
      <c r="E1339" s="4">
        <v>44851</v>
      </c>
      <c r="F1339" s="42" t="str">
        <f t="shared" si="62"/>
        <v>202210</v>
      </c>
      <c r="G1339" s="6">
        <v>4385</v>
      </c>
      <c r="H1339" s="12"/>
      <c r="I1339" s="12"/>
      <c r="J1339" s="12"/>
      <c r="K1339" s="12"/>
      <c r="L1339" s="12"/>
      <c r="M1339" s="12"/>
      <c r="N1339" s="12"/>
      <c r="O1339" s="12"/>
      <c r="P1339" s="12"/>
      <c r="Q1339" s="12"/>
      <c r="R1339" s="12"/>
      <c r="S1339" s="12"/>
      <c r="T1339" s="12"/>
      <c r="U1339" s="12"/>
      <c r="V1339" s="12"/>
      <c r="W1339" s="12"/>
      <c r="X1339" s="12"/>
      <c r="Y1339" s="12"/>
      <c r="Z1339" s="12"/>
      <c r="AA1339" s="12"/>
      <c r="AB1339" s="12"/>
    </row>
    <row r="1340" spans="1:28" ht="12.75" customHeight="1" x14ac:dyDescent="0.15">
      <c r="A1340" t="str">
        <f t="shared" si="61"/>
        <v>1433888285540246194632</v>
      </c>
      <c r="B1340" s="45">
        <v>143388828</v>
      </c>
      <c r="C1340" s="11">
        <v>5540246194632</v>
      </c>
      <c r="D1340" s="11" t="str">
        <f t="shared" si="60"/>
        <v>BOULANGERIE</v>
      </c>
      <c r="E1340" s="4">
        <v>44855</v>
      </c>
      <c r="F1340" s="42" t="str">
        <f t="shared" si="62"/>
        <v>202210</v>
      </c>
      <c r="G1340" s="6">
        <v>1337</v>
      </c>
      <c r="H1340" s="12"/>
      <c r="I1340" s="12"/>
      <c r="J1340" s="12"/>
      <c r="K1340" s="12"/>
      <c r="L1340" s="12"/>
      <c r="M1340" s="12"/>
      <c r="N1340" s="12"/>
      <c r="O1340" s="12"/>
      <c r="P1340" s="12"/>
      <c r="Q1340" s="12"/>
      <c r="R1340" s="12"/>
      <c r="S1340" s="12"/>
      <c r="T1340" s="12"/>
      <c r="U1340" s="12"/>
      <c r="V1340" s="12"/>
      <c r="W1340" s="12"/>
      <c r="X1340" s="12"/>
      <c r="Y1340" s="12"/>
      <c r="Z1340" s="12"/>
      <c r="AA1340" s="12"/>
      <c r="AB1340" s="12"/>
    </row>
    <row r="1341" spans="1:28" ht="12.75" customHeight="1" x14ac:dyDescent="0.15">
      <c r="A1341" t="str">
        <f t="shared" si="61"/>
        <v>1433888375540246183558</v>
      </c>
      <c r="B1341" s="45">
        <v>143388837</v>
      </c>
      <c r="C1341" s="13">
        <v>5540246183558</v>
      </c>
      <c r="D1341" s="11" t="str">
        <f t="shared" si="60"/>
        <v>MIX LEGUMES</v>
      </c>
      <c r="E1341" s="7">
        <v>44858</v>
      </c>
      <c r="F1341" s="42" t="str">
        <f t="shared" si="62"/>
        <v>202210</v>
      </c>
      <c r="G1341" s="9">
        <v>2599</v>
      </c>
      <c r="H1341" s="12"/>
      <c r="I1341" s="12"/>
      <c r="J1341" s="12"/>
      <c r="K1341" s="12"/>
      <c r="L1341" s="12"/>
      <c r="M1341" s="12"/>
      <c r="N1341" s="12"/>
      <c r="O1341" s="12"/>
      <c r="P1341" s="12"/>
      <c r="Q1341" s="12"/>
      <c r="R1341" s="12"/>
      <c r="S1341" s="12"/>
      <c r="T1341" s="12"/>
      <c r="U1341" s="12"/>
      <c r="V1341" s="12"/>
      <c r="W1341" s="12"/>
      <c r="X1341" s="12"/>
      <c r="Y1341" s="12"/>
      <c r="Z1341" s="12"/>
      <c r="AA1341" s="12"/>
      <c r="AB1341" s="12"/>
    </row>
    <row r="1342" spans="1:28" ht="12.75" customHeight="1" x14ac:dyDescent="0.15">
      <c r="A1342" t="str">
        <f t="shared" si="61"/>
        <v>1433888375540246183560</v>
      </c>
      <c r="B1342" s="45">
        <v>143388837</v>
      </c>
      <c r="C1342" s="11">
        <v>5540246183560</v>
      </c>
      <c r="D1342" s="11" t="str">
        <f t="shared" si="60"/>
        <v>MIX LEGUMES</v>
      </c>
      <c r="E1342" s="4">
        <v>44858</v>
      </c>
      <c r="F1342" s="42" t="str">
        <f t="shared" si="62"/>
        <v>202210</v>
      </c>
      <c r="G1342" s="6">
        <v>223</v>
      </c>
      <c r="H1342" s="12"/>
      <c r="I1342" s="12"/>
      <c r="J1342" s="12"/>
      <c r="K1342" s="12"/>
      <c r="L1342" s="12"/>
      <c r="M1342" s="12"/>
      <c r="N1342" s="12"/>
      <c r="O1342" s="12"/>
      <c r="P1342" s="12"/>
      <c r="Q1342" s="12"/>
      <c r="R1342" s="12"/>
      <c r="S1342" s="12"/>
      <c r="T1342" s="12"/>
      <c r="U1342" s="12"/>
      <c r="V1342" s="12"/>
      <c r="W1342" s="12"/>
      <c r="X1342" s="12"/>
      <c r="Y1342" s="12"/>
      <c r="Z1342" s="12"/>
      <c r="AA1342" s="12"/>
      <c r="AB1342" s="12"/>
    </row>
    <row r="1343" spans="1:28" ht="12.75" customHeight="1" x14ac:dyDescent="0.15">
      <c r="A1343" t="str">
        <f t="shared" si="61"/>
        <v>1433888375540246192209</v>
      </c>
      <c r="B1343" s="45">
        <v>143388837</v>
      </c>
      <c r="C1343" s="13">
        <v>5540246192209</v>
      </c>
      <c r="D1343" s="11" t="str">
        <f t="shared" si="60"/>
        <v>MIX LEGUMES</v>
      </c>
      <c r="E1343" s="7">
        <v>44858</v>
      </c>
      <c r="F1343" s="42" t="str">
        <f t="shared" si="62"/>
        <v>202210</v>
      </c>
      <c r="G1343" s="9">
        <v>2228</v>
      </c>
      <c r="H1343" s="12"/>
      <c r="I1343" s="12"/>
      <c r="J1343" s="12"/>
      <c r="K1343" s="12"/>
      <c r="L1343" s="12"/>
      <c r="M1343" s="12"/>
      <c r="N1343" s="12"/>
      <c r="O1343" s="12"/>
      <c r="P1343" s="12"/>
      <c r="Q1343" s="12"/>
      <c r="R1343" s="12"/>
      <c r="S1343" s="12"/>
      <c r="T1343" s="12"/>
      <c r="U1343" s="12"/>
      <c r="V1343" s="12"/>
      <c r="W1343" s="12"/>
      <c r="X1343" s="12"/>
      <c r="Y1343" s="12"/>
      <c r="Z1343" s="12"/>
      <c r="AA1343" s="12"/>
      <c r="AB1343" s="12"/>
    </row>
    <row r="1344" spans="1:28" ht="12.75" customHeight="1" x14ac:dyDescent="0.15">
      <c r="A1344" t="str">
        <f t="shared" si="61"/>
        <v>1433888375540246192462</v>
      </c>
      <c r="B1344" s="45">
        <v>143388837</v>
      </c>
      <c r="C1344" s="11">
        <v>5540246192462</v>
      </c>
      <c r="D1344" s="11" t="str">
        <f t="shared" si="60"/>
        <v>MIX LEGUMES</v>
      </c>
      <c r="E1344" s="4">
        <v>44858</v>
      </c>
      <c r="F1344" s="42" t="str">
        <f t="shared" si="62"/>
        <v>202210</v>
      </c>
      <c r="G1344" s="6">
        <v>1114</v>
      </c>
      <c r="H1344" s="12"/>
      <c r="I1344" s="12"/>
      <c r="J1344" s="12"/>
      <c r="K1344" s="12"/>
      <c r="L1344" s="12"/>
      <c r="M1344" s="12"/>
      <c r="N1344" s="12"/>
      <c r="O1344" s="12"/>
      <c r="P1344" s="12"/>
      <c r="Q1344" s="12"/>
      <c r="R1344" s="12"/>
      <c r="S1344" s="12"/>
      <c r="T1344" s="12"/>
      <c r="U1344" s="12"/>
      <c r="V1344" s="12"/>
      <c r="W1344" s="12"/>
      <c r="X1344" s="12"/>
      <c r="Y1344" s="12"/>
      <c r="Z1344" s="12"/>
      <c r="AA1344" s="12"/>
      <c r="AB1344" s="12"/>
    </row>
    <row r="1345" spans="1:28" ht="12.75" customHeight="1" x14ac:dyDescent="0.15">
      <c r="A1345" t="str">
        <f t="shared" si="61"/>
        <v>1433888375540246192831</v>
      </c>
      <c r="B1345" s="45">
        <v>143388837</v>
      </c>
      <c r="C1345" s="13">
        <v>5540246192831</v>
      </c>
      <c r="D1345" s="11" t="str">
        <f t="shared" si="60"/>
        <v>MIX LEGUMES</v>
      </c>
      <c r="E1345" s="7">
        <v>44858</v>
      </c>
      <c r="F1345" s="42" t="str">
        <f t="shared" si="62"/>
        <v>202210</v>
      </c>
      <c r="G1345" s="9">
        <v>2599</v>
      </c>
      <c r="H1345" s="12"/>
      <c r="I1345" s="12"/>
      <c r="J1345" s="12"/>
      <c r="K1345" s="12"/>
      <c r="L1345" s="12"/>
      <c r="M1345" s="12"/>
      <c r="N1345" s="12"/>
      <c r="O1345" s="12"/>
      <c r="P1345" s="12"/>
      <c r="Q1345" s="12"/>
      <c r="R1345" s="12"/>
      <c r="S1345" s="12"/>
      <c r="T1345" s="12"/>
      <c r="U1345" s="12"/>
      <c r="V1345" s="12"/>
      <c r="W1345" s="12"/>
      <c r="X1345" s="12"/>
      <c r="Y1345" s="12"/>
      <c r="Z1345" s="12"/>
      <c r="AA1345" s="12"/>
      <c r="AB1345" s="12"/>
    </row>
    <row r="1346" spans="1:28" ht="12.75" customHeight="1" x14ac:dyDescent="0.15">
      <c r="A1346" t="str">
        <f t="shared" si="61"/>
        <v>1433888485540246172978</v>
      </c>
      <c r="B1346" s="45">
        <v>143388848</v>
      </c>
      <c r="C1346" s="13">
        <v>5540246172978</v>
      </c>
      <c r="D1346" s="11" t="str">
        <f t="shared" ref="D1346:D1409" si="63">VLOOKUP(C1346,Categorie,4,FALSE)</f>
        <v>CREMERIE</v>
      </c>
      <c r="E1346" s="7">
        <v>44849</v>
      </c>
      <c r="F1346" s="42" t="str">
        <f t="shared" si="62"/>
        <v>202210</v>
      </c>
      <c r="G1346" s="9">
        <v>1671</v>
      </c>
      <c r="H1346" s="12"/>
      <c r="I1346" s="12"/>
      <c r="J1346" s="12"/>
      <c r="K1346" s="12"/>
      <c r="L1346" s="12"/>
      <c r="M1346" s="12"/>
      <c r="N1346" s="12"/>
      <c r="O1346" s="12"/>
      <c r="P1346" s="12"/>
      <c r="Q1346" s="12"/>
      <c r="R1346" s="12"/>
      <c r="S1346" s="12"/>
      <c r="T1346" s="12"/>
      <c r="U1346" s="12"/>
      <c r="V1346" s="12"/>
      <c r="W1346" s="12"/>
      <c r="X1346" s="12"/>
      <c r="Y1346" s="12"/>
      <c r="Z1346" s="12"/>
      <c r="AA1346" s="12"/>
      <c r="AB1346" s="12"/>
    </row>
    <row r="1347" spans="1:28" ht="12.75" customHeight="1" x14ac:dyDescent="0.15">
      <c r="A1347" t="str">
        <f t="shared" ref="A1347:A1410" si="64">_xlfn.CONCAT(B1347,C1347)</f>
        <v>1433888485540246174174</v>
      </c>
      <c r="B1347" s="45">
        <v>143388848</v>
      </c>
      <c r="C1347" s="11">
        <v>5540246174174</v>
      </c>
      <c r="D1347" s="11" t="str">
        <f t="shared" si="63"/>
        <v>CREMERIE</v>
      </c>
      <c r="E1347" s="4">
        <v>44849</v>
      </c>
      <c r="F1347" s="42" t="str">
        <f t="shared" ref="F1347:F1410" si="65">TEXT(E1347,"aaaamm")</f>
        <v>202210</v>
      </c>
      <c r="G1347" s="6">
        <v>232</v>
      </c>
      <c r="H1347" s="12"/>
      <c r="I1347" s="12"/>
      <c r="J1347" s="12"/>
      <c r="K1347" s="12"/>
      <c r="L1347" s="12"/>
      <c r="M1347" s="12"/>
      <c r="N1347" s="12"/>
      <c r="O1347" s="12"/>
      <c r="P1347" s="12"/>
      <c r="Q1347" s="12"/>
      <c r="R1347" s="12"/>
      <c r="S1347" s="12"/>
      <c r="T1347" s="12"/>
      <c r="U1347" s="12"/>
      <c r="V1347" s="12"/>
      <c r="W1347" s="12"/>
      <c r="X1347" s="12"/>
      <c r="Y1347" s="12"/>
      <c r="Z1347" s="12"/>
      <c r="AA1347" s="12"/>
      <c r="AB1347" s="12"/>
    </row>
    <row r="1348" spans="1:28" ht="12.75" customHeight="1" x14ac:dyDescent="0.15">
      <c r="A1348" t="str">
        <f t="shared" si="64"/>
        <v>1433888505540246171933</v>
      </c>
      <c r="B1348" s="45">
        <v>143388850</v>
      </c>
      <c r="C1348" s="13">
        <v>5540246171933</v>
      </c>
      <c r="D1348" s="11" t="str">
        <f t="shared" si="63"/>
        <v>CREMERIE</v>
      </c>
      <c r="E1348" s="7">
        <v>44849</v>
      </c>
      <c r="F1348" s="42" t="str">
        <f t="shared" si="65"/>
        <v>202210</v>
      </c>
      <c r="G1348" s="9">
        <v>1114</v>
      </c>
      <c r="H1348" s="12"/>
      <c r="I1348" s="12"/>
      <c r="J1348" s="12"/>
      <c r="K1348" s="12"/>
      <c r="L1348" s="12"/>
      <c r="M1348" s="12"/>
      <c r="N1348" s="12"/>
      <c r="O1348" s="12"/>
      <c r="P1348" s="12"/>
      <c r="Q1348" s="12"/>
      <c r="R1348" s="12"/>
      <c r="S1348" s="12"/>
      <c r="T1348" s="12"/>
      <c r="U1348" s="12"/>
      <c r="V1348" s="12"/>
      <c r="W1348" s="12"/>
      <c r="X1348" s="12"/>
      <c r="Y1348" s="12"/>
      <c r="Z1348" s="12"/>
      <c r="AA1348" s="12"/>
      <c r="AB1348" s="12"/>
    </row>
    <row r="1349" spans="1:28" ht="12.75" customHeight="1" x14ac:dyDescent="0.15">
      <c r="A1349" t="str">
        <f t="shared" si="64"/>
        <v>1433888505540246187987</v>
      </c>
      <c r="B1349" s="45">
        <v>143388850</v>
      </c>
      <c r="C1349" s="11">
        <v>5540246187987</v>
      </c>
      <c r="D1349" s="11" t="str">
        <f t="shared" si="63"/>
        <v>CREMERIE</v>
      </c>
      <c r="E1349" s="4">
        <v>44849</v>
      </c>
      <c r="F1349" s="42" t="str">
        <f t="shared" si="65"/>
        <v>202210</v>
      </c>
      <c r="G1349" s="6">
        <v>4455</v>
      </c>
      <c r="H1349" s="12"/>
      <c r="I1349" s="12"/>
      <c r="J1349" s="12"/>
      <c r="K1349" s="12"/>
      <c r="L1349" s="12"/>
      <c r="M1349" s="12"/>
      <c r="N1349" s="12"/>
      <c r="O1349" s="12"/>
      <c r="P1349" s="12"/>
      <c r="Q1349" s="12"/>
      <c r="R1349" s="12"/>
      <c r="S1349" s="12"/>
      <c r="T1349" s="12"/>
      <c r="U1349" s="12"/>
      <c r="V1349" s="12"/>
      <c r="W1349" s="12"/>
      <c r="X1349" s="12"/>
      <c r="Y1349" s="12"/>
      <c r="Z1349" s="12"/>
      <c r="AA1349" s="12"/>
      <c r="AB1349" s="12"/>
    </row>
    <row r="1350" spans="1:28" ht="12.75" customHeight="1" x14ac:dyDescent="0.15">
      <c r="A1350" t="str">
        <f t="shared" si="64"/>
        <v>1433888575540246194632</v>
      </c>
      <c r="B1350" s="45">
        <v>143388857</v>
      </c>
      <c r="C1350" s="11">
        <v>5540246194632</v>
      </c>
      <c r="D1350" s="11" t="str">
        <f t="shared" si="63"/>
        <v>BOULANGERIE</v>
      </c>
      <c r="E1350" s="4">
        <v>44848</v>
      </c>
      <c r="F1350" s="42" t="str">
        <f t="shared" si="65"/>
        <v>202210</v>
      </c>
      <c r="G1350" s="6">
        <v>502</v>
      </c>
      <c r="H1350" s="12"/>
      <c r="I1350" s="12"/>
      <c r="J1350" s="12"/>
      <c r="K1350" s="12"/>
      <c r="L1350" s="12"/>
      <c r="M1350" s="12"/>
      <c r="N1350" s="12"/>
      <c r="O1350" s="12"/>
      <c r="P1350" s="12"/>
      <c r="Q1350" s="12"/>
      <c r="R1350" s="12"/>
      <c r="S1350" s="12"/>
      <c r="T1350" s="12"/>
      <c r="U1350" s="12"/>
      <c r="V1350" s="12"/>
      <c r="W1350" s="12"/>
      <c r="X1350" s="12"/>
      <c r="Y1350" s="12"/>
      <c r="Z1350" s="12"/>
      <c r="AA1350" s="12"/>
      <c r="AB1350" s="12"/>
    </row>
    <row r="1351" spans="1:28" ht="12.75" customHeight="1" x14ac:dyDescent="0.15">
      <c r="A1351" t="str">
        <f t="shared" si="64"/>
        <v>1433888655540246194632</v>
      </c>
      <c r="B1351" s="45">
        <v>143388865</v>
      </c>
      <c r="C1351" s="11">
        <v>5540246194632</v>
      </c>
      <c r="D1351" s="11" t="str">
        <f t="shared" si="63"/>
        <v>BOULANGERIE</v>
      </c>
      <c r="E1351" s="4">
        <v>44844</v>
      </c>
      <c r="F1351" s="42" t="str">
        <f t="shared" si="65"/>
        <v>202210</v>
      </c>
      <c r="G1351" s="6">
        <v>168</v>
      </c>
      <c r="H1351" s="12"/>
      <c r="I1351" s="12"/>
      <c r="J1351" s="12"/>
      <c r="K1351" s="12"/>
      <c r="L1351" s="12"/>
      <c r="M1351" s="12"/>
      <c r="N1351" s="12"/>
      <c r="O1351" s="12"/>
      <c r="P1351" s="12"/>
      <c r="Q1351" s="12"/>
      <c r="R1351" s="12"/>
      <c r="S1351" s="12"/>
      <c r="T1351" s="12"/>
      <c r="U1351" s="12"/>
      <c r="V1351" s="12"/>
      <c r="W1351" s="12"/>
      <c r="X1351" s="12"/>
      <c r="Y1351" s="12"/>
      <c r="Z1351" s="12"/>
      <c r="AA1351" s="12"/>
      <c r="AB1351" s="12"/>
    </row>
    <row r="1352" spans="1:28" ht="12.75" customHeight="1" x14ac:dyDescent="0.15">
      <c r="A1352" t="str">
        <f t="shared" si="64"/>
        <v>1433888675540246183541</v>
      </c>
      <c r="B1352" s="45">
        <v>143388867</v>
      </c>
      <c r="C1352" s="13">
        <v>5540246183541</v>
      </c>
      <c r="D1352" s="11" t="str">
        <f t="shared" si="63"/>
        <v>MIX LEGUMES</v>
      </c>
      <c r="E1352" s="7">
        <v>44871</v>
      </c>
      <c r="F1352" s="42" t="str">
        <f t="shared" si="65"/>
        <v>202211</v>
      </c>
      <c r="G1352" s="9">
        <v>2784</v>
      </c>
      <c r="H1352" s="12"/>
      <c r="I1352" s="12"/>
      <c r="J1352" s="12"/>
      <c r="K1352" s="12"/>
      <c r="L1352" s="12"/>
      <c r="M1352" s="12"/>
      <c r="N1352" s="12"/>
      <c r="O1352" s="12"/>
      <c r="P1352" s="12"/>
      <c r="Q1352" s="12"/>
      <c r="R1352" s="12"/>
      <c r="S1352" s="12"/>
      <c r="T1352" s="12"/>
      <c r="U1352" s="12"/>
      <c r="V1352" s="12"/>
      <c r="W1352" s="12"/>
      <c r="X1352" s="12"/>
      <c r="Y1352" s="12"/>
      <c r="Z1352" s="12"/>
      <c r="AA1352" s="12"/>
      <c r="AB1352" s="12"/>
    </row>
    <row r="1353" spans="1:28" ht="12.75" customHeight="1" x14ac:dyDescent="0.15">
      <c r="A1353" t="str">
        <f t="shared" si="64"/>
        <v>1433888695540246171759</v>
      </c>
      <c r="B1353" s="45">
        <v>143388869</v>
      </c>
      <c r="C1353" s="11">
        <v>5540246171759</v>
      </c>
      <c r="D1353" s="11" t="str">
        <f t="shared" si="63"/>
        <v>MIX LEGUMES</v>
      </c>
      <c r="E1353" s="4">
        <v>44855</v>
      </c>
      <c r="F1353" s="42" t="str">
        <f t="shared" si="65"/>
        <v>202210</v>
      </c>
      <c r="G1353" s="6">
        <v>10023</v>
      </c>
      <c r="H1353" s="12"/>
      <c r="I1353" s="12"/>
      <c r="J1353" s="12"/>
      <c r="K1353" s="12"/>
      <c r="L1353" s="12"/>
      <c r="M1353" s="12"/>
      <c r="N1353" s="12"/>
      <c r="O1353" s="12"/>
      <c r="P1353" s="12"/>
      <c r="Q1353" s="12"/>
      <c r="R1353" s="12"/>
      <c r="S1353" s="12"/>
      <c r="T1353" s="12"/>
      <c r="U1353" s="12"/>
      <c r="V1353" s="12"/>
      <c r="W1353" s="12"/>
      <c r="X1353" s="12"/>
      <c r="Y1353" s="12"/>
      <c r="Z1353" s="12"/>
      <c r="AA1353" s="12"/>
      <c r="AB1353" s="12"/>
    </row>
    <row r="1354" spans="1:28" ht="12.75" customHeight="1" x14ac:dyDescent="0.15">
      <c r="A1354" t="str">
        <f t="shared" si="64"/>
        <v>1433888695540246177133</v>
      </c>
      <c r="B1354" s="45">
        <v>143388869</v>
      </c>
      <c r="C1354" s="13">
        <v>5540246177133</v>
      </c>
      <c r="D1354" s="11" t="str">
        <f t="shared" si="63"/>
        <v>MIX LEGUMES</v>
      </c>
      <c r="E1354" s="7">
        <v>44855</v>
      </c>
      <c r="F1354" s="42" t="str">
        <f t="shared" si="65"/>
        <v>202210</v>
      </c>
      <c r="G1354" s="9">
        <v>10023</v>
      </c>
      <c r="H1354" s="12"/>
      <c r="I1354" s="12"/>
      <c r="J1354" s="12"/>
      <c r="K1354" s="12"/>
      <c r="L1354" s="12"/>
      <c r="M1354" s="12"/>
      <c r="N1354" s="12"/>
      <c r="O1354" s="12"/>
      <c r="P1354" s="12"/>
      <c r="Q1354" s="12"/>
      <c r="R1354" s="12"/>
      <c r="S1354" s="12"/>
      <c r="T1354" s="12"/>
      <c r="U1354" s="12"/>
      <c r="V1354" s="12"/>
      <c r="W1354" s="12"/>
      <c r="X1354" s="12"/>
      <c r="Y1354" s="12"/>
      <c r="Z1354" s="12"/>
      <c r="AA1354" s="12"/>
      <c r="AB1354" s="12"/>
    </row>
    <row r="1355" spans="1:28" ht="12.75" customHeight="1" x14ac:dyDescent="0.15">
      <c r="A1355" t="str">
        <f t="shared" si="64"/>
        <v>1433888705540246192148</v>
      </c>
      <c r="B1355" s="45">
        <v>143388870</v>
      </c>
      <c r="C1355" s="13">
        <v>5540246192148</v>
      </c>
      <c r="D1355" s="11" t="str">
        <f t="shared" si="63"/>
        <v>MIX LEGUMES</v>
      </c>
      <c r="E1355" s="7">
        <v>44856</v>
      </c>
      <c r="F1355" s="42" t="str">
        <f t="shared" si="65"/>
        <v>202210</v>
      </c>
      <c r="G1355" s="9">
        <v>45936</v>
      </c>
      <c r="H1355" s="12"/>
      <c r="I1355" s="12"/>
      <c r="J1355" s="12"/>
      <c r="K1355" s="12"/>
      <c r="L1355" s="12"/>
      <c r="M1355" s="12"/>
      <c r="N1355" s="12"/>
      <c r="O1355" s="12"/>
      <c r="P1355" s="12"/>
      <c r="Q1355" s="12"/>
      <c r="R1355" s="12"/>
      <c r="S1355" s="12"/>
      <c r="T1355" s="12"/>
      <c r="U1355" s="12"/>
      <c r="V1355" s="12"/>
      <c r="W1355" s="12"/>
      <c r="X1355" s="12"/>
      <c r="Y1355" s="12"/>
      <c r="Z1355" s="12"/>
      <c r="AA1355" s="12"/>
      <c r="AB1355" s="12"/>
    </row>
    <row r="1356" spans="1:28" ht="12.75" customHeight="1" x14ac:dyDescent="0.15">
      <c r="A1356" t="str">
        <f t="shared" si="64"/>
        <v>1433988855540246172539</v>
      </c>
      <c r="B1356" s="45">
        <v>143398885</v>
      </c>
      <c r="C1356" s="11">
        <v>5540246172539</v>
      </c>
      <c r="D1356" s="11" t="str">
        <f t="shared" si="63"/>
        <v>CREMERIE</v>
      </c>
      <c r="E1356" s="4">
        <v>44850</v>
      </c>
      <c r="F1356" s="42" t="str">
        <f t="shared" si="65"/>
        <v>202210</v>
      </c>
      <c r="G1356" s="6">
        <v>70</v>
      </c>
      <c r="H1356" s="12"/>
      <c r="I1356" s="12"/>
      <c r="J1356" s="12"/>
      <c r="K1356" s="12"/>
      <c r="L1356" s="12"/>
      <c r="M1356" s="12"/>
      <c r="N1356" s="12"/>
      <c r="O1356" s="12"/>
      <c r="P1356" s="12"/>
      <c r="Q1356" s="12"/>
      <c r="R1356" s="12"/>
      <c r="S1356" s="12"/>
      <c r="T1356" s="12"/>
      <c r="U1356" s="12"/>
      <c r="V1356" s="12"/>
      <c r="W1356" s="12"/>
      <c r="X1356" s="12"/>
      <c r="Y1356" s="12"/>
      <c r="Z1356" s="12"/>
      <c r="AA1356" s="12"/>
      <c r="AB1356" s="12"/>
    </row>
    <row r="1357" spans="1:28" ht="12.75" customHeight="1" x14ac:dyDescent="0.15">
      <c r="A1357" t="str">
        <f t="shared" si="64"/>
        <v>1433988855540246172978</v>
      </c>
      <c r="B1357" s="45">
        <v>143398885</v>
      </c>
      <c r="C1357" s="13">
        <v>5540246172978</v>
      </c>
      <c r="D1357" s="11" t="str">
        <f t="shared" si="63"/>
        <v>CREMERIE</v>
      </c>
      <c r="E1357" s="7">
        <v>44850</v>
      </c>
      <c r="F1357" s="42" t="str">
        <f t="shared" si="65"/>
        <v>202210</v>
      </c>
      <c r="G1357" s="9">
        <v>1671</v>
      </c>
      <c r="H1357" s="12"/>
      <c r="I1357" s="12"/>
      <c r="J1357" s="12"/>
      <c r="K1357" s="12"/>
      <c r="L1357" s="12"/>
      <c r="M1357" s="12"/>
      <c r="N1357" s="12"/>
      <c r="O1357" s="12"/>
      <c r="P1357" s="12"/>
      <c r="Q1357" s="12"/>
      <c r="R1357" s="12"/>
      <c r="S1357" s="12"/>
      <c r="T1357" s="12"/>
      <c r="U1357" s="12"/>
      <c r="V1357" s="12"/>
      <c r="W1357" s="12"/>
      <c r="X1357" s="12"/>
      <c r="Y1357" s="12"/>
      <c r="Z1357" s="12"/>
      <c r="AA1357" s="12"/>
      <c r="AB1357" s="12"/>
    </row>
    <row r="1358" spans="1:28" ht="12.75" customHeight="1" x14ac:dyDescent="0.15">
      <c r="A1358" t="str">
        <f t="shared" si="64"/>
        <v>1433988855540246174174</v>
      </c>
      <c r="B1358" s="45">
        <v>143398885</v>
      </c>
      <c r="C1358" s="11">
        <v>5540246174174</v>
      </c>
      <c r="D1358" s="11" t="str">
        <f t="shared" si="63"/>
        <v>CREMERIE</v>
      </c>
      <c r="E1358" s="4">
        <v>44850</v>
      </c>
      <c r="F1358" s="42" t="str">
        <f t="shared" si="65"/>
        <v>202210</v>
      </c>
      <c r="G1358" s="6">
        <v>464</v>
      </c>
      <c r="H1358" s="12"/>
      <c r="I1358" s="12"/>
      <c r="J1358" s="12"/>
      <c r="K1358" s="12"/>
      <c r="L1358" s="12"/>
      <c r="M1358" s="12"/>
      <c r="N1358" s="12"/>
      <c r="O1358" s="12"/>
      <c r="P1358" s="12"/>
      <c r="Q1358" s="12"/>
      <c r="R1358" s="12"/>
      <c r="S1358" s="12"/>
      <c r="T1358" s="12"/>
      <c r="U1358" s="12"/>
      <c r="V1358" s="12"/>
      <c r="W1358" s="12"/>
      <c r="X1358" s="12"/>
      <c r="Y1358" s="12"/>
      <c r="Z1358" s="12"/>
      <c r="AA1358" s="12"/>
      <c r="AB1358" s="12"/>
    </row>
    <row r="1359" spans="1:28" ht="12.75" customHeight="1" x14ac:dyDescent="0.15">
      <c r="A1359" t="str">
        <f t="shared" si="64"/>
        <v>1433988855540246176699</v>
      </c>
      <c r="B1359" s="45">
        <v>143398885</v>
      </c>
      <c r="C1359" s="11">
        <v>5540246176699</v>
      </c>
      <c r="D1359" s="11" t="str">
        <f t="shared" si="63"/>
        <v>CREMERIE</v>
      </c>
      <c r="E1359" s="4">
        <v>44850</v>
      </c>
      <c r="F1359" s="42" t="str">
        <f t="shared" si="65"/>
        <v>202210</v>
      </c>
      <c r="G1359" s="6">
        <v>8352</v>
      </c>
      <c r="H1359" s="12"/>
      <c r="I1359" s="12"/>
      <c r="J1359" s="12"/>
      <c r="K1359" s="12"/>
      <c r="L1359" s="12"/>
      <c r="M1359" s="12"/>
      <c r="N1359" s="12"/>
      <c r="O1359" s="12"/>
      <c r="P1359" s="12"/>
      <c r="Q1359" s="12"/>
      <c r="R1359" s="12"/>
      <c r="S1359" s="12"/>
      <c r="T1359" s="12"/>
      <c r="U1359" s="12"/>
      <c r="V1359" s="12"/>
      <c r="W1359" s="12"/>
      <c r="X1359" s="12"/>
      <c r="Y1359" s="12"/>
      <c r="Z1359" s="12"/>
      <c r="AA1359" s="12"/>
      <c r="AB1359" s="12"/>
    </row>
    <row r="1360" spans="1:28" ht="12.75" customHeight="1" x14ac:dyDescent="0.15">
      <c r="A1360" t="str">
        <f t="shared" si="64"/>
        <v>1433988865540246191598</v>
      </c>
      <c r="B1360" s="45">
        <v>143398886</v>
      </c>
      <c r="C1360" s="11">
        <v>5540246191598</v>
      </c>
      <c r="D1360" s="11" t="str">
        <f t="shared" si="63"/>
        <v>CREMERIE</v>
      </c>
      <c r="E1360" s="4">
        <v>44851</v>
      </c>
      <c r="F1360" s="42" t="str">
        <f t="shared" si="65"/>
        <v>202210</v>
      </c>
      <c r="G1360" s="6">
        <v>1601</v>
      </c>
      <c r="H1360" s="12"/>
      <c r="I1360" s="12"/>
      <c r="J1360" s="12"/>
      <c r="K1360" s="12"/>
      <c r="L1360" s="12"/>
      <c r="M1360" s="12"/>
      <c r="N1360" s="12"/>
      <c r="O1360" s="12"/>
      <c r="P1360" s="12"/>
      <c r="Q1360" s="12"/>
      <c r="R1360" s="12"/>
      <c r="S1360" s="12"/>
      <c r="T1360" s="12"/>
      <c r="U1360" s="12"/>
      <c r="V1360" s="12"/>
      <c r="W1360" s="12"/>
      <c r="X1360" s="12"/>
      <c r="Y1360" s="12"/>
      <c r="Z1360" s="12"/>
      <c r="AA1360" s="12"/>
      <c r="AB1360" s="12"/>
    </row>
    <row r="1361" spans="1:28" ht="12.75" customHeight="1" x14ac:dyDescent="0.15">
      <c r="A1361" t="str">
        <f t="shared" si="64"/>
        <v>1433988885540246176295</v>
      </c>
      <c r="B1361" s="45">
        <v>143398888</v>
      </c>
      <c r="C1361" s="13">
        <v>5540246176295</v>
      </c>
      <c r="D1361" s="11" t="str">
        <f t="shared" si="63"/>
        <v>CREMERIE</v>
      </c>
      <c r="E1361" s="7">
        <v>44850</v>
      </c>
      <c r="F1361" s="42" t="str">
        <f t="shared" si="65"/>
        <v>202210</v>
      </c>
      <c r="G1361" s="9">
        <v>4455</v>
      </c>
      <c r="H1361" s="12"/>
      <c r="I1361" s="12"/>
      <c r="J1361" s="12"/>
      <c r="K1361" s="12"/>
      <c r="L1361" s="12"/>
      <c r="M1361" s="12"/>
      <c r="N1361" s="12"/>
      <c r="O1361" s="12"/>
      <c r="P1361" s="12"/>
      <c r="Q1361" s="12"/>
      <c r="R1361" s="12"/>
      <c r="S1361" s="12"/>
      <c r="T1361" s="12"/>
      <c r="U1361" s="12"/>
      <c r="V1361" s="12"/>
      <c r="W1361" s="12"/>
      <c r="X1361" s="12"/>
      <c r="Y1361" s="12"/>
      <c r="Z1361" s="12"/>
      <c r="AA1361" s="12"/>
      <c r="AB1361" s="12"/>
    </row>
    <row r="1362" spans="1:28" ht="12.75" customHeight="1" x14ac:dyDescent="0.15">
      <c r="A1362" t="str">
        <f t="shared" si="64"/>
        <v>1433988885540246187987</v>
      </c>
      <c r="B1362" s="45">
        <v>143398888</v>
      </c>
      <c r="C1362" s="13">
        <v>5540246187987</v>
      </c>
      <c r="D1362" s="11" t="str">
        <f t="shared" si="63"/>
        <v>CREMERIE</v>
      </c>
      <c r="E1362" s="7">
        <v>44850</v>
      </c>
      <c r="F1362" s="42" t="str">
        <f t="shared" si="65"/>
        <v>202210</v>
      </c>
      <c r="G1362" s="9">
        <v>2228</v>
      </c>
      <c r="H1362" s="12"/>
      <c r="I1362" s="12"/>
      <c r="J1362" s="12"/>
      <c r="K1362" s="12"/>
      <c r="L1362" s="12"/>
      <c r="M1362" s="12"/>
      <c r="N1362" s="12"/>
      <c r="O1362" s="12"/>
      <c r="P1362" s="12"/>
      <c r="Q1362" s="12"/>
      <c r="R1362" s="12"/>
      <c r="S1362" s="12"/>
      <c r="T1362" s="12"/>
      <c r="U1362" s="12"/>
      <c r="V1362" s="12"/>
      <c r="W1362" s="12"/>
      <c r="X1362" s="12"/>
      <c r="Y1362" s="12"/>
      <c r="Z1362" s="12"/>
      <c r="AA1362" s="12"/>
      <c r="AB1362" s="12"/>
    </row>
    <row r="1363" spans="1:28" ht="12.75" customHeight="1" x14ac:dyDescent="0.15">
      <c r="A1363" t="str">
        <f t="shared" si="64"/>
        <v>1433988885540246188200</v>
      </c>
      <c r="B1363" s="45">
        <v>143398888</v>
      </c>
      <c r="C1363" s="11">
        <v>5540246188200</v>
      </c>
      <c r="D1363" s="11" t="str">
        <f t="shared" si="63"/>
        <v>CREMERIE</v>
      </c>
      <c r="E1363" s="4">
        <v>44850</v>
      </c>
      <c r="F1363" s="42" t="str">
        <f t="shared" si="65"/>
        <v>202210</v>
      </c>
      <c r="G1363" s="6">
        <v>1485</v>
      </c>
      <c r="H1363" s="12"/>
      <c r="I1363" s="12"/>
      <c r="J1363" s="12"/>
      <c r="K1363" s="12"/>
      <c r="L1363" s="12"/>
      <c r="M1363" s="12"/>
      <c r="N1363" s="12"/>
      <c r="O1363" s="12"/>
      <c r="P1363" s="12"/>
      <c r="Q1363" s="12"/>
      <c r="R1363" s="12"/>
      <c r="S1363" s="12"/>
      <c r="T1363" s="12"/>
      <c r="U1363" s="12"/>
      <c r="V1363" s="12"/>
      <c r="W1363" s="12"/>
      <c r="X1363" s="12"/>
      <c r="Y1363" s="12"/>
      <c r="Z1363" s="12"/>
      <c r="AA1363" s="12"/>
      <c r="AB1363" s="12"/>
    </row>
    <row r="1364" spans="1:28" ht="12.75" customHeight="1" x14ac:dyDescent="0.15">
      <c r="A1364" t="str">
        <f t="shared" si="64"/>
        <v>1433988985540246176295</v>
      </c>
      <c r="B1364" s="45">
        <v>143398898</v>
      </c>
      <c r="C1364" s="13">
        <v>5540246176295</v>
      </c>
      <c r="D1364" s="11" t="str">
        <f t="shared" si="63"/>
        <v>CREMERIE</v>
      </c>
      <c r="E1364" s="7">
        <v>44849</v>
      </c>
      <c r="F1364" s="42" t="str">
        <f t="shared" si="65"/>
        <v>202210</v>
      </c>
      <c r="G1364" s="9">
        <v>11136</v>
      </c>
      <c r="H1364" s="12"/>
      <c r="I1364" s="12"/>
      <c r="J1364" s="12"/>
      <c r="K1364" s="12"/>
      <c r="L1364" s="12"/>
      <c r="M1364" s="12"/>
      <c r="N1364" s="12"/>
      <c r="O1364" s="12"/>
      <c r="P1364" s="12"/>
      <c r="Q1364" s="12"/>
      <c r="R1364" s="12"/>
      <c r="S1364" s="12"/>
      <c r="T1364" s="12"/>
      <c r="U1364" s="12"/>
      <c r="V1364" s="12"/>
      <c r="W1364" s="12"/>
      <c r="X1364" s="12"/>
      <c r="Y1364" s="12"/>
      <c r="Z1364" s="12"/>
      <c r="AA1364" s="12"/>
      <c r="AB1364" s="12"/>
    </row>
    <row r="1365" spans="1:28" ht="12.75" customHeight="1" x14ac:dyDescent="0.15">
      <c r="A1365" t="str">
        <f t="shared" si="64"/>
        <v>1433989015540246173906</v>
      </c>
      <c r="B1365" s="45">
        <v>143398901</v>
      </c>
      <c r="C1365" s="11">
        <v>5540246173906</v>
      </c>
      <c r="D1365" s="11" t="str">
        <f t="shared" si="63"/>
        <v>VOLAILLE</v>
      </c>
      <c r="E1365" s="4">
        <v>44854</v>
      </c>
      <c r="F1365" s="42" t="str">
        <f t="shared" si="65"/>
        <v>202210</v>
      </c>
      <c r="G1365" s="6">
        <v>5309</v>
      </c>
      <c r="H1365" s="12"/>
      <c r="I1365" s="12"/>
      <c r="J1365" s="12"/>
      <c r="K1365" s="12"/>
      <c r="L1365" s="12"/>
      <c r="M1365" s="12"/>
      <c r="N1365" s="12"/>
      <c r="O1365" s="12"/>
      <c r="P1365" s="12"/>
      <c r="Q1365" s="12"/>
      <c r="R1365" s="12"/>
      <c r="S1365" s="12"/>
      <c r="T1365" s="12"/>
      <c r="U1365" s="12"/>
      <c r="V1365" s="12"/>
      <c r="W1365" s="12"/>
      <c r="X1365" s="12"/>
      <c r="Y1365" s="12"/>
      <c r="Z1365" s="12"/>
      <c r="AA1365" s="12"/>
      <c r="AB1365" s="12"/>
    </row>
    <row r="1366" spans="1:28" ht="12.75" customHeight="1" x14ac:dyDescent="0.15">
      <c r="A1366" t="str">
        <f t="shared" si="64"/>
        <v>1433989015540246181016</v>
      </c>
      <c r="B1366" s="45">
        <v>143398901</v>
      </c>
      <c r="C1366" s="13">
        <v>5540246181016</v>
      </c>
      <c r="D1366" s="11" t="str">
        <f t="shared" si="63"/>
        <v>VOLAILLE</v>
      </c>
      <c r="E1366" s="7">
        <v>44854</v>
      </c>
      <c r="F1366" s="42" t="str">
        <f t="shared" si="65"/>
        <v>202210</v>
      </c>
      <c r="G1366" s="9">
        <v>9800</v>
      </c>
      <c r="H1366" s="12"/>
      <c r="I1366" s="12"/>
      <c r="J1366" s="12"/>
      <c r="K1366" s="12"/>
      <c r="L1366" s="12"/>
      <c r="M1366" s="12"/>
      <c r="N1366" s="12"/>
      <c r="O1366" s="12"/>
      <c r="P1366" s="12"/>
      <c r="Q1366" s="12"/>
      <c r="R1366" s="12"/>
      <c r="S1366" s="12"/>
      <c r="T1366" s="12"/>
      <c r="U1366" s="12"/>
      <c r="V1366" s="12"/>
      <c r="W1366" s="12"/>
      <c r="X1366" s="12"/>
      <c r="Y1366" s="12"/>
      <c r="Z1366" s="12"/>
      <c r="AA1366" s="12"/>
      <c r="AB1366" s="12"/>
    </row>
    <row r="1367" spans="1:28" ht="12.75" customHeight="1" x14ac:dyDescent="0.15">
      <c r="A1367" t="str">
        <f t="shared" si="64"/>
        <v>1433989025540246195242</v>
      </c>
      <c r="B1367" s="45">
        <v>143398902</v>
      </c>
      <c r="C1367" s="11">
        <v>5540246195242</v>
      </c>
      <c r="D1367" s="11" t="str">
        <f t="shared" si="63"/>
        <v>MIX LEGUMES</v>
      </c>
      <c r="E1367" s="4">
        <v>44851</v>
      </c>
      <c r="F1367" s="42" t="str">
        <f t="shared" si="65"/>
        <v>202210</v>
      </c>
      <c r="G1367" s="6">
        <v>743</v>
      </c>
      <c r="H1367" s="12"/>
      <c r="I1367" s="12"/>
      <c r="J1367" s="12"/>
      <c r="K1367" s="12"/>
      <c r="L1367" s="12"/>
      <c r="M1367" s="12"/>
      <c r="N1367" s="12"/>
      <c r="O1367" s="12"/>
      <c r="P1367" s="12"/>
      <c r="Q1367" s="12"/>
      <c r="R1367" s="12"/>
      <c r="S1367" s="12"/>
      <c r="T1367" s="12"/>
      <c r="U1367" s="12"/>
      <c r="V1367" s="12"/>
      <c r="W1367" s="12"/>
      <c r="X1367" s="12"/>
      <c r="Y1367" s="12"/>
      <c r="Z1367" s="12"/>
      <c r="AA1367" s="12"/>
      <c r="AB1367" s="12"/>
    </row>
    <row r="1368" spans="1:28" ht="12.75" customHeight="1" x14ac:dyDescent="0.15">
      <c r="A1368" t="str">
        <f t="shared" si="64"/>
        <v>1433989145540246176294</v>
      </c>
      <c r="B1368" s="45">
        <v>143398914</v>
      </c>
      <c r="C1368" s="13">
        <v>5540246176294</v>
      </c>
      <c r="D1368" s="11" t="str">
        <f t="shared" si="63"/>
        <v>CREMERIE</v>
      </c>
      <c r="E1368" s="7">
        <v>44851</v>
      </c>
      <c r="F1368" s="42" t="str">
        <f t="shared" si="65"/>
        <v>202210</v>
      </c>
      <c r="G1368" s="9">
        <v>1485</v>
      </c>
      <c r="H1368" s="12"/>
      <c r="I1368" s="12"/>
      <c r="J1368" s="12"/>
      <c r="K1368" s="12"/>
      <c r="L1368" s="12"/>
      <c r="M1368" s="12"/>
      <c r="N1368" s="12"/>
      <c r="O1368" s="12"/>
      <c r="P1368" s="12"/>
      <c r="Q1368" s="12"/>
      <c r="R1368" s="12"/>
      <c r="S1368" s="12"/>
      <c r="T1368" s="12"/>
      <c r="U1368" s="12"/>
      <c r="V1368" s="12"/>
      <c r="W1368" s="12"/>
      <c r="X1368" s="12"/>
      <c r="Y1368" s="12"/>
      <c r="Z1368" s="12"/>
      <c r="AA1368" s="12"/>
      <c r="AB1368" s="12"/>
    </row>
    <row r="1369" spans="1:28" ht="12.75" customHeight="1" x14ac:dyDescent="0.15">
      <c r="A1369" t="str">
        <f t="shared" si="64"/>
        <v>1433989145540246176295</v>
      </c>
      <c r="B1369" s="45">
        <v>143398914</v>
      </c>
      <c r="C1369" s="11">
        <v>5540246176295</v>
      </c>
      <c r="D1369" s="11" t="str">
        <f t="shared" si="63"/>
        <v>CREMERIE</v>
      </c>
      <c r="E1369" s="4">
        <v>44851</v>
      </c>
      <c r="F1369" s="42" t="str">
        <f t="shared" si="65"/>
        <v>202210</v>
      </c>
      <c r="G1369" s="6">
        <v>4455</v>
      </c>
      <c r="H1369" s="12"/>
      <c r="I1369" s="12"/>
      <c r="J1369" s="12"/>
      <c r="K1369" s="12"/>
      <c r="L1369" s="12"/>
      <c r="M1369" s="12"/>
      <c r="N1369" s="12"/>
      <c r="O1369" s="12"/>
      <c r="P1369" s="12"/>
      <c r="Q1369" s="12"/>
      <c r="R1369" s="12"/>
      <c r="S1369" s="12"/>
      <c r="T1369" s="12"/>
      <c r="U1369" s="12"/>
      <c r="V1369" s="12"/>
      <c r="W1369" s="12"/>
      <c r="X1369" s="12"/>
      <c r="Y1369" s="12"/>
      <c r="Z1369" s="12"/>
      <c r="AA1369" s="12"/>
      <c r="AB1369" s="12"/>
    </row>
    <row r="1370" spans="1:28" ht="12.75" customHeight="1" x14ac:dyDescent="0.15">
      <c r="A1370" t="str">
        <f t="shared" si="64"/>
        <v>1433989145540246187987</v>
      </c>
      <c r="B1370" s="45">
        <v>143398914</v>
      </c>
      <c r="C1370" s="13">
        <v>5540246187987</v>
      </c>
      <c r="D1370" s="11" t="str">
        <f t="shared" si="63"/>
        <v>CREMERIE</v>
      </c>
      <c r="E1370" s="7">
        <v>44851</v>
      </c>
      <c r="F1370" s="42" t="str">
        <f t="shared" si="65"/>
        <v>202210</v>
      </c>
      <c r="G1370" s="9">
        <v>3341</v>
      </c>
      <c r="H1370" s="12"/>
      <c r="I1370" s="12"/>
      <c r="J1370" s="12"/>
      <c r="K1370" s="12"/>
      <c r="L1370" s="12"/>
      <c r="M1370" s="12"/>
      <c r="N1370" s="12"/>
      <c r="O1370" s="12"/>
      <c r="P1370" s="12"/>
      <c r="Q1370" s="12"/>
      <c r="R1370" s="12"/>
      <c r="S1370" s="12"/>
      <c r="T1370" s="12"/>
      <c r="U1370" s="12"/>
      <c r="V1370" s="12"/>
      <c r="W1370" s="12"/>
      <c r="X1370" s="12"/>
      <c r="Y1370" s="12"/>
      <c r="Z1370" s="12"/>
      <c r="AA1370" s="12"/>
      <c r="AB1370" s="12"/>
    </row>
    <row r="1371" spans="1:28" ht="12.75" customHeight="1" x14ac:dyDescent="0.15">
      <c r="A1371" t="str">
        <f t="shared" si="64"/>
        <v>1433989145540246188200</v>
      </c>
      <c r="B1371" s="45">
        <v>143398914</v>
      </c>
      <c r="C1371" s="11">
        <v>5540246188200</v>
      </c>
      <c r="D1371" s="11" t="str">
        <f t="shared" si="63"/>
        <v>CREMERIE</v>
      </c>
      <c r="E1371" s="4">
        <v>44851</v>
      </c>
      <c r="F1371" s="42" t="str">
        <f t="shared" si="65"/>
        <v>202210</v>
      </c>
      <c r="G1371" s="6">
        <v>743</v>
      </c>
      <c r="H1371" s="12"/>
      <c r="I1371" s="12"/>
      <c r="J1371" s="12"/>
      <c r="K1371" s="12"/>
      <c r="L1371" s="12"/>
      <c r="M1371" s="12"/>
      <c r="N1371" s="12"/>
      <c r="O1371" s="12"/>
      <c r="P1371" s="12"/>
      <c r="Q1371" s="12"/>
      <c r="R1371" s="12"/>
      <c r="S1371" s="12"/>
      <c r="T1371" s="12"/>
      <c r="U1371" s="12"/>
      <c r="V1371" s="12"/>
      <c r="W1371" s="12"/>
      <c r="X1371" s="12"/>
      <c r="Y1371" s="12"/>
      <c r="Z1371" s="12"/>
      <c r="AA1371" s="12"/>
      <c r="AB1371" s="12"/>
    </row>
    <row r="1372" spans="1:28" ht="12.75" customHeight="1" x14ac:dyDescent="0.15">
      <c r="A1372" t="str">
        <f t="shared" si="64"/>
        <v>1433989155540246172669</v>
      </c>
      <c r="B1372" s="45">
        <v>143398915</v>
      </c>
      <c r="C1372" s="13">
        <v>5540246172669</v>
      </c>
      <c r="D1372" s="11" t="str">
        <f t="shared" si="63"/>
        <v>CREMERIE</v>
      </c>
      <c r="E1372" s="7">
        <v>44851</v>
      </c>
      <c r="F1372" s="42" t="str">
        <f t="shared" si="65"/>
        <v>202210</v>
      </c>
      <c r="G1372" s="9">
        <v>140</v>
      </c>
      <c r="H1372" s="12"/>
      <c r="I1372" s="12"/>
      <c r="J1372" s="12"/>
      <c r="K1372" s="12"/>
      <c r="L1372" s="12"/>
      <c r="M1372" s="12"/>
      <c r="N1372" s="12"/>
      <c r="O1372" s="12"/>
      <c r="P1372" s="12"/>
      <c r="Q1372" s="12"/>
      <c r="R1372" s="12"/>
      <c r="S1372" s="12"/>
      <c r="T1372" s="12"/>
      <c r="U1372" s="12"/>
      <c r="V1372" s="12"/>
      <c r="W1372" s="12"/>
      <c r="X1372" s="12"/>
      <c r="Y1372" s="12"/>
      <c r="Z1372" s="12"/>
      <c r="AA1372" s="12"/>
      <c r="AB1372" s="12"/>
    </row>
    <row r="1373" spans="1:28" ht="12.75" customHeight="1" x14ac:dyDescent="0.15">
      <c r="A1373" t="str">
        <f t="shared" si="64"/>
        <v>1433989375540246194632</v>
      </c>
      <c r="B1373" s="45">
        <v>143398937</v>
      </c>
      <c r="C1373" s="13">
        <v>5540246194632</v>
      </c>
      <c r="D1373" s="11" t="str">
        <f t="shared" si="63"/>
        <v>BOULANGERIE</v>
      </c>
      <c r="E1373" s="7">
        <v>44858</v>
      </c>
      <c r="F1373" s="42" t="str">
        <f t="shared" si="65"/>
        <v>202210</v>
      </c>
      <c r="G1373" s="9">
        <v>1504</v>
      </c>
      <c r="H1373" s="12"/>
      <c r="I1373" s="12"/>
      <c r="J1373" s="12"/>
      <c r="K1373" s="12"/>
      <c r="L1373" s="12"/>
      <c r="M1373" s="12"/>
      <c r="N1373" s="12"/>
      <c r="O1373" s="12"/>
      <c r="P1373" s="12"/>
      <c r="Q1373" s="12"/>
      <c r="R1373" s="12"/>
      <c r="S1373" s="12"/>
      <c r="T1373" s="12"/>
      <c r="U1373" s="12"/>
      <c r="V1373" s="12"/>
      <c r="W1373" s="12"/>
      <c r="X1373" s="12"/>
      <c r="Y1373" s="12"/>
      <c r="Z1373" s="12"/>
      <c r="AA1373" s="12"/>
      <c r="AB1373" s="12"/>
    </row>
    <row r="1374" spans="1:28" ht="12.75" customHeight="1" x14ac:dyDescent="0.15">
      <c r="A1374" t="str">
        <f t="shared" si="64"/>
        <v>1433989385540246182684</v>
      </c>
      <c r="B1374" s="45">
        <v>143398938</v>
      </c>
      <c r="C1374" s="11">
        <v>5540246182684</v>
      </c>
      <c r="D1374" s="11" t="str">
        <f t="shared" si="63"/>
        <v>BOULANGERIE</v>
      </c>
      <c r="E1374" s="4">
        <v>44856</v>
      </c>
      <c r="F1374" s="42" t="str">
        <f t="shared" si="65"/>
        <v>202210</v>
      </c>
      <c r="G1374" s="6">
        <v>232</v>
      </c>
      <c r="H1374" s="12"/>
      <c r="I1374" s="12"/>
      <c r="J1374" s="12"/>
      <c r="K1374" s="12"/>
      <c r="L1374" s="12"/>
      <c r="M1374" s="12"/>
      <c r="N1374" s="12"/>
      <c r="O1374" s="12"/>
      <c r="P1374" s="12"/>
      <c r="Q1374" s="12"/>
      <c r="R1374" s="12"/>
      <c r="S1374" s="12"/>
      <c r="T1374" s="12"/>
      <c r="U1374" s="12"/>
      <c r="V1374" s="12"/>
      <c r="W1374" s="12"/>
      <c r="X1374" s="12"/>
      <c r="Y1374" s="12"/>
      <c r="Z1374" s="12"/>
      <c r="AA1374" s="12"/>
      <c r="AB1374" s="12"/>
    </row>
    <row r="1375" spans="1:28" ht="12.75" customHeight="1" x14ac:dyDescent="0.15">
      <c r="A1375" t="str">
        <f t="shared" si="64"/>
        <v>1433989385540246183844</v>
      </c>
      <c r="B1375" s="45">
        <v>143398938</v>
      </c>
      <c r="C1375" s="13">
        <v>5540246183844</v>
      </c>
      <c r="D1375" s="11" t="str">
        <f t="shared" si="63"/>
        <v>BOULANGERIE</v>
      </c>
      <c r="E1375" s="7">
        <v>44856</v>
      </c>
      <c r="F1375" s="42" t="str">
        <f t="shared" si="65"/>
        <v>202210</v>
      </c>
      <c r="G1375" s="9">
        <v>372</v>
      </c>
      <c r="H1375" s="12"/>
      <c r="I1375" s="12"/>
      <c r="J1375" s="12"/>
      <c r="K1375" s="12"/>
      <c r="L1375" s="12"/>
      <c r="M1375" s="12"/>
      <c r="N1375" s="12"/>
      <c r="O1375" s="12"/>
      <c r="P1375" s="12"/>
      <c r="Q1375" s="12"/>
      <c r="R1375" s="12"/>
      <c r="S1375" s="12"/>
      <c r="T1375" s="12"/>
      <c r="U1375" s="12"/>
      <c r="V1375" s="12"/>
      <c r="W1375" s="12"/>
      <c r="X1375" s="12"/>
      <c r="Y1375" s="12"/>
      <c r="Z1375" s="12"/>
      <c r="AA1375" s="12"/>
      <c r="AB1375" s="12"/>
    </row>
    <row r="1376" spans="1:28" ht="12.75" customHeight="1" x14ac:dyDescent="0.15">
      <c r="A1376" t="str">
        <f t="shared" si="64"/>
        <v>1433989385540246194467</v>
      </c>
      <c r="B1376" s="45">
        <v>143398938</v>
      </c>
      <c r="C1376" s="13">
        <v>5540246194467</v>
      </c>
      <c r="D1376" s="11" t="str">
        <f t="shared" si="63"/>
        <v>BOULANGERIE</v>
      </c>
      <c r="E1376" s="7">
        <v>44856</v>
      </c>
      <c r="F1376" s="42" t="str">
        <f t="shared" si="65"/>
        <v>202210</v>
      </c>
      <c r="G1376" s="9">
        <v>24277</v>
      </c>
      <c r="H1376" s="12"/>
      <c r="I1376" s="12"/>
      <c r="J1376" s="12"/>
      <c r="K1376" s="12"/>
      <c r="L1376" s="12"/>
      <c r="M1376" s="12"/>
      <c r="N1376" s="12"/>
      <c r="O1376" s="12"/>
      <c r="P1376" s="12"/>
      <c r="Q1376" s="12"/>
      <c r="R1376" s="12"/>
      <c r="S1376" s="12"/>
      <c r="T1376" s="12"/>
      <c r="U1376" s="12"/>
      <c r="V1376" s="12"/>
      <c r="W1376" s="12"/>
      <c r="X1376" s="12"/>
      <c r="Y1376" s="12"/>
      <c r="Z1376" s="12"/>
      <c r="AA1376" s="12"/>
      <c r="AB1376" s="12"/>
    </row>
    <row r="1377" spans="1:28" ht="12.75" customHeight="1" x14ac:dyDescent="0.15">
      <c r="A1377" t="str">
        <f t="shared" si="64"/>
        <v>1433989535540246170256</v>
      </c>
      <c r="B1377" s="45">
        <v>143398953</v>
      </c>
      <c r="C1377" s="13">
        <v>5540246170256</v>
      </c>
      <c r="D1377" s="11" t="str">
        <f t="shared" si="63"/>
        <v>BOULANGERIE</v>
      </c>
      <c r="E1377" s="7">
        <v>44864</v>
      </c>
      <c r="F1377" s="42" t="str">
        <f t="shared" si="65"/>
        <v>202210</v>
      </c>
      <c r="G1377" s="9">
        <v>2822</v>
      </c>
      <c r="H1377" s="12"/>
      <c r="I1377" s="12"/>
      <c r="J1377" s="12"/>
      <c r="K1377" s="12"/>
      <c r="L1377" s="12"/>
      <c r="M1377" s="12"/>
      <c r="N1377" s="12"/>
      <c r="O1377" s="12"/>
      <c r="P1377" s="12"/>
      <c r="Q1377" s="12"/>
      <c r="R1377" s="12"/>
      <c r="S1377" s="12"/>
      <c r="T1377" s="12"/>
      <c r="U1377" s="12"/>
      <c r="V1377" s="12"/>
      <c r="W1377" s="12"/>
      <c r="X1377" s="12"/>
      <c r="Y1377" s="12"/>
      <c r="Z1377" s="12"/>
      <c r="AA1377" s="12"/>
      <c r="AB1377" s="12"/>
    </row>
    <row r="1378" spans="1:28" ht="12.75" customHeight="1" x14ac:dyDescent="0.15">
      <c r="A1378" t="str">
        <f t="shared" si="64"/>
        <v>1433989535540246171888</v>
      </c>
      <c r="B1378" s="45">
        <v>143398953</v>
      </c>
      <c r="C1378" s="11">
        <v>5540246171888</v>
      </c>
      <c r="D1378" s="11" t="str">
        <f t="shared" si="63"/>
        <v>BOULANGERIE</v>
      </c>
      <c r="E1378" s="4">
        <v>44864</v>
      </c>
      <c r="F1378" s="42" t="str">
        <f t="shared" si="65"/>
        <v>202210</v>
      </c>
      <c r="G1378" s="6">
        <v>780</v>
      </c>
      <c r="H1378" s="12"/>
      <c r="I1378" s="12"/>
      <c r="J1378" s="12"/>
      <c r="K1378" s="12"/>
      <c r="L1378" s="12"/>
      <c r="M1378" s="12"/>
      <c r="N1378" s="12"/>
      <c r="O1378" s="12"/>
      <c r="P1378" s="12"/>
      <c r="Q1378" s="12"/>
      <c r="R1378" s="12"/>
      <c r="S1378" s="12"/>
      <c r="T1378" s="12"/>
      <c r="U1378" s="12"/>
      <c r="V1378" s="12"/>
      <c r="W1378" s="12"/>
      <c r="X1378" s="12"/>
      <c r="Y1378" s="12"/>
      <c r="Z1378" s="12"/>
      <c r="AA1378" s="12"/>
      <c r="AB1378" s="12"/>
    </row>
    <row r="1379" spans="1:28" ht="12.75" customHeight="1" x14ac:dyDescent="0.15">
      <c r="A1379" t="str">
        <f t="shared" si="64"/>
        <v>1433989605540246183589</v>
      </c>
      <c r="B1379" s="45">
        <v>143398960</v>
      </c>
      <c r="C1379" s="11">
        <v>5540246183589</v>
      </c>
      <c r="D1379" s="11" t="str">
        <f t="shared" si="63"/>
        <v>MIX LEGUMES</v>
      </c>
      <c r="E1379" s="4">
        <v>44858</v>
      </c>
      <c r="F1379" s="42" t="str">
        <f t="shared" si="65"/>
        <v>202210</v>
      </c>
      <c r="G1379" s="6">
        <v>650</v>
      </c>
      <c r="H1379" s="12"/>
      <c r="I1379" s="12"/>
      <c r="J1379" s="12"/>
      <c r="K1379" s="12"/>
      <c r="L1379" s="12"/>
      <c r="M1379" s="12"/>
      <c r="N1379" s="12"/>
      <c r="O1379" s="12"/>
      <c r="P1379" s="12"/>
      <c r="Q1379" s="12"/>
      <c r="R1379" s="12"/>
      <c r="S1379" s="12"/>
      <c r="T1379" s="12"/>
      <c r="U1379" s="12"/>
      <c r="V1379" s="12"/>
      <c r="W1379" s="12"/>
      <c r="X1379" s="12"/>
      <c r="Y1379" s="12"/>
      <c r="Z1379" s="12"/>
      <c r="AA1379" s="12"/>
      <c r="AB1379" s="12"/>
    </row>
    <row r="1380" spans="1:28" ht="12.75" customHeight="1" x14ac:dyDescent="0.15">
      <c r="A1380" t="str">
        <f t="shared" si="64"/>
        <v>1433989605540246186352</v>
      </c>
      <c r="B1380" s="45">
        <v>143398960</v>
      </c>
      <c r="C1380" s="13">
        <v>5540246186352</v>
      </c>
      <c r="D1380" s="11" t="str">
        <f t="shared" si="63"/>
        <v>MIX LEGUMES</v>
      </c>
      <c r="E1380" s="7">
        <v>44858</v>
      </c>
      <c r="F1380" s="42" t="str">
        <f t="shared" si="65"/>
        <v>202210</v>
      </c>
      <c r="G1380" s="9">
        <v>940</v>
      </c>
      <c r="H1380" s="12"/>
      <c r="I1380" s="12"/>
      <c r="J1380" s="12"/>
      <c r="K1380" s="12"/>
      <c r="L1380" s="12"/>
      <c r="M1380" s="12"/>
      <c r="N1380" s="12"/>
      <c r="O1380" s="12"/>
      <c r="P1380" s="12"/>
      <c r="Q1380" s="12"/>
      <c r="R1380" s="12"/>
      <c r="S1380" s="12"/>
      <c r="T1380" s="12"/>
      <c r="U1380" s="12"/>
      <c r="V1380" s="12"/>
      <c r="W1380" s="12"/>
      <c r="X1380" s="12"/>
      <c r="Y1380" s="12"/>
      <c r="Z1380" s="12"/>
      <c r="AA1380" s="12"/>
      <c r="AB1380" s="12"/>
    </row>
    <row r="1381" spans="1:28" ht="12.75" customHeight="1" x14ac:dyDescent="0.15">
      <c r="A1381" t="str">
        <f t="shared" si="64"/>
        <v>1433989605540246194790</v>
      </c>
      <c r="B1381" s="45">
        <v>143398960</v>
      </c>
      <c r="C1381" s="11">
        <v>5540246194790</v>
      </c>
      <c r="D1381" s="11" t="str">
        <f t="shared" si="63"/>
        <v>MIX LEGUMES</v>
      </c>
      <c r="E1381" s="4">
        <v>44858</v>
      </c>
      <c r="F1381" s="42" t="str">
        <f t="shared" si="65"/>
        <v>202210</v>
      </c>
      <c r="G1381" s="6">
        <v>1316</v>
      </c>
      <c r="H1381" s="12"/>
      <c r="I1381" s="12"/>
      <c r="J1381" s="12"/>
      <c r="K1381" s="12"/>
      <c r="L1381" s="12"/>
      <c r="M1381" s="12"/>
      <c r="N1381" s="12"/>
      <c r="O1381" s="12"/>
      <c r="P1381" s="12"/>
      <c r="Q1381" s="12"/>
      <c r="R1381" s="12"/>
      <c r="S1381" s="12"/>
      <c r="T1381" s="12"/>
      <c r="U1381" s="12"/>
      <c r="V1381" s="12"/>
      <c r="W1381" s="12"/>
      <c r="X1381" s="12"/>
      <c r="Y1381" s="12"/>
      <c r="Z1381" s="12"/>
      <c r="AA1381" s="12"/>
      <c r="AB1381" s="12"/>
    </row>
    <row r="1382" spans="1:28" ht="12.75" customHeight="1" x14ac:dyDescent="0.15">
      <c r="A1382" t="str">
        <f t="shared" si="64"/>
        <v>1433989805540246187987</v>
      </c>
      <c r="B1382" s="45">
        <v>143398980</v>
      </c>
      <c r="C1382" s="11">
        <v>5540246187987</v>
      </c>
      <c r="D1382" s="11" t="str">
        <f t="shared" si="63"/>
        <v>CREMERIE</v>
      </c>
      <c r="E1382" s="4">
        <v>44854</v>
      </c>
      <c r="F1382" s="42" t="str">
        <f t="shared" si="65"/>
        <v>202210</v>
      </c>
      <c r="G1382" s="6">
        <v>2228</v>
      </c>
      <c r="H1382" s="12"/>
      <c r="I1382" s="12"/>
      <c r="J1382" s="12"/>
      <c r="K1382" s="12"/>
      <c r="L1382" s="12"/>
      <c r="M1382" s="12"/>
      <c r="N1382" s="12"/>
      <c r="O1382" s="12"/>
      <c r="P1382" s="12"/>
      <c r="Q1382" s="12"/>
      <c r="R1382" s="12"/>
      <c r="S1382" s="12"/>
      <c r="T1382" s="12"/>
      <c r="U1382" s="12"/>
      <c r="V1382" s="12"/>
      <c r="W1382" s="12"/>
      <c r="X1382" s="12"/>
      <c r="Y1382" s="12"/>
      <c r="Z1382" s="12"/>
      <c r="AA1382" s="12"/>
      <c r="AB1382" s="12"/>
    </row>
    <row r="1383" spans="1:28" ht="12.75" customHeight="1" x14ac:dyDescent="0.15">
      <c r="A1383" t="str">
        <f t="shared" si="64"/>
        <v>1433989805540246188200</v>
      </c>
      <c r="B1383" s="45">
        <v>143398980</v>
      </c>
      <c r="C1383" s="13">
        <v>5540246188200</v>
      </c>
      <c r="D1383" s="11" t="str">
        <f t="shared" si="63"/>
        <v>CREMERIE</v>
      </c>
      <c r="E1383" s="7">
        <v>44854</v>
      </c>
      <c r="F1383" s="42" t="str">
        <f t="shared" si="65"/>
        <v>202210</v>
      </c>
      <c r="G1383" s="9">
        <v>1485</v>
      </c>
      <c r="H1383" s="12"/>
      <c r="I1383" s="12"/>
      <c r="J1383" s="12"/>
      <c r="K1383" s="12"/>
      <c r="L1383" s="12"/>
      <c r="M1383" s="12"/>
      <c r="N1383" s="12"/>
      <c r="O1383" s="12"/>
      <c r="P1383" s="12"/>
      <c r="Q1383" s="12"/>
      <c r="R1383" s="12"/>
      <c r="S1383" s="12"/>
      <c r="T1383" s="12"/>
      <c r="U1383" s="12"/>
      <c r="V1383" s="12"/>
      <c r="W1383" s="12"/>
      <c r="X1383" s="12"/>
      <c r="Y1383" s="12"/>
      <c r="Z1383" s="12"/>
      <c r="AA1383" s="12"/>
      <c r="AB1383" s="12"/>
    </row>
    <row r="1384" spans="1:28" ht="12.75" customHeight="1" x14ac:dyDescent="0.15">
      <c r="A1384" t="str">
        <f t="shared" si="64"/>
        <v>1433989815540246188175</v>
      </c>
      <c r="B1384" s="45">
        <v>143398981</v>
      </c>
      <c r="C1384" s="13">
        <v>5540246188175</v>
      </c>
      <c r="D1384" s="11" t="str">
        <f t="shared" si="63"/>
        <v>CREMERIE</v>
      </c>
      <c r="E1384" s="7">
        <v>44854</v>
      </c>
      <c r="F1384" s="42" t="str">
        <f t="shared" si="65"/>
        <v>202210</v>
      </c>
      <c r="G1384" s="9">
        <v>186</v>
      </c>
      <c r="H1384" s="12"/>
      <c r="I1384" s="12"/>
      <c r="J1384" s="12"/>
      <c r="K1384" s="12"/>
      <c r="L1384" s="12"/>
      <c r="M1384" s="12"/>
      <c r="N1384" s="12"/>
      <c r="O1384" s="12"/>
      <c r="P1384" s="12"/>
      <c r="Q1384" s="12"/>
      <c r="R1384" s="12"/>
      <c r="S1384" s="12"/>
      <c r="T1384" s="12"/>
      <c r="U1384" s="12"/>
      <c r="V1384" s="12"/>
      <c r="W1384" s="12"/>
      <c r="X1384" s="12"/>
      <c r="Y1384" s="12"/>
      <c r="Z1384" s="12"/>
      <c r="AA1384" s="12"/>
      <c r="AB1384" s="12"/>
    </row>
    <row r="1385" spans="1:28" ht="12.75" customHeight="1" x14ac:dyDescent="0.15">
      <c r="A1385" t="str">
        <f t="shared" si="64"/>
        <v>1433989895540246196002</v>
      </c>
      <c r="B1385" s="45">
        <v>143398989</v>
      </c>
      <c r="C1385" s="11">
        <v>5540246196002</v>
      </c>
      <c r="D1385" s="11" t="str">
        <f t="shared" si="63"/>
        <v>CREMERIE</v>
      </c>
      <c r="E1385" s="4">
        <v>44878</v>
      </c>
      <c r="F1385" s="42" t="str">
        <f t="shared" si="65"/>
        <v>202211</v>
      </c>
      <c r="G1385" s="6">
        <v>845</v>
      </c>
      <c r="H1385" s="12"/>
      <c r="I1385" s="12"/>
      <c r="J1385" s="12"/>
      <c r="K1385" s="12"/>
      <c r="L1385" s="12"/>
      <c r="M1385" s="12"/>
      <c r="N1385" s="12"/>
      <c r="O1385" s="12"/>
      <c r="P1385" s="12"/>
      <c r="Q1385" s="12"/>
      <c r="R1385" s="12"/>
      <c r="S1385" s="12"/>
      <c r="T1385" s="12"/>
      <c r="U1385" s="12"/>
      <c r="V1385" s="12"/>
      <c r="W1385" s="12"/>
      <c r="X1385" s="12"/>
      <c r="Y1385" s="12"/>
      <c r="Z1385" s="12"/>
      <c r="AA1385" s="12"/>
      <c r="AB1385" s="12"/>
    </row>
    <row r="1386" spans="1:28" ht="12.75" customHeight="1" x14ac:dyDescent="0.15">
      <c r="A1386" t="str">
        <f t="shared" si="64"/>
        <v>1433990015540246194632</v>
      </c>
      <c r="B1386" s="45">
        <v>143399001</v>
      </c>
      <c r="C1386" s="13">
        <v>5540246194632</v>
      </c>
      <c r="D1386" s="11" t="str">
        <f t="shared" si="63"/>
        <v>BOULANGERIE</v>
      </c>
      <c r="E1386" s="7">
        <v>44861</v>
      </c>
      <c r="F1386" s="42" t="str">
        <f t="shared" si="65"/>
        <v>202210</v>
      </c>
      <c r="G1386" s="9">
        <v>669</v>
      </c>
      <c r="H1386" s="12"/>
      <c r="I1386" s="12"/>
      <c r="J1386" s="12"/>
      <c r="K1386" s="12"/>
      <c r="L1386" s="12"/>
      <c r="M1386" s="12"/>
      <c r="N1386" s="12"/>
      <c r="O1386" s="12"/>
      <c r="P1386" s="12"/>
      <c r="Q1386" s="12"/>
      <c r="R1386" s="12"/>
      <c r="S1386" s="12"/>
      <c r="T1386" s="12"/>
      <c r="U1386" s="12"/>
      <c r="V1386" s="12"/>
      <c r="W1386" s="12"/>
      <c r="X1386" s="12"/>
      <c r="Y1386" s="12"/>
      <c r="Z1386" s="12"/>
      <c r="AA1386" s="12"/>
      <c r="AB1386" s="12"/>
    </row>
    <row r="1387" spans="1:28" ht="12.75" customHeight="1" x14ac:dyDescent="0.15">
      <c r="A1387" t="str">
        <f t="shared" si="64"/>
        <v>1433990015540246195250</v>
      </c>
      <c r="B1387" s="45">
        <v>143399001</v>
      </c>
      <c r="C1387" s="11">
        <v>5540246195250</v>
      </c>
      <c r="D1387" s="11" t="str">
        <f t="shared" si="63"/>
        <v>BOULANGERIE</v>
      </c>
      <c r="E1387" s="4">
        <v>44861</v>
      </c>
      <c r="F1387" s="42" t="str">
        <f t="shared" si="65"/>
        <v>202210</v>
      </c>
      <c r="G1387" s="6">
        <v>418</v>
      </c>
      <c r="H1387" s="12"/>
      <c r="I1387" s="12"/>
      <c r="J1387" s="12"/>
      <c r="K1387" s="12"/>
      <c r="L1387" s="12"/>
      <c r="M1387" s="12"/>
      <c r="N1387" s="12"/>
      <c r="O1387" s="12"/>
      <c r="P1387" s="12"/>
      <c r="Q1387" s="12"/>
      <c r="R1387" s="12"/>
      <c r="S1387" s="12"/>
      <c r="T1387" s="12"/>
      <c r="U1387" s="12"/>
      <c r="V1387" s="12"/>
      <c r="W1387" s="12"/>
      <c r="X1387" s="12"/>
      <c r="Y1387" s="12"/>
      <c r="Z1387" s="12"/>
      <c r="AA1387" s="12"/>
      <c r="AB1387" s="12"/>
    </row>
    <row r="1388" spans="1:28" ht="12.75" customHeight="1" x14ac:dyDescent="0.15">
      <c r="A1388" t="str">
        <f t="shared" si="64"/>
        <v>1433990025540246194632</v>
      </c>
      <c r="B1388" s="45">
        <v>143399002</v>
      </c>
      <c r="C1388" s="13">
        <v>5540246194632</v>
      </c>
      <c r="D1388" s="11" t="str">
        <f t="shared" si="63"/>
        <v>BOULANGERIE</v>
      </c>
      <c r="E1388" s="7">
        <v>44863</v>
      </c>
      <c r="F1388" s="42" t="str">
        <f t="shared" si="65"/>
        <v>202210</v>
      </c>
      <c r="G1388" s="9">
        <v>1942</v>
      </c>
      <c r="H1388" s="12"/>
      <c r="I1388" s="12"/>
      <c r="J1388" s="12"/>
      <c r="K1388" s="12"/>
      <c r="L1388" s="12"/>
      <c r="M1388" s="12"/>
      <c r="N1388" s="12"/>
      <c r="O1388" s="12"/>
      <c r="P1388" s="12"/>
      <c r="Q1388" s="12"/>
      <c r="R1388" s="12"/>
      <c r="S1388" s="12"/>
      <c r="T1388" s="12"/>
      <c r="U1388" s="12"/>
      <c r="V1388" s="12"/>
      <c r="W1388" s="12"/>
      <c r="X1388" s="12"/>
      <c r="Y1388" s="12"/>
      <c r="Z1388" s="12"/>
      <c r="AA1388" s="12"/>
      <c r="AB1388" s="12"/>
    </row>
    <row r="1389" spans="1:28" ht="12.75" customHeight="1" x14ac:dyDescent="0.15">
      <c r="A1389" t="str">
        <f t="shared" si="64"/>
        <v>1433990035540246194632</v>
      </c>
      <c r="B1389" s="45">
        <v>143399003</v>
      </c>
      <c r="C1389" s="13">
        <v>5540246194632</v>
      </c>
      <c r="D1389" s="11" t="str">
        <f t="shared" si="63"/>
        <v>BOULANGERIE</v>
      </c>
      <c r="E1389" s="7">
        <v>44865</v>
      </c>
      <c r="F1389" s="42" t="str">
        <f t="shared" si="65"/>
        <v>202210</v>
      </c>
      <c r="G1389" s="9">
        <v>585</v>
      </c>
      <c r="H1389" s="12"/>
      <c r="I1389" s="12"/>
      <c r="J1389" s="12"/>
      <c r="K1389" s="12"/>
      <c r="L1389" s="12"/>
      <c r="M1389" s="12"/>
      <c r="N1389" s="12"/>
      <c r="O1389" s="12"/>
      <c r="P1389" s="12"/>
      <c r="Q1389" s="12"/>
      <c r="R1389" s="12"/>
      <c r="S1389" s="12"/>
      <c r="T1389" s="12"/>
      <c r="U1389" s="12"/>
      <c r="V1389" s="12"/>
      <c r="W1389" s="12"/>
      <c r="X1389" s="12"/>
      <c r="Y1389" s="12"/>
      <c r="Z1389" s="12"/>
      <c r="AA1389" s="12"/>
      <c r="AB1389" s="12"/>
    </row>
    <row r="1390" spans="1:28" ht="12.75" customHeight="1" x14ac:dyDescent="0.15">
      <c r="A1390" t="str">
        <f t="shared" si="64"/>
        <v>1433990035540246195250</v>
      </c>
      <c r="B1390" s="45">
        <v>143399003</v>
      </c>
      <c r="C1390" s="11">
        <v>5540246195250</v>
      </c>
      <c r="D1390" s="11" t="str">
        <f t="shared" si="63"/>
        <v>BOULANGERIE</v>
      </c>
      <c r="E1390" s="4">
        <v>44865</v>
      </c>
      <c r="F1390" s="42" t="str">
        <f t="shared" si="65"/>
        <v>202210</v>
      </c>
      <c r="G1390" s="6">
        <v>242</v>
      </c>
      <c r="H1390" s="12"/>
      <c r="I1390" s="12"/>
      <c r="J1390" s="12"/>
      <c r="K1390" s="12"/>
      <c r="L1390" s="12"/>
      <c r="M1390" s="12"/>
      <c r="N1390" s="12"/>
      <c r="O1390" s="12"/>
      <c r="P1390" s="12"/>
      <c r="Q1390" s="12"/>
      <c r="R1390" s="12"/>
      <c r="S1390" s="12"/>
      <c r="T1390" s="12"/>
      <c r="U1390" s="12"/>
      <c r="V1390" s="12"/>
      <c r="W1390" s="12"/>
      <c r="X1390" s="12"/>
      <c r="Y1390" s="12"/>
      <c r="Z1390" s="12"/>
      <c r="AA1390" s="12"/>
      <c r="AB1390" s="12"/>
    </row>
    <row r="1391" spans="1:28" ht="12.75" customHeight="1" x14ac:dyDescent="0.15">
      <c r="A1391" t="str">
        <f t="shared" si="64"/>
        <v>1433990135540246172669</v>
      </c>
      <c r="B1391" s="45">
        <v>143399013</v>
      </c>
      <c r="C1391" s="13">
        <v>5540246172669</v>
      </c>
      <c r="D1391" s="11" t="str">
        <f t="shared" si="63"/>
        <v>CREMERIE</v>
      </c>
      <c r="E1391" s="7">
        <v>44855</v>
      </c>
      <c r="F1391" s="42" t="str">
        <f t="shared" si="65"/>
        <v>202210</v>
      </c>
      <c r="G1391" s="9">
        <v>140</v>
      </c>
      <c r="H1391" s="12"/>
      <c r="I1391" s="12"/>
      <c r="J1391" s="12"/>
      <c r="K1391" s="12"/>
      <c r="L1391" s="12"/>
      <c r="M1391" s="12"/>
      <c r="N1391" s="12"/>
      <c r="O1391" s="12"/>
      <c r="P1391" s="12"/>
      <c r="Q1391" s="12"/>
      <c r="R1391" s="12"/>
      <c r="S1391" s="12"/>
      <c r="T1391" s="12"/>
      <c r="U1391" s="12"/>
      <c r="V1391" s="12"/>
      <c r="W1391" s="12"/>
      <c r="X1391" s="12"/>
      <c r="Y1391" s="12"/>
      <c r="Z1391" s="12"/>
      <c r="AA1391" s="12"/>
      <c r="AB1391" s="12"/>
    </row>
    <row r="1392" spans="1:28" ht="12.75" customHeight="1" x14ac:dyDescent="0.15">
      <c r="A1392" t="str">
        <f t="shared" si="64"/>
        <v>1433990135540246174174</v>
      </c>
      <c r="B1392" s="45">
        <v>143399013</v>
      </c>
      <c r="C1392" s="13">
        <v>5540246174174</v>
      </c>
      <c r="D1392" s="11" t="str">
        <f t="shared" si="63"/>
        <v>CREMERIE</v>
      </c>
      <c r="E1392" s="7">
        <v>44855</v>
      </c>
      <c r="F1392" s="42" t="str">
        <f t="shared" si="65"/>
        <v>202210</v>
      </c>
      <c r="G1392" s="9">
        <v>464</v>
      </c>
      <c r="H1392" s="12"/>
      <c r="I1392" s="12"/>
      <c r="J1392" s="12"/>
      <c r="K1392" s="12"/>
      <c r="L1392" s="12"/>
      <c r="M1392" s="12"/>
      <c r="N1392" s="12"/>
      <c r="O1392" s="12"/>
      <c r="P1392" s="12"/>
      <c r="Q1392" s="12"/>
      <c r="R1392" s="12"/>
      <c r="S1392" s="12"/>
      <c r="T1392" s="12"/>
      <c r="U1392" s="12"/>
      <c r="V1392" s="12"/>
      <c r="W1392" s="12"/>
      <c r="X1392" s="12"/>
      <c r="Y1392" s="12"/>
      <c r="Z1392" s="12"/>
      <c r="AA1392" s="12"/>
      <c r="AB1392" s="12"/>
    </row>
    <row r="1393" spans="1:28" ht="12.75" customHeight="1" x14ac:dyDescent="0.15">
      <c r="A1393" t="str">
        <f t="shared" si="64"/>
        <v>1433990135540246176699</v>
      </c>
      <c r="B1393" s="45">
        <v>143399013</v>
      </c>
      <c r="C1393" s="11">
        <v>5540246176699</v>
      </c>
      <c r="D1393" s="11" t="str">
        <f t="shared" si="63"/>
        <v>CREMERIE</v>
      </c>
      <c r="E1393" s="4">
        <v>44855</v>
      </c>
      <c r="F1393" s="42" t="str">
        <f t="shared" si="65"/>
        <v>202210</v>
      </c>
      <c r="G1393" s="6">
        <v>8352</v>
      </c>
      <c r="H1393" s="12"/>
      <c r="I1393" s="12"/>
      <c r="J1393" s="12"/>
      <c r="K1393" s="12"/>
      <c r="L1393" s="12"/>
      <c r="M1393" s="12"/>
      <c r="N1393" s="12"/>
      <c r="O1393" s="12"/>
      <c r="P1393" s="12"/>
      <c r="Q1393" s="12"/>
      <c r="R1393" s="12"/>
      <c r="S1393" s="12"/>
      <c r="T1393" s="12"/>
      <c r="U1393" s="12"/>
      <c r="V1393" s="12"/>
      <c r="W1393" s="12"/>
      <c r="X1393" s="12"/>
      <c r="Y1393" s="12"/>
      <c r="Z1393" s="12"/>
      <c r="AA1393" s="12"/>
      <c r="AB1393" s="12"/>
    </row>
    <row r="1394" spans="1:28" ht="12.75" customHeight="1" x14ac:dyDescent="0.15">
      <c r="A1394" t="str">
        <f t="shared" si="64"/>
        <v>1433990135540246188175</v>
      </c>
      <c r="B1394" s="45">
        <v>143399013</v>
      </c>
      <c r="C1394" s="11">
        <v>5540246188175</v>
      </c>
      <c r="D1394" s="11" t="str">
        <f t="shared" si="63"/>
        <v>CREMERIE</v>
      </c>
      <c r="E1394" s="4">
        <v>44855</v>
      </c>
      <c r="F1394" s="42" t="str">
        <f t="shared" si="65"/>
        <v>202210</v>
      </c>
      <c r="G1394" s="6">
        <v>232</v>
      </c>
      <c r="H1394" s="12"/>
      <c r="I1394" s="12"/>
      <c r="J1394" s="12"/>
      <c r="K1394" s="12"/>
      <c r="L1394" s="12"/>
      <c r="M1394" s="12"/>
      <c r="N1394" s="12"/>
      <c r="O1394" s="12"/>
      <c r="P1394" s="12"/>
      <c r="Q1394" s="12"/>
      <c r="R1394" s="12"/>
      <c r="S1394" s="12"/>
      <c r="T1394" s="12"/>
      <c r="U1394" s="12"/>
      <c r="V1394" s="12"/>
      <c r="W1394" s="12"/>
      <c r="X1394" s="12"/>
      <c r="Y1394" s="12"/>
      <c r="Z1394" s="12"/>
      <c r="AA1394" s="12"/>
      <c r="AB1394" s="12"/>
    </row>
    <row r="1395" spans="1:28" ht="12.75" customHeight="1" x14ac:dyDescent="0.15">
      <c r="A1395" t="str">
        <f t="shared" si="64"/>
        <v>1433990145540246176295</v>
      </c>
      <c r="B1395" s="45">
        <v>143399014</v>
      </c>
      <c r="C1395" s="11">
        <v>5540246176295</v>
      </c>
      <c r="D1395" s="11" t="str">
        <f t="shared" si="63"/>
        <v>CREMERIE</v>
      </c>
      <c r="E1395" s="4">
        <v>44855</v>
      </c>
      <c r="F1395" s="42" t="str">
        <f t="shared" si="65"/>
        <v>202210</v>
      </c>
      <c r="G1395" s="6">
        <v>7424</v>
      </c>
      <c r="H1395" s="12"/>
      <c r="I1395" s="12"/>
      <c r="J1395" s="12"/>
      <c r="K1395" s="12"/>
      <c r="L1395" s="12"/>
      <c r="M1395" s="12"/>
      <c r="N1395" s="12"/>
      <c r="O1395" s="12"/>
      <c r="P1395" s="12"/>
      <c r="Q1395" s="12"/>
      <c r="R1395" s="12"/>
      <c r="S1395" s="12"/>
      <c r="T1395" s="12"/>
      <c r="U1395" s="12"/>
      <c r="V1395" s="12"/>
      <c r="W1395" s="12"/>
      <c r="X1395" s="12"/>
      <c r="Y1395" s="12"/>
      <c r="Z1395" s="12"/>
      <c r="AA1395" s="12"/>
      <c r="AB1395" s="12"/>
    </row>
    <row r="1396" spans="1:28" ht="12.75" customHeight="1" x14ac:dyDescent="0.15">
      <c r="A1396" t="str">
        <f t="shared" si="64"/>
        <v>1433990145540246187987</v>
      </c>
      <c r="B1396" s="45">
        <v>143399014</v>
      </c>
      <c r="C1396" s="11">
        <v>5540246187987</v>
      </c>
      <c r="D1396" s="11" t="str">
        <f t="shared" si="63"/>
        <v>CREMERIE</v>
      </c>
      <c r="E1396" s="4">
        <v>44855</v>
      </c>
      <c r="F1396" s="42" t="str">
        <f t="shared" si="65"/>
        <v>202210</v>
      </c>
      <c r="G1396" s="6">
        <v>1114</v>
      </c>
      <c r="H1396" s="12"/>
      <c r="I1396" s="12"/>
      <c r="J1396" s="12"/>
      <c r="K1396" s="12"/>
      <c r="L1396" s="12"/>
      <c r="M1396" s="12"/>
      <c r="N1396" s="12"/>
      <c r="O1396" s="12"/>
      <c r="P1396" s="12"/>
      <c r="Q1396" s="12"/>
      <c r="R1396" s="12"/>
      <c r="S1396" s="12"/>
      <c r="T1396" s="12"/>
      <c r="U1396" s="12"/>
      <c r="V1396" s="12"/>
      <c r="W1396" s="12"/>
      <c r="X1396" s="12"/>
      <c r="Y1396" s="12"/>
      <c r="Z1396" s="12"/>
      <c r="AA1396" s="12"/>
      <c r="AB1396" s="12"/>
    </row>
    <row r="1397" spans="1:28" ht="12.75" customHeight="1" x14ac:dyDescent="0.15">
      <c r="A1397" t="str">
        <f t="shared" si="64"/>
        <v>1433990145540246188200</v>
      </c>
      <c r="B1397" s="45">
        <v>143399014</v>
      </c>
      <c r="C1397" s="13">
        <v>5540246188200</v>
      </c>
      <c r="D1397" s="11" t="str">
        <f t="shared" si="63"/>
        <v>CREMERIE</v>
      </c>
      <c r="E1397" s="7">
        <v>44855</v>
      </c>
      <c r="F1397" s="42" t="str">
        <f t="shared" si="65"/>
        <v>202210</v>
      </c>
      <c r="G1397" s="9">
        <v>1485</v>
      </c>
      <c r="H1397" s="12"/>
      <c r="I1397" s="12"/>
      <c r="J1397" s="12"/>
      <c r="K1397" s="12"/>
      <c r="L1397" s="12"/>
      <c r="M1397" s="12"/>
      <c r="N1397" s="12"/>
      <c r="O1397" s="12"/>
      <c r="P1397" s="12"/>
      <c r="Q1397" s="12"/>
      <c r="R1397" s="12"/>
      <c r="S1397" s="12"/>
      <c r="T1397" s="12"/>
      <c r="U1397" s="12"/>
      <c r="V1397" s="12"/>
      <c r="W1397" s="12"/>
      <c r="X1397" s="12"/>
      <c r="Y1397" s="12"/>
      <c r="Z1397" s="12"/>
      <c r="AA1397" s="12"/>
      <c r="AB1397" s="12"/>
    </row>
    <row r="1398" spans="1:28" ht="12.75" customHeight="1" x14ac:dyDescent="0.15">
      <c r="A1398" t="str">
        <f t="shared" si="64"/>
        <v>1433990185540246185429</v>
      </c>
      <c r="B1398" s="45">
        <v>143399018</v>
      </c>
      <c r="C1398" s="13">
        <v>5540246185429</v>
      </c>
      <c r="D1398" s="11" t="str">
        <f t="shared" si="63"/>
        <v>CREMERIE</v>
      </c>
      <c r="E1398" s="7">
        <v>44856</v>
      </c>
      <c r="F1398" s="42" t="str">
        <f t="shared" si="65"/>
        <v>202210</v>
      </c>
      <c r="G1398" s="9">
        <v>140</v>
      </c>
      <c r="H1398" s="12"/>
      <c r="I1398" s="12"/>
      <c r="J1398" s="12"/>
      <c r="K1398" s="12"/>
      <c r="L1398" s="12"/>
      <c r="M1398" s="12"/>
      <c r="N1398" s="12"/>
      <c r="O1398" s="12"/>
      <c r="P1398" s="12"/>
      <c r="Q1398" s="12"/>
      <c r="R1398" s="12"/>
      <c r="S1398" s="12"/>
      <c r="T1398" s="12"/>
      <c r="U1398" s="12"/>
      <c r="V1398" s="12"/>
      <c r="W1398" s="12"/>
      <c r="X1398" s="12"/>
      <c r="Y1398" s="12"/>
      <c r="Z1398" s="12"/>
      <c r="AA1398" s="12"/>
      <c r="AB1398" s="12"/>
    </row>
    <row r="1399" spans="1:28" ht="12.75" customHeight="1" x14ac:dyDescent="0.15">
      <c r="A1399" t="str">
        <f t="shared" si="64"/>
        <v>1433990185540246185562</v>
      </c>
      <c r="B1399" s="45">
        <v>143399018</v>
      </c>
      <c r="C1399" s="11">
        <v>5540246185562</v>
      </c>
      <c r="D1399" s="11" t="str">
        <f t="shared" si="63"/>
        <v>CREMERIE</v>
      </c>
      <c r="E1399" s="4">
        <v>44856</v>
      </c>
      <c r="F1399" s="42" t="str">
        <f t="shared" si="65"/>
        <v>202210</v>
      </c>
      <c r="G1399" s="6">
        <v>140</v>
      </c>
      <c r="H1399" s="12"/>
      <c r="I1399" s="12"/>
      <c r="J1399" s="12"/>
      <c r="K1399" s="12"/>
      <c r="L1399" s="12"/>
      <c r="M1399" s="12"/>
      <c r="N1399" s="12"/>
      <c r="O1399" s="12"/>
      <c r="P1399" s="12"/>
      <c r="Q1399" s="12"/>
      <c r="R1399" s="12"/>
      <c r="S1399" s="12"/>
      <c r="T1399" s="12"/>
      <c r="U1399" s="12"/>
      <c r="V1399" s="12"/>
      <c r="W1399" s="12"/>
      <c r="X1399" s="12"/>
      <c r="Y1399" s="12"/>
      <c r="Z1399" s="12"/>
      <c r="AA1399" s="12"/>
      <c r="AB1399" s="12"/>
    </row>
    <row r="1400" spans="1:28" ht="12.75" customHeight="1" x14ac:dyDescent="0.15">
      <c r="A1400" t="str">
        <f t="shared" si="64"/>
        <v>1433990335540246195999</v>
      </c>
      <c r="B1400" s="45">
        <v>143399033</v>
      </c>
      <c r="C1400" s="11">
        <v>5540246195999</v>
      </c>
      <c r="D1400" s="11" t="str">
        <f t="shared" si="63"/>
        <v>MIX LEGUMES</v>
      </c>
      <c r="E1400" s="4">
        <v>44886</v>
      </c>
      <c r="F1400" s="42" t="str">
        <f t="shared" si="65"/>
        <v>202211</v>
      </c>
      <c r="G1400" s="6">
        <v>7517</v>
      </c>
      <c r="H1400" s="12"/>
      <c r="I1400" s="12"/>
      <c r="J1400" s="12"/>
      <c r="K1400" s="12"/>
      <c r="L1400" s="12"/>
      <c r="M1400" s="12"/>
      <c r="N1400" s="12"/>
      <c r="O1400" s="12"/>
      <c r="P1400" s="12"/>
      <c r="Q1400" s="12"/>
      <c r="R1400" s="12"/>
      <c r="S1400" s="12"/>
      <c r="T1400" s="12"/>
      <c r="U1400" s="12"/>
      <c r="V1400" s="12"/>
      <c r="W1400" s="12"/>
      <c r="X1400" s="12"/>
      <c r="Y1400" s="12"/>
      <c r="Z1400" s="12"/>
      <c r="AA1400" s="12"/>
      <c r="AB1400" s="12"/>
    </row>
    <row r="1401" spans="1:28" ht="12.75" customHeight="1" x14ac:dyDescent="0.15">
      <c r="A1401" t="str">
        <f t="shared" si="64"/>
        <v>1433990425540246181061</v>
      </c>
      <c r="B1401" s="45">
        <v>143399042</v>
      </c>
      <c r="C1401" s="13">
        <v>5540246181061</v>
      </c>
      <c r="D1401" s="11" t="str">
        <f t="shared" si="63"/>
        <v>VOLAILLE</v>
      </c>
      <c r="E1401" s="7">
        <v>44856</v>
      </c>
      <c r="F1401" s="42" t="str">
        <f t="shared" si="65"/>
        <v>202210</v>
      </c>
      <c r="G1401" s="9">
        <v>3308</v>
      </c>
      <c r="H1401" s="12"/>
      <c r="I1401" s="12"/>
      <c r="J1401" s="12"/>
      <c r="K1401" s="12"/>
      <c r="L1401" s="12"/>
      <c r="M1401" s="12"/>
      <c r="N1401" s="12"/>
      <c r="O1401" s="12"/>
      <c r="P1401" s="12"/>
      <c r="Q1401" s="12"/>
      <c r="R1401" s="12"/>
      <c r="S1401" s="12"/>
      <c r="T1401" s="12"/>
      <c r="U1401" s="12"/>
      <c r="V1401" s="12"/>
      <c r="W1401" s="12"/>
      <c r="X1401" s="12"/>
      <c r="Y1401" s="12"/>
      <c r="Z1401" s="12"/>
      <c r="AA1401" s="12"/>
      <c r="AB1401" s="12"/>
    </row>
    <row r="1402" spans="1:28" ht="12.75" customHeight="1" x14ac:dyDescent="0.15">
      <c r="A1402" t="str">
        <f t="shared" si="64"/>
        <v>1433990425540246183547</v>
      </c>
      <c r="B1402" s="45">
        <v>143399042</v>
      </c>
      <c r="C1402" s="11">
        <v>5540246183547</v>
      </c>
      <c r="D1402" s="11" t="str">
        <f t="shared" si="63"/>
        <v>VOLAILLE</v>
      </c>
      <c r="E1402" s="4">
        <v>44856</v>
      </c>
      <c r="F1402" s="42" t="str">
        <f t="shared" si="65"/>
        <v>202210</v>
      </c>
      <c r="G1402" s="6">
        <v>5789</v>
      </c>
      <c r="H1402" s="12"/>
      <c r="I1402" s="12"/>
      <c r="J1402" s="12"/>
      <c r="K1402" s="12"/>
      <c r="L1402" s="12"/>
      <c r="M1402" s="12"/>
      <c r="N1402" s="12"/>
      <c r="O1402" s="12"/>
      <c r="P1402" s="12"/>
      <c r="Q1402" s="12"/>
      <c r="R1402" s="12"/>
      <c r="S1402" s="12"/>
      <c r="T1402" s="12"/>
      <c r="U1402" s="12"/>
      <c r="V1402" s="12"/>
      <c r="W1402" s="12"/>
      <c r="X1402" s="12"/>
      <c r="Y1402" s="12"/>
      <c r="Z1402" s="12"/>
      <c r="AA1402" s="12"/>
      <c r="AB1402" s="12"/>
    </row>
    <row r="1403" spans="1:28" ht="12.75" customHeight="1" x14ac:dyDescent="0.15">
      <c r="A1403" t="str">
        <f t="shared" si="64"/>
        <v>1433990425540246185278</v>
      </c>
      <c r="B1403" s="45">
        <v>143399042</v>
      </c>
      <c r="C1403" s="13">
        <v>5540246185278</v>
      </c>
      <c r="D1403" s="11" t="str">
        <f t="shared" si="63"/>
        <v>VOLAILLE</v>
      </c>
      <c r="E1403" s="7">
        <v>44856</v>
      </c>
      <c r="F1403" s="42" t="str">
        <f t="shared" si="65"/>
        <v>202210</v>
      </c>
      <c r="G1403" s="9">
        <v>1120</v>
      </c>
      <c r="H1403" s="12"/>
      <c r="I1403" s="12"/>
      <c r="J1403" s="12"/>
      <c r="K1403" s="12"/>
      <c r="L1403" s="12"/>
      <c r="M1403" s="12"/>
      <c r="N1403" s="12"/>
      <c r="O1403" s="12"/>
      <c r="P1403" s="12"/>
      <c r="Q1403" s="12"/>
      <c r="R1403" s="12"/>
      <c r="S1403" s="12"/>
      <c r="T1403" s="12"/>
      <c r="U1403" s="12"/>
      <c r="V1403" s="12"/>
      <c r="W1403" s="12"/>
      <c r="X1403" s="12"/>
      <c r="Y1403" s="12"/>
      <c r="Z1403" s="12"/>
      <c r="AA1403" s="12"/>
      <c r="AB1403" s="12"/>
    </row>
    <row r="1404" spans="1:28" ht="12.75" customHeight="1" x14ac:dyDescent="0.15">
      <c r="A1404" t="str">
        <f t="shared" si="64"/>
        <v>1433990435540246171759</v>
      </c>
      <c r="B1404" s="45">
        <v>143399043</v>
      </c>
      <c r="C1404" s="11">
        <v>5540246171759</v>
      </c>
      <c r="D1404" s="11" t="str">
        <f t="shared" si="63"/>
        <v>MIX LEGUMES</v>
      </c>
      <c r="E1404" s="4">
        <v>44862</v>
      </c>
      <c r="F1404" s="42" t="str">
        <f t="shared" si="65"/>
        <v>202210</v>
      </c>
      <c r="G1404" s="6">
        <v>3341</v>
      </c>
      <c r="H1404" s="12"/>
      <c r="I1404" s="12"/>
      <c r="J1404" s="12"/>
      <c r="K1404" s="12"/>
      <c r="L1404" s="12"/>
      <c r="M1404" s="12"/>
      <c r="N1404" s="12"/>
      <c r="O1404" s="12"/>
      <c r="P1404" s="12"/>
      <c r="Q1404" s="12"/>
      <c r="R1404" s="12"/>
      <c r="S1404" s="12"/>
      <c r="T1404" s="12"/>
      <c r="U1404" s="12"/>
      <c r="V1404" s="12"/>
      <c r="W1404" s="12"/>
      <c r="X1404" s="12"/>
      <c r="Y1404" s="12"/>
      <c r="Z1404" s="12"/>
      <c r="AA1404" s="12"/>
      <c r="AB1404" s="12"/>
    </row>
    <row r="1405" spans="1:28" ht="12.75" customHeight="1" x14ac:dyDescent="0.15">
      <c r="A1405" t="str">
        <f t="shared" si="64"/>
        <v>1433990435540246177133</v>
      </c>
      <c r="B1405" s="45">
        <v>143399043</v>
      </c>
      <c r="C1405" s="13">
        <v>5540246177133</v>
      </c>
      <c r="D1405" s="11" t="str">
        <f t="shared" si="63"/>
        <v>MIX LEGUMES</v>
      </c>
      <c r="E1405" s="7">
        <v>44862</v>
      </c>
      <c r="F1405" s="42" t="str">
        <f t="shared" si="65"/>
        <v>202210</v>
      </c>
      <c r="G1405" s="9">
        <v>5568</v>
      </c>
      <c r="H1405" s="12"/>
      <c r="I1405" s="12"/>
      <c r="J1405" s="12"/>
      <c r="K1405" s="12"/>
      <c r="L1405" s="12"/>
      <c r="M1405" s="12"/>
      <c r="N1405" s="12"/>
      <c r="O1405" s="12"/>
      <c r="P1405" s="12"/>
      <c r="Q1405" s="12"/>
      <c r="R1405" s="12"/>
      <c r="S1405" s="12"/>
      <c r="T1405" s="12"/>
      <c r="U1405" s="12"/>
      <c r="V1405" s="12"/>
      <c r="W1405" s="12"/>
      <c r="X1405" s="12"/>
      <c r="Y1405" s="12"/>
      <c r="Z1405" s="12"/>
      <c r="AA1405" s="12"/>
      <c r="AB1405" s="12"/>
    </row>
    <row r="1406" spans="1:28" ht="12.75" customHeight="1" x14ac:dyDescent="0.15">
      <c r="A1406" t="str">
        <f t="shared" si="64"/>
        <v>1433990435540246192148</v>
      </c>
      <c r="B1406" s="45">
        <v>143399043</v>
      </c>
      <c r="C1406" s="11">
        <v>5540246192148</v>
      </c>
      <c r="D1406" s="11" t="str">
        <f t="shared" si="63"/>
        <v>MIX LEGUMES</v>
      </c>
      <c r="E1406" s="4">
        <v>44862</v>
      </c>
      <c r="F1406" s="42" t="str">
        <f t="shared" si="65"/>
        <v>202210</v>
      </c>
      <c r="G1406" s="6">
        <v>29232</v>
      </c>
      <c r="H1406" s="12"/>
      <c r="I1406" s="12"/>
      <c r="J1406" s="12"/>
      <c r="K1406" s="12"/>
      <c r="L1406" s="12"/>
      <c r="M1406" s="12"/>
      <c r="N1406" s="12"/>
      <c r="O1406" s="12"/>
      <c r="P1406" s="12"/>
      <c r="Q1406" s="12"/>
      <c r="R1406" s="12"/>
      <c r="S1406" s="12"/>
      <c r="T1406" s="12"/>
      <c r="U1406" s="12"/>
      <c r="V1406" s="12"/>
      <c r="W1406" s="12"/>
      <c r="X1406" s="12"/>
      <c r="Y1406" s="12"/>
      <c r="Z1406" s="12"/>
      <c r="AA1406" s="12"/>
      <c r="AB1406" s="12"/>
    </row>
    <row r="1407" spans="1:28" ht="12.75" customHeight="1" x14ac:dyDescent="0.15">
      <c r="A1407" t="str">
        <f t="shared" si="64"/>
        <v>1433990445540246173906</v>
      </c>
      <c r="B1407" s="45">
        <v>143399044</v>
      </c>
      <c r="C1407" s="13">
        <v>5540246173906</v>
      </c>
      <c r="D1407" s="11" t="str">
        <f t="shared" si="63"/>
        <v>VOLAILLE</v>
      </c>
      <c r="E1407" s="7">
        <v>44863</v>
      </c>
      <c r="F1407" s="42" t="str">
        <f t="shared" si="65"/>
        <v>202210</v>
      </c>
      <c r="G1407" s="9">
        <v>5717</v>
      </c>
      <c r="H1407" s="12"/>
      <c r="I1407" s="12"/>
      <c r="J1407" s="12"/>
      <c r="K1407" s="12"/>
      <c r="L1407" s="12"/>
      <c r="M1407" s="12"/>
      <c r="N1407" s="12"/>
      <c r="O1407" s="12"/>
      <c r="P1407" s="12"/>
      <c r="Q1407" s="12"/>
      <c r="R1407" s="12"/>
      <c r="S1407" s="12"/>
      <c r="T1407" s="12"/>
      <c r="U1407" s="12"/>
      <c r="V1407" s="12"/>
      <c r="W1407" s="12"/>
      <c r="X1407" s="12"/>
      <c r="Y1407" s="12"/>
      <c r="Z1407" s="12"/>
      <c r="AA1407" s="12"/>
      <c r="AB1407" s="12"/>
    </row>
    <row r="1408" spans="1:28" ht="12.75" customHeight="1" x14ac:dyDescent="0.15">
      <c r="A1408" t="str">
        <f t="shared" si="64"/>
        <v>1433990445540246181016</v>
      </c>
      <c r="B1408" s="45">
        <v>143399044</v>
      </c>
      <c r="C1408" s="11">
        <v>5540246181016</v>
      </c>
      <c r="D1408" s="11" t="str">
        <f t="shared" si="63"/>
        <v>VOLAILLE</v>
      </c>
      <c r="E1408" s="4">
        <v>44863</v>
      </c>
      <c r="F1408" s="42" t="str">
        <f t="shared" si="65"/>
        <v>202210</v>
      </c>
      <c r="G1408" s="6">
        <v>10691</v>
      </c>
      <c r="H1408" s="12"/>
      <c r="I1408" s="12"/>
      <c r="J1408" s="12"/>
      <c r="K1408" s="12"/>
      <c r="L1408" s="12"/>
      <c r="M1408" s="12"/>
      <c r="N1408" s="12"/>
      <c r="O1408" s="12"/>
      <c r="P1408" s="12"/>
      <c r="Q1408" s="12"/>
      <c r="R1408" s="12"/>
      <c r="S1408" s="12"/>
      <c r="T1408" s="12"/>
      <c r="U1408" s="12"/>
      <c r="V1408" s="12"/>
      <c r="W1408" s="12"/>
      <c r="X1408" s="12"/>
      <c r="Y1408" s="12"/>
      <c r="Z1408" s="12"/>
      <c r="AA1408" s="12"/>
      <c r="AB1408" s="12"/>
    </row>
    <row r="1409" spans="1:28" ht="12.75" customHeight="1" x14ac:dyDescent="0.15">
      <c r="A1409" t="str">
        <f t="shared" si="64"/>
        <v>1433990485540246191594</v>
      </c>
      <c r="B1409" s="45">
        <v>143399048</v>
      </c>
      <c r="C1409" s="13">
        <v>5540246191594</v>
      </c>
      <c r="D1409" s="11" t="str">
        <f t="shared" si="63"/>
        <v>CREMERIE</v>
      </c>
      <c r="E1409" s="7">
        <v>44856</v>
      </c>
      <c r="F1409" s="42" t="str">
        <f t="shared" si="65"/>
        <v>202210</v>
      </c>
      <c r="G1409" s="9">
        <v>1504</v>
      </c>
      <c r="H1409" s="12"/>
      <c r="I1409" s="12"/>
      <c r="J1409" s="12"/>
      <c r="K1409" s="12"/>
      <c r="L1409" s="12"/>
      <c r="M1409" s="12"/>
      <c r="N1409" s="12"/>
      <c r="O1409" s="12"/>
      <c r="P1409" s="12"/>
      <c r="Q1409" s="12"/>
      <c r="R1409" s="12"/>
      <c r="S1409" s="12"/>
      <c r="T1409" s="12"/>
      <c r="U1409" s="12"/>
      <c r="V1409" s="12"/>
      <c r="W1409" s="12"/>
      <c r="X1409" s="12"/>
      <c r="Y1409" s="12"/>
      <c r="Z1409" s="12"/>
      <c r="AA1409" s="12"/>
      <c r="AB1409" s="12"/>
    </row>
    <row r="1410" spans="1:28" ht="12.75" customHeight="1" x14ac:dyDescent="0.15">
      <c r="A1410" t="str">
        <f t="shared" si="64"/>
        <v>1433990495540246175047</v>
      </c>
      <c r="B1410" s="45">
        <v>143399049</v>
      </c>
      <c r="C1410" s="11">
        <v>5540246175047</v>
      </c>
      <c r="D1410" s="11" t="str">
        <f t="shared" ref="D1410:D1473" si="66">VLOOKUP(C1410,Categorie,4,FALSE)</f>
        <v>CREMERIE</v>
      </c>
      <c r="E1410" s="4">
        <v>44858</v>
      </c>
      <c r="F1410" s="42" t="str">
        <f t="shared" si="65"/>
        <v>202210</v>
      </c>
      <c r="G1410" s="6">
        <v>279</v>
      </c>
      <c r="H1410" s="12"/>
      <c r="I1410" s="12"/>
      <c r="J1410" s="12"/>
      <c r="K1410" s="12"/>
      <c r="L1410" s="12"/>
      <c r="M1410" s="12"/>
      <c r="N1410" s="12"/>
      <c r="O1410" s="12"/>
      <c r="P1410" s="12"/>
      <c r="Q1410" s="12"/>
      <c r="R1410" s="12"/>
      <c r="S1410" s="12"/>
      <c r="T1410" s="12"/>
      <c r="U1410" s="12"/>
      <c r="V1410" s="12"/>
      <c r="W1410" s="12"/>
      <c r="X1410" s="12"/>
      <c r="Y1410" s="12"/>
      <c r="Z1410" s="12"/>
      <c r="AA1410" s="12"/>
      <c r="AB1410" s="12"/>
    </row>
    <row r="1411" spans="1:28" ht="12.75" customHeight="1" x14ac:dyDescent="0.15">
      <c r="A1411" t="str">
        <f t="shared" ref="A1411:A1474" si="67">_xlfn.CONCAT(B1411,C1411)</f>
        <v>1434090595540246174174</v>
      </c>
      <c r="B1411" s="45">
        <v>143409059</v>
      </c>
      <c r="C1411" s="11">
        <v>5540246174174</v>
      </c>
      <c r="D1411" s="11" t="str">
        <f t="shared" si="66"/>
        <v>CREMERIE</v>
      </c>
      <c r="E1411" s="4">
        <v>44856</v>
      </c>
      <c r="F1411" s="42" t="str">
        <f t="shared" ref="F1411:F1474" si="68">TEXT(E1411,"aaaamm")</f>
        <v>202210</v>
      </c>
      <c r="G1411" s="6">
        <v>464</v>
      </c>
      <c r="H1411" s="12"/>
      <c r="I1411" s="12"/>
      <c r="J1411" s="12"/>
      <c r="K1411" s="12"/>
      <c r="L1411" s="12"/>
      <c r="M1411" s="12"/>
      <c r="N1411" s="12"/>
      <c r="O1411" s="12"/>
      <c r="P1411" s="12"/>
      <c r="Q1411" s="12"/>
      <c r="R1411" s="12"/>
      <c r="S1411" s="12"/>
      <c r="T1411" s="12"/>
      <c r="U1411" s="12"/>
      <c r="V1411" s="12"/>
      <c r="W1411" s="12"/>
      <c r="X1411" s="12"/>
      <c r="Y1411" s="12"/>
      <c r="Z1411" s="12"/>
      <c r="AA1411" s="12"/>
      <c r="AB1411" s="12"/>
    </row>
    <row r="1412" spans="1:28" ht="12.75" customHeight="1" x14ac:dyDescent="0.15">
      <c r="A1412" t="str">
        <f t="shared" si="67"/>
        <v>1434090595540246176699</v>
      </c>
      <c r="B1412" s="45">
        <v>143409059</v>
      </c>
      <c r="C1412" s="11">
        <v>5540246176699</v>
      </c>
      <c r="D1412" s="11" t="str">
        <f t="shared" si="66"/>
        <v>CREMERIE</v>
      </c>
      <c r="E1412" s="4">
        <v>44856</v>
      </c>
      <c r="F1412" s="42" t="str">
        <f t="shared" si="68"/>
        <v>202210</v>
      </c>
      <c r="G1412" s="6">
        <v>4176</v>
      </c>
      <c r="H1412" s="12"/>
      <c r="I1412" s="12"/>
      <c r="J1412" s="12"/>
      <c r="K1412" s="12"/>
      <c r="L1412" s="12"/>
      <c r="M1412" s="12"/>
      <c r="N1412" s="12"/>
      <c r="O1412" s="12"/>
      <c r="P1412" s="12"/>
      <c r="Q1412" s="12"/>
      <c r="R1412" s="12"/>
      <c r="S1412" s="12"/>
      <c r="T1412" s="12"/>
      <c r="U1412" s="12"/>
      <c r="V1412" s="12"/>
      <c r="W1412" s="12"/>
      <c r="X1412" s="12"/>
      <c r="Y1412" s="12"/>
      <c r="Z1412" s="12"/>
      <c r="AA1412" s="12"/>
      <c r="AB1412" s="12"/>
    </row>
    <row r="1413" spans="1:28" ht="12.75" customHeight="1" x14ac:dyDescent="0.15">
      <c r="A1413" t="str">
        <f t="shared" si="67"/>
        <v>1434090615540246188200</v>
      </c>
      <c r="B1413" s="45">
        <v>143409061</v>
      </c>
      <c r="C1413" s="13">
        <v>5540246188200</v>
      </c>
      <c r="D1413" s="11" t="str">
        <f t="shared" si="66"/>
        <v>CREMERIE</v>
      </c>
      <c r="E1413" s="7">
        <v>44856</v>
      </c>
      <c r="F1413" s="42" t="str">
        <f t="shared" si="68"/>
        <v>202210</v>
      </c>
      <c r="G1413" s="9">
        <v>1485</v>
      </c>
      <c r="H1413" s="12"/>
      <c r="I1413" s="12"/>
      <c r="J1413" s="12"/>
      <c r="K1413" s="12"/>
      <c r="L1413" s="12"/>
      <c r="M1413" s="12"/>
      <c r="N1413" s="12"/>
      <c r="O1413" s="12"/>
      <c r="P1413" s="12"/>
      <c r="Q1413" s="12"/>
      <c r="R1413" s="12"/>
      <c r="S1413" s="12"/>
      <c r="T1413" s="12"/>
      <c r="U1413" s="12"/>
      <c r="V1413" s="12"/>
      <c r="W1413" s="12"/>
      <c r="X1413" s="12"/>
      <c r="Y1413" s="12"/>
      <c r="Z1413" s="12"/>
      <c r="AA1413" s="12"/>
      <c r="AB1413" s="12"/>
    </row>
    <row r="1414" spans="1:28" ht="12.75" customHeight="1" x14ac:dyDescent="0.15">
      <c r="A1414" t="str">
        <f t="shared" si="67"/>
        <v>1434090625540246195653</v>
      </c>
      <c r="B1414" s="45">
        <v>143409062</v>
      </c>
      <c r="C1414" s="11">
        <v>5540246195653</v>
      </c>
      <c r="D1414" s="11" t="str">
        <f t="shared" si="66"/>
        <v>EMBALLAGES</v>
      </c>
      <c r="E1414" s="4">
        <v>44869</v>
      </c>
      <c r="F1414" s="42" t="str">
        <f t="shared" si="68"/>
        <v>202211</v>
      </c>
      <c r="G1414" s="6">
        <v>446</v>
      </c>
      <c r="H1414" s="12"/>
      <c r="I1414" s="12"/>
      <c r="J1414" s="12"/>
      <c r="K1414" s="12"/>
      <c r="L1414" s="12"/>
      <c r="M1414" s="12"/>
      <c r="N1414" s="12"/>
      <c r="O1414" s="12"/>
      <c r="P1414" s="12"/>
      <c r="Q1414" s="12"/>
      <c r="R1414" s="12"/>
      <c r="S1414" s="12"/>
      <c r="T1414" s="12"/>
      <c r="U1414" s="12"/>
      <c r="V1414" s="12"/>
      <c r="W1414" s="12"/>
      <c r="X1414" s="12"/>
      <c r="Y1414" s="12"/>
      <c r="Z1414" s="12"/>
      <c r="AA1414" s="12"/>
      <c r="AB1414" s="12"/>
    </row>
    <row r="1415" spans="1:28" ht="12.75" customHeight="1" x14ac:dyDescent="0.15">
      <c r="A1415" t="str">
        <f t="shared" si="67"/>
        <v>1434090725540246173492</v>
      </c>
      <c r="B1415" s="45">
        <v>143409072</v>
      </c>
      <c r="C1415" s="13">
        <v>5540246173492</v>
      </c>
      <c r="D1415" s="11" t="str">
        <f t="shared" si="66"/>
        <v>VOLAILLE</v>
      </c>
      <c r="E1415" s="7">
        <v>44858</v>
      </c>
      <c r="F1415" s="42" t="str">
        <f t="shared" si="68"/>
        <v>202210</v>
      </c>
      <c r="G1415" s="9">
        <v>9188</v>
      </c>
      <c r="H1415" s="12"/>
      <c r="I1415" s="12"/>
      <c r="J1415" s="12"/>
      <c r="K1415" s="12"/>
      <c r="L1415" s="12"/>
      <c r="M1415" s="12"/>
      <c r="N1415" s="12"/>
      <c r="O1415" s="12"/>
      <c r="P1415" s="12"/>
      <c r="Q1415" s="12"/>
      <c r="R1415" s="12"/>
      <c r="S1415" s="12"/>
      <c r="T1415" s="12"/>
      <c r="U1415" s="12"/>
      <c r="V1415" s="12"/>
      <c r="W1415" s="12"/>
      <c r="X1415" s="12"/>
      <c r="Y1415" s="12"/>
      <c r="Z1415" s="12"/>
      <c r="AA1415" s="12"/>
      <c r="AB1415" s="12"/>
    </row>
    <row r="1416" spans="1:28" ht="12.75" customHeight="1" x14ac:dyDescent="0.15">
      <c r="A1416" t="str">
        <f t="shared" si="67"/>
        <v>1434090825540246177133</v>
      </c>
      <c r="B1416" s="45">
        <v>143409082</v>
      </c>
      <c r="C1416" s="11">
        <v>5540246177133</v>
      </c>
      <c r="D1416" s="11" t="str">
        <f t="shared" si="66"/>
        <v>MIX LEGUMES</v>
      </c>
      <c r="E1416" s="4">
        <v>44864</v>
      </c>
      <c r="F1416" s="42" t="str">
        <f t="shared" si="68"/>
        <v>202210</v>
      </c>
      <c r="G1416" s="6">
        <v>7239</v>
      </c>
      <c r="H1416" s="12"/>
      <c r="I1416" s="12"/>
      <c r="J1416" s="12"/>
      <c r="K1416" s="12"/>
      <c r="L1416" s="12"/>
      <c r="M1416" s="12"/>
      <c r="N1416" s="12"/>
      <c r="O1416" s="12"/>
      <c r="P1416" s="12"/>
      <c r="Q1416" s="12"/>
      <c r="R1416" s="12"/>
      <c r="S1416" s="12"/>
      <c r="T1416" s="12"/>
      <c r="U1416" s="12"/>
      <c r="V1416" s="12"/>
      <c r="W1416" s="12"/>
      <c r="X1416" s="12"/>
      <c r="Y1416" s="12"/>
      <c r="Z1416" s="12"/>
      <c r="AA1416" s="12"/>
      <c r="AB1416" s="12"/>
    </row>
    <row r="1417" spans="1:28" ht="12.75" customHeight="1" x14ac:dyDescent="0.15">
      <c r="A1417" t="str">
        <f t="shared" si="67"/>
        <v>1434090825540246192148</v>
      </c>
      <c r="B1417" s="45">
        <v>143409082</v>
      </c>
      <c r="C1417" s="13">
        <v>5540246192148</v>
      </c>
      <c r="D1417" s="11" t="str">
        <f t="shared" si="66"/>
        <v>MIX LEGUMES</v>
      </c>
      <c r="E1417" s="7">
        <v>44864</v>
      </c>
      <c r="F1417" s="42" t="str">
        <f t="shared" si="68"/>
        <v>202210</v>
      </c>
      <c r="G1417" s="9">
        <v>11136</v>
      </c>
      <c r="H1417" s="12"/>
      <c r="I1417" s="12"/>
      <c r="J1417" s="12"/>
      <c r="K1417" s="12"/>
      <c r="L1417" s="12"/>
      <c r="M1417" s="12"/>
      <c r="N1417" s="12"/>
      <c r="O1417" s="12"/>
      <c r="P1417" s="12"/>
      <c r="Q1417" s="12"/>
      <c r="R1417" s="12"/>
      <c r="S1417" s="12"/>
      <c r="T1417" s="12"/>
      <c r="U1417" s="12"/>
      <c r="V1417" s="12"/>
      <c r="W1417" s="12"/>
      <c r="X1417" s="12"/>
      <c r="Y1417" s="12"/>
      <c r="Z1417" s="12"/>
      <c r="AA1417" s="12"/>
      <c r="AB1417" s="12"/>
    </row>
    <row r="1418" spans="1:28" ht="12.75" customHeight="1" x14ac:dyDescent="0.15">
      <c r="A1418" t="str">
        <f t="shared" si="67"/>
        <v>1434090825540246192518</v>
      </c>
      <c r="B1418" s="45">
        <v>143409082</v>
      </c>
      <c r="C1418" s="11">
        <v>5540246192518</v>
      </c>
      <c r="D1418" s="11" t="str">
        <f t="shared" si="66"/>
        <v>MIX LEGUMES</v>
      </c>
      <c r="E1418" s="4">
        <v>44864</v>
      </c>
      <c r="F1418" s="42" t="str">
        <f t="shared" si="68"/>
        <v>202210</v>
      </c>
      <c r="G1418" s="6">
        <v>11693</v>
      </c>
      <c r="H1418" s="12"/>
      <c r="I1418" s="12"/>
      <c r="J1418" s="12"/>
      <c r="K1418" s="12"/>
      <c r="L1418" s="12"/>
      <c r="M1418" s="12"/>
      <c r="N1418" s="12"/>
      <c r="O1418" s="12"/>
      <c r="P1418" s="12"/>
      <c r="Q1418" s="12"/>
      <c r="R1418" s="12"/>
      <c r="S1418" s="12"/>
      <c r="T1418" s="12"/>
      <c r="U1418" s="12"/>
      <c r="V1418" s="12"/>
      <c r="W1418" s="12"/>
      <c r="X1418" s="12"/>
      <c r="Y1418" s="12"/>
      <c r="Z1418" s="12"/>
      <c r="AA1418" s="12"/>
      <c r="AB1418" s="12"/>
    </row>
    <row r="1419" spans="1:28" ht="12.75" customHeight="1" x14ac:dyDescent="0.15">
      <c r="A1419" t="str">
        <f t="shared" si="67"/>
        <v>1434090955540246196046</v>
      </c>
      <c r="B1419" s="45">
        <v>143409095</v>
      </c>
      <c r="C1419" s="11">
        <v>5540246196046</v>
      </c>
      <c r="D1419" s="11" t="str">
        <f t="shared" si="66"/>
        <v>BOULANGERIE</v>
      </c>
      <c r="E1419" s="4">
        <v>44858</v>
      </c>
      <c r="F1419" s="42" t="str">
        <f t="shared" si="68"/>
        <v>202210</v>
      </c>
      <c r="G1419" s="6">
        <v>328</v>
      </c>
      <c r="H1419" s="12"/>
      <c r="I1419" s="12"/>
      <c r="J1419" s="12"/>
      <c r="K1419" s="12"/>
      <c r="L1419" s="12"/>
      <c r="M1419" s="12"/>
      <c r="N1419" s="12"/>
      <c r="O1419" s="12"/>
      <c r="P1419" s="12"/>
      <c r="Q1419" s="12"/>
      <c r="R1419" s="12"/>
      <c r="S1419" s="12"/>
      <c r="T1419" s="12"/>
      <c r="U1419" s="12"/>
      <c r="V1419" s="12"/>
      <c r="W1419" s="12"/>
      <c r="X1419" s="12"/>
      <c r="Y1419" s="12"/>
      <c r="Z1419" s="12"/>
      <c r="AA1419" s="12"/>
      <c r="AB1419" s="12"/>
    </row>
    <row r="1420" spans="1:28" ht="12.75" customHeight="1" x14ac:dyDescent="0.15">
      <c r="A1420" t="str">
        <f t="shared" si="67"/>
        <v>1434091215540246191598</v>
      </c>
      <c r="B1420" s="45">
        <v>143409121</v>
      </c>
      <c r="C1420" s="11">
        <v>5540246191598</v>
      </c>
      <c r="D1420" s="11" t="str">
        <f t="shared" si="66"/>
        <v>CREMERIE</v>
      </c>
      <c r="E1420" s="4">
        <v>44858</v>
      </c>
      <c r="F1420" s="42" t="str">
        <f t="shared" si="68"/>
        <v>202210</v>
      </c>
      <c r="G1420" s="6">
        <v>1601</v>
      </c>
      <c r="H1420" s="12"/>
      <c r="I1420" s="12"/>
      <c r="J1420" s="12"/>
      <c r="K1420" s="12"/>
      <c r="L1420" s="12"/>
      <c r="M1420" s="12"/>
      <c r="N1420" s="12"/>
      <c r="O1420" s="12"/>
      <c r="P1420" s="12"/>
      <c r="Q1420" s="12"/>
      <c r="R1420" s="12"/>
      <c r="S1420" s="12"/>
      <c r="T1420" s="12"/>
      <c r="U1420" s="12"/>
      <c r="V1420" s="12"/>
      <c r="W1420" s="12"/>
      <c r="X1420" s="12"/>
      <c r="Y1420" s="12"/>
      <c r="Z1420" s="12"/>
      <c r="AA1420" s="12"/>
      <c r="AB1420" s="12"/>
    </row>
    <row r="1421" spans="1:28" ht="12.75" customHeight="1" x14ac:dyDescent="0.15">
      <c r="A1421" t="str">
        <f t="shared" si="67"/>
        <v>1434091345540246183130</v>
      </c>
      <c r="B1421" s="45">
        <v>143409134</v>
      </c>
      <c r="C1421" s="11">
        <v>5540246183130</v>
      </c>
      <c r="D1421" s="11" t="str">
        <f t="shared" si="66"/>
        <v>MIX LEGUMES</v>
      </c>
      <c r="E1421" s="4">
        <v>44870</v>
      </c>
      <c r="F1421" s="42" t="str">
        <f t="shared" si="68"/>
        <v>202211</v>
      </c>
      <c r="G1421" s="6">
        <v>4511</v>
      </c>
      <c r="H1421" s="12"/>
      <c r="I1421" s="12"/>
      <c r="J1421" s="12"/>
      <c r="K1421" s="12"/>
      <c r="L1421" s="12"/>
      <c r="M1421" s="12"/>
      <c r="N1421" s="12"/>
      <c r="O1421" s="12"/>
      <c r="P1421" s="12"/>
      <c r="Q1421" s="12"/>
      <c r="R1421" s="12"/>
      <c r="S1421" s="12"/>
      <c r="T1421" s="12"/>
      <c r="U1421" s="12"/>
      <c r="V1421" s="12"/>
      <c r="W1421" s="12"/>
      <c r="X1421" s="12"/>
      <c r="Y1421" s="12"/>
      <c r="Z1421" s="12"/>
      <c r="AA1421" s="12"/>
      <c r="AB1421" s="12"/>
    </row>
    <row r="1422" spans="1:28" ht="12.75" customHeight="1" x14ac:dyDescent="0.15">
      <c r="A1422" t="str">
        <f t="shared" si="67"/>
        <v>1434091345540246183538</v>
      </c>
      <c r="B1422" s="45">
        <v>143409134</v>
      </c>
      <c r="C1422" s="13">
        <v>5540246183538</v>
      </c>
      <c r="D1422" s="11" t="str">
        <f t="shared" si="66"/>
        <v>MIX LEGUMES</v>
      </c>
      <c r="E1422" s="7">
        <v>44870</v>
      </c>
      <c r="F1422" s="42" t="str">
        <f t="shared" si="68"/>
        <v>202211</v>
      </c>
      <c r="G1422" s="9">
        <v>919</v>
      </c>
      <c r="H1422" s="12"/>
      <c r="I1422" s="12"/>
      <c r="J1422" s="12"/>
      <c r="K1422" s="12"/>
      <c r="L1422" s="12"/>
      <c r="M1422" s="12"/>
      <c r="N1422" s="12"/>
      <c r="O1422" s="12"/>
      <c r="P1422" s="12"/>
      <c r="Q1422" s="12"/>
      <c r="R1422" s="12"/>
      <c r="S1422" s="12"/>
      <c r="T1422" s="12"/>
      <c r="U1422" s="12"/>
      <c r="V1422" s="12"/>
      <c r="W1422" s="12"/>
      <c r="X1422" s="12"/>
      <c r="Y1422" s="12"/>
      <c r="Z1422" s="12"/>
      <c r="AA1422" s="12"/>
      <c r="AB1422" s="12"/>
    </row>
    <row r="1423" spans="1:28" ht="12.75" customHeight="1" x14ac:dyDescent="0.15">
      <c r="A1423" t="str">
        <f t="shared" si="67"/>
        <v>1434091345540246192571</v>
      </c>
      <c r="B1423" s="45">
        <v>143409134</v>
      </c>
      <c r="C1423" s="11">
        <v>5540246192571</v>
      </c>
      <c r="D1423" s="11" t="str">
        <f t="shared" si="66"/>
        <v>MIX LEGUMES</v>
      </c>
      <c r="E1423" s="4">
        <v>44870</v>
      </c>
      <c r="F1423" s="42" t="str">
        <f t="shared" si="68"/>
        <v>202211</v>
      </c>
      <c r="G1423" s="6">
        <v>669</v>
      </c>
      <c r="H1423" s="12"/>
      <c r="I1423" s="12"/>
      <c r="J1423" s="12"/>
      <c r="K1423" s="12"/>
      <c r="L1423" s="12"/>
      <c r="M1423" s="12"/>
      <c r="N1423" s="12"/>
      <c r="O1423" s="12"/>
      <c r="P1423" s="12"/>
      <c r="Q1423" s="12"/>
      <c r="R1423" s="12"/>
      <c r="S1423" s="12"/>
      <c r="T1423" s="12"/>
      <c r="U1423" s="12"/>
      <c r="V1423" s="12"/>
      <c r="W1423" s="12"/>
      <c r="X1423" s="12"/>
      <c r="Y1423" s="12"/>
      <c r="Z1423" s="12"/>
      <c r="AA1423" s="12"/>
      <c r="AB1423" s="12"/>
    </row>
    <row r="1424" spans="1:28" ht="12.75" customHeight="1" x14ac:dyDescent="0.15">
      <c r="A1424" t="str">
        <f t="shared" si="67"/>
        <v>1434091365540246192148</v>
      </c>
      <c r="B1424" s="45">
        <v>143409136</v>
      </c>
      <c r="C1424" s="13">
        <v>5540246192148</v>
      </c>
      <c r="D1424" s="11" t="str">
        <f t="shared" si="66"/>
        <v>MIX LEGUMES</v>
      </c>
      <c r="E1424" s="7">
        <v>44870</v>
      </c>
      <c r="F1424" s="42" t="str">
        <f t="shared" si="68"/>
        <v>202211</v>
      </c>
      <c r="G1424" s="9">
        <v>45936</v>
      </c>
      <c r="H1424" s="12"/>
      <c r="I1424" s="12"/>
      <c r="J1424" s="12"/>
      <c r="K1424" s="12"/>
      <c r="L1424" s="12"/>
      <c r="M1424" s="12"/>
      <c r="N1424" s="12"/>
      <c r="O1424" s="12"/>
      <c r="P1424" s="12"/>
      <c r="Q1424" s="12"/>
      <c r="R1424" s="12"/>
      <c r="S1424" s="12"/>
      <c r="T1424" s="12"/>
      <c r="U1424" s="12"/>
      <c r="V1424" s="12"/>
      <c r="W1424" s="12"/>
      <c r="X1424" s="12"/>
      <c r="Y1424" s="12"/>
      <c r="Z1424" s="12"/>
      <c r="AA1424" s="12"/>
      <c r="AB1424" s="12"/>
    </row>
    <row r="1425" spans="1:28" ht="12.75" customHeight="1" x14ac:dyDescent="0.15">
      <c r="A1425" t="str">
        <f t="shared" si="67"/>
        <v>1434091375540246171759</v>
      </c>
      <c r="B1425" s="45">
        <v>143409137</v>
      </c>
      <c r="C1425" s="13">
        <v>5540246171759</v>
      </c>
      <c r="D1425" s="11" t="str">
        <f t="shared" si="66"/>
        <v>MIX LEGUMES</v>
      </c>
      <c r="E1425" s="7">
        <v>44870</v>
      </c>
      <c r="F1425" s="42" t="str">
        <f t="shared" si="68"/>
        <v>202211</v>
      </c>
      <c r="G1425" s="9">
        <v>3341</v>
      </c>
      <c r="H1425" s="12"/>
      <c r="I1425" s="12"/>
      <c r="J1425" s="12"/>
      <c r="K1425" s="12"/>
      <c r="L1425" s="12"/>
      <c r="M1425" s="12"/>
      <c r="N1425" s="12"/>
      <c r="O1425" s="12"/>
      <c r="P1425" s="12"/>
      <c r="Q1425" s="12"/>
      <c r="R1425" s="12"/>
      <c r="S1425" s="12"/>
      <c r="T1425" s="12"/>
      <c r="U1425" s="12"/>
      <c r="V1425" s="12"/>
      <c r="W1425" s="12"/>
      <c r="X1425" s="12"/>
      <c r="Y1425" s="12"/>
      <c r="Z1425" s="12"/>
      <c r="AA1425" s="12"/>
      <c r="AB1425" s="12"/>
    </row>
    <row r="1426" spans="1:28" ht="12.75" customHeight="1" x14ac:dyDescent="0.15">
      <c r="A1426" t="str">
        <f t="shared" si="67"/>
        <v>1434091375540246177133</v>
      </c>
      <c r="B1426" s="45">
        <v>143409137</v>
      </c>
      <c r="C1426" s="11">
        <v>5540246177133</v>
      </c>
      <c r="D1426" s="11" t="str">
        <f t="shared" si="66"/>
        <v>MIX LEGUMES</v>
      </c>
      <c r="E1426" s="4">
        <v>44870</v>
      </c>
      <c r="F1426" s="42" t="str">
        <f t="shared" si="68"/>
        <v>202211</v>
      </c>
      <c r="G1426" s="6">
        <v>11693</v>
      </c>
      <c r="H1426" s="12"/>
      <c r="I1426" s="12"/>
      <c r="J1426" s="12"/>
      <c r="K1426" s="12"/>
      <c r="L1426" s="12"/>
      <c r="M1426" s="12"/>
      <c r="N1426" s="12"/>
      <c r="O1426" s="12"/>
      <c r="P1426" s="12"/>
      <c r="Q1426" s="12"/>
      <c r="R1426" s="12"/>
      <c r="S1426" s="12"/>
      <c r="T1426" s="12"/>
      <c r="U1426" s="12"/>
      <c r="V1426" s="12"/>
      <c r="W1426" s="12"/>
      <c r="X1426" s="12"/>
      <c r="Y1426" s="12"/>
      <c r="Z1426" s="12"/>
      <c r="AA1426" s="12"/>
      <c r="AB1426" s="12"/>
    </row>
    <row r="1427" spans="1:28" ht="12.75" customHeight="1" x14ac:dyDescent="0.15">
      <c r="A1427" t="str">
        <f t="shared" si="67"/>
        <v>1434091375540246192518</v>
      </c>
      <c r="B1427" s="45">
        <v>143409137</v>
      </c>
      <c r="C1427" s="13">
        <v>5540246192518</v>
      </c>
      <c r="D1427" s="11" t="str">
        <f t="shared" si="66"/>
        <v>MIX LEGUMES</v>
      </c>
      <c r="E1427" s="7">
        <v>44870</v>
      </c>
      <c r="F1427" s="42" t="str">
        <f t="shared" si="68"/>
        <v>202211</v>
      </c>
      <c r="G1427" s="9">
        <v>2924</v>
      </c>
      <c r="H1427" s="12"/>
      <c r="I1427" s="12"/>
      <c r="J1427" s="12"/>
      <c r="K1427" s="12"/>
      <c r="L1427" s="12"/>
      <c r="M1427" s="12"/>
      <c r="N1427" s="12"/>
      <c r="O1427" s="12"/>
      <c r="P1427" s="12"/>
      <c r="Q1427" s="12"/>
      <c r="R1427" s="12"/>
      <c r="S1427" s="12"/>
      <c r="T1427" s="12"/>
      <c r="U1427" s="12"/>
      <c r="V1427" s="12"/>
      <c r="W1427" s="12"/>
      <c r="X1427" s="12"/>
      <c r="Y1427" s="12"/>
      <c r="Z1427" s="12"/>
      <c r="AA1427" s="12"/>
      <c r="AB1427" s="12"/>
    </row>
    <row r="1428" spans="1:28" ht="12.75" customHeight="1" x14ac:dyDescent="0.15">
      <c r="A1428" t="str">
        <f t="shared" si="67"/>
        <v>1434091405540246183558</v>
      </c>
      <c r="B1428" s="45">
        <v>143409140</v>
      </c>
      <c r="C1428" s="13">
        <v>5540246183558</v>
      </c>
      <c r="D1428" s="11" t="str">
        <f t="shared" si="66"/>
        <v>MIX LEGUMES</v>
      </c>
      <c r="E1428" s="7">
        <v>44869</v>
      </c>
      <c r="F1428" s="42" t="str">
        <f t="shared" si="68"/>
        <v>202211</v>
      </c>
      <c r="G1428" s="9">
        <v>5197</v>
      </c>
      <c r="H1428" s="12"/>
      <c r="I1428" s="12"/>
      <c r="J1428" s="12"/>
      <c r="K1428" s="12"/>
      <c r="L1428" s="12"/>
      <c r="M1428" s="12"/>
      <c r="N1428" s="12"/>
      <c r="O1428" s="12"/>
      <c r="P1428" s="12"/>
      <c r="Q1428" s="12"/>
      <c r="R1428" s="12"/>
      <c r="S1428" s="12"/>
      <c r="T1428" s="12"/>
      <c r="U1428" s="12"/>
      <c r="V1428" s="12"/>
      <c r="W1428" s="12"/>
      <c r="X1428" s="12"/>
      <c r="Y1428" s="12"/>
      <c r="Z1428" s="12"/>
      <c r="AA1428" s="12"/>
      <c r="AB1428" s="12"/>
    </row>
    <row r="1429" spans="1:28" ht="12.75" customHeight="1" x14ac:dyDescent="0.15">
      <c r="A1429" t="str">
        <f t="shared" si="67"/>
        <v>1434091405540246183560</v>
      </c>
      <c r="B1429" s="45">
        <v>143409140</v>
      </c>
      <c r="C1429" s="11">
        <v>5540246183560</v>
      </c>
      <c r="D1429" s="11" t="str">
        <f t="shared" si="66"/>
        <v>MIX LEGUMES</v>
      </c>
      <c r="E1429" s="4">
        <v>44869</v>
      </c>
      <c r="F1429" s="42" t="str">
        <f t="shared" si="68"/>
        <v>202211</v>
      </c>
      <c r="G1429" s="6">
        <v>446</v>
      </c>
      <c r="H1429" s="12"/>
      <c r="I1429" s="12"/>
      <c r="J1429" s="12"/>
      <c r="K1429" s="12"/>
      <c r="L1429" s="12"/>
      <c r="M1429" s="12"/>
      <c r="N1429" s="12"/>
      <c r="O1429" s="12"/>
      <c r="P1429" s="12"/>
      <c r="Q1429" s="12"/>
      <c r="R1429" s="12"/>
      <c r="S1429" s="12"/>
      <c r="T1429" s="12"/>
      <c r="U1429" s="12"/>
      <c r="V1429" s="12"/>
      <c r="W1429" s="12"/>
      <c r="X1429" s="12"/>
      <c r="Y1429" s="12"/>
      <c r="Z1429" s="12"/>
      <c r="AA1429" s="12"/>
      <c r="AB1429" s="12"/>
    </row>
    <row r="1430" spans="1:28" ht="12.75" customHeight="1" x14ac:dyDescent="0.15">
      <c r="A1430" t="str">
        <f t="shared" si="67"/>
        <v>1434091405540246192209</v>
      </c>
      <c r="B1430" s="45">
        <v>143409140</v>
      </c>
      <c r="C1430" s="13">
        <v>5540246192209</v>
      </c>
      <c r="D1430" s="11" t="str">
        <f t="shared" si="66"/>
        <v>MIX LEGUMES</v>
      </c>
      <c r="E1430" s="7">
        <v>44869</v>
      </c>
      <c r="F1430" s="42" t="str">
        <f t="shared" si="68"/>
        <v>202211</v>
      </c>
      <c r="G1430" s="9">
        <v>2228</v>
      </c>
      <c r="H1430" s="12"/>
      <c r="I1430" s="12"/>
      <c r="J1430" s="12"/>
      <c r="K1430" s="12"/>
      <c r="L1430" s="12"/>
      <c r="M1430" s="12"/>
      <c r="N1430" s="12"/>
      <c r="O1430" s="12"/>
      <c r="P1430" s="12"/>
      <c r="Q1430" s="12"/>
      <c r="R1430" s="12"/>
      <c r="S1430" s="12"/>
      <c r="T1430" s="12"/>
      <c r="U1430" s="12"/>
      <c r="V1430" s="12"/>
      <c r="W1430" s="12"/>
      <c r="X1430" s="12"/>
      <c r="Y1430" s="12"/>
      <c r="Z1430" s="12"/>
      <c r="AA1430" s="12"/>
      <c r="AB1430" s="12"/>
    </row>
    <row r="1431" spans="1:28" ht="12.75" customHeight="1" x14ac:dyDescent="0.15">
      <c r="A1431" t="str">
        <f t="shared" si="67"/>
        <v>1434091405540246192462</v>
      </c>
      <c r="B1431" s="45">
        <v>143409140</v>
      </c>
      <c r="C1431" s="11">
        <v>5540246192462</v>
      </c>
      <c r="D1431" s="11" t="str">
        <f t="shared" si="66"/>
        <v>MIX LEGUMES</v>
      </c>
      <c r="E1431" s="4">
        <v>44869</v>
      </c>
      <c r="F1431" s="42" t="str">
        <f t="shared" si="68"/>
        <v>202211</v>
      </c>
      <c r="G1431" s="6">
        <v>1114</v>
      </c>
      <c r="H1431" s="12"/>
      <c r="I1431" s="12"/>
      <c r="J1431" s="12"/>
      <c r="K1431" s="12"/>
      <c r="L1431" s="12"/>
      <c r="M1431" s="12"/>
      <c r="N1431" s="12"/>
      <c r="O1431" s="12"/>
      <c r="P1431" s="12"/>
      <c r="Q1431" s="12"/>
      <c r="R1431" s="12"/>
      <c r="S1431" s="12"/>
      <c r="T1431" s="12"/>
      <c r="U1431" s="12"/>
      <c r="V1431" s="12"/>
      <c r="W1431" s="12"/>
      <c r="X1431" s="12"/>
      <c r="Y1431" s="12"/>
      <c r="Z1431" s="12"/>
      <c r="AA1431" s="12"/>
      <c r="AB1431" s="12"/>
    </row>
    <row r="1432" spans="1:28" ht="12.75" customHeight="1" x14ac:dyDescent="0.15">
      <c r="A1432" t="str">
        <f t="shared" si="67"/>
        <v>1434091405540246192594</v>
      </c>
      <c r="B1432" s="45">
        <v>143409140</v>
      </c>
      <c r="C1432" s="13">
        <v>5540246192594</v>
      </c>
      <c r="D1432" s="11" t="str">
        <f t="shared" si="66"/>
        <v>MIX LEGUMES</v>
      </c>
      <c r="E1432" s="7">
        <v>44869</v>
      </c>
      <c r="F1432" s="42" t="str">
        <f t="shared" si="68"/>
        <v>202211</v>
      </c>
      <c r="G1432" s="9">
        <v>743</v>
      </c>
      <c r="H1432" s="12"/>
      <c r="I1432" s="12"/>
      <c r="J1432" s="12"/>
      <c r="K1432" s="12"/>
      <c r="L1432" s="12"/>
      <c r="M1432" s="12"/>
      <c r="N1432" s="12"/>
      <c r="O1432" s="12"/>
      <c r="P1432" s="12"/>
      <c r="Q1432" s="12"/>
      <c r="R1432" s="12"/>
      <c r="S1432" s="12"/>
      <c r="T1432" s="12"/>
      <c r="U1432" s="12"/>
      <c r="V1432" s="12"/>
      <c r="W1432" s="12"/>
      <c r="X1432" s="12"/>
      <c r="Y1432" s="12"/>
      <c r="Z1432" s="12"/>
      <c r="AA1432" s="12"/>
      <c r="AB1432" s="12"/>
    </row>
    <row r="1433" spans="1:28" ht="12.75" customHeight="1" x14ac:dyDescent="0.15">
      <c r="A1433" t="str">
        <f t="shared" si="67"/>
        <v>1434091425540246183589</v>
      </c>
      <c r="B1433" s="45">
        <v>143409142</v>
      </c>
      <c r="C1433" s="11">
        <v>5540246183589</v>
      </c>
      <c r="D1433" s="11" t="str">
        <f t="shared" si="66"/>
        <v>MIX LEGUMES</v>
      </c>
      <c r="E1433" s="4">
        <v>44871</v>
      </c>
      <c r="F1433" s="42" t="str">
        <f t="shared" si="68"/>
        <v>202211</v>
      </c>
      <c r="G1433" s="6">
        <v>1949</v>
      </c>
      <c r="H1433" s="12"/>
      <c r="I1433" s="12"/>
      <c r="J1433" s="12"/>
      <c r="K1433" s="12"/>
      <c r="L1433" s="12"/>
      <c r="M1433" s="12"/>
      <c r="N1433" s="12"/>
      <c r="O1433" s="12"/>
      <c r="P1433" s="12"/>
      <c r="Q1433" s="12"/>
      <c r="R1433" s="12"/>
      <c r="S1433" s="12"/>
      <c r="T1433" s="12"/>
      <c r="U1433" s="12"/>
      <c r="V1433" s="12"/>
      <c r="W1433" s="12"/>
      <c r="X1433" s="12"/>
      <c r="Y1433" s="12"/>
      <c r="Z1433" s="12"/>
      <c r="AA1433" s="12"/>
      <c r="AB1433" s="12"/>
    </row>
    <row r="1434" spans="1:28" ht="12.75" customHeight="1" x14ac:dyDescent="0.15">
      <c r="A1434" t="str">
        <f t="shared" si="67"/>
        <v>1434091545540246180522</v>
      </c>
      <c r="B1434" s="45">
        <v>143409154</v>
      </c>
      <c r="C1434" s="11">
        <v>5540246180522</v>
      </c>
      <c r="D1434" s="11" t="str">
        <f t="shared" si="66"/>
        <v>BOULANGERIE</v>
      </c>
      <c r="E1434" s="4">
        <v>44865</v>
      </c>
      <c r="F1434" s="42" t="str">
        <f t="shared" si="68"/>
        <v>202210</v>
      </c>
      <c r="G1434" s="6">
        <v>1114</v>
      </c>
      <c r="H1434" s="12"/>
      <c r="I1434" s="12"/>
      <c r="J1434" s="12"/>
      <c r="K1434" s="12"/>
      <c r="L1434" s="12"/>
      <c r="M1434" s="12"/>
      <c r="N1434" s="12"/>
      <c r="O1434" s="12"/>
      <c r="P1434" s="12"/>
      <c r="Q1434" s="12"/>
      <c r="R1434" s="12"/>
      <c r="S1434" s="12"/>
      <c r="T1434" s="12"/>
      <c r="U1434" s="12"/>
      <c r="V1434" s="12"/>
      <c r="W1434" s="12"/>
      <c r="X1434" s="12"/>
      <c r="Y1434" s="12"/>
      <c r="Z1434" s="12"/>
      <c r="AA1434" s="12"/>
      <c r="AB1434" s="12"/>
    </row>
    <row r="1435" spans="1:28" ht="12.75" customHeight="1" x14ac:dyDescent="0.15">
      <c r="A1435" t="str">
        <f t="shared" si="67"/>
        <v>1434091555540246182684</v>
      </c>
      <c r="B1435" s="45">
        <v>143409155</v>
      </c>
      <c r="C1435" s="13">
        <v>5540246182684</v>
      </c>
      <c r="D1435" s="11" t="str">
        <f t="shared" si="66"/>
        <v>BOULANGERIE</v>
      </c>
      <c r="E1435" s="7">
        <v>44876</v>
      </c>
      <c r="F1435" s="42" t="str">
        <f t="shared" si="68"/>
        <v>202211</v>
      </c>
      <c r="G1435" s="9">
        <v>232</v>
      </c>
      <c r="H1435" s="12"/>
      <c r="I1435" s="12"/>
      <c r="J1435" s="12"/>
      <c r="K1435" s="12"/>
      <c r="L1435" s="12"/>
      <c r="M1435" s="12"/>
      <c r="N1435" s="12"/>
      <c r="O1435" s="12"/>
      <c r="P1435" s="12"/>
      <c r="Q1435" s="12"/>
      <c r="R1435" s="12"/>
      <c r="S1435" s="12"/>
      <c r="T1435" s="12"/>
      <c r="U1435" s="12"/>
      <c r="V1435" s="12"/>
      <c r="W1435" s="12"/>
      <c r="X1435" s="12"/>
      <c r="Y1435" s="12"/>
      <c r="Z1435" s="12"/>
      <c r="AA1435" s="12"/>
      <c r="AB1435" s="12"/>
    </row>
    <row r="1436" spans="1:28" ht="12.75" customHeight="1" x14ac:dyDescent="0.15">
      <c r="A1436" t="str">
        <f t="shared" si="67"/>
        <v>1434091555540246194467</v>
      </c>
      <c r="B1436" s="45">
        <v>143409155</v>
      </c>
      <c r="C1436" s="13">
        <v>5540246194467</v>
      </c>
      <c r="D1436" s="11" t="str">
        <f t="shared" si="66"/>
        <v>BOULANGERIE</v>
      </c>
      <c r="E1436" s="7">
        <v>44876</v>
      </c>
      <c r="F1436" s="42" t="str">
        <f t="shared" si="68"/>
        <v>202211</v>
      </c>
      <c r="G1436" s="9">
        <v>42095</v>
      </c>
      <c r="H1436" s="12"/>
      <c r="I1436" s="12"/>
      <c r="J1436" s="12"/>
      <c r="K1436" s="12"/>
      <c r="L1436" s="12"/>
      <c r="M1436" s="12"/>
      <c r="N1436" s="12"/>
      <c r="O1436" s="12"/>
      <c r="P1436" s="12"/>
      <c r="Q1436" s="12"/>
      <c r="R1436" s="12"/>
      <c r="S1436" s="12"/>
      <c r="T1436" s="12"/>
      <c r="U1436" s="12"/>
      <c r="V1436" s="12"/>
      <c r="W1436" s="12"/>
      <c r="X1436" s="12"/>
      <c r="Y1436" s="12"/>
      <c r="Z1436" s="12"/>
      <c r="AA1436" s="12"/>
      <c r="AB1436" s="12"/>
    </row>
    <row r="1437" spans="1:28" ht="12.75" customHeight="1" x14ac:dyDescent="0.15">
      <c r="A1437" t="str">
        <f t="shared" si="67"/>
        <v>1434091645540246193316</v>
      </c>
      <c r="B1437" s="45">
        <v>143409164</v>
      </c>
      <c r="C1437" s="11">
        <v>5540246193316</v>
      </c>
      <c r="D1437" s="11" t="str">
        <f t="shared" si="66"/>
        <v>BOULANGERIE</v>
      </c>
      <c r="E1437" s="4">
        <v>44875</v>
      </c>
      <c r="F1437" s="42" t="str">
        <f t="shared" si="68"/>
        <v>202211</v>
      </c>
      <c r="G1437" s="6">
        <v>780</v>
      </c>
      <c r="H1437" s="12"/>
      <c r="I1437" s="12"/>
      <c r="J1437" s="12"/>
      <c r="K1437" s="12"/>
      <c r="L1437" s="12"/>
      <c r="M1437" s="12"/>
      <c r="N1437" s="12"/>
      <c r="O1437" s="12"/>
      <c r="P1437" s="12"/>
      <c r="Q1437" s="12"/>
      <c r="R1437" s="12"/>
      <c r="S1437" s="12"/>
      <c r="T1437" s="12"/>
      <c r="U1437" s="12"/>
      <c r="V1437" s="12"/>
      <c r="W1437" s="12"/>
      <c r="X1437" s="12"/>
      <c r="Y1437" s="12"/>
      <c r="Z1437" s="12"/>
      <c r="AA1437" s="12"/>
      <c r="AB1437" s="12"/>
    </row>
    <row r="1438" spans="1:28" ht="12.75" customHeight="1" x14ac:dyDescent="0.15">
      <c r="A1438" t="str">
        <f t="shared" si="67"/>
        <v>1434091665540246176295</v>
      </c>
      <c r="B1438" s="45">
        <v>143409166</v>
      </c>
      <c r="C1438" s="13">
        <v>5540246176295</v>
      </c>
      <c r="D1438" s="11" t="str">
        <f t="shared" si="66"/>
        <v>CREMERIE</v>
      </c>
      <c r="E1438" s="7">
        <v>44858</v>
      </c>
      <c r="F1438" s="42" t="str">
        <f t="shared" si="68"/>
        <v>202210</v>
      </c>
      <c r="G1438" s="9">
        <v>6645</v>
      </c>
      <c r="H1438" s="12"/>
      <c r="I1438" s="12"/>
      <c r="J1438" s="12"/>
      <c r="K1438" s="12"/>
      <c r="L1438" s="12"/>
      <c r="M1438" s="12"/>
      <c r="N1438" s="12"/>
      <c r="O1438" s="12"/>
      <c r="P1438" s="12"/>
      <c r="Q1438" s="12"/>
      <c r="R1438" s="12"/>
      <c r="S1438" s="12"/>
      <c r="T1438" s="12"/>
      <c r="U1438" s="12"/>
      <c r="V1438" s="12"/>
      <c r="W1438" s="12"/>
      <c r="X1438" s="12"/>
      <c r="Y1438" s="12"/>
      <c r="Z1438" s="12"/>
      <c r="AA1438" s="12"/>
      <c r="AB1438" s="12"/>
    </row>
    <row r="1439" spans="1:28" ht="12.75" customHeight="1" x14ac:dyDescent="0.15">
      <c r="A1439" t="str">
        <f t="shared" si="67"/>
        <v>1434091665540246187987</v>
      </c>
      <c r="B1439" s="45">
        <v>143409166</v>
      </c>
      <c r="C1439" s="11">
        <v>5540246187987</v>
      </c>
      <c r="D1439" s="11" t="str">
        <f t="shared" si="66"/>
        <v>CREMERIE</v>
      </c>
      <c r="E1439" s="4">
        <v>44858</v>
      </c>
      <c r="F1439" s="42" t="str">
        <f t="shared" si="68"/>
        <v>202210</v>
      </c>
      <c r="G1439" s="6">
        <v>6682</v>
      </c>
      <c r="H1439" s="12"/>
      <c r="I1439" s="12"/>
      <c r="J1439" s="12"/>
      <c r="K1439" s="12"/>
      <c r="L1439" s="12"/>
      <c r="M1439" s="12"/>
      <c r="N1439" s="12"/>
      <c r="O1439" s="12"/>
      <c r="P1439" s="12"/>
      <c r="Q1439" s="12"/>
      <c r="R1439" s="12"/>
      <c r="S1439" s="12"/>
      <c r="T1439" s="12"/>
      <c r="U1439" s="12"/>
      <c r="V1439" s="12"/>
      <c r="W1439" s="12"/>
      <c r="X1439" s="12"/>
      <c r="Y1439" s="12"/>
      <c r="Z1439" s="12"/>
      <c r="AA1439" s="12"/>
      <c r="AB1439" s="12"/>
    </row>
    <row r="1440" spans="1:28" ht="12.75" customHeight="1" x14ac:dyDescent="0.15">
      <c r="A1440" t="str">
        <f t="shared" si="67"/>
        <v>1434091665540246188200</v>
      </c>
      <c r="B1440" s="45">
        <v>143409166</v>
      </c>
      <c r="C1440" s="13">
        <v>5540246188200</v>
      </c>
      <c r="D1440" s="11" t="str">
        <f t="shared" si="66"/>
        <v>CREMERIE</v>
      </c>
      <c r="E1440" s="7">
        <v>44858</v>
      </c>
      <c r="F1440" s="42" t="str">
        <f t="shared" si="68"/>
        <v>202210</v>
      </c>
      <c r="G1440" s="9">
        <v>1485</v>
      </c>
      <c r="H1440" s="12"/>
      <c r="I1440" s="12"/>
      <c r="J1440" s="12"/>
      <c r="K1440" s="12"/>
      <c r="L1440" s="12"/>
      <c r="M1440" s="12"/>
      <c r="N1440" s="12"/>
      <c r="O1440" s="12"/>
      <c r="P1440" s="12"/>
      <c r="Q1440" s="12"/>
      <c r="R1440" s="12"/>
      <c r="S1440" s="12"/>
      <c r="T1440" s="12"/>
      <c r="U1440" s="12"/>
      <c r="V1440" s="12"/>
      <c r="W1440" s="12"/>
      <c r="X1440" s="12"/>
      <c r="Y1440" s="12"/>
      <c r="Z1440" s="12"/>
      <c r="AA1440" s="12"/>
      <c r="AB1440" s="12"/>
    </row>
    <row r="1441" spans="1:28" ht="12.75" customHeight="1" x14ac:dyDescent="0.15">
      <c r="A1441" t="str">
        <f t="shared" si="67"/>
        <v>1434091675540246176699</v>
      </c>
      <c r="B1441" s="45">
        <v>143409167</v>
      </c>
      <c r="C1441" s="11">
        <v>5540246176699</v>
      </c>
      <c r="D1441" s="11" t="str">
        <f t="shared" si="66"/>
        <v>CREMERIE</v>
      </c>
      <c r="E1441" s="4">
        <v>44858</v>
      </c>
      <c r="F1441" s="42" t="str">
        <f t="shared" si="68"/>
        <v>202210</v>
      </c>
      <c r="G1441" s="6">
        <v>4176</v>
      </c>
      <c r="H1441" s="12"/>
      <c r="I1441" s="12"/>
      <c r="J1441" s="12"/>
      <c r="K1441" s="12"/>
      <c r="L1441" s="12"/>
      <c r="M1441" s="12"/>
      <c r="N1441" s="12"/>
      <c r="O1441" s="12"/>
      <c r="P1441" s="12"/>
      <c r="Q1441" s="12"/>
      <c r="R1441" s="12"/>
      <c r="S1441" s="12"/>
      <c r="T1441" s="12"/>
      <c r="U1441" s="12"/>
      <c r="V1441" s="12"/>
      <c r="W1441" s="12"/>
      <c r="X1441" s="12"/>
      <c r="Y1441" s="12"/>
      <c r="Z1441" s="12"/>
      <c r="AA1441" s="12"/>
      <c r="AB1441" s="12"/>
    </row>
    <row r="1442" spans="1:28" ht="12.75" customHeight="1" x14ac:dyDescent="0.15">
      <c r="A1442" t="str">
        <f t="shared" si="67"/>
        <v>1434091675540246192102</v>
      </c>
      <c r="B1442" s="45">
        <v>143409167</v>
      </c>
      <c r="C1442" s="13">
        <v>5540246192102</v>
      </c>
      <c r="D1442" s="11" t="str">
        <f t="shared" si="66"/>
        <v>CREMERIE</v>
      </c>
      <c r="E1442" s="7">
        <v>44858</v>
      </c>
      <c r="F1442" s="42" t="str">
        <f t="shared" si="68"/>
        <v>202210</v>
      </c>
      <c r="G1442" s="9">
        <v>2005</v>
      </c>
      <c r="H1442" s="12"/>
      <c r="I1442" s="12"/>
      <c r="J1442" s="12"/>
      <c r="K1442" s="12"/>
      <c r="L1442" s="12"/>
      <c r="M1442" s="12"/>
      <c r="N1442" s="12"/>
      <c r="O1442" s="12"/>
      <c r="P1442" s="12"/>
      <c r="Q1442" s="12"/>
      <c r="R1442" s="12"/>
      <c r="S1442" s="12"/>
      <c r="T1442" s="12"/>
      <c r="U1442" s="12"/>
      <c r="V1442" s="12"/>
      <c r="W1442" s="12"/>
      <c r="X1442" s="12"/>
      <c r="Y1442" s="12"/>
      <c r="Z1442" s="12"/>
      <c r="AA1442" s="12"/>
      <c r="AB1442" s="12"/>
    </row>
    <row r="1443" spans="1:28" ht="12.75" customHeight="1" x14ac:dyDescent="0.15">
      <c r="A1443" t="str">
        <f t="shared" si="67"/>
        <v>1434091685540246186325</v>
      </c>
      <c r="B1443" s="45">
        <v>143409168</v>
      </c>
      <c r="C1443" s="11">
        <v>5540246186325</v>
      </c>
      <c r="D1443" s="11" t="str">
        <f t="shared" si="66"/>
        <v>CREMERIE</v>
      </c>
      <c r="E1443" s="4">
        <v>44863</v>
      </c>
      <c r="F1443" s="42" t="str">
        <f t="shared" si="68"/>
        <v>202210</v>
      </c>
      <c r="G1443" s="6">
        <v>140</v>
      </c>
      <c r="H1443" s="12"/>
      <c r="I1443" s="12"/>
      <c r="J1443" s="12"/>
      <c r="K1443" s="12"/>
      <c r="L1443" s="12"/>
      <c r="M1443" s="12"/>
      <c r="N1443" s="12"/>
      <c r="O1443" s="12"/>
      <c r="P1443" s="12"/>
      <c r="Q1443" s="12"/>
      <c r="R1443" s="12"/>
      <c r="S1443" s="12"/>
      <c r="T1443" s="12"/>
      <c r="U1443" s="12"/>
      <c r="V1443" s="12"/>
      <c r="W1443" s="12"/>
      <c r="X1443" s="12"/>
      <c r="Y1443" s="12"/>
      <c r="Z1443" s="12"/>
      <c r="AA1443" s="12"/>
      <c r="AB1443" s="12"/>
    </row>
    <row r="1444" spans="1:28" ht="12.75" customHeight="1" x14ac:dyDescent="0.15">
      <c r="A1444" t="str">
        <f t="shared" si="67"/>
        <v>1434091765540246194632</v>
      </c>
      <c r="B1444" s="45">
        <v>143409176</v>
      </c>
      <c r="C1444" s="11">
        <v>5540246194632</v>
      </c>
      <c r="D1444" s="11" t="str">
        <f t="shared" si="66"/>
        <v>BOULANGERIE</v>
      </c>
      <c r="E1444" s="4">
        <v>44869</v>
      </c>
      <c r="F1444" s="42" t="str">
        <f t="shared" si="68"/>
        <v>202211</v>
      </c>
      <c r="G1444" s="6">
        <v>1253</v>
      </c>
      <c r="H1444" s="12"/>
      <c r="I1444" s="12"/>
      <c r="J1444" s="12"/>
      <c r="K1444" s="12"/>
      <c r="L1444" s="12"/>
      <c r="M1444" s="12"/>
      <c r="N1444" s="12"/>
      <c r="O1444" s="12"/>
      <c r="P1444" s="12"/>
      <c r="Q1444" s="12"/>
      <c r="R1444" s="12"/>
      <c r="S1444" s="12"/>
      <c r="T1444" s="12"/>
      <c r="U1444" s="12"/>
      <c r="V1444" s="12"/>
      <c r="W1444" s="12"/>
      <c r="X1444" s="12"/>
      <c r="Y1444" s="12"/>
      <c r="Z1444" s="12"/>
      <c r="AA1444" s="12"/>
      <c r="AB1444" s="12"/>
    </row>
    <row r="1445" spans="1:28" ht="12.75" customHeight="1" x14ac:dyDescent="0.15">
      <c r="A1445" t="str">
        <f t="shared" si="67"/>
        <v>1434091765540246195250</v>
      </c>
      <c r="B1445" s="45">
        <v>143409176</v>
      </c>
      <c r="C1445" s="13">
        <v>5540246195250</v>
      </c>
      <c r="D1445" s="11" t="str">
        <f t="shared" si="66"/>
        <v>BOULANGERIE</v>
      </c>
      <c r="E1445" s="7">
        <v>44869</v>
      </c>
      <c r="F1445" s="42" t="str">
        <f t="shared" si="68"/>
        <v>202211</v>
      </c>
      <c r="G1445" s="9">
        <v>161</v>
      </c>
      <c r="H1445" s="12"/>
      <c r="I1445" s="12"/>
      <c r="J1445" s="12"/>
      <c r="K1445" s="12"/>
      <c r="L1445" s="12"/>
      <c r="M1445" s="12"/>
      <c r="N1445" s="12"/>
      <c r="O1445" s="12"/>
      <c r="P1445" s="12"/>
      <c r="Q1445" s="12"/>
      <c r="R1445" s="12"/>
      <c r="S1445" s="12"/>
      <c r="T1445" s="12"/>
      <c r="U1445" s="12"/>
      <c r="V1445" s="12"/>
      <c r="W1445" s="12"/>
      <c r="X1445" s="12"/>
      <c r="Y1445" s="12"/>
      <c r="Z1445" s="12"/>
      <c r="AA1445" s="12"/>
      <c r="AB1445" s="12"/>
    </row>
    <row r="1446" spans="1:28" ht="12.75" customHeight="1" x14ac:dyDescent="0.15">
      <c r="A1446" t="str">
        <f t="shared" si="67"/>
        <v>1434091765540246196046</v>
      </c>
      <c r="B1446" s="45">
        <v>143409176</v>
      </c>
      <c r="C1446" s="11">
        <v>5540246196046</v>
      </c>
      <c r="D1446" s="11" t="str">
        <f t="shared" si="66"/>
        <v>BOULANGERIE</v>
      </c>
      <c r="E1446" s="4">
        <v>44869</v>
      </c>
      <c r="F1446" s="42" t="str">
        <f t="shared" si="68"/>
        <v>202211</v>
      </c>
      <c r="G1446" s="6">
        <v>251</v>
      </c>
      <c r="H1446" s="12"/>
      <c r="I1446" s="12"/>
      <c r="J1446" s="12"/>
      <c r="K1446" s="12"/>
      <c r="L1446" s="12"/>
      <c r="M1446" s="12"/>
      <c r="N1446" s="12"/>
      <c r="O1446" s="12"/>
      <c r="P1446" s="12"/>
      <c r="Q1446" s="12"/>
      <c r="R1446" s="12"/>
      <c r="S1446" s="12"/>
      <c r="T1446" s="12"/>
      <c r="U1446" s="12"/>
      <c r="V1446" s="12"/>
      <c r="W1446" s="12"/>
      <c r="X1446" s="12"/>
      <c r="Y1446" s="12"/>
      <c r="Z1446" s="12"/>
      <c r="AA1446" s="12"/>
      <c r="AB1446" s="12"/>
    </row>
    <row r="1447" spans="1:28" ht="12.75" customHeight="1" x14ac:dyDescent="0.15">
      <c r="A1447" t="str">
        <f t="shared" si="67"/>
        <v>1434091865540246170256</v>
      </c>
      <c r="B1447" s="45">
        <v>143409186</v>
      </c>
      <c r="C1447" s="13">
        <v>5540246170256</v>
      </c>
      <c r="D1447" s="11" t="str">
        <f t="shared" si="66"/>
        <v>BOULANGERIE</v>
      </c>
      <c r="E1447" s="7">
        <v>44870</v>
      </c>
      <c r="F1447" s="42" t="str">
        <f t="shared" si="68"/>
        <v>202211</v>
      </c>
      <c r="G1447" s="9">
        <v>2822</v>
      </c>
      <c r="H1447" s="12"/>
      <c r="I1447" s="12"/>
      <c r="J1447" s="12"/>
      <c r="K1447" s="12"/>
      <c r="L1447" s="12"/>
      <c r="M1447" s="12"/>
      <c r="N1447" s="12"/>
      <c r="O1447" s="12"/>
      <c r="P1447" s="12"/>
      <c r="Q1447" s="12"/>
      <c r="R1447" s="12"/>
      <c r="S1447" s="12"/>
      <c r="T1447" s="12"/>
      <c r="U1447" s="12"/>
      <c r="V1447" s="12"/>
      <c r="W1447" s="12"/>
      <c r="X1447" s="12"/>
      <c r="Y1447" s="12"/>
      <c r="Z1447" s="12"/>
      <c r="AA1447" s="12"/>
      <c r="AB1447" s="12"/>
    </row>
    <row r="1448" spans="1:28" ht="12.75" customHeight="1" x14ac:dyDescent="0.15">
      <c r="A1448" t="str">
        <f t="shared" si="67"/>
        <v>1434091865540246171888</v>
      </c>
      <c r="B1448" s="45">
        <v>143409186</v>
      </c>
      <c r="C1448" s="11">
        <v>5540246171888</v>
      </c>
      <c r="D1448" s="11" t="str">
        <f t="shared" si="66"/>
        <v>BOULANGERIE</v>
      </c>
      <c r="E1448" s="4">
        <v>44870</v>
      </c>
      <c r="F1448" s="42" t="str">
        <f t="shared" si="68"/>
        <v>202211</v>
      </c>
      <c r="G1448" s="6">
        <v>780</v>
      </c>
      <c r="H1448" s="12"/>
      <c r="I1448" s="12"/>
      <c r="J1448" s="12"/>
      <c r="K1448" s="12"/>
      <c r="L1448" s="12"/>
      <c r="M1448" s="12"/>
      <c r="N1448" s="12"/>
      <c r="O1448" s="12"/>
      <c r="P1448" s="12"/>
      <c r="Q1448" s="12"/>
      <c r="R1448" s="12"/>
      <c r="S1448" s="12"/>
      <c r="T1448" s="12"/>
      <c r="U1448" s="12"/>
      <c r="V1448" s="12"/>
      <c r="W1448" s="12"/>
      <c r="X1448" s="12"/>
      <c r="Y1448" s="12"/>
      <c r="Z1448" s="12"/>
      <c r="AA1448" s="12"/>
      <c r="AB1448" s="12"/>
    </row>
    <row r="1449" spans="1:28" ht="12.75" customHeight="1" x14ac:dyDescent="0.15">
      <c r="A1449" t="str">
        <f t="shared" si="67"/>
        <v>1434091885540246181061</v>
      </c>
      <c r="B1449" s="45">
        <v>143409188</v>
      </c>
      <c r="C1449" s="11">
        <v>5540246181061</v>
      </c>
      <c r="D1449" s="11" t="str">
        <f t="shared" si="66"/>
        <v>VOLAILLE</v>
      </c>
      <c r="E1449" s="4">
        <v>44862</v>
      </c>
      <c r="F1449" s="42" t="str">
        <f t="shared" si="68"/>
        <v>202210</v>
      </c>
      <c r="G1449" s="6">
        <v>3446</v>
      </c>
      <c r="H1449" s="12"/>
      <c r="I1449" s="12"/>
      <c r="J1449" s="12"/>
      <c r="K1449" s="12"/>
      <c r="L1449" s="12"/>
      <c r="M1449" s="12"/>
      <c r="N1449" s="12"/>
      <c r="O1449" s="12"/>
      <c r="P1449" s="12"/>
      <c r="Q1449" s="12"/>
      <c r="R1449" s="12"/>
      <c r="S1449" s="12"/>
      <c r="T1449" s="12"/>
      <c r="U1449" s="12"/>
      <c r="V1449" s="12"/>
      <c r="W1449" s="12"/>
      <c r="X1449" s="12"/>
      <c r="Y1449" s="12"/>
      <c r="Z1449" s="12"/>
      <c r="AA1449" s="12"/>
      <c r="AB1449" s="12"/>
    </row>
    <row r="1450" spans="1:28" ht="12.75" customHeight="1" x14ac:dyDescent="0.15">
      <c r="A1450" t="str">
        <f t="shared" si="67"/>
        <v>1434091885540246185278</v>
      </c>
      <c r="B1450" s="45">
        <v>143409188</v>
      </c>
      <c r="C1450" s="13">
        <v>5540246185278</v>
      </c>
      <c r="D1450" s="11" t="str">
        <f t="shared" si="66"/>
        <v>VOLAILLE</v>
      </c>
      <c r="E1450" s="7">
        <v>44862</v>
      </c>
      <c r="F1450" s="42" t="str">
        <f t="shared" si="68"/>
        <v>202210</v>
      </c>
      <c r="G1450" s="9">
        <v>1120</v>
      </c>
      <c r="H1450" s="12"/>
      <c r="I1450" s="12"/>
      <c r="J1450" s="12"/>
      <c r="K1450" s="12"/>
      <c r="L1450" s="12"/>
      <c r="M1450" s="12"/>
      <c r="N1450" s="12"/>
      <c r="O1450" s="12"/>
      <c r="P1450" s="12"/>
      <c r="Q1450" s="12"/>
      <c r="R1450" s="12"/>
      <c r="S1450" s="12"/>
      <c r="T1450" s="12"/>
      <c r="U1450" s="12"/>
      <c r="V1450" s="12"/>
      <c r="W1450" s="12"/>
      <c r="X1450" s="12"/>
      <c r="Y1450" s="12"/>
      <c r="Z1450" s="12"/>
      <c r="AA1450" s="12"/>
      <c r="AB1450" s="12"/>
    </row>
    <row r="1451" spans="1:28" ht="12.75" customHeight="1" x14ac:dyDescent="0.15">
      <c r="A1451" t="str">
        <f t="shared" si="67"/>
        <v>1434092045540246187995</v>
      </c>
      <c r="B1451" s="45">
        <v>143409204</v>
      </c>
      <c r="C1451" s="11">
        <v>5540246187995</v>
      </c>
      <c r="D1451" s="11" t="str">
        <f t="shared" si="66"/>
        <v>EMBALLAGES</v>
      </c>
      <c r="E1451" s="4">
        <v>44871</v>
      </c>
      <c r="F1451" s="42" t="str">
        <f t="shared" si="68"/>
        <v>202211</v>
      </c>
      <c r="G1451" s="6">
        <v>2135</v>
      </c>
      <c r="H1451" s="12"/>
      <c r="I1451" s="12"/>
      <c r="J1451" s="12"/>
      <c r="K1451" s="12"/>
      <c r="L1451" s="12"/>
      <c r="M1451" s="12"/>
      <c r="N1451" s="12"/>
      <c r="O1451" s="12"/>
      <c r="P1451" s="12"/>
      <c r="Q1451" s="12"/>
      <c r="R1451" s="12"/>
      <c r="S1451" s="12"/>
      <c r="T1451" s="12"/>
      <c r="U1451" s="12"/>
      <c r="V1451" s="12"/>
      <c r="W1451" s="12"/>
      <c r="X1451" s="12"/>
      <c r="Y1451" s="12"/>
      <c r="Z1451" s="12"/>
      <c r="AA1451" s="12"/>
      <c r="AB1451" s="12"/>
    </row>
    <row r="1452" spans="1:28" ht="12.75" customHeight="1" x14ac:dyDescent="0.15">
      <c r="A1452" t="str">
        <f t="shared" si="67"/>
        <v>1434092045540246187998</v>
      </c>
      <c r="B1452" s="45">
        <v>143409204</v>
      </c>
      <c r="C1452" s="13">
        <v>5540246187998</v>
      </c>
      <c r="D1452" s="11" t="str">
        <f t="shared" si="66"/>
        <v>EMBALLAGES</v>
      </c>
      <c r="E1452" s="7">
        <v>44871</v>
      </c>
      <c r="F1452" s="42" t="str">
        <f t="shared" si="68"/>
        <v>202211</v>
      </c>
      <c r="G1452" s="9">
        <v>1230</v>
      </c>
      <c r="H1452" s="12"/>
      <c r="I1452" s="12"/>
      <c r="J1452" s="12"/>
      <c r="K1452" s="12"/>
      <c r="L1452" s="12"/>
      <c r="M1452" s="12"/>
      <c r="N1452" s="12"/>
      <c r="O1452" s="12"/>
      <c r="P1452" s="12"/>
      <c r="Q1452" s="12"/>
      <c r="R1452" s="12"/>
      <c r="S1452" s="12"/>
      <c r="T1452" s="12"/>
      <c r="U1452" s="12"/>
      <c r="V1452" s="12"/>
      <c r="W1452" s="12"/>
      <c r="X1452" s="12"/>
      <c r="Y1452" s="12"/>
      <c r="Z1452" s="12"/>
      <c r="AA1452" s="12"/>
      <c r="AB1452" s="12"/>
    </row>
    <row r="1453" spans="1:28" ht="12.75" customHeight="1" x14ac:dyDescent="0.15">
      <c r="A1453" t="str">
        <f t="shared" si="67"/>
        <v>1434092055540246196092</v>
      </c>
      <c r="B1453" s="45">
        <v>143409205</v>
      </c>
      <c r="C1453" s="11">
        <v>5540246196092</v>
      </c>
      <c r="D1453" s="11" t="str">
        <f t="shared" si="66"/>
        <v>VOLAILLE</v>
      </c>
      <c r="E1453" s="4">
        <v>44931</v>
      </c>
      <c r="F1453" s="42" t="str">
        <f t="shared" si="68"/>
        <v>202301</v>
      </c>
      <c r="G1453" s="6">
        <v>3620</v>
      </c>
      <c r="H1453" s="12"/>
      <c r="I1453" s="12"/>
      <c r="J1453" s="12"/>
      <c r="K1453" s="12"/>
      <c r="L1453" s="12"/>
      <c r="M1453" s="12"/>
      <c r="N1453" s="12"/>
      <c r="O1453" s="12"/>
      <c r="P1453" s="12"/>
      <c r="Q1453" s="12"/>
      <c r="R1453" s="12"/>
      <c r="S1453" s="12"/>
      <c r="T1453" s="12"/>
      <c r="U1453" s="12"/>
      <c r="V1453" s="12"/>
      <c r="W1453" s="12"/>
      <c r="X1453" s="12"/>
      <c r="Y1453" s="12"/>
      <c r="Z1453" s="12"/>
      <c r="AA1453" s="12"/>
      <c r="AB1453" s="12"/>
    </row>
    <row r="1454" spans="1:28" ht="12.75" customHeight="1" x14ac:dyDescent="0.15">
      <c r="A1454" t="str">
        <f t="shared" si="67"/>
        <v>1434092095540246172978</v>
      </c>
      <c r="B1454" s="45">
        <v>143409209</v>
      </c>
      <c r="C1454" s="11">
        <v>5540246172978</v>
      </c>
      <c r="D1454" s="11" t="str">
        <f t="shared" si="66"/>
        <v>CREMERIE</v>
      </c>
      <c r="E1454" s="4">
        <v>44861</v>
      </c>
      <c r="F1454" s="42" t="str">
        <f t="shared" si="68"/>
        <v>202210</v>
      </c>
      <c r="G1454" s="6">
        <v>2506</v>
      </c>
      <c r="H1454" s="12"/>
      <c r="I1454" s="12"/>
      <c r="J1454" s="12"/>
      <c r="K1454" s="12"/>
      <c r="L1454" s="12"/>
      <c r="M1454" s="12"/>
      <c r="N1454" s="12"/>
      <c r="O1454" s="12"/>
      <c r="P1454" s="12"/>
      <c r="Q1454" s="12"/>
      <c r="R1454" s="12"/>
      <c r="S1454" s="12"/>
      <c r="T1454" s="12"/>
      <c r="U1454" s="12"/>
      <c r="V1454" s="12"/>
      <c r="W1454" s="12"/>
      <c r="X1454" s="12"/>
      <c r="Y1454" s="12"/>
      <c r="Z1454" s="12"/>
      <c r="AA1454" s="12"/>
      <c r="AB1454" s="12"/>
    </row>
    <row r="1455" spans="1:28" ht="12.75" customHeight="1" x14ac:dyDescent="0.15">
      <c r="A1455" t="str">
        <f t="shared" si="67"/>
        <v>1434092095540246174174</v>
      </c>
      <c r="B1455" s="45">
        <v>143409209</v>
      </c>
      <c r="C1455" s="11">
        <v>5540246174174</v>
      </c>
      <c r="D1455" s="11" t="str">
        <f t="shared" si="66"/>
        <v>CREMERIE</v>
      </c>
      <c r="E1455" s="4">
        <v>44861</v>
      </c>
      <c r="F1455" s="42" t="str">
        <f t="shared" si="68"/>
        <v>202210</v>
      </c>
      <c r="G1455" s="6">
        <v>232</v>
      </c>
      <c r="H1455" s="12"/>
      <c r="I1455" s="12"/>
      <c r="J1455" s="12"/>
      <c r="K1455" s="12"/>
      <c r="L1455" s="12"/>
      <c r="M1455" s="12"/>
      <c r="N1455" s="12"/>
      <c r="O1455" s="12"/>
      <c r="P1455" s="12"/>
      <c r="Q1455" s="12"/>
      <c r="R1455" s="12"/>
      <c r="S1455" s="12"/>
      <c r="T1455" s="12"/>
      <c r="U1455" s="12"/>
      <c r="V1455" s="12"/>
      <c r="W1455" s="12"/>
      <c r="X1455" s="12"/>
      <c r="Y1455" s="12"/>
      <c r="Z1455" s="12"/>
      <c r="AA1455" s="12"/>
      <c r="AB1455" s="12"/>
    </row>
    <row r="1456" spans="1:28" ht="12.75" customHeight="1" x14ac:dyDescent="0.15">
      <c r="A1456" t="str">
        <f t="shared" si="67"/>
        <v>1434092095540246176699</v>
      </c>
      <c r="B1456" s="45">
        <v>143409209</v>
      </c>
      <c r="C1456" s="11">
        <v>5540246176699</v>
      </c>
      <c r="D1456" s="11" t="str">
        <f t="shared" si="66"/>
        <v>CREMERIE</v>
      </c>
      <c r="E1456" s="4">
        <v>44861</v>
      </c>
      <c r="F1456" s="42" t="str">
        <f t="shared" si="68"/>
        <v>202210</v>
      </c>
      <c r="G1456" s="6">
        <v>4176</v>
      </c>
      <c r="H1456" s="12"/>
      <c r="I1456" s="12"/>
      <c r="J1456" s="12"/>
      <c r="K1456" s="12"/>
      <c r="L1456" s="12"/>
      <c r="M1456" s="12"/>
      <c r="N1456" s="12"/>
      <c r="O1456" s="12"/>
      <c r="P1456" s="12"/>
      <c r="Q1456" s="12"/>
      <c r="R1456" s="12"/>
      <c r="S1456" s="12"/>
      <c r="T1456" s="12"/>
      <c r="U1456" s="12"/>
      <c r="V1456" s="12"/>
      <c r="W1456" s="12"/>
      <c r="X1456" s="12"/>
      <c r="Y1456" s="12"/>
      <c r="Z1456" s="12"/>
      <c r="AA1456" s="12"/>
      <c r="AB1456" s="12"/>
    </row>
    <row r="1457" spans="1:28" ht="12.75" customHeight="1" x14ac:dyDescent="0.15">
      <c r="A1457" t="str">
        <f t="shared" si="67"/>
        <v>1434092115540246176295</v>
      </c>
      <c r="B1457" s="45">
        <v>143409211</v>
      </c>
      <c r="C1457" s="11">
        <v>5540246176295</v>
      </c>
      <c r="D1457" s="11" t="str">
        <f t="shared" si="66"/>
        <v>CREMERIE</v>
      </c>
      <c r="E1457" s="4">
        <v>44861</v>
      </c>
      <c r="F1457" s="42" t="str">
        <f t="shared" si="68"/>
        <v>202210</v>
      </c>
      <c r="G1457" s="6">
        <v>2599</v>
      </c>
      <c r="H1457" s="12"/>
      <c r="I1457" s="12"/>
      <c r="J1457" s="12"/>
      <c r="K1457" s="12"/>
      <c r="L1457" s="12"/>
      <c r="M1457" s="12"/>
      <c r="N1457" s="12"/>
      <c r="O1457" s="12"/>
      <c r="P1457" s="12"/>
      <c r="Q1457" s="12"/>
      <c r="R1457" s="12"/>
      <c r="S1457" s="12"/>
      <c r="T1457" s="12"/>
      <c r="U1457" s="12"/>
      <c r="V1457" s="12"/>
      <c r="W1457" s="12"/>
      <c r="X1457" s="12"/>
      <c r="Y1457" s="12"/>
      <c r="Z1457" s="12"/>
      <c r="AA1457" s="12"/>
      <c r="AB1457" s="12"/>
    </row>
    <row r="1458" spans="1:28" ht="12.75" customHeight="1" x14ac:dyDescent="0.15">
      <c r="A1458" t="str">
        <f t="shared" si="67"/>
        <v>1434092115540246187987</v>
      </c>
      <c r="B1458" s="45">
        <v>143409211</v>
      </c>
      <c r="C1458" s="11">
        <v>5540246187987</v>
      </c>
      <c r="D1458" s="11" t="str">
        <f t="shared" si="66"/>
        <v>CREMERIE</v>
      </c>
      <c r="E1458" s="4">
        <v>44861</v>
      </c>
      <c r="F1458" s="42" t="str">
        <f t="shared" si="68"/>
        <v>202210</v>
      </c>
      <c r="G1458" s="6">
        <v>4455</v>
      </c>
      <c r="H1458" s="12"/>
      <c r="I1458" s="12"/>
      <c r="J1458" s="12"/>
      <c r="K1458" s="12"/>
      <c r="L1458" s="12"/>
      <c r="M1458" s="12"/>
      <c r="N1458" s="12"/>
      <c r="O1458" s="12"/>
      <c r="P1458" s="12"/>
      <c r="Q1458" s="12"/>
      <c r="R1458" s="12"/>
      <c r="S1458" s="12"/>
      <c r="T1458" s="12"/>
      <c r="U1458" s="12"/>
      <c r="V1458" s="12"/>
      <c r="W1458" s="12"/>
      <c r="X1458" s="12"/>
      <c r="Y1458" s="12"/>
      <c r="Z1458" s="12"/>
      <c r="AA1458" s="12"/>
      <c r="AB1458" s="12"/>
    </row>
    <row r="1459" spans="1:28" ht="12.75" customHeight="1" x14ac:dyDescent="0.15">
      <c r="A1459" t="str">
        <f t="shared" si="67"/>
        <v>1434092165540246175049</v>
      </c>
      <c r="B1459" s="45">
        <v>143409216</v>
      </c>
      <c r="C1459" s="11">
        <v>5540246175049</v>
      </c>
      <c r="D1459" s="11" t="str">
        <f t="shared" si="66"/>
        <v>CREMERIE</v>
      </c>
      <c r="E1459" s="4">
        <v>44865</v>
      </c>
      <c r="F1459" s="42" t="str">
        <f t="shared" si="68"/>
        <v>202210</v>
      </c>
      <c r="G1459" s="6">
        <v>557</v>
      </c>
      <c r="H1459" s="12"/>
      <c r="I1459" s="12"/>
      <c r="J1459" s="12"/>
      <c r="K1459" s="12"/>
      <c r="L1459" s="12"/>
      <c r="M1459" s="12"/>
      <c r="N1459" s="12"/>
      <c r="O1459" s="12"/>
      <c r="P1459" s="12"/>
      <c r="Q1459" s="12"/>
      <c r="R1459" s="12"/>
      <c r="S1459" s="12"/>
      <c r="T1459" s="12"/>
      <c r="U1459" s="12"/>
      <c r="V1459" s="12"/>
      <c r="W1459" s="12"/>
      <c r="X1459" s="12"/>
      <c r="Y1459" s="12"/>
      <c r="Z1459" s="12"/>
      <c r="AA1459" s="12"/>
      <c r="AB1459" s="12"/>
    </row>
    <row r="1460" spans="1:28" ht="12.75" customHeight="1" x14ac:dyDescent="0.15">
      <c r="A1460" t="str">
        <f t="shared" si="67"/>
        <v>1434092165540246190743</v>
      </c>
      <c r="B1460" s="45">
        <v>143409216</v>
      </c>
      <c r="C1460" s="13">
        <v>5540246190743</v>
      </c>
      <c r="D1460" s="11" t="str">
        <f t="shared" si="66"/>
        <v>CREMERIE</v>
      </c>
      <c r="E1460" s="7">
        <v>44865</v>
      </c>
      <c r="F1460" s="42" t="str">
        <f t="shared" si="68"/>
        <v>202210</v>
      </c>
      <c r="G1460" s="9">
        <v>418</v>
      </c>
      <c r="H1460" s="12"/>
      <c r="I1460" s="12"/>
      <c r="J1460" s="12"/>
      <c r="K1460" s="12"/>
      <c r="L1460" s="12"/>
      <c r="M1460" s="12"/>
      <c r="N1460" s="12"/>
      <c r="O1460" s="12"/>
      <c r="P1460" s="12"/>
      <c r="Q1460" s="12"/>
      <c r="R1460" s="12"/>
      <c r="S1460" s="12"/>
      <c r="T1460" s="12"/>
      <c r="U1460" s="12"/>
      <c r="V1460" s="12"/>
      <c r="W1460" s="12"/>
      <c r="X1460" s="12"/>
      <c r="Y1460" s="12"/>
      <c r="Z1460" s="12"/>
      <c r="AA1460" s="12"/>
      <c r="AB1460" s="12"/>
    </row>
    <row r="1461" spans="1:28" ht="12.75" customHeight="1" x14ac:dyDescent="0.15">
      <c r="A1461" t="str">
        <f t="shared" si="67"/>
        <v>1434092245540246196092</v>
      </c>
      <c r="B1461" s="45">
        <v>143409224</v>
      </c>
      <c r="C1461" s="13">
        <v>5540246196092</v>
      </c>
      <c r="D1461" s="11" t="str">
        <f t="shared" si="66"/>
        <v>VOLAILLE</v>
      </c>
      <c r="E1461" s="7">
        <v>44864</v>
      </c>
      <c r="F1461" s="42" t="str">
        <f t="shared" si="68"/>
        <v>202210</v>
      </c>
      <c r="G1461" s="9">
        <v>4826</v>
      </c>
      <c r="H1461" s="12"/>
      <c r="I1461" s="12"/>
      <c r="J1461" s="12"/>
      <c r="K1461" s="12"/>
      <c r="L1461" s="12"/>
      <c r="M1461" s="12"/>
      <c r="N1461" s="12"/>
      <c r="O1461" s="12"/>
      <c r="P1461" s="12"/>
      <c r="Q1461" s="12"/>
      <c r="R1461" s="12"/>
      <c r="S1461" s="12"/>
      <c r="T1461" s="12"/>
      <c r="U1461" s="12"/>
      <c r="V1461" s="12"/>
      <c r="W1461" s="12"/>
      <c r="X1461" s="12"/>
      <c r="Y1461" s="12"/>
      <c r="Z1461" s="12"/>
      <c r="AA1461" s="12"/>
      <c r="AB1461" s="12"/>
    </row>
    <row r="1462" spans="1:28" ht="12.75" customHeight="1" x14ac:dyDescent="0.15">
      <c r="A1462" t="str">
        <f t="shared" si="67"/>
        <v>1434092355540246183547</v>
      </c>
      <c r="B1462" s="45">
        <v>143409235</v>
      </c>
      <c r="C1462" s="13">
        <v>5540246183547</v>
      </c>
      <c r="D1462" s="11" t="str">
        <f t="shared" si="66"/>
        <v>VOLAILLE</v>
      </c>
      <c r="E1462" s="7">
        <v>44870</v>
      </c>
      <c r="F1462" s="42" t="str">
        <f t="shared" si="68"/>
        <v>202211</v>
      </c>
      <c r="G1462" s="9">
        <v>11136</v>
      </c>
      <c r="H1462" s="12"/>
      <c r="I1462" s="12"/>
      <c r="J1462" s="12"/>
      <c r="K1462" s="12"/>
      <c r="L1462" s="12"/>
      <c r="M1462" s="12"/>
      <c r="N1462" s="12"/>
      <c r="O1462" s="12"/>
      <c r="P1462" s="12"/>
      <c r="Q1462" s="12"/>
      <c r="R1462" s="12"/>
      <c r="S1462" s="12"/>
      <c r="T1462" s="12"/>
      <c r="U1462" s="12"/>
      <c r="V1462" s="12"/>
      <c r="W1462" s="12"/>
      <c r="X1462" s="12"/>
      <c r="Y1462" s="12"/>
      <c r="Z1462" s="12"/>
      <c r="AA1462" s="12"/>
      <c r="AB1462" s="12"/>
    </row>
    <row r="1463" spans="1:28" ht="12.75" customHeight="1" x14ac:dyDescent="0.15">
      <c r="A1463" t="str">
        <f t="shared" si="67"/>
        <v>1434092375540246196065</v>
      </c>
      <c r="B1463" s="45">
        <v>143409237</v>
      </c>
      <c r="C1463" s="13">
        <v>5540246196065</v>
      </c>
      <c r="D1463" s="11" t="str">
        <f t="shared" si="66"/>
        <v>BOULANGERIE</v>
      </c>
      <c r="E1463" s="7">
        <v>44878</v>
      </c>
      <c r="F1463" s="42" t="str">
        <f t="shared" si="68"/>
        <v>202211</v>
      </c>
      <c r="G1463" s="9">
        <v>891</v>
      </c>
      <c r="H1463" s="12"/>
      <c r="I1463" s="12"/>
      <c r="J1463" s="12"/>
      <c r="K1463" s="12"/>
      <c r="L1463" s="12"/>
      <c r="M1463" s="12"/>
      <c r="N1463" s="12"/>
      <c r="O1463" s="12"/>
      <c r="P1463" s="12"/>
      <c r="Q1463" s="12"/>
      <c r="R1463" s="12"/>
      <c r="S1463" s="12"/>
      <c r="T1463" s="12"/>
      <c r="U1463" s="12"/>
      <c r="V1463" s="12"/>
      <c r="W1463" s="12"/>
      <c r="X1463" s="12"/>
      <c r="Y1463" s="12"/>
      <c r="Z1463" s="12"/>
      <c r="AA1463" s="12"/>
      <c r="AB1463" s="12"/>
    </row>
    <row r="1464" spans="1:28" ht="12.75" customHeight="1" x14ac:dyDescent="0.15">
      <c r="A1464" t="str">
        <f t="shared" si="67"/>
        <v>1434092505540246176699</v>
      </c>
      <c r="B1464" s="45">
        <v>143409250</v>
      </c>
      <c r="C1464" s="13">
        <v>5540246176699</v>
      </c>
      <c r="D1464" s="11" t="str">
        <f t="shared" si="66"/>
        <v>CREMERIE</v>
      </c>
      <c r="E1464" s="7">
        <v>44862</v>
      </c>
      <c r="F1464" s="42" t="str">
        <f t="shared" si="68"/>
        <v>202210</v>
      </c>
      <c r="G1464" s="9">
        <v>4176</v>
      </c>
      <c r="H1464" s="12"/>
      <c r="I1464" s="12"/>
      <c r="J1464" s="12"/>
      <c r="K1464" s="12"/>
      <c r="L1464" s="12"/>
      <c r="M1464" s="12"/>
      <c r="N1464" s="12"/>
      <c r="O1464" s="12"/>
      <c r="P1464" s="12"/>
      <c r="Q1464" s="12"/>
      <c r="R1464" s="12"/>
      <c r="S1464" s="12"/>
      <c r="T1464" s="12"/>
      <c r="U1464" s="12"/>
      <c r="V1464" s="12"/>
      <c r="W1464" s="12"/>
      <c r="X1464" s="12"/>
      <c r="Y1464" s="12"/>
      <c r="Z1464" s="12"/>
      <c r="AA1464" s="12"/>
      <c r="AB1464" s="12"/>
    </row>
    <row r="1465" spans="1:28" ht="12.75" customHeight="1" x14ac:dyDescent="0.15">
      <c r="A1465" t="str">
        <f t="shared" si="67"/>
        <v>1434092515540246171933</v>
      </c>
      <c r="B1465" s="45">
        <v>143409251</v>
      </c>
      <c r="C1465" s="13">
        <v>5540246171933</v>
      </c>
      <c r="D1465" s="11" t="str">
        <f t="shared" si="66"/>
        <v>CREMERIE</v>
      </c>
      <c r="E1465" s="7">
        <v>44862</v>
      </c>
      <c r="F1465" s="42" t="str">
        <f t="shared" si="68"/>
        <v>202210</v>
      </c>
      <c r="G1465" s="9">
        <v>2228</v>
      </c>
      <c r="H1465" s="12"/>
      <c r="I1465" s="12"/>
      <c r="J1465" s="12"/>
      <c r="K1465" s="12"/>
      <c r="L1465" s="12"/>
      <c r="M1465" s="12"/>
      <c r="N1465" s="12"/>
      <c r="O1465" s="12"/>
      <c r="P1465" s="12"/>
      <c r="Q1465" s="12"/>
      <c r="R1465" s="12"/>
      <c r="S1465" s="12"/>
      <c r="T1465" s="12"/>
      <c r="U1465" s="12"/>
      <c r="V1465" s="12"/>
      <c r="W1465" s="12"/>
      <c r="X1465" s="12"/>
      <c r="Y1465" s="12"/>
      <c r="Z1465" s="12"/>
      <c r="AA1465" s="12"/>
      <c r="AB1465" s="12"/>
    </row>
    <row r="1466" spans="1:28" ht="12.75" customHeight="1" x14ac:dyDescent="0.15">
      <c r="A1466" t="str">
        <f t="shared" si="67"/>
        <v>1434092515540246176294</v>
      </c>
      <c r="B1466" s="45">
        <v>143409251</v>
      </c>
      <c r="C1466" s="13">
        <v>5540246176294</v>
      </c>
      <c r="D1466" s="11" t="str">
        <f t="shared" si="66"/>
        <v>CREMERIE</v>
      </c>
      <c r="E1466" s="7">
        <v>44862</v>
      </c>
      <c r="F1466" s="42" t="str">
        <f t="shared" si="68"/>
        <v>202210</v>
      </c>
      <c r="G1466" s="9">
        <v>1485</v>
      </c>
      <c r="H1466" s="12"/>
      <c r="I1466" s="12"/>
      <c r="J1466" s="12"/>
      <c r="K1466" s="12"/>
      <c r="L1466" s="12"/>
      <c r="M1466" s="12"/>
      <c r="N1466" s="12"/>
      <c r="O1466" s="12"/>
      <c r="P1466" s="12"/>
      <c r="Q1466" s="12"/>
      <c r="R1466" s="12"/>
      <c r="S1466" s="12"/>
      <c r="T1466" s="12"/>
      <c r="U1466" s="12"/>
      <c r="V1466" s="12"/>
      <c r="W1466" s="12"/>
      <c r="X1466" s="12"/>
      <c r="Y1466" s="12"/>
      <c r="Z1466" s="12"/>
      <c r="AA1466" s="12"/>
      <c r="AB1466" s="12"/>
    </row>
    <row r="1467" spans="1:28" ht="12.75" customHeight="1" x14ac:dyDescent="0.15">
      <c r="A1467" t="str">
        <f t="shared" si="67"/>
        <v>1434092515540246187987</v>
      </c>
      <c r="B1467" s="45">
        <v>143409251</v>
      </c>
      <c r="C1467" s="11">
        <v>5540246187987</v>
      </c>
      <c r="D1467" s="11" t="str">
        <f t="shared" si="66"/>
        <v>CREMERIE</v>
      </c>
      <c r="E1467" s="4">
        <v>44862</v>
      </c>
      <c r="F1467" s="42" t="str">
        <f t="shared" si="68"/>
        <v>202210</v>
      </c>
      <c r="G1467" s="6">
        <v>2228</v>
      </c>
      <c r="H1467" s="12"/>
      <c r="I1467" s="12"/>
      <c r="J1467" s="12"/>
      <c r="K1467" s="12"/>
      <c r="L1467" s="12"/>
      <c r="M1467" s="12"/>
      <c r="N1467" s="12"/>
      <c r="O1467" s="12"/>
      <c r="P1467" s="12"/>
      <c r="Q1467" s="12"/>
      <c r="R1467" s="12"/>
      <c r="S1467" s="12"/>
      <c r="T1467" s="12"/>
      <c r="U1467" s="12"/>
      <c r="V1467" s="12"/>
      <c r="W1467" s="12"/>
      <c r="X1467" s="12"/>
      <c r="Y1467" s="12"/>
      <c r="Z1467" s="12"/>
      <c r="AA1467" s="12"/>
      <c r="AB1467" s="12"/>
    </row>
    <row r="1468" spans="1:28" ht="12.75" customHeight="1" x14ac:dyDescent="0.15">
      <c r="A1468" t="str">
        <f t="shared" si="67"/>
        <v>1434092695540246196092</v>
      </c>
      <c r="B1468" s="45">
        <v>143409269</v>
      </c>
      <c r="C1468" s="13">
        <v>5540246196092</v>
      </c>
      <c r="D1468" s="11" t="str">
        <f t="shared" si="66"/>
        <v>VOLAILLE</v>
      </c>
      <c r="E1468" s="7">
        <v>44858</v>
      </c>
      <c r="F1468" s="42" t="str">
        <f t="shared" si="68"/>
        <v>202210</v>
      </c>
      <c r="G1468" s="9">
        <v>3620</v>
      </c>
      <c r="H1468" s="12"/>
      <c r="I1468" s="12"/>
      <c r="J1468" s="12"/>
      <c r="K1468" s="12"/>
      <c r="L1468" s="12"/>
      <c r="M1468" s="12"/>
      <c r="N1468" s="12"/>
      <c r="O1468" s="12"/>
      <c r="P1468" s="12"/>
      <c r="Q1468" s="12"/>
      <c r="R1468" s="12"/>
      <c r="S1468" s="12"/>
      <c r="T1468" s="12"/>
      <c r="U1468" s="12"/>
      <c r="V1468" s="12"/>
      <c r="W1468" s="12"/>
      <c r="X1468" s="12"/>
      <c r="Y1468" s="12"/>
      <c r="Z1468" s="12"/>
      <c r="AA1468" s="12"/>
      <c r="AB1468" s="12"/>
    </row>
    <row r="1469" spans="1:28" ht="12.75" customHeight="1" x14ac:dyDescent="0.15">
      <c r="A1469" t="str">
        <f t="shared" si="67"/>
        <v>1434192835540246188175</v>
      </c>
      <c r="B1469" s="45">
        <v>143419283</v>
      </c>
      <c r="C1469" s="13">
        <v>5540246188175</v>
      </c>
      <c r="D1469" s="11" t="str">
        <f t="shared" si="66"/>
        <v>CREMERIE</v>
      </c>
      <c r="E1469" s="7">
        <v>44863</v>
      </c>
      <c r="F1469" s="42" t="str">
        <f t="shared" si="68"/>
        <v>202210</v>
      </c>
      <c r="G1469" s="9">
        <v>232</v>
      </c>
      <c r="H1469" s="12"/>
      <c r="I1469" s="12"/>
      <c r="J1469" s="12"/>
      <c r="K1469" s="12"/>
      <c r="L1469" s="12"/>
      <c r="M1469" s="12"/>
      <c r="N1469" s="12"/>
      <c r="O1469" s="12"/>
      <c r="P1469" s="12"/>
      <c r="Q1469" s="12"/>
      <c r="R1469" s="12"/>
      <c r="S1469" s="12"/>
      <c r="T1469" s="12"/>
      <c r="U1469" s="12"/>
      <c r="V1469" s="12"/>
      <c r="W1469" s="12"/>
      <c r="X1469" s="12"/>
      <c r="Y1469" s="12"/>
      <c r="Z1469" s="12"/>
      <c r="AA1469" s="12"/>
      <c r="AB1469" s="12"/>
    </row>
    <row r="1470" spans="1:28" ht="12.75" customHeight="1" x14ac:dyDescent="0.15">
      <c r="A1470" t="str">
        <f t="shared" si="67"/>
        <v>1434192845540246171933</v>
      </c>
      <c r="B1470" s="45">
        <v>143419284</v>
      </c>
      <c r="C1470" s="13">
        <v>5540246171933</v>
      </c>
      <c r="D1470" s="11" t="str">
        <f t="shared" si="66"/>
        <v>CREMERIE</v>
      </c>
      <c r="E1470" s="7">
        <v>44863</v>
      </c>
      <c r="F1470" s="42" t="str">
        <f t="shared" si="68"/>
        <v>202210</v>
      </c>
      <c r="G1470" s="9">
        <v>1114</v>
      </c>
      <c r="H1470" s="12"/>
      <c r="I1470" s="12"/>
      <c r="J1470" s="12"/>
      <c r="K1470" s="12"/>
      <c r="L1470" s="12"/>
      <c r="M1470" s="12"/>
      <c r="N1470" s="12"/>
      <c r="O1470" s="12"/>
      <c r="P1470" s="12"/>
      <c r="Q1470" s="12"/>
      <c r="R1470" s="12"/>
      <c r="S1470" s="12"/>
      <c r="T1470" s="12"/>
      <c r="U1470" s="12"/>
      <c r="V1470" s="12"/>
      <c r="W1470" s="12"/>
      <c r="X1470" s="12"/>
      <c r="Y1470" s="12"/>
      <c r="Z1470" s="12"/>
      <c r="AA1470" s="12"/>
      <c r="AB1470" s="12"/>
    </row>
    <row r="1471" spans="1:28" ht="12.75" customHeight="1" x14ac:dyDescent="0.15">
      <c r="A1471" t="str">
        <f t="shared" si="67"/>
        <v>1434192845540246176295</v>
      </c>
      <c r="B1471" s="45">
        <v>143419284</v>
      </c>
      <c r="C1471" s="11">
        <v>5540246176295</v>
      </c>
      <c r="D1471" s="11" t="str">
        <f t="shared" si="66"/>
        <v>CREMERIE</v>
      </c>
      <c r="E1471" s="4">
        <v>44863</v>
      </c>
      <c r="F1471" s="42" t="str">
        <f t="shared" si="68"/>
        <v>202210</v>
      </c>
      <c r="G1471" s="6">
        <v>7424</v>
      </c>
      <c r="H1471" s="12"/>
      <c r="I1471" s="12"/>
      <c r="J1471" s="12"/>
      <c r="K1471" s="12"/>
      <c r="L1471" s="12"/>
      <c r="M1471" s="12"/>
      <c r="N1471" s="12"/>
      <c r="O1471" s="12"/>
      <c r="P1471" s="12"/>
      <c r="Q1471" s="12"/>
      <c r="R1471" s="12"/>
      <c r="S1471" s="12"/>
      <c r="T1471" s="12"/>
      <c r="U1471" s="12"/>
      <c r="V1471" s="12"/>
      <c r="W1471" s="12"/>
      <c r="X1471" s="12"/>
      <c r="Y1471" s="12"/>
      <c r="Z1471" s="12"/>
      <c r="AA1471" s="12"/>
      <c r="AB1471" s="12"/>
    </row>
    <row r="1472" spans="1:28" ht="12.75" customHeight="1" x14ac:dyDescent="0.15">
      <c r="A1472" t="str">
        <f t="shared" si="67"/>
        <v>1434192845540246188200</v>
      </c>
      <c r="B1472" s="45">
        <v>143419284</v>
      </c>
      <c r="C1472" s="13">
        <v>5540246188200</v>
      </c>
      <c r="D1472" s="11" t="str">
        <f t="shared" si="66"/>
        <v>CREMERIE</v>
      </c>
      <c r="E1472" s="7">
        <v>44863</v>
      </c>
      <c r="F1472" s="42" t="str">
        <f t="shared" si="68"/>
        <v>202210</v>
      </c>
      <c r="G1472" s="9">
        <v>1485</v>
      </c>
      <c r="H1472" s="12"/>
      <c r="I1472" s="12"/>
      <c r="J1472" s="12"/>
      <c r="K1472" s="12"/>
      <c r="L1472" s="12"/>
      <c r="M1472" s="12"/>
      <c r="N1472" s="12"/>
      <c r="O1472" s="12"/>
      <c r="P1472" s="12"/>
      <c r="Q1472" s="12"/>
      <c r="R1472" s="12"/>
      <c r="S1472" s="12"/>
      <c r="T1472" s="12"/>
      <c r="U1472" s="12"/>
      <c r="V1472" s="12"/>
      <c r="W1472" s="12"/>
      <c r="X1472" s="12"/>
      <c r="Y1472" s="12"/>
      <c r="Z1472" s="12"/>
      <c r="AA1472" s="12"/>
      <c r="AB1472" s="12"/>
    </row>
    <row r="1473" spans="1:28" ht="12.75" customHeight="1" x14ac:dyDescent="0.15">
      <c r="A1473" t="str">
        <f t="shared" si="67"/>
        <v>1434192855540246191594</v>
      </c>
      <c r="B1473" s="45">
        <v>143419285</v>
      </c>
      <c r="C1473" s="11">
        <v>5540246191594</v>
      </c>
      <c r="D1473" s="11" t="str">
        <f t="shared" si="66"/>
        <v>CREMERIE</v>
      </c>
      <c r="E1473" s="4">
        <v>44864</v>
      </c>
      <c r="F1473" s="42" t="str">
        <f t="shared" si="68"/>
        <v>202210</v>
      </c>
      <c r="G1473" s="6">
        <v>1504</v>
      </c>
      <c r="H1473" s="12"/>
      <c r="I1473" s="12"/>
      <c r="J1473" s="12"/>
      <c r="K1473" s="12"/>
      <c r="L1473" s="12"/>
      <c r="M1473" s="12"/>
      <c r="N1473" s="12"/>
      <c r="O1473" s="12"/>
      <c r="P1473" s="12"/>
      <c r="Q1473" s="12"/>
      <c r="R1473" s="12"/>
      <c r="S1473" s="12"/>
      <c r="T1473" s="12"/>
      <c r="U1473" s="12"/>
      <c r="V1473" s="12"/>
      <c r="W1473" s="12"/>
      <c r="X1473" s="12"/>
      <c r="Y1473" s="12"/>
      <c r="Z1473" s="12"/>
      <c r="AA1473" s="12"/>
      <c r="AB1473" s="12"/>
    </row>
    <row r="1474" spans="1:28" ht="12.75" customHeight="1" x14ac:dyDescent="0.15">
      <c r="A1474" t="str">
        <f t="shared" si="67"/>
        <v>1434193005540246192907</v>
      </c>
      <c r="B1474" s="45">
        <v>143419300</v>
      </c>
      <c r="C1474" s="11">
        <v>5540246192907</v>
      </c>
      <c r="D1474" s="11" t="str">
        <f t="shared" ref="D1474:D1537" si="69">VLOOKUP(C1474,Categorie,4,FALSE)</f>
        <v>VOLAILLE</v>
      </c>
      <c r="E1474" s="4">
        <v>44877</v>
      </c>
      <c r="F1474" s="42" t="str">
        <f t="shared" si="68"/>
        <v>202211</v>
      </c>
      <c r="G1474" s="6">
        <v>11136</v>
      </c>
      <c r="H1474" s="12"/>
      <c r="I1474" s="12"/>
      <c r="J1474" s="12"/>
      <c r="K1474" s="12"/>
      <c r="L1474" s="12"/>
      <c r="M1474" s="12"/>
      <c r="N1474" s="12"/>
      <c r="O1474" s="12"/>
      <c r="P1474" s="12"/>
      <c r="Q1474" s="12"/>
      <c r="R1474" s="12"/>
      <c r="S1474" s="12"/>
      <c r="T1474" s="12"/>
      <c r="U1474" s="12"/>
      <c r="V1474" s="12"/>
      <c r="W1474" s="12"/>
      <c r="X1474" s="12"/>
      <c r="Y1474" s="12"/>
      <c r="Z1474" s="12"/>
      <c r="AA1474" s="12"/>
      <c r="AB1474" s="12"/>
    </row>
    <row r="1475" spans="1:28" ht="12.75" customHeight="1" x14ac:dyDescent="0.15">
      <c r="A1475" t="str">
        <f t="shared" ref="A1475:A1538" si="70">_xlfn.CONCAT(B1475,C1475)</f>
        <v>1434193015540246193878</v>
      </c>
      <c r="B1475" s="45">
        <v>143419301</v>
      </c>
      <c r="C1475" s="13">
        <v>5540246193878</v>
      </c>
      <c r="D1475" s="11" t="str">
        <f t="shared" si="69"/>
        <v>VOLAILLE</v>
      </c>
      <c r="E1475" s="7">
        <v>44875</v>
      </c>
      <c r="F1475" s="42" t="str">
        <f t="shared" ref="F1475:F1538" si="71">TEXT(E1475,"aaaamm")</f>
        <v>202211</v>
      </c>
      <c r="G1475" s="9">
        <v>16774</v>
      </c>
      <c r="H1475" s="12"/>
      <c r="I1475" s="12"/>
      <c r="J1475" s="12"/>
      <c r="K1475" s="12"/>
      <c r="L1475" s="12"/>
      <c r="M1475" s="12"/>
      <c r="N1475" s="12"/>
      <c r="O1475" s="12"/>
      <c r="P1475" s="12"/>
      <c r="Q1475" s="12"/>
      <c r="R1475" s="12"/>
      <c r="S1475" s="12"/>
      <c r="T1475" s="12"/>
      <c r="U1475" s="12"/>
      <c r="V1475" s="12"/>
      <c r="W1475" s="12"/>
      <c r="X1475" s="12"/>
      <c r="Y1475" s="12"/>
      <c r="Z1475" s="12"/>
      <c r="AA1475" s="12"/>
      <c r="AB1475" s="12"/>
    </row>
    <row r="1476" spans="1:28" ht="12.75" customHeight="1" x14ac:dyDescent="0.15">
      <c r="A1476" t="str">
        <f t="shared" si="70"/>
        <v>1434193075540246171933</v>
      </c>
      <c r="B1476" s="45">
        <v>143419307</v>
      </c>
      <c r="C1476" s="11">
        <v>5540246171933</v>
      </c>
      <c r="D1476" s="11" t="str">
        <f t="shared" si="69"/>
        <v>CREMERIE</v>
      </c>
      <c r="E1476" s="4">
        <v>44864</v>
      </c>
      <c r="F1476" s="42" t="str">
        <f t="shared" si="71"/>
        <v>202210</v>
      </c>
      <c r="G1476" s="6">
        <v>1671</v>
      </c>
      <c r="H1476" s="12"/>
      <c r="I1476" s="12"/>
      <c r="J1476" s="12"/>
      <c r="K1476" s="12"/>
      <c r="L1476" s="12"/>
      <c r="M1476" s="12"/>
      <c r="N1476" s="12"/>
      <c r="O1476" s="12"/>
      <c r="P1476" s="12"/>
      <c r="Q1476" s="12"/>
      <c r="R1476" s="12"/>
      <c r="S1476" s="12"/>
      <c r="T1476" s="12"/>
      <c r="U1476" s="12"/>
      <c r="V1476" s="12"/>
      <c r="W1476" s="12"/>
      <c r="X1476" s="12"/>
      <c r="Y1476" s="12"/>
      <c r="Z1476" s="12"/>
      <c r="AA1476" s="12"/>
      <c r="AB1476" s="12"/>
    </row>
    <row r="1477" spans="1:28" ht="12.75" customHeight="1" x14ac:dyDescent="0.15">
      <c r="A1477" t="str">
        <f t="shared" si="70"/>
        <v>1434193075540246176295</v>
      </c>
      <c r="B1477" s="45">
        <v>143419307</v>
      </c>
      <c r="C1477" s="13">
        <v>5540246176295</v>
      </c>
      <c r="D1477" s="11" t="str">
        <f t="shared" si="69"/>
        <v>CREMERIE</v>
      </c>
      <c r="E1477" s="7">
        <v>44864</v>
      </c>
      <c r="F1477" s="42" t="str">
        <f t="shared" si="71"/>
        <v>202210</v>
      </c>
      <c r="G1477" s="9">
        <v>5940</v>
      </c>
      <c r="H1477" s="12"/>
      <c r="I1477" s="12"/>
      <c r="J1477" s="12"/>
      <c r="K1477" s="12"/>
      <c r="L1477" s="12"/>
      <c r="M1477" s="12"/>
      <c r="N1477" s="12"/>
      <c r="O1477" s="12"/>
      <c r="P1477" s="12"/>
      <c r="Q1477" s="12"/>
      <c r="R1477" s="12"/>
      <c r="S1477" s="12"/>
      <c r="T1477" s="12"/>
      <c r="U1477" s="12"/>
      <c r="V1477" s="12"/>
      <c r="W1477" s="12"/>
      <c r="X1477" s="12"/>
      <c r="Y1477" s="12"/>
      <c r="Z1477" s="12"/>
      <c r="AA1477" s="12"/>
      <c r="AB1477" s="12"/>
    </row>
    <row r="1478" spans="1:28" ht="12.75" customHeight="1" x14ac:dyDescent="0.15">
      <c r="A1478" t="str">
        <f t="shared" si="70"/>
        <v>1434193075540246187987</v>
      </c>
      <c r="B1478" s="45">
        <v>143419307</v>
      </c>
      <c r="C1478" s="11">
        <v>5540246187987</v>
      </c>
      <c r="D1478" s="11" t="str">
        <f t="shared" si="69"/>
        <v>CREMERIE</v>
      </c>
      <c r="E1478" s="4">
        <v>44864</v>
      </c>
      <c r="F1478" s="42" t="str">
        <f t="shared" si="71"/>
        <v>202210</v>
      </c>
      <c r="G1478" s="6">
        <v>3341</v>
      </c>
      <c r="H1478" s="12"/>
      <c r="I1478" s="12"/>
      <c r="J1478" s="12"/>
      <c r="K1478" s="12"/>
      <c r="L1478" s="12"/>
      <c r="M1478" s="12"/>
      <c r="N1478" s="12"/>
      <c r="O1478" s="12"/>
      <c r="P1478" s="12"/>
      <c r="Q1478" s="12"/>
      <c r="R1478" s="12"/>
      <c r="S1478" s="12"/>
      <c r="T1478" s="12"/>
      <c r="U1478" s="12"/>
      <c r="V1478" s="12"/>
      <c r="W1478" s="12"/>
      <c r="X1478" s="12"/>
      <c r="Y1478" s="12"/>
      <c r="Z1478" s="12"/>
      <c r="AA1478" s="12"/>
      <c r="AB1478" s="12"/>
    </row>
    <row r="1479" spans="1:28" ht="12.75" customHeight="1" x14ac:dyDescent="0.15">
      <c r="A1479" t="str">
        <f t="shared" si="70"/>
        <v>1434193075540246188200</v>
      </c>
      <c r="B1479" s="45">
        <v>143419307</v>
      </c>
      <c r="C1479" s="13">
        <v>5540246188200</v>
      </c>
      <c r="D1479" s="11" t="str">
        <f t="shared" si="69"/>
        <v>CREMERIE</v>
      </c>
      <c r="E1479" s="7">
        <v>44864</v>
      </c>
      <c r="F1479" s="42" t="str">
        <f t="shared" si="71"/>
        <v>202210</v>
      </c>
      <c r="G1479" s="9">
        <v>1485</v>
      </c>
      <c r="H1479" s="12"/>
      <c r="I1479" s="12"/>
      <c r="J1479" s="12"/>
      <c r="K1479" s="12"/>
      <c r="L1479" s="12"/>
      <c r="M1479" s="12"/>
      <c r="N1479" s="12"/>
      <c r="O1479" s="12"/>
      <c r="P1479" s="12"/>
      <c r="Q1479" s="12"/>
      <c r="R1479" s="12"/>
      <c r="S1479" s="12"/>
      <c r="T1479" s="12"/>
      <c r="U1479" s="12"/>
      <c r="V1479" s="12"/>
      <c r="W1479" s="12"/>
      <c r="X1479" s="12"/>
      <c r="Y1479" s="12"/>
      <c r="Z1479" s="12"/>
      <c r="AA1479" s="12"/>
      <c r="AB1479" s="12"/>
    </row>
    <row r="1480" spans="1:28" ht="12.75" customHeight="1" x14ac:dyDescent="0.15">
      <c r="A1480" t="str">
        <f t="shared" si="70"/>
        <v>1434193085540246172669</v>
      </c>
      <c r="B1480" s="45">
        <v>143419308</v>
      </c>
      <c r="C1480" s="11">
        <v>5540246172669</v>
      </c>
      <c r="D1480" s="11" t="str">
        <f t="shared" si="69"/>
        <v>CREMERIE</v>
      </c>
      <c r="E1480" s="4">
        <v>44864</v>
      </c>
      <c r="F1480" s="42" t="str">
        <f t="shared" si="71"/>
        <v>202210</v>
      </c>
      <c r="G1480" s="6">
        <v>140</v>
      </c>
      <c r="H1480" s="12"/>
      <c r="I1480" s="12"/>
      <c r="J1480" s="12"/>
      <c r="K1480" s="12"/>
      <c r="L1480" s="12"/>
      <c r="M1480" s="12"/>
      <c r="N1480" s="12"/>
      <c r="O1480" s="12"/>
      <c r="P1480" s="12"/>
      <c r="Q1480" s="12"/>
      <c r="R1480" s="12"/>
      <c r="S1480" s="12"/>
      <c r="T1480" s="12"/>
      <c r="U1480" s="12"/>
      <c r="V1480" s="12"/>
      <c r="W1480" s="12"/>
      <c r="X1480" s="12"/>
      <c r="Y1480" s="12"/>
      <c r="Z1480" s="12"/>
      <c r="AA1480" s="12"/>
      <c r="AB1480" s="12"/>
    </row>
    <row r="1481" spans="1:28" ht="12.75" customHeight="1" x14ac:dyDescent="0.15">
      <c r="A1481" t="str">
        <f t="shared" si="70"/>
        <v>1434193085540246172978</v>
      </c>
      <c r="B1481" s="45">
        <v>143419308</v>
      </c>
      <c r="C1481" s="13">
        <v>5540246172978</v>
      </c>
      <c r="D1481" s="11" t="str">
        <f t="shared" si="69"/>
        <v>CREMERIE</v>
      </c>
      <c r="E1481" s="7">
        <v>44864</v>
      </c>
      <c r="F1481" s="42" t="str">
        <f t="shared" si="71"/>
        <v>202210</v>
      </c>
      <c r="G1481" s="9">
        <v>1671</v>
      </c>
      <c r="H1481" s="12"/>
      <c r="I1481" s="12"/>
      <c r="J1481" s="12"/>
      <c r="K1481" s="12"/>
      <c r="L1481" s="12"/>
      <c r="M1481" s="12"/>
      <c r="N1481" s="12"/>
      <c r="O1481" s="12"/>
      <c r="P1481" s="12"/>
      <c r="Q1481" s="12"/>
      <c r="R1481" s="12"/>
      <c r="S1481" s="12"/>
      <c r="T1481" s="12"/>
      <c r="U1481" s="12"/>
      <c r="V1481" s="12"/>
      <c r="W1481" s="12"/>
      <c r="X1481" s="12"/>
      <c r="Y1481" s="12"/>
      <c r="Z1481" s="12"/>
      <c r="AA1481" s="12"/>
      <c r="AB1481" s="12"/>
    </row>
    <row r="1482" spans="1:28" ht="12.75" customHeight="1" x14ac:dyDescent="0.15">
      <c r="A1482" t="str">
        <f t="shared" si="70"/>
        <v>1434193105540246173472</v>
      </c>
      <c r="B1482" s="45">
        <v>143419310</v>
      </c>
      <c r="C1482" s="11">
        <v>5540246173472</v>
      </c>
      <c r="D1482" s="11" t="str">
        <f t="shared" si="69"/>
        <v>CREMERIE</v>
      </c>
      <c r="E1482" s="4">
        <v>44869</v>
      </c>
      <c r="F1482" s="42" t="str">
        <f t="shared" si="71"/>
        <v>202211</v>
      </c>
      <c r="G1482" s="6">
        <v>279</v>
      </c>
      <c r="H1482" s="12"/>
      <c r="I1482" s="12"/>
      <c r="J1482" s="12"/>
      <c r="K1482" s="12"/>
      <c r="L1482" s="12"/>
      <c r="M1482" s="12"/>
      <c r="N1482" s="12"/>
      <c r="O1482" s="12"/>
      <c r="P1482" s="12"/>
      <c r="Q1482" s="12"/>
      <c r="R1482" s="12"/>
      <c r="S1482" s="12"/>
      <c r="T1482" s="12"/>
      <c r="U1482" s="12"/>
      <c r="V1482" s="12"/>
      <c r="W1482" s="12"/>
      <c r="X1482" s="12"/>
      <c r="Y1482" s="12"/>
      <c r="Z1482" s="12"/>
      <c r="AA1482" s="12"/>
      <c r="AB1482" s="12"/>
    </row>
    <row r="1483" spans="1:28" ht="12.75" customHeight="1" x14ac:dyDescent="0.15">
      <c r="A1483" t="str">
        <f t="shared" si="70"/>
        <v>1434193105540246175047</v>
      </c>
      <c r="B1483" s="45">
        <v>143419310</v>
      </c>
      <c r="C1483" s="13">
        <v>5540246175047</v>
      </c>
      <c r="D1483" s="11" t="str">
        <f t="shared" si="69"/>
        <v>CREMERIE</v>
      </c>
      <c r="E1483" s="7">
        <v>44869</v>
      </c>
      <c r="F1483" s="42" t="str">
        <f t="shared" si="71"/>
        <v>202211</v>
      </c>
      <c r="G1483" s="9">
        <v>279</v>
      </c>
      <c r="H1483" s="12"/>
      <c r="I1483" s="12"/>
      <c r="J1483" s="12"/>
      <c r="K1483" s="12"/>
      <c r="L1483" s="12"/>
      <c r="M1483" s="12"/>
      <c r="N1483" s="12"/>
      <c r="O1483" s="12"/>
      <c r="P1483" s="12"/>
      <c r="Q1483" s="12"/>
      <c r="R1483" s="12"/>
      <c r="S1483" s="12"/>
      <c r="T1483" s="12"/>
      <c r="U1483" s="12"/>
      <c r="V1483" s="12"/>
      <c r="W1483" s="12"/>
      <c r="X1483" s="12"/>
      <c r="Y1483" s="12"/>
      <c r="Z1483" s="12"/>
      <c r="AA1483" s="12"/>
      <c r="AB1483" s="12"/>
    </row>
    <row r="1484" spans="1:28" ht="12.75" customHeight="1" x14ac:dyDescent="0.15">
      <c r="A1484" t="str">
        <f t="shared" si="70"/>
        <v>1434193105540246175049</v>
      </c>
      <c r="B1484" s="45">
        <v>143419310</v>
      </c>
      <c r="C1484" s="11">
        <v>5540246175049</v>
      </c>
      <c r="D1484" s="11" t="str">
        <f t="shared" si="69"/>
        <v>CREMERIE</v>
      </c>
      <c r="E1484" s="4">
        <v>44869</v>
      </c>
      <c r="F1484" s="42" t="str">
        <f t="shared" si="71"/>
        <v>202211</v>
      </c>
      <c r="G1484" s="6">
        <v>836</v>
      </c>
      <c r="H1484" s="12"/>
      <c r="I1484" s="12"/>
      <c r="J1484" s="12"/>
      <c r="K1484" s="12"/>
      <c r="L1484" s="12"/>
      <c r="M1484" s="12"/>
      <c r="N1484" s="12"/>
      <c r="O1484" s="12"/>
      <c r="P1484" s="12"/>
      <c r="Q1484" s="12"/>
      <c r="R1484" s="12"/>
      <c r="S1484" s="12"/>
      <c r="T1484" s="12"/>
      <c r="U1484" s="12"/>
      <c r="V1484" s="12"/>
      <c r="W1484" s="12"/>
      <c r="X1484" s="12"/>
      <c r="Y1484" s="12"/>
      <c r="Z1484" s="12"/>
      <c r="AA1484" s="12"/>
      <c r="AB1484" s="12"/>
    </row>
    <row r="1485" spans="1:28" ht="12.75" customHeight="1" x14ac:dyDescent="0.15">
      <c r="A1485" t="str">
        <f t="shared" si="70"/>
        <v>1434193105540246175050</v>
      </c>
      <c r="B1485" s="45">
        <v>143419310</v>
      </c>
      <c r="C1485" s="13">
        <v>5540246175050</v>
      </c>
      <c r="D1485" s="11" t="str">
        <f t="shared" si="69"/>
        <v>CREMERIE</v>
      </c>
      <c r="E1485" s="7">
        <v>44869</v>
      </c>
      <c r="F1485" s="42" t="str">
        <f t="shared" si="71"/>
        <v>202211</v>
      </c>
      <c r="G1485" s="9">
        <v>557</v>
      </c>
      <c r="H1485" s="12"/>
      <c r="I1485" s="12"/>
      <c r="J1485" s="12"/>
      <c r="K1485" s="12"/>
      <c r="L1485" s="12"/>
      <c r="M1485" s="12"/>
      <c r="N1485" s="12"/>
      <c r="O1485" s="12"/>
      <c r="P1485" s="12"/>
      <c r="Q1485" s="12"/>
      <c r="R1485" s="12"/>
      <c r="S1485" s="12"/>
      <c r="T1485" s="12"/>
      <c r="U1485" s="12"/>
      <c r="V1485" s="12"/>
      <c r="W1485" s="12"/>
      <c r="X1485" s="12"/>
      <c r="Y1485" s="12"/>
      <c r="Z1485" s="12"/>
      <c r="AA1485" s="12"/>
      <c r="AB1485" s="12"/>
    </row>
    <row r="1486" spans="1:28" ht="12.75" customHeight="1" x14ac:dyDescent="0.15">
      <c r="A1486" t="str">
        <f t="shared" si="70"/>
        <v>1434193325540246171933</v>
      </c>
      <c r="B1486" s="45">
        <v>143419332</v>
      </c>
      <c r="C1486" s="11">
        <v>5540246171933</v>
      </c>
      <c r="D1486" s="11" t="str">
        <f t="shared" si="69"/>
        <v>CREMERIE</v>
      </c>
      <c r="E1486" s="4">
        <v>44865</v>
      </c>
      <c r="F1486" s="42" t="str">
        <f t="shared" si="71"/>
        <v>202210</v>
      </c>
      <c r="G1486" s="6">
        <v>1114</v>
      </c>
      <c r="H1486" s="12"/>
      <c r="I1486" s="12"/>
      <c r="J1486" s="12"/>
      <c r="K1486" s="12"/>
      <c r="L1486" s="12"/>
      <c r="M1486" s="12"/>
      <c r="N1486" s="12"/>
      <c r="O1486" s="12"/>
      <c r="P1486" s="12"/>
      <c r="Q1486" s="12"/>
      <c r="R1486" s="12"/>
      <c r="S1486" s="12"/>
      <c r="T1486" s="12"/>
      <c r="U1486" s="12"/>
      <c r="V1486" s="12"/>
      <c r="W1486" s="12"/>
      <c r="X1486" s="12"/>
      <c r="Y1486" s="12"/>
      <c r="Z1486" s="12"/>
      <c r="AA1486" s="12"/>
      <c r="AB1486" s="12"/>
    </row>
    <row r="1487" spans="1:28" ht="12.75" customHeight="1" x14ac:dyDescent="0.15">
      <c r="A1487" t="str">
        <f t="shared" si="70"/>
        <v>1434193325540246176295</v>
      </c>
      <c r="B1487" s="45">
        <v>143419332</v>
      </c>
      <c r="C1487" s="11">
        <v>5540246176295</v>
      </c>
      <c r="D1487" s="11" t="str">
        <f t="shared" si="69"/>
        <v>CREMERIE</v>
      </c>
      <c r="E1487" s="4">
        <v>44865</v>
      </c>
      <c r="F1487" s="42" t="str">
        <f t="shared" si="71"/>
        <v>202210</v>
      </c>
      <c r="G1487" s="6">
        <v>4603</v>
      </c>
      <c r="H1487" s="12"/>
      <c r="I1487" s="12"/>
      <c r="J1487" s="12"/>
      <c r="K1487" s="12"/>
      <c r="L1487" s="12"/>
      <c r="M1487" s="12"/>
      <c r="N1487" s="12"/>
      <c r="O1487" s="12"/>
      <c r="P1487" s="12"/>
      <c r="Q1487" s="12"/>
      <c r="R1487" s="12"/>
      <c r="S1487" s="12"/>
      <c r="T1487" s="12"/>
      <c r="U1487" s="12"/>
      <c r="V1487" s="12"/>
      <c r="W1487" s="12"/>
      <c r="X1487" s="12"/>
      <c r="Y1487" s="12"/>
      <c r="Z1487" s="12"/>
      <c r="AA1487" s="12"/>
      <c r="AB1487" s="12"/>
    </row>
    <row r="1488" spans="1:28" ht="12.75" customHeight="1" x14ac:dyDescent="0.15">
      <c r="A1488" t="str">
        <f t="shared" si="70"/>
        <v>1434193325540246187987</v>
      </c>
      <c r="B1488" s="45">
        <v>143419332</v>
      </c>
      <c r="C1488" s="13">
        <v>5540246187987</v>
      </c>
      <c r="D1488" s="11" t="str">
        <f t="shared" si="69"/>
        <v>CREMERIE</v>
      </c>
      <c r="E1488" s="7">
        <v>44865</v>
      </c>
      <c r="F1488" s="42" t="str">
        <f t="shared" si="71"/>
        <v>202210</v>
      </c>
      <c r="G1488" s="9">
        <v>4455</v>
      </c>
      <c r="H1488" s="12"/>
      <c r="I1488" s="12"/>
      <c r="J1488" s="12"/>
      <c r="K1488" s="12"/>
      <c r="L1488" s="12"/>
      <c r="M1488" s="12"/>
      <c r="N1488" s="12"/>
      <c r="O1488" s="12"/>
      <c r="P1488" s="12"/>
      <c r="Q1488" s="12"/>
      <c r="R1488" s="12"/>
      <c r="S1488" s="12"/>
      <c r="T1488" s="12"/>
      <c r="U1488" s="12"/>
      <c r="V1488" s="12"/>
      <c r="W1488" s="12"/>
      <c r="X1488" s="12"/>
      <c r="Y1488" s="12"/>
      <c r="Z1488" s="12"/>
      <c r="AA1488" s="12"/>
      <c r="AB1488" s="12"/>
    </row>
    <row r="1489" spans="1:28" ht="12.75" customHeight="1" x14ac:dyDescent="0.15">
      <c r="A1489" t="str">
        <f t="shared" si="70"/>
        <v>1434193325540246188200</v>
      </c>
      <c r="B1489" s="45">
        <v>143419332</v>
      </c>
      <c r="C1489" s="11">
        <v>5540246188200</v>
      </c>
      <c r="D1489" s="11" t="str">
        <f t="shared" si="69"/>
        <v>CREMERIE</v>
      </c>
      <c r="E1489" s="4">
        <v>44865</v>
      </c>
      <c r="F1489" s="42" t="str">
        <f t="shared" si="71"/>
        <v>202210</v>
      </c>
      <c r="G1489" s="6">
        <v>1485</v>
      </c>
      <c r="H1489" s="12"/>
      <c r="I1489" s="12"/>
      <c r="J1489" s="12"/>
      <c r="K1489" s="12"/>
      <c r="L1489" s="12"/>
      <c r="M1489" s="12"/>
      <c r="N1489" s="12"/>
      <c r="O1489" s="12"/>
      <c r="P1489" s="12"/>
      <c r="Q1489" s="12"/>
      <c r="R1489" s="12"/>
      <c r="S1489" s="12"/>
      <c r="T1489" s="12"/>
      <c r="U1489" s="12"/>
      <c r="V1489" s="12"/>
      <c r="W1489" s="12"/>
      <c r="X1489" s="12"/>
      <c r="Y1489" s="12"/>
      <c r="Z1489" s="12"/>
      <c r="AA1489" s="12"/>
      <c r="AB1489" s="12"/>
    </row>
    <row r="1490" spans="1:28" ht="12.75" customHeight="1" x14ac:dyDescent="0.15">
      <c r="A1490" t="str">
        <f t="shared" si="70"/>
        <v>1434193335540246172978</v>
      </c>
      <c r="B1490" s="45">
        <v>143419333</v>
      </c>
      <c r="C1490" s="13">
        <v>5540246172978</v>
      </c>
      <c r="D1490" s="11" t="str">
        <f t="shared" si="69"/>
        <v>CREMERIE</v>
      </c>
      <c r="E1490" s="7">
        <v>44865</v>
      </c>
      <c r="F1490" s="42" t="str">
        <f t="shared" si="71"/>
        <v>202210</v>
      </c>
      <c r="G1490" s="9">
        <v>418</v>
      </c>
      <c r="H1490" s="12"/>
      <c r="I1490" s="12"/>
      <c r="J1490" s="12"/>
      <c r="K1490" s="12"/>
      <c r="L1490" s="12"/>
      <c r="M1490" s="12"/>
      <c r="N1490" s="12"/>
      <c r="O1490" s="12"/>
      <c r="P1490" s="12"/>
      <c r="Q1490" s="12"/>
      <c r="R1490" s="12"/>
      <c r="S1490" s="12"/>
      <c r="T1490" s="12"/>
      <c r="U1490" s="12"/>
      <c r="V1490" s="12"/>
      <c r="W1490" s="12"/>
      <c r="X1490" s="12"/>
      <c r="Y1490" s="12"/>
      <c r="Z1490" s="12"/>
      <c r="AA1490" s="12"/>
      <c r="AB1490" s="12"/>
    </row>
    <row r="1491" spans="1:28" ht="12.75" customHeight="1" x14ac:dyDescent="0.15">
      <c r="A1491" t="str">
        <f t="shared" si="70"/>
        <v>1434193335540246174174</v>
      </c>
      <c r="B1491" s="45">
        <v>143419333</v>
      </c>
      <c r="C1491" s="11">
        <v>5540246174174</v>
      </c>
      <c r="D1491" s="11" t="str">
        <f t="shared" si="69"/>
        <v>CREMERIE</v>
      </c>
      <c r="E1491" s="4">
        <v>44865</v>
      </c>
      <c r="F1491" s="42" t="str">
        <f t="shared" si="71"/>
        <v>202210</v>
      </c>
      <c r="G1491" s="6">
        <v>464</v>
      </c>
      <c r="H1491" s="12"/>
      <c r="I1491" s="12"/>
      <c r="J1491" s="12"/>
      <c r="K1491" s="12"/>
      <c r="L1491" s="12"/>
      <c r="M1491" s="12"/>
      <c r="N1491" s="12"/>
      <c r="O1491" s="12"/>
      <c r="P1491" s="12"/>
      <c r="Q1491" s="12"/>
      <c r="R1491" s="12"/>
      <c r="S1491" s="12"/>
      <c r="T1491" s="12"/>
      <c r="U1491" s="12"/>
      <c r="V1491" s="12"/>
      <c r="W1491" s="12"/>
      <c r="X1491" s="12"/>
      <c r="Y1491" s="12"/>
      <c r="Z1491" s="12"/>
      <c r="AA1491" s="12"/>
      <c r="AB1491" s="12"/>
    </row>
    <row r="1492" spans="1:28" ht="12.75" customHeight="1" x14ac:dyDescent="0.15">
      <c r="A1492" t="str">
        <f t="shared" si="70"/>
        <v>1434193335540246176699</v>
      </c>
      <c r="B1492" s="45">
        <v>143419333</v>
      </c>
      <c r="C1492" s="11">
        <v>5540246176699</v>
      </c>
      <c r="D1492" s="11" t="str">
        <f t="shared" si="69"/>
        <v>CREMERIE</v>
      </c>
      <c r="E1492" s="4">
        <v>44865</v>
      </c>
      <c r="F1492" s="42" t="str">
        <f t="shared" si="71"/>
        <v>202210</v>
      </c>
      <c r="G1492" s="6">
        <v>4176</v>
      </c>
      <c r="H1492" s="12"/>
      <c r="I1492" s="12"/>
      <c r="J1492" s="12"/>
      <c r="K1492" s="12"/>
      <c r="L1492" s="12"/>
      <c r="M1492" s="12"/>
      <c r="N1492" s="12"/>
      <c r="O1492" s="12"/>
      <c r="P1492" s="12"/>
      <c r="Q1492" s="12"/>
      <c r="R1492" s="12"/>
      <c r="S1492" s="12"/>
      <c r="T1492" s="12"/>
      <c r="U1492" s="12"/>
      <c r="V1492" s="12"/>
      <c r="W1492" s="12"/>
      <c r="X1492" s="12"/>
      <c r="Y1492" s="12"/>
      <c r="Z1492" s="12"/>
      <c r="AA1492" s="12"/>
      <c r="AB1492" s="12"/>
    </row>
    <row r="1493" spans="1:28" ht="12.75" customHeight="1" x14ac:dyDescent="0.15">
      <c r="A1493" t="str">
        <f t="shared" si="70"/>
        <v>1434193335540246188175</v>
      </c>
      <c r="B1493" s="45">
        <v>143419333</v>
      </c>
      <c r="C1493" s="13">
        <v>5540246188175</v>
      </c>
      <c r="D1493" s="11" t="str">
        <f t="shared" si="69"/>
        <v>CREMERIE</v>
      </c>
      <c r="E1493" s="7">
        <v>44865</v>
      </c>
      <c r="F1493" s="42" t="str">
        <f t="shared" si="71"/>
        <v>202210</v>
      </c>
      <c r="G1493" s="9">
        <v>232</v>
      </c>
      <c r="H1493" s="12"/>
      <c r="I1493" s="12"/>
      <c r="J1493" s="12"/>
      <c r="K1493" s="12"/>
      <c r="L1493" s="12"/>
      <c r="M1493" s="12"/>
      <c r="N1493" s="12"/>
      <c r="O1493" s="12"/>
      <c r="P1493" s="12"/>
      <c r="Q1493" s="12"/>
      <c r="R1493" s="12"/>
      <c r="S1493" s="12"/>
      <c r="T1493" s="12"/>
      <c r="U1493" s="12"/>
      <c r="V1493" s="12"/>
      <c r="W1493" s="12"/>
      <c r="X1493" s="12"/>
      <c r="Y1493" s="12"/>
      <c r="Z1493" s="12"/>
      <c r="AA1493" s="12"/>
      <c r="AB1493" s="12"/>
    </row>
    <row r="1494" spans="1:28" ht="12.75" customHeight="1" x14ac:dyDescent="0.15">
      <c r="A1494" t="str">
        <f t="shared" si="70"/>
        <v>1434193435540246174095</v>
      </c>
      <c r="B1494" s="45">
        <v>143419343</v>
      </c>
      <c r="C1494" s="11">
        <v>5540246174095</v>
      </c>
      <c r="D1494" s="11" t="str">
        <f t="shared" si="69"/>
        <v>CREMERIE</v>
      </c>
      <c r="E1494" s="4">
        <v>44872</v>
      </c>
      <c r="F1494" s="42" t="str">
        <f t="shared" si="71"/>
        <v>202211</v>
      </c>
      <c r="G1494" s="6">
        <v>140</v>
      </c>
      <c r="H1494" s="12"/>
      <c r="I1494" s="12"/>
      <c r="J1494" s="12"/>
      <c r="K1494" s="12"/>
      <c r="L1494" s="12"/>
      <c r="M1494" s="12"/>
      <c r="N1494" s="12"/>
      <c r="O1494" s="12"/>
      <c r="P1494" s="12"/>
      <c r="Q1494" s="12"/>
      <c r="R1494" s="12"/>
      <c r="S1494" s="12"/>
      <c r="T1494" s="12"/>
      <c r="U1494" s="12"/>
      <c r="V1494" s="12"/>
      <c r="W1494" s="12"/>
      <c r="X1494" s="12"/>
      <c r="Y1494" s="12"/>
      <c r="Z1494" s="12"/>
      <c r="AA1494" s="12"/>
      <c r="AB1494" s="12"/>
    </row>
    <row r="1495" spans="1:28" ht="12.75" customHeight="1" x14ac:dyDescent="0.15">
      <c r="A1495" t="str">
        <f t="shared" si="70"/>
        <v>1434193435540246175047</v>
      </c>
      <c r="B1495" s="45">
        <v>143419343</v>
      </c>
      <c r="C1495" s="13">
        <v>5540246175047</v>
      </c>
      <c r="D1495" s="11" t="str">
        <f t="shared" si="69"/>
        <v>CREMERIE</v>
      </c>
      <c r="E1495" s="7">
        <v>44872</v>
      </c>
      <c r="F1495" s="42" t="str">
        <f t="shared" si="71"/>
        <v>202211</v>
      </c>
      <c r="G1495" s="9">
        <v>279</v>
      </c>
      <c r="H1495" s="12"/>
      <c r="I1495" s="12"/>
      <c r="J1495" s="12"/>
      <c r="K1495" s="12"/>
      <c r="L1495" s="12"/>
      <c r="M1495" s="12"/>
      <c r="N1495" s="12"/>
      <c r="O1495" s="12"/>
      <c r="P1495" s="12"/>
      <c r="Q1495" s="12"/>
      <c r="R1495" s="12"/>
      <c r="S1495" s="12"/>
      <c r="T1495" s="12"/>
      <c r="U1495" s="12"/>
      <c r="V1495" s="12"/>
      <c r="W1495" s="12"/>
      <c r="X1495" s="12"/>
      <c r="Y1495" s="12"/>
      <c r="Z1495" s="12"/>
      <c r="AA1495" s="12"/>
      <c r="AB1495" s="12"/>
    </row>
    <row r="1496" spans="1:28" ht="12.75" customHeight="1" x14ac:dyDescent="0.15">
      <c r="A1496" t="str">
        <f t="shared" si="70"/>
        <v>1434193435540246175049</v>
      </c>
      <c r="B1496" s="45">
        <v>143419343</v>
      </c>
      <c r="C1496" s="11">
        <v>5540246175049</v>
      </c>
      <c r="D1496" s="11" t="str">
        <f t="shared" si="69"/>
        <v>CREMERIE</v>
      </c>
      <c r="E1496" s="4">
        <v>44872</v>
      </c>
      <c r="F1496" s="42" t="str">
        <f t="shared" si="71"/>
        <v>202211</v>
      </c>
      <c r="G1496" s="6">
        <v>1114</v>
      </c>
      <c r="H1496" s="12"/>
      <c r="I1496" s="12"/>
      <c r="J1496" s="12"/>
      <c r="K1496" s="12"/>
      <c r="L1496" s="12"/>
      <c r="M1496" s="12"/>
      <c r="N1496" s="12"/>
      <c r="O1496" s="12"/>
      <c r="P1496" s="12"/>
      <c r="Q1496" s="12"/>
      <c r="R1496" s="12"/>
      <c r="S1496" s="12"/>
      <c r="T1496" s="12"/>
      <c r="U1496" s="12"/>
      <c r="V1496" s="12"/>
      <c r="W1496" s="12"/>
      <c r="X1496" s="12"/>
      <c r="Y1496" s="12"/>
      <c r="Z1496" s="12"/>
      <c r="AA1496" s="12"/>
      <c r="AB1496" s="12"/>
    </row>
    <row r="1497" spans="1:28" ht="12.75" customHeight="1" x14ac:dyDescent="0.15">
      <c r="A1497" t="str">
        <f t="shared" si="70"/>
        <v>1434193435540246175050</v>
      </c>
      <c r="B1497" s="45">
        <v>143419343</v>
      </c>
      <c r="C1497" s="13">
        <v>5540246175050</v>
      </c>
      <c r="D1497" s="11" t="str">
        <f t="shared" si="69"/>
        <v>CREMERIE</v>
      </c>
      <c r="E1497" s="7">
        <v>44872</v>
      </c>
      <c r="F1497" s="42" t="str">
        <f t="shared" si="71"/>
        <v>202211</v>
      </c>
      <c r="G1497" s="9">
        <v>418</v>
      </c>
      <c r="H1497" s="12"/>
      <c r="I1497" s="12"/>
      <c r="J1497" s="12"/>
      <c r="K1497" s="12"/>
      <c r="L1497" s="12"/>
      <c r="M1497" s="12"/>
      <c r="N1497" s="12"/>
      <c r="O1497" s="12"/>
      <c r="P1497" s="12"/>
      <c r="Q1497" s="12"/>
      <c r="R1497" s="12"/>
      <c r="S1497" s="12"/>
      <c r="T1497" s="12"/>
      <c r="U1497" s="12"/>
      <c r="V1497" s="12"/>
      <c r="W1497" s="12"/>
      <c r="X1497" s="12"/>
      <c r="Y1497" s="12"/>
      <c r="Z1497" s="12"/>
      <c r="AA1497" s="12"/>
      <c r="AB1497" s="12"/>
    </row>
    <row r="1498" spans="1:28" ht="12.75" customHeight="1" x14ac:dyDescent="0.15">
      <c r="A1498" t="str">
        <f t="shared" si="70"/>
        <v>1434193565540246171933</v>
      </c>
      <c r="B1498" s="45">
        <v>143419356</v>
      </c>
      <c r="C1498" s="11">
        <v>5540246171933</v>
      </c>
      <c r="D1498" s="11" t="str">
        <f t="shared" si="69"/>
        <v>CREMERIE</v>
      </c>
      <c r="E1498" s="4">
        <v>44868</v>
      </c>
      <c r="F1498" s="42" t="str">
        <f t="shared" si="71"/>
        <v>202211</v>
      </c>
      <c r="G1498" s="6">
        <v>1671</v>
      </c>
      <c r="H1498" s="12"/>
      <c r="I1498" s="12"/>
      <c r="J1498" s="12"/>
      <c r="K1498" s="12"/>
      <c r="L1498" s="12"/>
      <c r="M1498" s="12"/>
      <c r="N1498" s="12"/>
      <c r="O1498" s="12"/>
      <c r="P1498" s="12"/>
      <c r="Q1498" s="12"/>
      <c r="R1498" s="12"/>
      <c r="S1498" s="12"/>
      <c r="T1498" s="12"/>
      <c r="U1498" s="12"/>
      <c r="V1498" s="12"/>
      <c r="W1498" s="12"/>
      <c r="X1498" s="12"/>
      <c r="Y1498" s="12"/>
      <c r="Z1498" s="12"/>
      <c r="AA1498" s="12"/>
      <c r="AB1498" s="12"/>
    </row>
    <row r="1499" spans="1:28" ht="12.75" customHeight="1" x14ac:dyDescent="0.15">
      <c r="A1499" t="str">
        <f t="shared" si="70"/>
        <v>1434193565540246176295</v>
      </c>
      <c r="B1499" s="45">
        <v>143419356</v>
      </c>
      <c r="C1499" s="13">
        <v>5540246176295</v>
      </c>
      <c r="D1499" s="11" t="str">
        <f t="shared" si="69"/>
        <v>CREMERIE</v>
      </c>
      <c r="E1499" s="7">
        <v>44868</v>
      </c>
      <c r="F1499" s="42" t="str">
        <f t="shared" si="71"/>
        <v>202211</v>
      </c>
      <c r="G1499" s="9">
        <v>5940</v>
      </c>
      <c r="H1499" s="12"/>
      <c r="I1499" s="12"/>
      <c r="J1499" s="12"/>
      <c r="K1499" s="12"/>
      <c r="L1499" s="12"/>
      <c r="M1499" s="12"/>
      <c r="N1499" s="12"/>
      <c r="O1499" s="12"/>
      <c r="P1499" s="12"/>
      <c r="Q1499" s="12"/>
      <c r="R1499" s="12"/>
      <c r="S1499" s="12"/>
      <c r="T1499" s="12"/>
      <c r="U1499" s="12"/>
      <c r="V1499" s="12"/>
      <c r="W1499" s="12"/>
      <c r="X1499" s="12"/>
      <c r="Y1499" s="12"/>
      <c r="Z1499" s="12"/>
      <c r="AA1499" s="12"/>
      <c r="AB1499" s="12"/>
    </row>
    <row r="1500" spans="1:28" ht="12.75" customHeight="1" x14ac:dyDescent="0.15">
      <c r="A1500" t="str">
        <f t="shared" si="70"/>
        <v>1434193565540246187987</v>
      </c>
      <c r="B1500" s="45">
        <v>143419356</v>
      </c>
      <c r="C1500" s="13">
        <v>5540246187987</v>
      </c>
      <c r="D1500" s="11" t="str">
        <f t="shared" si="69"/>
        <v>CREMERIE</v>
      </c>
      <c r="E1500" s="7">
        <v>44868</v>
      </c>
      <c r="F1500" s="42" t="str">
        <f t="shared" si="71"/>
        <v>202211</v>
      </c>
      <c r="G1500" s="9">
        <v>4455</v>
      </c>
      <c r="H1500" s="12"/>
      <c r="I1500" s="12"/>
      <c r="J1500" s="12"/>
      <c r="K1500" s="12"/>
      <c r="L1500" s="12"/>
      <c r="M1500" s="12"/>
      <c r="N1500" s="12"/>
      <c r="O1500" s="12"/>
      <c r="P1500" s="12"/>
      <c r="Q1500" s="12"/>
      <c r="R1500" s="12"/>
      <c r="S1500" s="12"/>
      <c r="T1500" s="12"/>
      <c r="U1500" s="12"/>
      <c r="V1500" s="12"/>
      <c r="W1500" s="12"/>
      <c r="X1500" s="12"/>
      <c r="Y1500" s="12"/>
      <c r="Z1500" s="12"/>
      <c r="AA1500" s="12"/>
      <c r="AB1500" s="12"/>
    </row>
    <row r="1501" spans="1:28" ht="12.75" customHeight="1" x14ac:dyDescent="0.15">
      <c r="A1501" t="str">
        <f t="shared" si="70"/>
        <v>1434193565540246188200</v>
      </c>
      <c r="B1501" s="45">
        <v>143419356</v>
      </c>
      <c r="C1501" s="11">
        <v>5540246188200</v>
      </c>
      <c r="D1501" s="11" t="str">
        <f t="shared" si="69"/>
        <v>CREMERIE</v>
      </c>
      <c r="E1501" s="4">
        <v>44868</v>
      </c>
      <c r="F1501" s="42" t="str">
        <f t="shared" si="71"/>
        <v>202211</v>
      </c>
      <c r="G1501" s="6">
        <v>2970</v>
      </c>
      <c r="H1501" s="12"/>
      <c r="I1501" s="12"/>
      <c r="J1501" s="12"/>
      <c r="K1501" s="12"/>
      <c r="L1501" s="12"/>
      <c r="M1501" s="12"/>
      <c r="N1501" s="12"/>
      <c r="O1501" s="12"/>
      <c r="P1501" s="12"/>
      <c r="Q1501" s="12"/>
      <c r="R1501" s="12"/>
      <c r="S1501" s="12"/>
      <c r="T1501" s="12"/>
      <c r="U1501" s="12"/>
      <c r="V1501" s="12"/>
      <c r="W1501" s="12"/>
      <c r="X1501" s="12"/>
      <c r="Y1501" s="12"/>
      <c r="Z1501" s="12"/>
      <c r="AA1501" s="12"/>
      <c r="AB1501" s="12"/>
    </row>
    <row r="1502" spans="1:28" ht="12.75" customHeight="1" x14ac:dyDescent="0.15">
      <c r="A1502" t="str">
        <f t="shared" si="70"/>
        <v>1434193605540246174174</v>
      </c>
      <c r="B1502" s="45">
        <v>143419360</v>
      </c>
      <c r="C1502" s="13">
        <v>5540246174174</v>
      </c>
      <c r="D1502" s="11" t="str">
        <f t="shared" si="69"/>
        <v>CREMERIE</v>
      </c>
      <c r="E1502" s="7">
        <v>44868</v>
      </c>
      <c r="F1502" s="42" t="str">
        <f t="shared" si="71"/>
        <v>202211</v>
      </c>
      <c r="G1502" s="9">
        <v>464</v>
      </c>
      <c r="H1502" s="12"/>
      <c r="I1502" s="12"/>
      <c r="J1502" s="12"/>
      <c r="K1502" s="12"/>
      <c r="L1502" s="12"/>
      <c r="M1502" s="12"/>
      <c r="N1502" s="12"/>
      <c r="O1502" s="12"/>
      <c r="P1502" s="12"/>
      <c r="Q1502" s="12"/>
      <c r="R1502" s="12"/>
      <c r="S1502" s="12"/>
      <c r="T1502" s="12"/>
      <c r="U1502" s="12"/>
      <c r="V1502" s="12"/>
      <c r="W1502" s="12"/>
      <c r="X1502" s="12"/>
      <c r="Y1502" s="12"/>
      <c r="Z1502" s="12"/>
      <c r="AA1502" s="12"/>
      <c r="AB1502" s="12"/>
    </row>
    <row r="1503" spans="1:28" ht="12.75" customHeight="1" x14ac:dyDescent="0.15">
      <c r="A1503" t="str">
        <f t="shared" si="70"/>
        <v>1434193605540246176699</v>
      </c>
      <c r="B1503" s="45">
        <v>143419360</v>
      </c>
      <c r="C1503" s="11">
        <v>5540246176699</v>
      </c>
      <c r="D1503" s="11" t="str">
        <f t="shared" si="69"/>
        <v>CREMERIE</v>
      </c>
      <c r="E1503" s="4">
        <v>44868</v>
      </c>
      <c r="F1503" s="42" t="str">
        <f t="shared" si="71"/>
        <v>202211</v>
      </c>
      <c r="G1503" s="6">
        <v>8352</v>
      </c>
      <c r="H1503" s="12"/>
      <c r="I1503" s="12"/>
      <c r="J1503" s="12"/>
      <c r="K1503" s="12"/>
      <c r="L1503" s="12"/>
      <c r="M1503" s="12"/>
      <c r="N1503" s="12"/>
      <c r="O1503" s="12"/>
      <c r="P1503" s="12"/>
      <c r="Q1503" s="12"/>
      <c r="R1503" s="12"/>
      <c r="S1503" s="12"/>
      <c r="T1503" s="12"/>
      <c r="U1503" s="12"/>
      <c r="V1503" s="12"/>
      <c r="W1503" s="12"/>
      <c r="X1503" s="12"/>
      <c r="Y1503" s="12"/>
      <c r="Z1503" s="12"/>
      <c r="AA1503" s="12"/>
      <c r="AB1503" s="12"/>
    </row>
    <row r="1504" spans="1:28" ht="12.75" customHeight="1" x14ac:dyDescent="0.15">
      <c r="A1504" t="str">
        <f t="shared" si="70"/>
        <v>1434193605540246192102</v>
      </c>
      <c r="B1504" s="45">
        <v>143419360</v>
      </c>
      <c r="C1504" s="13">
        <v>5540246192102</v>
      </c>
      <c r="D1504" s="11" t="str">
        <f t="shared" si="69"/>
        <v>CREMERIE</v>
      </c>
      <c r="E1504" s="7">
        <v>44868</v>
      </c>
      <c r="F1504" s="42" t="str">
        <f t="shared" si="71"/>
        <v>202211</v>
      </c>
      <c r="G1504" s="9">
        <v>2005</v>
      </c>
      <c r="H1504" s="12"/>
      <c r="I1504" s="12"/>
      <c r="J1504" s="12"/>
      <c r="K1504" s="12"/>
      <c r="L1504" s="12"/>
      <c r="M1504" s="12"/>
      <c r="N1504" s="12"/>
      <c r="O1504" s="12"/>
      <c r="P1504" s="12"/>
      <c r="Q1504" s="12"/>
      <c r="R1504" s="12"/>
      <c r="S1504" s="12"/>
      <c r="T1504" s="12"/>
      <c r="U1504" s="12"/>
      <c r="V1504" s="12"/>
      <c r="W1504" s="12"/>
      <c r="X1504" s="12"/>
      <c r="Y1504" s="12"/>
      <c r="Z1504" s="12"/>
      <c r="AA1504" s="12"/>
      <c r="AB1504" s="12"/>
    </row>
    <row r="1505" spans="1:28" ht="12.75" customHeight="1" x14ac:dyDescent="0.15">
      <c r="A1505" t="str">
        <f t="shared" si="70"/>
        <v>1434193655540246186325</v>
      </c>
      <c r="B1505" s="45">
        <v>143419365</v>
      </c>
      <c r="C1505" s="11">
        <v>5540246186325</v>
      </c>
      <c r="D1505" s="11" t="str">
        <f t="shared" si="69"/>
        <v>CREMERIE</v>
      </c>
      <c r="E1505" s="4">
        <v>44869</v>
      </c>
      <c r="F1505" s="42" t="str">
        <f t="shared" si="71"/>
        <v>202211</v>
      </c>
      <c r="G1505" s="6">
        <v>140</v>
      </c>
      <c r="H1505" s="12"/>
      <c r="I1505" s="12"/>
      <c r="J1505" s="12"/>
      <c r="K1505" s="12"/>
      <c r="L1505" s="12"/>
      <c r="M1505" s="12"/>
      <c r="N1505" s="12"/>
      <c r="O1505" s="12"/>
      <c r="P1505" s="12"/>
      <c r="Q1505" s="12"/>
      <c r="R1505" s="12"/>
      <c r="S1505" s="12"/>
      <c r="T1505" s="12"/>
      <c r="U1505" s="12"/>
      <c r="V1505" s="12"/>
      <c r="W1505" s="12"/>
      <c r="X1505" s="12"/>
      <c r="Y1505" s="12"/>
      <c r="Z1505" s="12"/>
      <c r="AA1505" s="12"/>
      <c r="AB1505" s="12"/>
    </row>
    <row r="1506" spans="1:28" ht="12.75" customHeight="1" x14ac:dyDescent="0.15">
      <c r="A1506" t="str">
        <f t="shared" si="70"/>
        <v>1434193765540246196148</v>
      </c>
      <c r="B1506" s="45">
        <v>143419376</v>
      </c>
      <c r="C1506" s="11">
        <v>5540246196148</v>
      </c>
      <c r="D1506" s="11" t="str">
        <f t="shared" si="69"/>
        <v>EMBALLAGES</v>
      </c>
      <c r="E1506" s="4">
        <v>44871</v>
      </c>
      <c r="F1506" s="42" t="str">
        <f t="shared" si="71"/>
        <v>202211</v>
      </c>
      <c r="G1506" s="6">
        <v>780</v>
      </c>
      <c r="H1506" s="12"/>
      <c r="I1506" s="12"/>
      <c r="J1506" s="12"/>
      <c r="K1506" s="12"/>
      <c r="L1506" s="12"/>
      <c r="M1506" s="12"/>
      <c r="N1506" s="12"/>
      <c r="O1506" s="12"/>
      <c r="P1506" s="12"/>
      <c r="Q1506" s="12"/>
      <c r="R1506" s="12"/>
      <c r="S1506" s="12"/>
      <c r="T1506" s="12"/>
      <c r="U1506" s="12"/>
      <c r="V1506" s="12"/>
      <c r="W1506" s="12"/>
      <c r="X1506" s="12"/>
      <c r="Y1506" s="12"/>
      <c r="Z1506" s="12"/>
      <c r="AA1506" s="12"/>
      <c r="AB1506" s="12"/>
    </row>
    <row r="1507" spans="1:28" ht="12.75" customHeight="1" x14ac:dyDescent="0.15">
      <c r="A1507" t="str">
        <f t="shared" si="70"/>
        <v>1434194075540246172669</v>
      </c>
      <c r="B1507" s="45">
        <v>143419407</v>
      </c>
      <c r="C1507" s="11">
        <v>5540246172669</v>
      </c>
      <c r="D1507" s="11" t="str">
        <f t="shared" si="69"/>
        <v>CREMERIE</v>
      </c>
      <c r="E1507" s="4">
        <v>44869</v>
      </c>
      <c r="F1507" s="42" t="str">
        <f t="shared" si="71"/>
        <v>202211</v>
      </c>
      <c r="G1507" s="6">
        <v>279</v>
      </c>
      <c r="H1507" s="12"/>
      <c r="I1507" s="12"/>
      <c r="J1507" s="12"/>
      <c r="K1507" s="12"/>
      <c r="L1507" s="12"/>
      <c r="M1507" s="12"/>
      <c r="N1507" s="12"/>
      <c r="O1507" s="12"/>
      <c r="P1507" s="12"/>
      <c r="Q1507" s="12"/>
      <c r="R1507" s="12"/>
      <c r="S1507" s="12"/>
      <c r="T1507" s="12"/>
      <c r="U1507" s="12"/>
      <c r="V1507" s="12"/>
      <c r="W1507" s="12"/>
      <c r="X1507" s="12"/>
      <c r="Y1507" s="12"/>
      <c r="Z1507" s="12"/>
      <c r="AA1507" s="12"/>
      <c r="AB1507" s="12"/>
    </row>
    <row r="1508" spans="1:28" ht="12.75" customHeight="1" x14ac:dyDescent="0.15">
      <c r="A1508" t="str">
        <f t="shared" si="70"/>
        <v>1434194075540246174174</v>
      </c>
      <c r="B1508" s="45">
        <v>143419407</v>
      </c>
      <c r="C1508" s="13">
        <v>5540246174174</v>
      </c>
      <c r="D1508" s="11" t="str">
        <f t="shared" si="69"/>
        <v>CREMERIE</v>
      </c>
      <c r="E1508" s="7">
        <v>44869</v>
      </c>
      <c r="F1508" s="42" t="str">
        <f t="shared" si="71"/>
        <v>202211</v>
      </c>
      <c r="G1508" s="9">
        <v>464</v>
      </c>
      <c r="H1508" s="12"/>
      <c r="I1508" s="12"/>
      <c r="J1508" s="12"/>
      <c r="K1508" s="12"/>
      <c r="L1508" s="12"/>
      <c r="M1508" s="12"/>
      <c r="N1508" s="12"/>
      <c r="O1508" s="12"/>
      <c r="P1508" s="12"/>
      <c r="Q1508" s="12"/>
      <c r="R1508" s="12"/>
      <c r="S1508" s="12"/>
      <c r="T1508" s="12"/>
      <c r="U1508" s="12"/>
      <c r="V1508" s="12"/>
      <c r="W1508" s="12"/>
      <c r="X1508" s="12"/>
      <c r="Y1508" s="12"/>
      <c r="Z1508" s="12"/>
      <c r="AA1508" s="12"/>
      <c r="AB1508" s="12"/>
    </row>
    <row r="1509" spans="1:28" ht="12.75" customHeight="1" x14ac:dyDescent="0.15">
      <c r="A1509" t="str">
        <f t="shared" si="70"/>
        <v>1434194095540246176294</v>
      </c>
      <c r="B1509" s="45">
        <v>143419409</v>
      </c>
      <c r="C1509" s="13">
        <v>5540246176294</v>
      </c>
      <c r="D1509" s="11" t="str">
        <f t="shared" si="69"/>
        <v>CREMERIE</v>
      </c>
      <c r="E1509" s="7">
        <v>44869</v>
      </c>
      <c r="F1509" s="42" t="str">
        <f t="shared" si="71"/>
        <v>202211</v>
      </c>
      <c r="G1509" s="9">
        <v>1114</v>
      </c>
      <c r="H1509" s="12"/>
      <c r="I1509" s="12"/>
      <c r="J1509" s="12"/>
      <c r="K1509" s="12"/>
      <c r="L1509" s="12"/>
      <c r="M1509" s="12"/>
      <c r="N1509" s="12"/>
      <c r="O1509" s="12"/>
      <c r="P1509" s="12"/>
      <c r="Q1509" s="12"/>
      <c r="R1509" s="12"/>
      <c r="S1509" s="12"/>
      <c r="T1509" s="12"/>
      <c r="U1509" s="12"/>
      <c r="V1509" s="12"/>
      <c r="W1509" s="12"/>
      <c r="X1509" s="12"/>
      <c r="Y1509" s="12"/>
      <c r="Z1509" s="12"/>
      <c r="AA1509" s="12"/>
      <c r="AB1509" s="12"/>
    </row>
    <row r="1510" spans="1:28" ht="12.75" customHeight="1" x14ac:dyDescent="0.15">
      <c r="A1510" t="str">
        <f t="shared" si="70"/>
        <v>1434194095540246176295</v>
      </c>
      <c r="B1510" s="45">
        <v>143419409</v>
      </c>
      <c r="C1510" s="11">
        <v>5540246176295</v>
      </c>
      <c r="D1510" s="11" t="str">
        <f t="shared" si="69"/>
        <v>CREMERIE</v>
      </c>
      <c r="E1510" s="4">
        <v>44869</v>
      </c>
      <c r="F1510" s="42" t="str">
        <f t="shared" si="71"/>
        <v>202211</v>
      </c>
      <c r="G1510" s="6">
        <v>4752</v>
      </c>
      <c r="H1510" s="12"/>
      <c r="I1510" s="12"/>
      <c r="J1510" s="12"/>
      <c r="K1510" s="12"/>
      <c r="L1510" s="12"/>
      <c r="M1510" s="12"/>
      <c r="N1510" s="12"/>
      <c r="O1510" s="12"/>
      <c r="P1510" s="12"/>
      <c r="Q1510" s="12"/>
      <c r="R1510" s="12"/>
      <c r="S1510" s="12"/>
      <c r="T1510" s="12"/>
      <c r="U1510" s="12"/>
      <c r="V1510" s="12"/>
      <c r="W1510" s="12"/>
      <c r="X1510" s="12"/>
      <c r="Y1510" s="12"/>
      <c r="Z1510" s="12"/>
      <c r="AA1510" s="12"/>
      <c r="AB1510" s="12"/>
    </row>
    <row r="1511" spans="1:28" ht="12.75" customHeight="1" x14ac:dyDescent="0.15">
      <c r="A1511" t="str">
        <f t="shared" si="70"/>
        <v>1434194185540246195241</v>
      </c>
      <c r="B1511" s="45">
        <v>143419418</v>
      </c>
      <c r="C1511" s="11">
        <v>5540246195241</v>
      </c>
      <c r="D1511" s="11" t="str">
        <f t="shared" si="69"/>
        <v>MIX LEGUMES</v>
      </c>
      <c r="E1511" s="4">
        <v>44883</v>
      </c>
      <c r="F1511" s="42" t="str">
        <f t="shared" si="71"/>
        <v>202211</v>
      </c>
      <c r="G1511" s="6">
        <v>743</v>
      </c>
      <c r="H1511" s="12"/>
      <c r="I1511" s="12"/>
      <c r="J1511" s="12"/>
      <c r="K1511" s="12"/>
      <c r="L1511" s="12"/>
      <c r="M1511" s="12"/>
      <c r="N1511" s="12"/>
      <c r="O1511" s="12"/>
      <c r="P1511" s="12"/>
      <c r="Q1511" s="12"/>
      <c r="R1511" s="12"/>
      <c r="S1511" s="12"/>
      <c r="T1511" s="12"/>
      <c r="U1511" s="12"/>
      <c r="V1511" s="12"/>
      <c r="W1511" s="12"/>
      <c r="X1511" s="12"/>
      <c r="Y1511" s="12"/>
      <c r="Z1511" s="12"/>
      <c r="AA1511" s="12"/>
      <c r="AB1511" s="12"/>
    </row>
    <row r="1512" spans="1:28" ht="12.75" customHeight="1" x14ac:dyDescent="0.15">
      <c r="A1512" t="str">
        <f t="shared" si="70"/>
        <v>1434194185540246195242</v>
      </c>
      <c r="B1512" s="45">
        <v>143419418</v>
      </c>
      <c r="C1512" s="13">
        <v>5540246195242</v>
      </c>
      <c r="D1512" s="11" t="str">
        <f t="shared" si="69"/>
        <v>MIX LEGUMES</v>
      </c>
      <c r="E1512" s="7">
        <v>44883</v>
      </c>
      <c r="F1512" s="42" t="str">
        <f t="shared" si="71"/>
        <v>202211</v>
      </c>
      <c r="G1512" s="9">
        <v>743</v>
      </c>
      <c r="H1512" s="12"/>
      <c r="I1512" s="12"/>
      <c r="J1512" s="12"/>
      <c r="K1512" s="12"/>
      <c r="L1512" s="12"/>
      <c r="M1512" s="12"/>
      <c r="N1512" s="12"/>
      <c r="O1512" s="12"/>
      <c r="P1512" s="12"/>
      <c r="Q1512" s="12"/>
      <c r="R1512" s="12"/>
      <c r="S1512" s="12"/>
      <c r="T1512" s="12"/>
      <c r="U1512" s="12"/>
      <c r="V1512" s="12"/>
      <c r="W1512" s="12"/>
      <c r="X1512" s="12"/>
      <c r="Y1512" s="12"/>
      <c r="Z1512" s="12"/>
      <c r="AA1512" s="12"/>
      <c r="AB1512" s="12"/>
    </row>
    <row r="1513" spans="1:28" ht="12.75" customHeight="1" x14ac:dyDescent="0.15">
      <c r="A1513" t="str">
        <f t="shared" si="70"/>
        <v>1434194285540246195653</v>
      </c>
      <c r="B1513" s="45">
        <v>143419428</v>
      </c>
      <c r="C1513" s="13">
        <v>5540246195653</v>
      </c>
      <c r="D1513" s="11" t="str">
        <f t="shared" si="69"/>
        <v>EMBALLAGES</v>
      </c>
      <c r="E1513" s="7">
        <v>44891</v>
      </c>
      <c r="F1513" s="42" t="str">
        <f t="shared" si="71"/>
        <v>202211</v>
      </c>
      <c r="G1513" s="9">
        <v>446</v>
      </c>
      <c r="H1513" s="12"/>
      <c r="I1513" s="12"/>
      <c r="J1513" s="12"/>
      <c r="K1513" s="12"/>
      <c r="L1513" s="12"/>
      <c r="M1513" s="12"/>
      <c r="N1513" s="12"/>
      <c r="O1513" s="12"/>
      <c r="P1513" s="12"/>
      <c r="Q1513" s="12"/>
      <c r="R1513" s="12"/>
      <c r="S1513" s="12"/>
      <c r="T1513" s="12"/>
      <c r="U1513" s="12"/>
      <c r="V1513" s="12"/>
      <c r="W1513" s="12"/>
      <c r="X1513" s="12"/>
      <c r="Y1513" s="12"/>
      <c r="Z1513" s="12"/>
      <c r="AA1513" s="12"/>
      <c r="AB1513" s="12"/>
    </row>
    <row r="1514" spans="1:28" ht="12.75" customHeight="1" x14ac:dyDescent="0.15">
      <c r="A1514" t="str">
        <f t="shared" si="70"/>
        <v>1434294355540246172978</v>
      </c>
      <c r="B1514" s="45">
        <v>143429435</v>
      </c>
      <c r="C1514" s="13">
        <v>5540246172978</v>
      </c>
      <c r="D1514" s="11" t="str">
        <f t="shared" si="69"/>
        <v>CREMERIE</v>
      </c>
      <c r="E1514" s="7">
        <v>44870</v>
      </c>
      <c r="F1514" s="42" t="str">
        <f t="shared" si="71"/>
        <v>202211</v>
      </c>
      <c r="G1514" s="9">
        <v>1671</v>
      </c>
      <c r="H1514" s="12"/>
      <c r="I1514" s="12"/>
      <c r="J1514" s="12"/>
      <c r="K1514" s="12"/>
      <c r="L1514" s="12"/>
      <c r="M1514" s="12"/>
      <c r="N1514" s="12"/>
      <c r="O1514" s="12"/>
      <c r="P1514" s="12"/>
      <c r="Q1514" s="12"/>
      <c r="R1514" s="12"/>
      <c r="S1514" s="12"/>
      <c r="T1514" s="12"/>
      <c r="U1514" s="12"/>
      <c r="V1514" s="12"/>
      <c r="W1514" s="12"/>
      <c r="X1514" s="12"/>
      <c r="Y1514" s="12"/>
      <c r="Z1514" s="12"/>
      <c r="AA1514" s="12"/>
      <c r="AB1514" s="12"/>
    </row>
    <row r="1515" spans="1:28" ht="12.75" customHeight="1" x14ac:dyDescent="0.15">
      <c r="A1515" t="str">
        <f t="shared" si="70"/>
        <v>1434294355540246176699</v>
      </c>
      <c r="B1515" s="45">
        <v>143429435</v>
      </c>
      <c r="C1515" s="13">
        <v>5540246176699</v>
      </c>
      <c r="D1515" s="11" t="str">
        <f t="shared" si="69"/>
        <v>CREMERIE</v>
      </c>
      <c r="E1515" s="7">
        <v>44870</v>
      </c>
      <c r="F1515" s="42" t="str">
        <f t="shared" si="71"/>
        <v>202211</v>
      </c>
      <c r="G1515" s="9">
        <v>8352</v>
      </c>
      <c r="H1515" s="12"/>
      <c r="I1515" s="12"/>
      <c r="J1515" s="12"/>
      <c r="K1515" s="12"/>
      <c r="L1515" s="12"/>
      <c r="M1515" s="12"/>
      <c r="N1515" s="12"/>
      <c r="O1515" s="12"/>
      <c r="P1515" s="12"/>
      <c r="Q1515" s="12"/>
      <c r="R1515" s="12"/>
      <c r="S1515" s="12"/>
      <c r="T1515" s="12"/>
      <c r="U1515" s="12"/>
      <c r="V1515" s="12"/>
      <c r="W1515" s="12"/>
      <c r="X1515" s="12"/>
      <c r="Y1515" s="12"/>
      <c r="Z1515" s="12"/>
      <c r="AA1515" s="12"/>
      <c r="AB1515" s="12"/>
    </row>
    <row r="1516" spans="1:28" ht="12.75" customHeight="1" x14ac:dyDescent="0.15">
      <c r="A1516" t="str">
        <f t="shared" si="70"/>
        <v>1434294355540246188175</v>
      </c>
      <c r="B1516" s="45">
        <v>143429435</v>
      </c>
      <c r="C1516" s="13">
        <v>5540246188175</v>
      </c>
      <c r="D1516" s="11" t="str">
        <f t="shared" si="69"/>
        <v>CREMERIE</v>
      </c>
      <c r="E1516" s="7">
        <v>44870</v>
      </c>
      <c r="F1516" s="42" t="str">
        <f t="shared" si="71"/>
        <v>202211</v>
      </c>
      <c r="G1516" s="9">
        <v>232</v>
      </c>
      <c r="H1516" s="12"/>
      <c r="I1516" s="12"/>
      <c r="J1516" s="12"/>
      <c r="K1516" s="12"/>
      <c r="L1516" s="12"/>
      <c r="M1516" s="12"/>
      <c r="N1516" s="12"/>
      <c r="O1516" s="12"/>
      <c r="P1516" s="12"/>
      <c r="Q1516" s="12"/>
      <c r="R1516" s="12"/>
      <c r="S1516" s="12"/>
      <c r="T1516" s="12"/>
      <c r="U1516" s="12"/>
      <c r="V1516" s="12"/>
      <c r="W1516" s="12"/>
      <c r="X1516" s="12"/>
      <c r="Y1516" s="12"/>
      <c r="Z1516" s="12"/>
      <c r="AA1516" s="12"/>
      <c r="AB1516" s="12"/>
    </row>
    <row r="1517" spans="1:28" ht="12.75" customHeight="1" x14ac:dyDescent="0.15">
      <c r="A1517" t="str">
        <f t="shared" si="70"/>
        <v>1434294365540246171933</v>
      </c>
      <c r="B1517" s="45">
        <v>143429436</v>
      </c>
      <c r="C1517" s="11">
        <v>5540246171933</v>
      </c>
      <c r="D1517" s="11" t="str">
        <f t="shared" si="69"/>
        <v>CREMERIE</v>
      </c>
      <c r="E1517" s="4">
        <v>44870</v>
      </c>
      <c r="F1517" s="42" t="str">
        <f t="shared" si="71"/>
        <v>202211</v>
      </c>
      <c r="G1517" s="6">
        <v>557</v>
      </c>
      <c r="H1517" s="12"/>
      <c r="I1517" s="12"/>
      <c r="J1517" s="12"/>
      <c r="K1517" s="12"/>
      <c r="L1517" s="12"/>
      <c r="M1517" s="12"/>
      <c r="N1517" s="12"/>
      <c r="O1517" s="12"/>
      <c r="P1517" s="12"/>
      <c r="Q1517" s="12"/>
      <c r="R1517" s="12"/>
      <c r="S1517" s="12"/>
      <c r="T1517" s="12"/>
      <c r="U1517" s="12"/>
      <c r="V1517" s="12"/>
      <c r="W1517" s="12"/>
      <c r="X1517" s="12"/>
      <c r="Y1517" s="12"/>
      <c r="Z1517" s="12"/>
      <c r="AA1517" s="12"/>
      <c r="AB1517" s="12"/>
    </row>
    <row r="1518" spans="1:28" ht="12.75" customHeight="1" x14ac:dyDescent="0.15">
      <c r="A1518" t="str">
        <f t="shared" si="70"/>
        <v>1434294425540246181016</v>
      </c>
      <c r="B1518" s="45">
        <v>143429442</v>
      </c>
      <c r="C1518" s="13">
        <v>5540246181016</v>
      </c>
      <c r="D1518" s="11" t="str">
        <f t="shared" si="69"/>
        <v>VOLAILLE</v>
      </c>
      <c r="E1518" s="7">
        <v>44878</v>
      </c>
      <c r="F1518" s="42" t="str">
        <f t="shared" si="71"/>
        <v>202211</v>
      </c>
      <c r="G1518" s="9">
        <v>14255</v>
      </c>
      <c r="H1518" s="12"/>
      <c r="I1518" s="12"/>
      <c r="J1518" s="12"/>
      <c r="K1518" s="12"/>
      <c r="L1518" s="12"/>
      <c r="M1518" s="12"/>
      <c r="N1518" s="12"/>
      <c r="O1518" s="12"/>
      <c r="P1518" s="12"/>
      <c r="Q1518" s="12"/>
      <c r="R1518" s="12"/>
      <c r="S1518" s="12"/>
      <c r="T1518" s="12"/>
      <c r="U1518" s="12"/>
      <c r="V1518" s="12"/>
      <c r="W1518" s="12"/>
      <c r="X1518" s="12"/>
      <c r="Y1518" s="12"/>
      <c r="Z1518" s="12"/>
      <c r="AA1518" s="12"/>
      <c r="AB1518" s="12"/>
    </row>
    <row r="1519" spans="1:28" ht="12.75" customHeight="1" x14ac:dyDescent="0.15">
      <c r="A1519" t="str">
        <f t="shared" si="70"/>
        <v>1434294505540246195943</v>
      </c>
      <c r="B1519" s="45">
        <v>143429450</v>
      </c>
      <c r="C1519" s="11">
        <v>5540246195943</v>
      </c>
      <c r="D1519" s="11" t="str">
        <f t="shared" si="69"/>
        <v>CREMERIE</v>
      </c>
      <c r="E1519" s="4">
        <v>44875</v>
      </c>
      <c r="F1519" s="42" t="str">
        <f t="shared" si="71"/>
        <v>202211</v>
      </c>
      <c r="G1519" s="6">
        <v>859</v>
      </c>
      <c r="H1519" s="12"/>
      <c r="I1519" s="12"/>
      <c r="J1519" s="12"/>
      <c r="K1519" s="12"/>
      <c r="L1519" s="12"/>
      <c r="M1519" s="12"/>
      <c r="N1519" s="12"/>
      <c r="O1519" s="12"/>
      <c r="P1519" s="12"/>
      <c r="Q1519" s="12"/>
      <c r="R1519" s="12"/>
      <c r="S1519" s="12"/>
      <c r="T1519" s="12"/>
      <c r="U1519" s="12"/>
      <c r="V1519" s="12"/>
      <c r="W1519" s="12"/>
      <c r="X1519" s="12"/>
      <c r="Y1519" s="12"/>
      <c r="Z1519" s="12"/>
      <c r="AA1519" s="12"/>
      <c r="AB1519" s="12"/>
    </row>
    <row r="1520" spans="1:28" ht="12.75" customHeight="1" x14ac:dyDescent="0.15">
      <c r="A1520" t="str">
        <f t="shared" si="70"/>
        <v>1434294565540246171759</v>
      </c>
      <c r="B1520" s="45">
        <v>143429456</v>
      </c>
      <c r="C1520" s="11">
        <v>5540246171759</v>
      </c>
      <c r="D1520" s="11" t="str">
        <f t="shared" si="69"/>
        <v>MIX LEGUMES</v>
      </c>
      <c r="E1520" s="4">
        <v>44875</v>
      </c>
      <c r="F1520" s="42" t="str">
        <f t="shared" si="71"/>
        <v>202211</v>
      </c>
      <c r="G1520" s="6">
        <v>3341</v>
      </c>
      <c r="H1520" s="12"/>
      <c r="I1520" s="12"/>
      <c r="J1520" s="12"/>
      <c r="K1520" s="12"/>
      <c r="L1520" s="12"/>
      <c r="M1520" s="12"/>
      <c r="N1520" s="12"/>
      <c r="O1520" s="12"/>
      <c r="P1520" s="12"/>
      <c r="Q1520" s="12"/>
      <c r="R1520" s="12"/>
      <c r="S1520" s="12"/>
      <c r="T1520" s="12"/>
      <c r="U1520" s="12"/>
      <c r="V1520" s="12"/>
      <c r="W1520" s="12"/>
      <c r="X1520" s="12"/>
      <c r="Y1520" s="12"/>
      <c r="Z1520" s="12"/>
      <c r="AA1520" s="12"/>
      <c r="AB1520" s="12"/>
    </row>
    <row r="1521" spans="1:28" ht="12.75" customHeight="1" x14ac:dyDescent="0.15">
      <c r="A1521" t="str">
        <f t="shared" si="70"/>
        <v>1434294565540246177133</v>
      </c>
      <c r="B1521" s="45">
        <v>143429456</v>
      </c>
      <c r="C1521" s="13">
        <v>5540246177133</v>
      </c>
      <c r="D1521" s="11" t="str">
        <f t="shared" si="69"/>
        <v>MIX LEGUMES</v>
      </c>
      <c r="E1521" s="7">
        <v>44875</v>
      </c>
      <c r="F1521" s="42" t="str">
        <f t="shared" si="71"/>
        <v>202211</v>
      </c>
      <c r="G1521" s="9">
        <v>7239</v>
      </c>
      <c r="H1521" s="12"/>
      <c r="I1521" s="12"/>
      <c r="J1521" s="12"/>
      <c r="K1521" s="12"/>
      <c r="L1521" s="12"/>
      <c r="M1521" s="12"/>
      <c r="N1521" s="12"/>
      <c r="O1521" s="12"/>
      <c r="P1521" s="12"/>
      <c r="Q1521" s="12"/>
      <c r="R1521" s="12"/>
      <c r="S1521" s="12"/>
      <c r="T1521" s="12"/>
      <c r="U1521" s="12"/>
      <c r="V1521" s="12"/>
      <c r="W1521" s="12"/>
      <c r="X1521" s="12"/>
      <c r="Y1521" s="12"/>
      <c r="Z1521" s="12"/>
      <c r="AA1521" s="12"/>
      <c r="AB1521" s="12"/>
    </row>
    <row r="1522" spans="1:28" ht="12.75" customHeight="1" x14ac:dyDescent="0.15">
      <c r="A1522" t="str">
        <f t="shared" si="70"/>
        <v>1434294565540246192518</v>
      </c>
      <c r="B1522" s="45">
        <v>143429456</v>
      </c>
      <c r="C1522" s="11">
        <v>5540246192518</v>
      </c>
      <c r="D1522" s="11" t="str">
        <f t="shared" si="69"/>
        <v>MIX LEGUMES</v>
      </c>
      <c r="E1522" s="4">
        <v>44875</v>
      </c>
      <c r="F1522" s="42" t="str">
        <f t="shared" si="71"/>
        <v>202211</v>
      </c>
      <c r="G1522" s="6">
        <v>17540</v>
      </c>
      <c r="H1522" s="12"/>
      <c r="I1522" s="12"/>
      <c r="J1522" s="12"/>
      <c r="K1522" s="12"/>
      <c r="L1522" s="12"/>
      <c r="M1522" s="12"/>
      <c r="N1522" s="12"/>
      <c r="O1522" s="12"/>
      <c r="P1522" s="12"/>
      <c r="Q1522" s="12"/>
      <c r="R1522" s="12"/>
      <c r="S1522" s="12"/>
      <c r="T1522" s="12"/>
      <c r="U1522" s="12"/>
      <c r="V1522" s="12"/>
      <c r="W1522" s="12"/>
      <c r="X1522" s="12"/>
      <c r="Y1522" s="12"/>
      <c r="Z1522" s="12"/>
      <c r="AA1522" s="12"/>
      <c r="AB1522" s="12"/>
    </row>
    <row r="1523" spans="1:28" ht="12.75" customHeight="1" x14ac:dyDescent="0.15">
      <c r="A1523" t="str">
        <f t="shared" si="70"/>
        <v>1434294645540246172539</v>
      </c>
      <c r="B1523" s="45">
        <v>143429464</v>
      </c>
      <c r="C1523" s="11">
        <v>5540246172539</v>
      </c>
      <c r="D1523" s="11" t="str">
        <f t="shared" si="69"/>
        <v>CREMERIE</v>
      </c>
      <c r="E1523" s="4">
        <v>44871</v>
      </c>
      <c r="F1523" s="42" t="str">
        <f t="shared" si="71"/>
        <v>202211</v>
      </c>
      <c r="G1523" s="6">
        <v>47</v>
      </c>
      <c r="H1523" s="12"/>
      <c r="I1523" s="12"/>
      <c r="J1523" s="12"/>
      <c r="K1523" s="12"/>
      <c r="L1523" s="12"/>
      <c r="M1523" s="12"/>
      <c r="N1523" s="12"/>
      <c r="O1523" s="12"/>
      <c r="P1523" s="12"/>
      <c r="Q1523" s="12"/>
      <c r="R1523" s="12"/>
      <c r="S1523" s="12"/>
      <c r="T1523" s="12"/>
      <c r="U1523" s="12"/>
      <c r="V1523" s="12"/>
      <c r="W1523" s="12"/>
      <c r="X1523" s="12"/>
      <c r="Y1523" s="12"/>
      <c r="Z1523" s="12"/>
      <c r="AA1523" s="12"/>
      <c r="AB1523" s="12"/>
    </row>
    <row r="1524" spans="1:28" ht="12.75" customHeight="1" x14ac:dyDescent="0.15">
      <c r="A1524" t="str">
        <f t="shared" si="70"/>
        <v>1434294655540246176294</v>
      </c>
      <c r="B1524" s="45">
        <v>143429465</v>
      </c>
      <c r="C1524" s="13">
        <v>5540246176294</v>
      </c>
      <c r="D1524" s="11" t="str">
        <f t="shared" si="69"/>
        <v>CREMERIE</v>
      </c>
      <c r="E1524" s="7">
        <v>44871</v>
      </c>
      <c r="F1524" s="42" t="str">
        <f t="shared" si="71"/>
        <v>202211</v>
      </c>
      <c r="G1524" s="9">
        <v>1114</v>
      </c>
      <c r="H1524" s="12"/>
      <c r="I1524" s="12"/>
      <c r="J1524" s="12"/>
      <c r="K1524" s="12"/>
      <c r="L1524" s="12"/>
      <c r="M1524" s="12"/>
      <c r="N1524" s="12"/>
      <c r="O1524" s="12"/>
      <c r="P1524" s="12"/>
      <c r="Q1524" s="12"/>
      <c r="R1524" s="12"/>
      <c r="S1524" s="12"/>
      <c r="T1524" s="12"/>
      <c r="U1524" s="12"/>
      <c r="V1524" s="12"/>
      <c r="W1524" s="12"/>
      <c r="X1524" s="12"/>
      <c r="Y1524" s="12"/>
      <c r="Z1524" s="12"/>
      <c r="AA1524" s="12"/>
      <c r="AB1524" s="12"/>
    </row>
    <row r="1525" spans="1:28" ht="12.75" customHeight="1" x14ac:dyDescent="0.15">
      <c r="A1525" t="str">
        <f t="shared" si="70"/>
        <v>1434294655540246176295</v>
      </c>
      <c r="B1525" s="45">
        <v>143429465</v>
      </c>
      <c r="C1525" s="11">
        <v>5540246176295</v>
      </c>
      <c r="D1525" s="11" t="str">
        <f t="shared" si="69"/>
        <v>CREMERIE</v>
      </c>
      <c r="E1525" s="4">
        <v>44871</v>
      </c>
      <c r="F1525" s="42" t="str">
        <f t="shared" si="71"/>
        <v>202211</v>
      </c>
      <c r="G1525" s="6">
        <v>4455</v>
      </c>
      <c r="H1525" s="12"/>
      <c r="I1525" s="12"/>
      <c r="J1525" s="12"/>
      <c r="K1525" s="12"/>
      <c r="L1525" s="12"/>
      <c r="M1525" s="12"/>
      <c r="N1525" s="12"/>
      <c r="O1525" s="12"/>
      <c r="P1525" s="12"/>
      <c r="Q1525" s="12"/>
      <c r="R1525" s="12"/>
      <c r="S1525" s="12"/>
      <c r="T1525" s="12"/>
      <c r="U1525" s="12"/>
      <c r="V1525" s="12"/>
      <c r="W1525" s="12"/>
      <c r="X1525" s="12"/>
      <c r="Y1525" s="12"/>
      <c r="Z1525" s="12"/>
      <c r="AA1525" s="12"/>
      <c r="AB1525" s="12"/>
    </row>
    <row r="1526" spans="1:28" ht="12.75" customHeight="1" x14ac:dyDescent="0.15">
      <c r="A1526" t="str">
        <f t="shared" si="70"/>
        <v>1434294655540246187987</v>
      </c>
      <c r="B1526" s="45">
        <v>143429465</v>
      </c>
      <c r="C1526" s="13">
        <v>5540246187987</v>
      </c>
      <c r="D1526" s="11" t="str">
        <f t="shared" si="69"/>
        <v>CREMERIE</v>
      </c>
      <c r="E1526" s="7">
        <v>44871</v>
      </c>
      <c r="F1526" s="42" t="str">
        <f t="shared" si="71"/>
        <v>202211</v>
      </c>
      <c r="G1526" s="9">
        <v>2228</v>
      </c>
      <c r="H1526" s="12"/>
      <c r="I1526" s="12"/>
      <c r="J1526" s="12"/>
      <c r="K1526" s="12"/>
      <c r="L1526" s="12"/>
      <c r="M1526" s="12"/>
      <c r="N1526" s="12"/>
      <c r="O1526" s="12"/>
      <c r="P1526" s="12"/>
      <c r="Q1526" s="12"/>
      <c r="R1526" s="12"/>
      <c r="S1526" s="12"/>
      <c r="T1526" s="12"/>
      <c r="U1526" s="12"/>
      <c r="V1526" s="12"/>
      <c r="W1526" s="12"/>
      <c r="X1526" s="12"/>
      <c r="Y1526" s="12"/>
      <c r="Z1526" s="12"/>
      <c r="AA1526" s="12"/>
      <c r="AB1526" s="12"/>
    </row>
    <row r="1527" spans="1:28" ht="12.75" customHeight="1" x14ac:dyDescent="0.15">
      <c r="A1527" t="str">
        <f t="shared" si="70"/>
        <v>1434294715540246192907</v>
      </c>
      <c r="B1527" s="45">
        <v>143429471</v>
      </c>
      <c r="C1527" s="11">
        <v>5540246192907</v>
      </c>
      <c r="D1527" s="11" t="str">
        <f t="shared" si="69"/>
        <v>VOLAILLE</v>
      </c>
      <c r="E1527" s="4">
        <v>44899</v>
      </c>
      <c r="F1527" s="42" t="str">
        <f t="shared" si="71"/>
        <v>202212</v>
      </c>
      <c r="G1527" s="6">
        <v>11136</v>
      </c>
      <c r="H1527" s="12"/>
      <c r="I1527" s="12"/>
      <c r="J1527" s="12"/>
      <c r="K1527" s="12"/>
      <c r="L1527" s="12"/>
      <c r="M1527" s="12"/>
      <c r="N1527" s="12"/>
      <c r="O1527" s="12"/>
      <c r="P1527" s="12"/>
      <c r="Q1527" s="12"/>
      <c r="R1527" s="12"/>
      <c r="S1527" s="12"/>
      <c r="T1527" s="12"/>
      <c r="U1527" s="12"/>
      <c r="V1527" s="12"/>
      <c r="W1527" s="12"/>
      <c r="X1527" s="12"/>
      <c r="Y1527" s="12"/>
      <c r="Z1527" s="12"/>
      <c r="AA1527" s="12"/>
      <c r="AB1527" s="12"/>
    </row>
    <row r="1528" spans="1:28" ht="12.75" customHeight="1" x14ac:dyDescent="0.15">
      <c r="A1528" t="str">
        <f t="shared" si="70"/>
        <v>1434294725540246192907</v>
      </c>
      <c r="B1528" s="45">
        <v>143429472</v>
      </c>
      <c r="C1528" s="13">
        <v>5540246192907</v>
      </c>
      <c r="D1528" s="11" t="str">
        <f t="shared" si="69"/>
        <v>VOLAILLE</v>
      </c>
      <c r="E1528" s="7">
        <v>44899</v>
      </c>
      <c r="F1528" s="42" t="str">
        <f t="shared" si="71"/>
        <v>202212</v>
      </c>
      <c r="G1528" s="9">
        <v>11136</v>
      </c>
      <c r="H1528" s="12"/>
      <c r="I1528" s="12"/>
      <c r="J1528" s="12"/>
      <c r="K1528" s="12"/>
      <c r="L1528" s="12"/>
      <c r="M1528" s="12"/>
      <c r="N1528" s="12"/>
      <c r="O1528" s="12"/>
      <c r="P1528" s="12"/>
      <c r="Q1528" s="12"/>
      <c r="R1528" s="12"/>
      <c r="S1528" s="12"/>
      <c r="T1528" s="12"/>
      <c r="U1528" s="12"/>
      <c r="V1528" s="12"/>
      <c r="W1528" s="12"/>
      <c r="X1528" s="12"/>
      <c r="Y1528" s="12"/>
      <c r="Z1528" s="12"/>
      <c r="AA1528" s="12"/>
      <c r="AB1528" s="12"/>
    </row>
    <row r="1529" spans="1:28" ht="12.75" customHeight="1" x14ac:dyDescent="0.15">
      <c r="A1529" t="str">
        <f t="shared" si="70"/>
        <v>1434294755540246194632</v>
      </c>
      <c r="B1529" s="45">
        <v>143429475</v>
      </c>
      <c r="C1529" s="11">
        <v>5540246194632</v>
      </c>
      <c r="D1529" s="11" t="str">
        <f t="shared" si="69"/>
        <v>BOULANGERIE</v>
      </c>
      <c r="E1529" s="4">
        <v>44876</v>
      </c>
      <c r="F1529" s="42" t="str">
        <f t="shared" si="71"/>
        <v>202211</v>
      </c>
      <c r="G1529" s="6">
        <v>836</v>
      </c>
      <c r="H1529" s="12"/>
      <c r="I1529" s="12"/>
      <c r="J1529" s="12"/>
      <c r="K1529" s="12"/>
      <c r="L1529" s="12"/>
      <c r="M1529" s="12"/>
      <c r="N1529" s="12"/>
      <c r="O1529" s="12"/>
      <c r="P1529" s="12"/>
      <c r="Q1529" s="12"/>
      <c r="R1529" s="12"/>
      <c r="S1529" s="12"/>
      <c r="T1529" s="12"/>
      <c r="U1529" s="12"/>
      <c r="V1529" s="12"/>
      <c r="W1529" s="12"/>
      <c r="X1529" s="12"/>
      <c r="Y1529" s="12"/>
      <c r="Z1529" s="12"/>
      <c r="AA1529" s="12"/>
      <c r="AB1529" s="12"/>
    </row>
    <row r="1530" spans="1:28" ht="12.75" customHeight="1" x14ac:dyDescent="0.15">
      <c r="A1530" t="str">
        <f t="shared" si="70"/>
        <v>1434294755540246196046</v>
      </c>
      <c r="B1530" s="45">
        <v>143429475</v>
      </c>
      <c r="C1530" s="13">
        <v>5540246196046</v>
      </c>
      <c r="D1530" s="11" t="str">
        <f t="shared" si="69"/>
        <v>BOULANGERIE</v>
      </c>
      <c r="E1530" s="7">
        <v>44876</v>
      </c>
      <c r="F1530" s="42" t="str">
        <f t="shared" si="71"/>
        <v>202211</v>
      </c>
      <c r="G1530" s="9">
        <v>335</v>
      </c>
      <c r="H1530" s="12"/>
      <c r="I1530" s="12"/>
      <c r="J1530" s="12"/>
      <c r="K1530" s="12"/>
      <c r="L1530" s="12"/>
      <c r="M1530" s="12"/>
      <c r="N1530" s="12"/>
      <c r="O1530" s="12"/>
      <c r="P1530" s="12"/>
      <c r="Q1530" s="12"/>
      <c r="R1530" s="12"/>
      <c r="S1530" s="12"/>
      <c r="T1530" s="12"/>
      <c r="U1530" s="12"/>
      <c r="V1530" s="12"/>
      <c r="W1530" s="12"/>
      <c r="X1530" s="12"/>
      <c r="Y1530" s="12"/>
      <c r="Z1530" s="12"/>
      <c r="AA1530" s="12"/>
      <c r="AB1530" s="12"/>
    </row>
    <row r="1531" spans="1:28" ht="12.75" customHeight="1" x14ac:dyDescent="0.15">
      <c r="A1531" t="str">
        <f t="shared" si="70"/>
        <v>1434294765540246194632</v>
      </c>
      <c r="B1531" s="45">
        <v>143429476</v>
      </c>
      <c r="C1531" s="13">
        <v>5540246194632</v>
      </c>
      <c r="D1531" s="11" t="str">
        <f t="shared" si="69"/>
        <v>BOULANGERIE</v>
      </c>
      <c r="E1531" s="7">
        <v>44879</v>
      </c>
      <c r="F1531" s="42" t="str">
        <f t="shared" si="71"/>
        <v>202211</v>
      </c>
      <c r="G1531" s="9">
        <v>919</v>
      </c>
      <c r="H1531" s="12"/>
      <c r="I1531" s="12"/>
      <c r="J1531" s="12"/>
      <c r="K1531" s="12"/>
      <c r="L1531" s="12"/>
      <c r="M1531" s="12"/>
      <c r="N1531" s="12"/>
      <c r="O1531" s="12"/>
      <c r="P1531" s="12"/>
      <c r="Q1531" s="12"/>
      <c r="R1531" s="12"/>
      <c r="S1531" s="12"/>
      <c r="T1531" s="12"/>
      <c r="U1531" s="12"/>
      <c r="V1531" s="12"/>
      <c r="W1531" s="12"/>
      <c r="X1531" s="12"/>
      <c r="Y1531" s="12"/>
      <c r="Z1531" s="12"/>
      <c r="AA1531" s="12"/>
      <c r="AB1531" s="12"/>
    </row>
    <row r="1532" spans="1:28" ht="12.75" customHeight="1" x14ac:dyDescent="0.15">
      <c r="A1532" t="str">
        <f t="shared" si="70"/>
        <v>1434294765540246196046</v>
      </c>
      <c r="B1532" s="45">
        <v>143429476</v>
      </c>
      <c r="C1532" s="11">
        <v>5540246196046</v>
      </c>
      <c r="D1532" s="11" t="str">
        <f t="shared" si="69"/>
        <v>BOULANGERIE</v>
      </c>
      <c r="E1532" s="4">
        <v>44879</v>
      </c>
      <c r="F1532" s="42" t="str">
        <f t="shared" si="71"/>
        <v>202211</v>
      </c>
      <c r="G1532" s="6">
        <v>335</v>
      </c>
      <c r="H1532" s="12"/>
      <c r="I1532" s="12"/>
      <c r="J1532" s="12"/>
      <c r="K1532" s="12"/>
      <c r="L1532" s="12"/>
      <c r="M1532" s="12"/>
      <c r="N1532" s="12"/>
      <c r="O1532" s="12"/>
      <c r="P1532" s="12"/>
      <c r="Q1532" s="12"/>
      <c r="R1532" s="12"/>
      <c r="S1532" s="12"/>
      <c r="T1532" s="12"/>
      <c r="U1532" s="12"/>
      <c r="V1532" s="12"/>
      <c r="W1532" s="12"/>
      <c r="X1532" s="12"/>
      <c r="Y1532" s="12"/>
      <c r="Z1532" s="12"/>
      <c r="AA1532" s="12"/>
      <c r="AB1532" s="12"/>
    </row>
    <row r="1533" spans="1:28" ht="12.75" customHeight="1" x14ac:dyDescent="0.15">
      <c r="A1533" t="str">
        <f t="shared" si="70"/>
        <v>1434294775540246191598</v>
      </c>
      <c r="B1533" s="45">
        <v>143429477</v>
      </c>
      <c r="C1533" s="13">
        <v>5540246191598</v>
      </c>
      <c r="D1533" s="11" t="str">
        <f t="shared" si="69"/>
        <v>CREMERIE</v>
      </c>
      <c r="E1533" s="7">
        <v>44872</v>
      </c>
      <c r="F1533" s="42" t="str">
        <f t="shared" si="71"/>
        <v>202211</v>
      </c>
      <c r="G1533" s="9">
        <v>1601</v>
      </c>
      <c r="H1533" s="12"/>
      <c r="I1533" s="12"/>
      <c r="J1533" s="12"/>
      <c r="K1533" s="12"/>
      <c r="L1533" s="12"/>
      <c r="M1533" s="12"/>
      <c r="N1533" s="12"/>
      <c r="O1533" s="12"/>
      <c r="P1533" s="12"/>
      <c r="Q1533" s="12"/>
      <c r="R1533" s="12"/>
      <c r="S1533" s="12"/>
      <c r="T1533" s="12"/>
      <c r="U1533" s="12"/>
      <c r="V1533" s="12"/>
      <c r="W1533" s="12"/>
      <c r="X1533" s="12"/>
      <c r="Y1533" s="12"/>
      <c r="Z1533" s="12"/>
      <c r="AA1533" s="12"/>
      <c r="AB1533" s="12"/>
    </row>
    <row r="1534" spans="1:28" ht="12.75" customHeight="1" x14ac:dyDescent="0.15">
      <c r="A1534" t="str">
        <f t="shared" si="70"/>
        <v>1434294785540246170256</v>
      </c>
      <c r="B1534" s="45">
        <v>143429478</v>
      </c>
      <c r="C1534" s="11">
        <v>5540246170256</v>
      </c>
      <c r="D1534" s="11" t="str">
        <f t="shared" si="69"/>
        <v>BOULANGERIE</v>
      </c>
      <c r="E1534" s="4">
        <v>44877</v>
      </c>
      <c r="F1534" s="42" t="str">
        <f t="shared" si="71"/>
        <v>202211</v>
      </c>
      <c r="G1534" s="6">
        <v>2998</v>
      </c>
      <c r="H1534" s="12"/>
      <c r="I1534" s="12"/>
      <c r="J1534" s="12"/>
      <c r="K1534" s="12"/>
      <c r="L1534" s="12"/>
      <c r="M1534" s="12"/>
      <c r="N1534" s="12"/>
      <c r="O1534" s="12"/>
      <c r="P1534" s="12"/>
      <c r="Q1534" s="12"/>
      <c r="R1534" s="12"/>
      <c r="S1534" s="12"/>
      <c r="T1534" s="12"/>
      <c r="U1534" s="12"/>
      <c r="V1534" s="12"/>
      <c r="W1534" s="12"/>
      <c r="X1534" s="12"/>
      <c r="Y1534" s="12"/>
      <c r="Z1534" s="12"/>
      <c r="AA1534" s="12"/>
      <c r="AB1534" s="12"/>
    </row>
    <row r="1535" spans="1:28" ht="12.75" customHeight="1" x14ac:dyDescent="0.15">
      <c r="A1535" t="str">
        <f t="shared" si="70"/>
        <v>1434294785540246171888</v>
      </c>
      <c r="B1535" s="45">
        <v>143429478</v>
      </c>
      <c r="C1535" s="13">
        <v>5540246171888</v>
      </c>
      <c r="D1535" s="11" t="str">
        <f t="shared" si="69"/>
        <v>BOULANGERIE</v>
      </c>
      <c r="E1535" s="7">
        <v>44877</v>
      </c>
      <c r="F1535" s="42" t="str">
        <f t="shared" si="71"/>
        <v>202211</v>
      </c>
      <c r="G1535" s="9">
        <v>650</v>
      </c>
      <c r="H1535" s="12"/>
      <c r="I1535" s="12"/>
      <c r="J1535" s="12"/>
      <c r="K1535" s="12"/>
      <c r="L1535" s="12"/>
      <c r="M1535" s="12"/>
      <c r="N1535" s="12"/>
      <c r="O1535" s="12"/>
      <c r="P1535" s="12"/>
      <c r="Q1535" s="12"/>
      <c r="R1535" s="12"/>
      <c r="S1535" s="12"/>
      <c r="T1535" s="12"/>
      <c r="U1535" s="12"/>
      <c r="V1535" s="12"/>
      <c r="W1535" s="12"/>
      <c r="X1535" s="12"/>
      <c r="Y1535" s="12"/>
      <c r="Z1535" s="12"/>
      <c r="AA1535" s="12"/>
      <c r="AB1535" s="12"/>
    </row>
    <row r="1536" spans="1:28" ht="12.75" customHeight="1" x14ac:dyDescent="0.15">
      <c r="A1536" t="str">
        <f t="shared" si="70"/>
        <v>1434294795540246170256</v>
      </c>
      <c r="B1536" s="45">
        <v>143429479</v>
      </c>
      <c r="C1536" s="11">
        <v>5540246170256</v>
      </c>
      <c r="D1536" s="11" t="str">
        <f t="shared" si="69"/>
        <v>BOULANGERIE</v>
      </c>
      <c r="E1536" s="4">
        <v>44884</v>
      </c>
      <c r="F1536" s="42" t="str">
        <f t="shared" si="71"/>
        <v>202211</v>
      </c>
      <c r="G1536" s="6">
        <v>3174</v>
      </c>
      <c r="H1536" s="12"/>
      <c r="I1536" s="12"/>
      <c r="J1536" s="12"/>
      <c r="K1536" s="12"/>
      <c r="L1536" s="12"/>
      <c r="M1536" s="12"/>
      <c r="N1536" s="12"/>
      <c r="O1536" s="12"/>
      <c r="P1536" s="12"/>
      <c r="Q1536" s="12"/>
      <c r="R1536" s="12"/>
      <c r="S1536" s="12"/>
      <c r="T1536" s="12"/>
      <c r="U1536" s="12"/>
      <c r="V1536" s="12"/>
      <c r="W1536" s="12"/>
      <c r="X1536" s="12"/>
      <c r="Y1536" s="12"/>
      <c r="Z1536" s="12"/>
      <c r="AA1536" s="12"/>
      <c r="AB1536" s="12"/>
    </row>
    <row r="1537" spans="1:28" ht="12.75" customHeight="1" x14ac:dyDescent="0.15">
      <c r="A1537" t="str">
        <f t="shared" si="70"/>
        <v>1434294795540246171888</v>
      </c>
      <c r="B1537" s="45">
        <v>143429479</v>
      </c>
      <c r="C1537" s="13">
        <v>5540246171888</v>
      </c>
      <c r="D1537" s="11" t="str">
        <f t="shared" si="69"/>
        <v>BOULANGERIE</v>
      </c>
      <c r="E1537" s="7">
        <v>44884</v>
      </c>
      <c r="F1537" s="42" t="str">
        <f t="shared" si="71"/>
        <v>202211</v>
      </c>
      <c r="G1537" s="9">
        <v>520</v>
      </c>
      <c r="H1537" s="12"/>
      <c r="I1537" s="12"/>
      <c r="J1537" s="12"/>
      <c r="K1537" s="12"/>
      <c r="L1537" s="12"/>
      <c r="M1537" s="12"/>
      <c r="N1537" s="12"/>
      <c r="O1537" s="12"/>
      <c r="P1537" s="12"/>
      <c r="Q1537" s="12"/>
      <c r="R1537" s="12"/>
      <c r="S1537" s="12"/>
      <c r="T1537" s="12"/>
      <c r="U1537" s="12"/>
      <c r="V1537" s="12"/>
      <c r="W1537" s="12"/>
      <c r="X1537" s="12"/>
      <c r="Y1537" s="12"/>
      <c r="Z1537" s="12"/>
      <c r="AA1537" s="12"/>
      <c r="AB1537" s="12"/>
    </row>
    <row r="1538" spans="1:28" ht="12.75" customHeight="1" x14ac:dyDescent="0.15">
      <c r="A1538" t="str">
        <f t="shared" si="70"/>
        <v>1434294805540246173472</v>
      </c>
      <c r="B1538" s="45">
        <v>143429480</v>
      </c>
      <c r="C1538" s="11">
        <v>5540246173472</v>
      </c>
      <c r="D1538" s="11" t="str">
        <f t="shared" ref="D1538:D1601" si="72">VLOOKUP(C1538,Categorie,4,FALSE)</f>
        <v>CREMERIE</v>
      </c>
      <c r="E1538" s="4">
        <v>44876</v>
      </c>
      <c r="F1538" s="42" t="str">
        <f t="shared" si="71"/>
        <v>202211</v>
      </c>
      <c r="G1538" s="6">
        <v>279</v>
      </c>
      <c r="H1538" s="12"/>
      <c r="I1538" s="12"/>
      <c r="J1538" s="12"/>
      <c r="K1538" s="12"/>
      <c r="L1538" s="12"/>
      <c r="M1538" s="12"/>
      <c r="N1538" s="12"/>
      <c r="O1538" s="12"/>
      <c r="P1538" s="12"/>
      <c r="Q1538" s="12"/>
      <c r="R1538" s="12"/>
      <c r="S1538" s="12"/>
      <c r="T1538" s="12"/>
      <c r="U1538" s="12"/>
      <c r="V1538" s="12"/>
      <c r="W1538" s="12"/>
      <c r="X1538" s="12"/>
      <c r="Y1538" s="12"/>
      <c r="Z1538" s="12"/>
      <c r="AA1538" s="12"/>
      <c r="AB1538" s="12"/>
    </row>
    <row r="1539" spans="1:28" ht="12.75" customHeight="1" x14ac:dyDescent="0.15">
      <c r="A1539" t="str">
        <f t="shared" ref="A1539:A1602" si="73">_xlfn.CONCAT(B1539,C1539)</f>
        <v>1434294805540246175049</v>
      </c>
      <c r="B1539" s="45">
        <v>143429480</v>
      </c>
      <c r="C1539" s="13">
        <v>5540246175049</v>
      </c>
      <c r="D1539" s="11" t="str">
        <f t="shared" si="72"/>
        <v>CREMERIE</v>
      </c>
      <c r="E1539" s="7">
        <v>44876</v>
      </c>
      <c r="F1539" s="42" t="str">
        <f t="shared" ref="F1539:F1602" si="74">TEXT(E1539,"aaaamm")</f>
        <v>202211</v>
      </c>
      <c r="G1539" s="9">
        <v>836</v>
      </c>
      <c r="H1539" s="12"/>
      <c r="I1539" s="12"/>
      <c r="J1539" s="12"/>
      <c r="K1539" s="12"/>
      <c r="L1539" s="12"/>
      <c r="M1539" s="12"/>
      <c r="N1539" s="12"/>
      <c r="O1539" s="12"/>
      <c r="P1539" s="12"/>
      <c r="Q1539" s="12"/>
      <c r="R1539" s="12"/>
      <c r="S1539" s="12"/>
      <c r="T1539" s="12"/>
      <c r="U1539" s="12"/>
      <c r="V1539" s="12"/>
      <c r="W1539" s="12"/>
      <c r="X1539" s="12"/>
      <c r="Y1539" s="12"/>
      <c r="Z1539" s="12"/>
      <c r="AA1539" s="12"/>
      <c r="AB1539" s="12"/>
    </row>
    <row r="1540" spans="1:28" ht="12.75" customHeight="1" x14ac:dyDescent="0.15">
      <c r="A1540" t="str">
        <f t="shared" si="73"/>
        <v>1434294805540246175050</v>
      </c>
      <c r="B1540" s="45">
        <v>143429480</v>
      </c>
      <c r="C1540" s="11">
        <v>5540246175050</v>
      </c>
      <c r="D1540" s="11" t="str">
        <f t="shared" si="72"/>
        <v>CREMERIE</v>
      </c>
      <c r="E1540" s="4">
        <v>44876</v>
      </c>
      <c r="F1540" s="42" t="str">
        <f t="shared" si="74"/>
        <v>202211</v>
      </c>
      <c r="G1540" s="6">
        <v>836</v>
      </c>
      <c r="H1540" s="12"/>
      <c r="I1540" s="12"/>
      <c r="J1540" s="12"/>
      <c r="K1540" s="12"/>
      <c r="L1540" s="12"/>
      <c r="M1540" s="12"/>
      <c r="N1540" s="12"/>
      <c r="O1540" s="12"/>
      <c r="P1540" s="12"/>
      <c r="Q1540" s="12"/>
      <c r="R1540" s="12"/>
      <c r="S1540" s="12"/>
      <c r="T1540" s="12"/>
      <c r="U1540" s="12"/>
      <c r="V1540" s="12"/>
      <c r="W1540" s="12"/>
      <c r="X1540" s="12"/>
      <c r="Y1540" s="12"/>
      <c r="Z1540" s="12"/>
      <c r="AA1540" s="12"/>
      <c r="AB1540" s="12"/>
    </row>
    <row r="1541" spans="1:28" ht="12.75" customHeight="1" x14ac:dyDescent="0.15">
      <c r="A1541" t="str">
        <f t="shared" si="73"/>
        <v>1434294835540246195999</v>
      </c>
      <c r="B1541" s="45">
        <v>143429483</v>
      </c>
      <c r="C1541" s="11">
        <v>5540246195999</v>
      </c>
      <c r="D1541" s="11" t="str">
        <f t="shared" si="72"/>
        <v>MIX LEGUMES</v>
      </c>
      <c r="E1541" s="4">
        <v>44903</v>
      </c>
      <c r="F1541" s="42" t="str">
        <f t="shared" si="74"/>
        <v>202212</v>
      </c>
      <c r="G1541" s="6">
        <v>7517</v>
      </c>
      <c r="H1541" s="12"/>
      <c r="I1541" s="12"/>
      <c r="J1541" s="12"/>
      <c r="K1541" s="12"/>
      <c r="L1541" s="12"/>
      <c r="M1541" s="12"/>
      <c r="N1541" s="12"/>
      <c r="O1541" s="12"/>
      <c r="P1541" s="12"/>
      <c r="Q1541" s="12"/>
      <c r="R1541" s="12"/>
      <c r="S1541" s="12"/>
      <c r="T1541" s="12"/>
      <c r="U1541" s="12"/>
      <c r="V1541" s="12"/>
      <c r="W1541" s="12"/>
      <c r="X1541" s="12"/>
      <c r="Y1541" s="12"/>
      <c r="Z1541" s="12"/>
      <c r="AA1541" s="12"/>
      <c r="AB1541" s="12"/>
    </row>
    <row r="1542" spans="1:28" ht="12.75" customHeight="1" x14ac:dyDescent="0.15">
      <c r="A1542" t="str">
        <f t="shared" si="73"/>
        <v>1434294905540246177133</v>
      </c>
      <c r="B1542" s="45">
        <v>143429490</v>
      </c>
      <c r="C1542" s="11">
        <v>5540246177133</v>
      </c>
      <c r="D1542" s="11" t="str">
        <f t="shared" si="72"/>
        <v>MIX LEGUMES</v>
      </c>
      <c r="E1542" s="4">
        <v>44878</v>
      </c>
      <c r="F1542" s="42" t="str">
        <f t="shared" si="74"/>
        <v>202211</v>
      </c>
      <c r="G1542" s="6">
        <v>3898</v>
      </c>
      <c r="H1542" s="12"/>
      <c r="I1542" s="12"/>
      <c r="J1542" s="12"/>
      <c r="K1542" s="12"/>
      <c r="L1542" s="12"/>
      <c r="M1542" s="12"/>
      <c r="N1542" s="12"/>
      <c r="O1542" s="12"/>
      <c r="P1542" s="12"/>
      <c r="Q1542" s="12"/>
      <c r="R1542" s="12"/>
      <c r="S1542" s="12"/>
      <c r="T1542" s="12"/>
      <c r="U1542" s="12"/>
      <c r="V1542" s="12"/>
      <c r="W1542" s="12"/>
      <c r="X1542" s="12"/>
      <c r="Y1542" s="12"/>
      <c r="Z1542" s="12"/>
      <c r="AA1542" s="12"/>
      <c r="AB1542" s="12"/>
    </row>
    <row r="1543" spans="1:28" ht="12.75" customHeight="1" x14ac:dyDescent="0.15">
      <c r="A1543" t="str">
        <f t="shared" si="73"/>
        <v>1434294905540246192148</v>
      </c>
      <c r="B1543" s="45">
        <v>143429490</v>
      </c>
      <c r="C1543" s="13">
        <v>5540246192148</v>
      </c>
      <c r="D1543" s="11" t="str">
        <f t="shared" si="72"/>
        <v>MIX LEGUMES</v>
      </c>
      <c r="E1543" s="7">
        <v>44878</v>
      </c>
      <c r="F1543" s="42" t="str">
        <f t="shared" si="74"/>
        <v>202211</v>
      </c>
      <c r="G1543" s="9">
        <v>22272</v>
      </c>
      <c r="H1543" s="12"/>
      <c r="I1543" s="12"/>
      <c r="J1543" s="12"/>
      <c r="K1543" s="12"/>
      <c r="L1543" s="12"/>
      <c r="M1543" s="12"/>
      <c r="N1543" s="12"/>
      <c r="O1543" s="12"/>
      <c r="P1543" s="12"/>
      <c r="Q1543" s="12"/>
      <c r="R1543" s="12"/>
      <c r="S1543" s="12"/>
      <c r="T1543" s="12"/>
      <c r="U1543" s="12"/>
      <c r="V1543" s="12"/>
      <c r="W1543" s="12"/>
      <c r="X1543" s="12"/>
      <c r="Y1543" s="12"/>
      <c r="Z1543" s="12"/>
      <c r="AA1543" s="12"/>
      <c r="AB1543" s="12"/>
    </row>
    <row r="1544" spans="1:28" ht="12.75" customHeight="1" x14ac:dyDescent="0.15">
      <c r="A1544" t="str">
        <f t="shared" si="73"/>
        <v>1434294905540246192518</v>
      </c>
      <c r="B1544" s="45">
        <v>143429490</v>
      </c>
      <c r="C1544" s="11">
        <v>5540246192518</v>
      </c>
      <c r="D1544" s="11" t="str">
        <f t="shared" si="72"/>
        <v>MIX LEGUMES</v>
      </c>
      <c r="E1544" s="4">
        <v>44878</v>
      </c>
      <c r="F1544" s="42" t="str">
        <f t="shared" si="74"/>
        <v>202211</v>
      </c>
      <c r="G1544" s="6">
        <v>4385</v>
      </c>
      <c r="H1544" s="12"/>
      <c r="I1544" s="12"/>
      <c r="J1544" s="12"/>
      <c r="K1544" s="12"/>
      <c r="L1544" s="12"/>
      <c r="M1544" s="12"/>
      <c r="N1544" s="12"/>
      <c r="O1544" s="12"/>
      <c r="P1544" s="12"/>
      <c r="Q1544" s="12"/>
      <c r="R1544" s="12"/>
      <c r="S1544" s="12"/>
      <c r="T1544" s="12"/>
      <c r="U1544" s="12"/>
      <c r="V1544" s="12"/>
      <c r="W1544" s="12"/>
      <c r="X1544" s="12"/>
      <c r="Y1544" s="12"/>
      <c r="Z1544" s="12"/>
      <c r="AA1544" s="12"/>
      <c r="AB1544" s="12"/>
    </row>
    <row r="1545" spans="1:28" ht="12.75" customHeight="1" x14ac:dyDescent="0.15">
      <c r="A1545" t="str">
        <f t="shared" si="73"/>
        <v>1434295085540246176294</v>
      </c>
      <c r="B1545" s="45">
        <v>143429508</v>
      </c>
      <c r="C1545" s="11">
        <v>5540246176294</v>
      </c>
      <c r="D1545" s="11" t="str">
        <f t="shared" si="72"/>
        <v>CREMERIE</v>
      </c>
      <c r="E1545" s="4">
        <v>44872</v>
      </c>
      <c r="F1545" s="42" t="str">
        <f t="shared" si="74"/>
        <v>202211</v>
      </c>
      <c r="G1545" s="6">
        <v>1114</v>
      </c>
      <c r="H1545" s="12"/>
      <c r="I1545" s="12"/>
      <c r="J1545" s="12"/>
      <c r="K1545" s="12"/>
      <c r="L1545" s="12"/>
      <c r="M1545" s="12"/>
      <c r="N1545" s="12"/>
      <c r="O1545" s="12"/>
      <c r="P1545" s="12"/>
      <c r="Q1545" s="12"/>
      <c r="R1545" s="12"/>
      <c r="S1545" s="12"/>
      <c r="T1545" s="12"/>
      <c r="U1545" s="12"/>
      <c r="V1545" s="12"/>
      <c r="W1545" s="12"/>
      <c r="X1545" s="12"/>
      <c r="Y1545" s="12"/>
      <c r="Z1545" s="12"/>
      <c r="AA1545" s="12"/>
      <c r="AB1545" s="12"/>
    </row>
    <row r="1546" spans="1:28" ht="12.75" customHeight="1" x14ac:dyDescent="0.15">
      <c r="A1546" t="str">
        <f t="shared" si="73"/>
        <v>1434295085540246176295</v>
      </c>
      <c r="B1546" s="45">
        <v>143429508</v>
      </c>
      <c r="C1546" s="13">
        <v>5540246176295</v>
      </c>
      <c r="D1546" s="11" t="str">
        <f t="shared" si="72"/>
        <v>CREMERIE</v>
      </c>
      <c r="E1546" s="7">
        <v>44872</v>
      </c>
      <c r="F1546" s="42" t="str">
        <f t="shared" si="74"/>
        <v>202211</v>
      </c>
      <c r="G1546" s="9">
        <v>7424</v>
      </c>
      <c r="H1546" s="12"/>
      <c r="I1546" s="12"/>
      <c r="J1546" s="12"/>
      <c r="K1546" s="12"/>
      <c r="L1546" s="12"/>
      <c r="M1546" s="12"/>
      <c r="N1546" s="12"/>
      <c r="O1546" s="12"/>
      <c r="P1546" s="12"/>
      <c r="Q1546" s="12"/>
      <c r="R1546" s="12"/>
      <c r="S1546" s="12"/>
      <c r="T1546" s="12"/>
      <c r="U1546" s="12"/>
      <c r="V1546" s="12"/>
      <c r="W1546" s="12"/>
      <c r="X1546" s="12"/>
      <c r="Y1546" s="12"/>
      <c r="Z1546" s="12"/>
      <c r="AA1546" s="12"/>
      <c r="AB1546" s="12"/>
    </row>
    <row r="1547" spans="1:28" ht="12.75" customHeight="1" x14ac:dyDescent="0.15">
      <c r="A1547" t="str">
        <f t="shared" si="73"/>
        <v>1434295085540246187987</v>
      </c>
      <c r="B1547" s="45">
        <v>143429508</v>
      </c>
      <c r="C1547" s="13">
        <v>5540246187987</v>
      </c>
      <c r="D1547" s="11" t="str">
        <f t="shared" si="72"/>
        <v>CREMERIE</v>
      </c>
      <c r="E1547" s="7">
        <v>44872</v>
      </c>
      <c r="F1547" s="42" t="str">
        <f t="shared" si="74"/>
        <v>202211</v>
      </c>
      <c r="G1547" s="9">
        <v>4455</v>
      </c>
      <c r="H1547" s="12"/>
      <c r="I1547" s="12"/>
      <c r="J1547" s="12"/>
      <c r="K1547" s="12"/>
      <c r="L1547" s="12"/>
      <c r="M1547" s="12"/>
      <c r="N1547" s="12"/>
      <c r="O1547" s="12"/>
      <c r="P1547" s="12"/>
      <c r="Q1547" s="12"/>
      <c r="R1547" s="12"/>
      <c r="S1547" s="12"/>
      <c r="T1547" s="12"/>
      <c r="U1547" s="12"/>
      <c r="V1547" s="12"/>
      <c r="W1547" s="12"/>
      <c r="X1547" s="12"/>
      <c r="Y1547" s="12"/>
      <c r="Z1547" s="12"/>
      <c r="AA1547" s="12"/>
      <c r="AB1547" s="12"/>
    </row>
    <row r="1548" spans="1:28" ht="12.75" customHeight="1" x14ac:dyDescent="0.15">
      <c r="A1548" t="str">
        <f t="shared" si="73"/>
        <v>1434295095540246172978</v>
      </c>
      <c r="B1548" s="45">
        <v>143429509</v>
      </c>
      <c r="C1548" s="13">
        <v>5540246172978</v>
      </c>
      <c r="D1548" s="11" t="str">
        <f t="shared" si="72"/>
        <v>CREMERIE</v>
      </c>
      <c r="E1548" s="7">
        <v>44872</v>
      </c>
      <c r="F1548" s="42" t="str">
        <f t="shared" si="74"/>
        <v>202211</v>
      </c>
      <c r="G1548" s="9">
        <v>1671</v>
      </c>
      <c r="H1548" s="12"/>
      <c r="I1548" s="12"/>
      <c r="J1548" s="12"/>
      <c r="K1548" s="12"/>
      <c r="L1548" s="12"/>
      <c r="M1548" s="12"/>
      <c r="N1548" s="12"/>
      <c r="O1548" s="12"/>
      <c r="P1548" s="12"/>
      <c r="Q1548" s="12"/>
      <c r="R1548" s="12"/>
      <c r="S1548" s="12"/>
      <c r="T1548" s="12"/>
      <c r="U1548" s="12"/>
      <c r="V1548" s="12"/>
      <c r="W1548" s="12"/>
      <c r="X1548" s="12"/>
      <c r="Y1548" s="12"/>
      <c r="Z1548" s="12"/>
      <c r="AA1548" s="12"/>
      <c r="AB1548" s="12"/>
    </row>
    <row r="1549" spans="1:28" ht="12.75" customHeight="1" x14ac:dyDescent="0.15">
      <c r="A1549" t="str">
        <f t="shared" si="73"/>
        <v>1434295095540246188175</v>
      </c>
      <c r="B1549" s="45">
        <v>143429509</v>
      </c>
      <c r="C1549" s="13">
        <v>5540246188175</v>
      </c>
      <c r="D1549" s="11" t="str">
        <f t="shared" si="72"/>
        <v>CREMERIE</v>
      </c>
      <c r="E1549" s="7">
        <v>44872</v>
      </c>
      <c r="F1549" s="42" t="str">
        <f t="shared" si="74"/>
        <v>202211</v>
      </c>
      <c r="G1549" s="9">
        <v>232</v>
      </c>
      <c r="H1549" s="12"/>
      <c r="I1549" s="12"/>
      <c r="J1549" s="12"/>
      <c r="K1549" s="12"/>
      <c r="L1549" s="12"/>
      <c r="M1549" s="12"/>
      <c r="N1549" s="12"/>
      <c r="O1549" s="12"/>
      <c r="P1549" s="12"/>
      <c r="Q1549" s="12"/>
      <c r="R1549" s="12"/>
      <c r="S1549" s="12"/>
      <c r="T1549" s="12"/>
      <c r="U1549" s="12"/>
      <c r="V1549" s="12"/>
      <c r="W1549" s="12"/>
      <c r="X1549" s="12"/>
      <c r="Y1549" s="12"/>
      <c r="Z1549" s="12"/>
      <c r="AA1549" s="12"/>
      <c r="AB1549" s="12"/>
    </row>
    <row r="1550" spans="1:28" ht="12.75" customHeight="1" x14ac:dyDescent="0.15">
      <c r="A1550" t="str">
        <f t="shared" si="73"/>
        <v>1434295385540246172978</v>
      </c>
      <c r="B1550" s="45">
        <v>143429538</v>
      </c>
      <c r="C1550" s="11">
        <v>5540246172978</v>
      </c>
      <c r="D1550" s="11" t="str">
        <f t="shared" si="72"/>
        <v>CREMERIE</v>
      </c>
      <c r="E1550" s="4">
        <v>44875</v>
      </c>
      <c r="F1550" s="42" t="str">
        <f t="shared" si="74"/>
        <v>202211</v>
      </c>
      <c r="G1550" s="6">
        <v>836</v>
      </c>
      <c r="H1550" s="12"/>
      <c r="I1550" s="12"/>
      <c r="J1550" s="12"/>
      <c r="K1550" s="12"/>
      <c r="L1550" s="12"/>
      <c r="M1550" s="12"/>
      <c r="N1550" s="12"/>
      <c r="O1550" s="12"/>
      <c r="P1550" s="12"/>
      <c r="Q1550" s="12"/>
      <c r="R1550" s="12"/>
      <c r="S1550" s="12"/>
      <c r="T1550" s="12"/>
      <c r="U1550" s="12"/>
      <c r="V1550" s="12"/>
      <c r="W1550" s="12"/>
      <c r="X1550" s="12"/>
      <c r="Y1550" s="12"/>
      <c r="Z1550" s="12"/>
      <c r="AA1550" s="12"/>
      <c r="AB1550" s="12"/>
    </row>
    <row r="1551" spans="1:28" ht="12.75" customHeight="1" x14ac:dyDescent="0.15">
      <c r="A1551" t="str">
        <f t="shared" si="73"/>
        <v>1434295385540246176699</v>
      </c>
      <c r="B1551" s="45">
        <v>143429538</v>
      </c>
      <c r="C1551" s="11">
        <v>5540246176699</v>
      </c>
      <c r="D1551" s="11" t="str">
        <f t="shared" si="72"/>
        <v>CREMERIE</v>
      </c>
      <c r="E1551" s="4">
        <v>44875</v>
      </c>
      <c r="F1551" s="42" t="str">
        <f t="shared" si="74"/>
        <v>202211</v>
      </c>
      <c r="G1551" s="6">
        <v>4176</v>
      </c>
      <c r="H1551" s="12"/>
      <c r="I1551" s="12"/>
      <c r="J1551" s="12"/>
      <c r="K1551" s="12"/>
      <c r="L1551" s="12"/>
      <c r="M1551" s="12"/>
      <c r="N1551" s="12"/>
      <c r="O1551" s="12"/>
      <c r="P1551" s="12"/>
      <c r="Q1551" s="12"/>
      <c r="R1551" s="12"/>
      <c r="S1551" s="12"/>
      <c r="T1551" s="12"/>
      <c r="U1551" s="12"/>
      <c r="V1551" s="12"/>
      <c r="W1551" s="12"/>
      <c r="X1551" s="12"/>
      <c r="Y1551" s="12"/>
      <c r="Z1551" s="12"/>
      <c r="AA1551" s="12"/>
      <c r="AB1551" s="12"/>
    </row>
    <row r="1552" spans="1:28" ht="12.75" customHeight="1" x14ac:dyDescent="0.15">
      <c r="A1552" t="str">
        <f t="shared" si="73"/>
        <v>1434295385540246192102</v>
      </c>
      <c r="B1552" s="45">
        <v>143429538</v>
      </c>
      <c r="C1552" s="13">
        <v>5540246192102</v>
      </c>
      <c r="D1552" s="11" t="str">
        <f t="shared" si="72"/>
        <v>CREMERIE</v>
      </c>
      <c r="E1552" s="7">
        <v>44875</v>
      </c>
      <c r="F1552" s="42" t="str">
        <f t="shared" si="74"/>
        <v>202211</v>
      </c>
      <c r="G1552" s="9">
        <v>4009</v>
      </c>
      <c r="H1552" s="12"/>
      <c r="I1552" s="12"/>
      <c r="J1552" s="12"/>
      <c r="K1552" s="12"/>
      <c r="L1552" s="12"/>
      <c r="M1552" s="12"/>
      <c r="N1552" s="12"/>
      <c r="O1552" s="12"/>
      <c r="P1552" s="12"/>
      <c r="Q1552" s="12"/>
      <c r="R1552" s="12"/>
      <c r="S1552" s="12"/>
      <c r="T1552" s="12"/>
      <c r="U1552" s="12"/>
      <c r="V1552" s="12"/>
      <c r="W1552" s="12"/>
      <c r="X1552" s="12"/>
      <c r="Y1552" s="12"/>
      <c r="Z1552" s="12"/>
      <c r="AA1552" s="12"/>
      <c r="AB1552" s="12"/>
    </row>
    <row r="1553" spans="1:28" ht="12.75" customHeight="1" x14ac:dyDescent="0.15">
      <c r="A1553" t="str">
        <f t="shared" si="73"/>
        <v>1434295395540246187987</v>
      </c>
      <c r="B1553" s="45">
        <v>143429539</v>
      </c>
      <c r="C1553" s="11">
        <v>5540246187987</v>
      </c>
      <c r="D1553" s="11" t="str">
        <f t="shared" si="72"/>
        <v>CREMERIE</v>
      </c>
      <c r="E1553" s="4">
        <v>44875</v>
      </c>
      <c r="F1553" s="42" t="str">
        <f t="shared" si="74"/>
        <v>202211</v>
      </c>
      <c r="G1553" s="6">
        <v>6682</v>
      </c>
      <c r="H1553" s="12"/>
      <c r="I1553" s="12"/>
      <c r="J1553" s="12"/>
      <c r="K1553" s="12"/>
      <c r="L1553" s="12"/>
      <c r="M1553" s="12"/>
      <c r="N1553" s="12"/>
      <c r="O1553" s="12"/>
      <c r="P1553" s="12"/>
      <c r="Q1553" s="12"/>
      <c r="R1553" s="12"/>
      <c r="S1553" s="12"/>
      <c r="T1553" s="12"/>
      <c r="U1553" s="12"/>
      <c r="V1553" s="12"/>
      <c r="W1553" s="12"/>
      <c r="X1553" s="12"/>
      <c r="Y1553" s="12"/>
      <c r="Z1553" s="12"/>
      <c r="AA1553" s="12"/>
      <c r="AB1553" s="12"/>
    </row>
    <row r="1554" spans="1:28" ht="12.75" customHeight="1" x14ac:dyDescent="0.15">
      <c r="A1554" t="str">
        <f t="shared" si="73"/>
        <v>1434295395540246188200</v>
      </c>
      <c r="B1554" s="45">
        <v>143429539</v>
      </c>
      <c r="C1554" s="13">
        <v>5540246188200</v>
      </c>
      <c r="D1554" s="11" t="str">
        <f t="shared" si="72"/>
        <v>CREMERIE</v>
      </c>
      <c r="E1554" s="7">
        <v>44875</v>
      </c>
      <c r="F1554" s="42" t="str">
        <f t="shared" si="74"/>
        <v>202211</v>
      </c>
      <c r="G1554" s="9">
        <v>2970</v>
      </c>
      <c r="H1554" s="12"/>
      <c r="I1554" s="12"/>
      <c r="J1554" s="12"/>
      <c r="K1554" s="12"/>
      <c r="L1554" s="12"/>
      <c r="M1554" s="12"/>
      <c r="N1554" s="12"/>
      <c r="O1554" s="12"/>
      <c r="P1554" s="12"/>
      <c r="Q1554" s="12"/>
      <c r="R1554" s="12"/>
      <c r="S1554" s="12"/>
      <c r="T1554" s="12"/>
      <c r="U1554" s="12"/>
      <c r="V1554" s="12"/>
      <c r="W1554" s="12"/>
      <c r="X1554" s="12"/>
      <c r="Y1554" s="12"/>
      <c r="Z1554" s="12"/>
      <c r="AA1554" s="12"/>
      <c r="AB1554" s="12"/>
    </row>
    <row r="1555" spans="1:28" ht="12.75" customHeight="1" x14ac:dyDescent="0.15">
      <c r="A1555" t="str">
        <f t="shared" si="73"/>
        <v>1434295535540246185429</v>
      </c>
      <c r="B1555" s="45">
        <v>143429553</v>
      </c>
      <c r="C1555" s="11">
        <v>5540246185429</v>
      </c>
      <c r="D1555" s="11" t="str">
        <f t="shared" si="72"/>
        <v>CREMERIE</v>
      </c>
      <c r="E1555" s="4">
        <v>44876</v>
      </c>
      <c r="F1555" s="42" t="str">
        <f t="shared" si="74"/>
        <v>202211</v>
      </c>
      <c r="G1555" s="6">
        <v>279</v>
      </c>
      <c r="H1555" s="12"/>
      <c r="I1555" s="12"/>
      <c r="J1555" s="12"/>
      <c r="K1555" s="12"/>
      <c r="L1555" s="12"/>
      <c r="M1555" s="12"/>
      <c r="N1555" s="12"/>
      <c r="O1555" s="12"/>
      <c r="P1555" s="12"/>
      <c r="Q1555" s="12"/>
      <c r="R1555" s="12"/>
      <c r="S1555" s="12"/>
      <c r="T1555" s="12"/>
      <c r="U1555" s="12"/>
      <c r="V1555" s="12"/>
      <c r="W1555" s="12"/>
      <c r="X1555" s="12"/>
      <c r="Y1555" s="12"/>
      <c r="Z1555" s="12"/>
      <c r="AA1555" s="12"/>
      <c r="AB1555" s="12"/>
    </row>
    <row r="1556" spans="1:28" ht="12.75" customHeight="1" x14ac:dyDescent="0.15">
      <c r="A1556" t="str">
        <f t="shared" si="73"/>
        <v>1434295845540246172539</v>
      </c>
      <c r="B1556" s="45">
        <v>143429584</v>
      </c>
      <c r="C1556" s="11">
        <v>5540246172539</v>
      </c>
      <c r="D1556" s="11" t="str">
        <f t="shared" si="72"/>
        <v>CREMERIE</v>
      </c>
      <c r="E1556" s="4">
        <v>44876</v>
      </c>
      <c r="F1556" s="42" t="str">
        <f t="shared" si="74"/>
        <v>202211</v>
      </c>
      <c r="G1556" s="6">
        <v>24</v>
      </c>
      <c r="H1556" s="12"/>
      <c r="I1556" s="12"/>
      <c r="J1556" s="12"/>
      <c r="K1556" s="12"/>
      <c r="L1556" s="12"/>
      <c r="M1556" s="12"/>
      <c r="N1556" s="12"/>
      <c r="O1556" s="12"/>
      <c r="P1556" s="12"/>
      <c r="Q1556" s="12"/>
      <c r="R1556" s="12"/>
      <c r="S1556" s="12"/>
      <c r="T1556" s="12"/>
      <c r="U1556" s="12"/>
      <c r="V1556" s="12"/>
      <c r="W1556" s="12"/>
      <c r="X1556" s="12"/>
      <c r="Y1556" s="12"/>
      <c r="Z1556" s="12"/>
      <c r="AA1556" s="12"/>
      <c r="AB1556" s="12"/>
    </row>
    <row r="1557" spans="1:28" ht="12.75" customHeight="1" x14ac:dyDescent="0.15">
      <c r="A1557" t="str">
        <f t="shared" si="73"/>
        <v>1434295845540246172669</v>
      </c>
      <c r="B1557" s="45">
        <v>143429584</v>
      </c>
      <c r="C1557" s="13">
        <v>5540246172669</v>
      </c>
      <c r="D1557" s="11" t="str">
        <f t="shared" si="72"/>
        <v>CREMERIE</v>
      </c>
      <c r="E1557" s="7">
        <v>44876</v>
      </c>
      <c r="F1557" s="42" t="str">
        <f t="shared" si="74"/>
        <v>202211</v>
      </c>
      <c r="G1557" s="9">
        <v>140</v>
      </c>
      <c r="H1557" s="12"/>
      <c r="I1557" s="12"/>
      <c r="J1557" s="12"/>
      <c r="K1557" s="12"/>
      <c r="L1557" s="12"/>
      <c r="M1557" s="12"/>
      <c r="N1557" s="12"/>
      <c r="O1557" s="12"/>
      <c r="P1557" s="12"/>
      <c r="Q1557" s="12"/>
      <c r="R1557" s="12"/>
      <c r="S1557" s="12"/>
      <c r="T1557" s="12"/>
      <c r="U1557" s="12"/>
      <c r="V1557" s="12"/>
      <c r="W1557" s="12"/>
      <c r="X1557" s="12"/>
      <c r="Y1557" s="12"/>
      <c r="Z1557" s="12"/>
      <c r="AA1557" s="12"/>
      <c r="AB1557" s="12"/>
    </row>
    <row r="1558" spans="1:28" ht="12.75" customHeight="1" x14ac:dyDescent="0.15">
      <c r="A1558" t="str">
        <f t="shared" si="73"/>
        <v>1434295845540246172978</v>
      </c>
      <c r="B1558" s="45">
        <v>143429584</v>
      </c>
      <c r="C1558" s="11">
        <v>5540246172978</v>
      </c>
      <c r="D1558" s="11" t="str">
        <f t="shared" si="72"/>
        <v>CREMERIE</v>
      </c>
      <c r="E1558" s="4">
        <v>44876</v>
      </c>
      <c r="F1558" s="42" t="str">
        <f t="shared" si="74"/>
        <v>202211</v>
      </c>
      <c r="G1558" s="6">
        <v>836</v>
      </c>
      <c r="H1558" s="12"/>
      <c r="I1558" s="12"/>
      <c r="J1558" s="12"/>
      <c r="K1558" s="12"/>
      <c r="L1558" s="12"/>
      <c r="M1558" s="12"/>
      <c r="N1558" s="12"/>
      <c r="O1558" s="12"/>
      <c r="P1558" s="12"/>
      <c r="Q1558" s="12"/>
      <c r="R1558" s="12"/>
      <c r="S1558" s="12"/>
      <c r="T1558" s="12"/>
      <c r="U1558" s="12"/>
      <c r="V1558" s="12"/>
      <c r="W1558" s="12"/>
      <c r="X1558" s="12"/>
      <c r="Y1558" s="12"/>
      <c r="Z1558" s="12"/>
      <c r="AA1558" s="12"/>
      <c r="AB1558" s="12"/>
    </row>
    <row r="1559" spans="1:28" ht="12.75" customHeight="1" x14ac:dyDescent="0.15">
      <c r="A1559" t="str">
        <f t="shared" si="73"/>
        <v>1434295845540246174174</v>
      </c>
      <c r="B1559" s="45">
        <v>143429584</v>
      </c>
      <c r="C1559" s="11">
        <v>5540246174174</v>
      </c>
      <c r="D1559" s="11" t="str">
        <f t="shared" si="72"/>
        <v>CREMERIE</v>
      </c>
      <c r="E1559" s="4">
        <v>44876</v>
      </c>
      <c r="F1559" s="42" t="str">
        <f t="shared" si="74"/>
        <v>202211</v>
      </c>
      <c r="G1559" s="6">
        <v>696</v>
      </c>
      <c r="H1559" s="12"/>
      <c r="I1559" s="12"/>
      <c r="J1559" s="12"/>
      <c r="K1559" s="12"/>
      <c r="L1559" s="12"/>
      <c r="M1559" s="12"/>
      <c r="N1559" s="12"/>
      <c r="O1559" s="12"/>
      <c r="P1559" s="12"/>
      <c r="Q1559" s="12"/>
      <c r="R1559" s="12"/>
      <c r="S1559" s="12"/>
      <c r="T1559" s="12"/>
      <c r="U1559" s="12"/>
      <c r="V1559" s="12"/>
      <c r="W1559" s="12"/>
      <c r="X1559" s="12"/>
      <c r="Y1559" s="12"/>
      <c r="Z1559" s="12"/>
      <c r="AA1559" s="12"/>
      <c r="AB1559" s="12"/>
    </row>
    <row r="1560" spans="1:28" ht="12.75" customHeight="1" x14ac:dyDescent="0.15">
      <c r="A1560" t="str">
        <f t="shared" si="73"/>
        <v>1434295845540246176699</v>
      </c>
      <c r="B1560" s="45">
        <v>143429584</v>
      </c>
      <c r="C1560" s="11">
        <v>5540246176699</v>
      </c>
      <c r="D1560" s="11" t="str">
        <f t="shared" si="72"/>
        <v>CREMERIE</v>
      </c>
      <c r="E1560" s="4">
        <v>44876</v>
      </c>
      <c r="F1560" s="42" t="str">
        <f t="shared" si="74"/>
        <v>202211</v>
      </c>
      <c r="G1560" s="6">
        <v>8352</v>
      </c>
      <c r="H1560" s="12"/>
      <c r="I1560" s="12"/>
      <c r="J1560" s="12"/>
      <c r="K1560" s="12"/>
      <c r="L1560" s="12"/>
      <c r="M1560" s="12"/>
      <c r="N1560" s="12"/>
      <c r="O1560" s="12"/>
      <c r="P1560" s="12"/>
      <c r="Q1560" s="12"/>
      <c r="R1560" s="12"/>
      <c r="S1560" s="12"/>
      <c r="T1560" s="12"/>
      <c r="U1560" s="12"/>
      <c r="V1560" s="12"/>
      <c r="W1560" s="12"/>
      <c r="X1560" s="12"/>
      <c r="Y1560" s="12"/>
      <c r="Z1560" s="12"/>
      <c r="AA1560" s="12"/>
      <c r="AB1560" s="12"/>
    </row>
    <row r="1561" spans="1:28" ht="12.75" customHeight="1" x14ac:dyDescent="0.15">
      <c r="A1561" t="str">
        <f t="shared" si="73"/>
        <v>1434295855540246176294</v>
      </c>
      <c r="B1561" s="45">
        <v>143429585</v>
      </c>
      <c r="C1561" s="13">
        <v>5540246176294</v>
      </c>
      <c r="D1561" s="11" t="str">
        <f t="shared" si="72"/>
        <v>CREMERIE</v>
      </c>
      <c r="E1561" s="7">
        <v>44876</v>
      </c>
      <c r="F1561" s="42" t="str">
        <f t="shared" si="74"/>
        <v>202211</v>
      </c>
      <c r="G1561" s="9">
        <v>1485</v>
      </c>
      <c r="H1561" s="12"/>
      <c r="I1561" s="12"/>
      <c r="J1561" s="12"/>
      <c r="K1561" s="12"/>
      <c r="L1561" s="12"/>
      <c r="M1561" s="12"/>
      <c r="N1561" s="12"/>
      <c r="O1561" s="12"/>
      <c r="P1561" s="12"/>
      <c r="Q1561" s="12"/>
      <c r="R1561" s="12"/>
      <c r="S1561" s="12"/>
      <c r="T1561" s="12"/>
      <c r="U1561" s="12"/>
      <c r="V1561" s="12"/>
      <c r="W1561" s="12"/>
      <c r="X1561" s="12"/>
      <c r="Y1561" s="12"/>
      <c r="Z1561" s="12"/>
      <c r="AA1561" s="12"/>
      <c r="AB1561" s="12"/>
    </row>
    <row r="1562" spans="1:28" ht="12.75" customHeight="1" x14ac:dyDescent="0.15">
      <c r="A1562" t="str">
        <f t="shared" si="73"/>
        <v>1434295855540246176295</v>
      </c>
      <c r="B1562" s="45">
        <v>143429585</v>
      </c>
      <c r="C1562" s="11">
        <v>5540246176295</v>
      </c>
      <c r="D1562" s="11" t="str">
        <f t="shared" si="72"/>
        <v>CREMERIE</v>
      </c>
      <c r="E1562" s="4">
        <v>44876</v>
      </c>
      <c r="F1562" s="42" t="str">
        <f t="shared" si="74"/>
        <v>202211</v>
      </c>
      <c r="G1562" s="6">
        <v>4455</v>
      </c>
      <c r="H1562" s="12"/>
      <c r="I1562" s="12"/>
      <c r="J1562" s="12"/>
      <c r="K1562" s="12"/>
      <c r="L1562" s="12"/>
      <c r="M1562" s="12"/>
      <c r="N1562" s="12"/>
      <c r="O1562" s="12"/>
      <c r="P1562" s="12"/>
      <c r="Q1562" s="12"/>
      <c r="R1562" s="12"/>
      <c r="S1562" s="12"/>
      <c r="T1562" s="12"/>
      <c r="U1562" s="12"/>
      <c r="V1562" s="12"/>
      <c r="W1562" s="12"/>
      <c r="X1562" s="12"/>
      <c r="Y1562" s="12"/>
      <c r="Z1562" s="12"/>
      <c r="AA1562" s="12"/>
      <c r="AB1562" s="12"/>
    </row>
    <row r="1563" spans="1:28" ht="12.75" customHeight="1" x14ac:dyDescent="0.15">
      <c r="A1563" t="str">
        <f t="shared" si="73"/>
        <v>1434295855540246187987</v>
      </c>
      <c r="B1563" s="45">
        <v>143429585</v>
      </c>
      <c r="C1563" s="13">
        <v>5540246187987</v>
      </c>
      <c r="D1563" s="11" t="str">
        <f t="shared" si="72"/>
        <v>CREMERIE</v>
      </c>
      <c r="E1563" s="7">
        <v>44876</v>
      </c>
      <c r="F1563" s="42" t="str">
        <f t="shared" si="74"/>
        <v>202211</v>
      </c>
      <c r="G1563" s="9">
        <v>4455</v>
      </c>
      <c r="H1563" s="12"/>
      <c r="I1563" s="12"/>
      <c r="J1563" s="12"/>
      <c r="K1563" s="12"/>
      <c r="L1563" s="12"/>
      <c r="M1563" s="12"/>
      <c r="N1563" s="12"/>
      <c r="O1563" s="12"/>
      <c r="P1563" s="12"/>
      <c r="Q1563" s="12"/>
      <c r="R1563" s="12"/>
      <c r="S1563" s="12"/>
      <c r="T1563" s="12"/>
      <c r="U1563" s="12"/>
      <c r="V1563" s="12"/>
      <c r="W1563" s="12"/>
      <c r="X1563" s="12"/>
      <c r="Y1563" s="12"/>
      <c r="Z1563" s="12"/>
      <c r="AA1563" s="12"/>
      <c r="AB1563" s="12"/>
    </row>
    <row r="1564" spans="1:28" ht="12.75" customHeight="1" x14ac:dyDescent="0.15">
      <c r="A1564" t="str">
        <f t="shared" si="73"/>
        <v>1434295865540246185429</v>
      </c>
      <c r="B1564" s="45">
        <v>143429586</v>
      </c>
      <c r="C1564" s="11">
        <v>5540246185429</v>
      </c>
      <c r="D1564" s="11" t="str">
        <f t="shared" si="72"/>
        <v>CREMERIE</v>
      </c>
      <c r="E1564" s="4">
        <v>44878</v>
      </c>
      <c r="F1564" s="42" t="str">
        <f t="shared" si="74"/>
        <v>202211</v>
      </c>
      <c r="G1564" s="6">
        <v>140</v>
      </c>
      <c r="H1564" s="12"/>
      <c r="I1564" s="12"/>
      <c r="J1564" s="12"/>
      <c r="K1564" s="12"/>
      <c r="L1564" s="12"/>
      <c r="M1564" s="12"/>
      <c r="N1564" s="12"/>
      <c r="O1564" s="12"/>
      <c r="P1564" s="12"/>
      <c r="Q1564" s="12"/>
      <c r="R1564" s="12"/>
      <c r="S1564" s="12"/>
      <c r="T1564" s="12"/>
      <c r="U1564" s="12"/>
      <c r="V1564" s="12"/>
      <c r="W1564" s="12"/>
      <c r="X1564" s="12"/>
      <c r="Y1564" s="12"/>
      <c r="Z1564" s="12"/>
      <c r="AA1564" s="12"/>
      <c r="AB1564" s="12"/>
    </row>
    <row r="1565" spans="1:28" ht="12.75" customHeight="1" x14ac:dyDescent="0.15">
      <c r="A1565" t="str">
        <f t="shared" si="73"/>
        <v>1434295865540246185562</v>
      </c>
      <c r="B1565" s="45">
        <v>143429586</v>
      </c>
      <c r="C1565" s="13">
        <v>5540246185562</v>
      </c>
      <c r="D1565" s="11" t="str">
        <f t="shared" si="72"/>
        <v>CREMERIE</v>
      </c>
      <c r="E1565" s="7">
        <v>44878</v>
      </c>
      <c r="F1565" s="42" t="str">
        <f t="shared" si="74"/>
        <v>202211</v>
      </c>
      <c r="G1565" s="9">
        <v>209</v>
      </c>
      <c r="H1565" s="12"/>
      <c r="I1565" s="12"/>
      <c r="J1565" s="12"/>
      <c r="K1565" s="12"/>
      <c r="L1565" s="12"/>
      <c r="M1565" s="12"/>
      <c r="N1565" s="12"/>
      <c r="O1565" s="12"/>
      <c r="P1565" s="12"/>
      <c r="Q1565" s="12"/>
      <c r="R1565" s="12"/>
      <c r="S1565" s="12"/>
      <c r="T1565" s="12"/>
      <c r="U1565" s="12"/>
      <c r="V1565" s="12"/>
      <c r="W1565" s="12"/>
      <c r="X1565" s="12"/>
      <c r="Y1565" s="12"/>
      <c r="Z1565" s="12"/>
      <c r="AA1565" s="12"/>
      <c r="AB1565" s="12"/>
    </row>
    <row r="1566" spans="1:28" ht="12.75" customHeight="1" x14ac:dyDescent="0.15">
      <c r="A1566" t="str">
        <f t="shared" si="73"/>
        <v>1434295865540246186325</v>
      </c>
      <c r="B1566" s="45">
        <v>143429586</v>
      </c>
      <c r="C1566" s="11">
        <v>5540246186325</v>
      </c>
      <c r="D1566" s="11" t="str">
        <f t="shared" si="72"/>
        <v>CREMERIE</v>
      </c>
      <c r="E1566" s="4">
        <v>44878</v>
      </c>
      <c r="F1566" s="42" t="str">
        <f t="shared" si="74"/>
        <v>202211</v>
      </c>
      <c r="G1566" s="6">
        <v>279</v>
      </c>
      <c r="H1566" s="12"/>
      <c r="I1566" s="12"/>
      <c r="J1566" s="12"/>
      <c r="K1566" s="12"/>
      <c r="L1566" s="12"/>
      <c r="M1566" s="12"/>
      <c r="N1566" s="12"/>
      <c r="O1566" s="12"/>
      <c r="P1566" s="12"/>
      <c r="Q1566" s="12"/>
      <c r="R1566" s="12"/>
      <c r="S1566" s="12"/>
      <c r="T1566" s="12"/>
      <c r="U1566" s="12"/>
      <c r="V1566" s="12"/>
      <c r="W1566" s="12"/>
      <c r="X1566" s="12"/>
      <c r="Y1566" s="12"/>
      <c r="Z1566" s="12"/>
      <c r="AA1566" s="12"/>
      <c r="AB1566" s="12"/>
    </row>
    <row r="1567" spans="1:28" ht="12.75" customHeight="1" x14ac:dyDescent="0.15">
      <c r="A1567" t="str">
        <f t="shared" si="73"/>
        <v>1434295925540246181061</v>
      </c>
      <c r="B1567" s="45">
        <v>143429592</v>
      </c>
      <c r="C1567" s="11">
        <v>5540246181061</v>
      </c>
      <c r="D1567" s="11" t="str">
        <f t="shared" si="72"/>
        <v>VOLAILLE</v>
      </c>
      <c r="E1567" s="4">
        <v>44883</v>
      </c>
      <c r="F1567" s="42" t="str">
        <f t="shared" si="74"/>
        <v>202211</v>
      </c>
      <c r="G1567" s="6">
        <v>6615</v>
      </c>
      <c r="H1567" s="12"/>
      <c r="I1567" s="12"/>
      <c r="J1567" s="12"/>
      <c r="K1567" s="12"/>
      <c r="L1567" s="12"/>
      <c r="M1567" s="12"/>
      <c r="N1567" s="12"/>
      <c r="O1567" s="12"/>
      <c r="P1567" s="12"/>
      <c r="Q1567" s="12"/>
      <c r="R1567" s="12"/>
      <c r="S1567" s="12"/>
      <c r="T1567" s="12"/>
      <c r="U1567" s="12"/>
      <c r="V1567" s="12"/>
      <c r="W1567" s="12"/>
      <c r="X1567" s="12"/>
      <c r="Y1567" s="12"/>
      <c r="Z1567" s="12"/>
      <c r="AA1567" s="12"/>
      <c r="AB1567" s="12"/>
    </row>
    <row r="1568" spans="1:28" ht="12.75" customHeight="1" x14ac:dyDescent="0.15">
      <c r="A1568" t="str">
        <f t="shared" si="73"/>
        <v>1434295925540246183547</v>
      </c>
      <c r="B1568" s="45">
        <v>143429592</v>
      </c>
      <c r="C1568" s="13">
        <v>5540246183547</v>
      </c>
      <c r="D1568" s="11" t="str">
        <f t="shared" si="72"/>
        <v>VOLAILLE</v>
      </c>
      <c r="E1568" s="7">
        <v>44883</v>
      </c>
      <c r="F1568" s="42" t="str">
        <f t="shared" si="74"/>
        <v>202211</v>
      </c>
      <c r="G1568" s="9">
        <v>13364</v>
      </c>
      <c r="H1568" s="12"/>
      <c r="I1568" s="12"/>
      <c r="J1568" s="12"/>
      <c r="K1568" s="12"/>
      <c r="L1568" s="12"/>
      <c r="M1568" s="12"/>
      <c r="N1568" s="12"/>
      <c r="O1568" s="12"/>
      <c r="P1568" s="12"/>
      <c r="Q1568" s="12"/>
      <c r="R1568" s="12"/>
      <c r="S1568" s="12"/>
      <c r="T1568" s="12"/>
      <c r="U1568" s="12"/>
      <c r="V1568" s="12"/>
      <c r="W1568" s="12"/>
      <c r="X1568" s="12"/>
      <c r="Y1568" s="12"/>
      <c r="Z1568" s="12"/>
      <c r="AA1568" s="12"/>
      <c r="AB1568" s="12"/>
    </row>
    <row r="1569" spans="1:28" ht="12.75" customHeight="1" x14ac:dyDescent="0.15">
      <c r="A1569" t="str">
        <f t="shared" si="73"/>
        <v>1434295925540246185278</v>
      </c>
      <c r="B1569" s="45">
        <v>143429592</v>
      </c>
      <c r="C1569" s="11">
        <v>5540246185278</v>
      </c>
      <c r="D1569" s="11" t="str">
        <f t="shared" si="72"/>
        <v>VOLAILLE</v>
      </c>
      <c r="E1569" s="4">
        <v>44883</v>
      </c>
      <c r="F1569" s="42" t="str">
        <f t="shared" si="74"/>
        <v>202211</v>
      </c>
      <c r="G1569" s="6">
        <v>3358</v>
      </c>
      <c r="H1569" s="12"/>
      <c r="I1569" s="12"/>
      <c r="J1569" s="12"/>
      <c r="K1569" s="12"/>
      <c r="L1569" s="12"/>
      <c r="M1569" s="12"/>
      <c r="N1569" s="12"/>
      <c r="O1569" s="12"/>
      <c r="P1569" s="12"/>
      <c r="Q1569" s="12"/>
      <c r="R1569" s="12"/>
      <c r="S1569" s="12"/>
      <c r="T1569" s="12"/>
      <c r="U1569" s="12"/>
      <c r="V1569" s="12"/>
      <c r="W1569" s="12"/>
      <c r="X1569" s="12"/>
      <c r="Y1569" s="12"/>
      <c r="Z1569" s="12"/>
      <c r="AA1569" s="12"/>
      <c r="AB1569" s="12"/>
    </row>
    <row r="1570" spans="1:28" ht="12.75" customHeight="1" x14ac:dyDescent="0.15">
      <c r="A1570" t="str">
        <f t="shared" si="73"/>
        <v>1434295935540246183587</v>
      </c>
      <c r="B1570" s="45">
        <v>143429593</v>
      </c>
      <c r="C1570" s="13">
        <v>5540246183587</v>
      </c>
      <c r="D1570" s="11" t="str">
        <f t="shared" si="72"/>
        <v>MIX LEGUMES</v>
      </c>
      <c r="E1570" s="7">
        <v>44890</v>
      </c>
      <c r="F1570" s="42" t="str">
        <f t="shared" si="74"/>
        <v>202211</v>
      </c>
      <c r="G1570" s="9">
        <v>1003</v>
      </c>
      <c r="H1570" s="12"/>
      <c r="I1570" s="12"/>
      <c r="J1570" s="12"/>
      <c r="K1570" s="12"/>
      <c r="L1570" s="12"/>
      <c r="M1570" s="12"/>
      <c r="N1570" s="12"/>
      <c r="O1570" s="12"/>
      <c r="P1570" s="12"/>
      <c r="Q1570" s="12"/>
      <c r="R1570" s="12"/>
      <c r="S1570" s="12"/>
      <c r="T1570" s="12"/>
      <c r="U1570" s="12"/>
      <c r="V1570" s="12"/>
      <c r="W1570" s="12"/>
      <c r="X1570" s="12"/>
      <c r="Y1570" s="12"/>
      <c r="Z1570" s="12"/>
      <c r="AA1570" s="12"/>
      <c r="AB1570" s="12"/>
    </row>
    <row r="1571" spans="1:28" ht="12.75" customHeight="1" x14ac:dyDescent="0.15">
      <c r="A1571" t="str">
        <f t="shared" si="73"/>
        <v>1434295935540246183589</v>
      </c>
      <c r="B1571" s="45">
        <v>143429593</v>
      </c>
      <c r="C1571" s="11">
        <v>5540246183589</v>
      </c>
      <c r="D1571" s="11" t="str">
        <f t="shared" si="72"/>
        <v>MIX LEGUMES</v>
      </c>
      <c r="E1571" s="4">
        <v>44890</v>
      </c>
      <c r="F1571" s="42" t="str">
        <f t="shared" si="74"/>
        <v>202211</v>
      </c>
      <c r="G1571" s="6">
        <v>1300</v>
      </c>
      <c r="H1571" s="12"/>
      <c r="I1571" s="12"/>
      <c r="J1571" s="12"/>
      <c r="K1571" s="12"/>
      <c r="L1571" s="12"/>
      <c r="M1571" s="12"/>
      <c r="N1571" s="12"/>
      <c r="O1571" s="12"/>
      <c r="P1571" s="12"/>
      <c r="Q1571" s="12"/>
      <c r="R1571" s="12"/>
      <c r="S1571" s="12"/>
      <c r="T1571" s="12"/>
      <c r="U1571" s="12"/>
      <c r="V1571" s="12"/>
      <c r="W1571" s="12"/>
      <c r="X1571" s="12"/>
      <c r="Y1571" s="12"/>
      <c r="Z1571" s="12"/>
      <c r="AA1571" s="12"/>
      <c r="AB1571" s="12"/>
    </row>
    <row r="1572" spans="1:28" ht="12.75" customHeight="1" x14ac:dyDescent="0.15">
      <c r="A1572" t="str">
        <f t="shared" si="73"/>
        <v>1434295995540246177376</v>
      </c>
      <c r="B1572" s="45">
        <v>143429599</v>
      </c>
      <c r="C1572" s="13">
        <v>5540246177376</v>
      </c>
      <c r="D1572" s="11" t="str">
        <f t="shared" si="72"/>
        <v>BOULANGERIE</v>
      </c>
      <c r="E1572" s="7">
        <v>44889</v>
      </c>
      <c r="F1572" s="42" t="str">
        <f t="shared" si="74"/>
        <v>202211</v>
      </c>
      <c r="G1572" s="9">
        <v>1420</v>
      </c>
      <c r="H1572" s="12"/>
      <c r="I1572" s="12"/>
      <c r="J1572" s="12"/>
      <c r="K1572" s="12"/>
      <c r="L1572" s="12"/>
      <c r="M1572" s="12"/>
      <c r="N1572" s="12"/>
      <c r="O1572" s="12"/>
      <c r="P1572" s="12"/>
      <c r="Q1572" s="12"/>
      <c r="R1572" s="12"/>
      <c r="S1572" s="12"/>
      <c r="T1572" s="12"/>
      <c r="U1572" s="12"/>
      <c r="V1572" s="12"/>
      <c r="W1572" s="12"/>
      <c r="X1572" s="12"/>
      <c r="Y1572" s="12"/>
      <c r="Z1572" s="12"/>
      <c r="AA1572" s="12"/>
      <c r="AB1572" s="12"/>
    </row>
    <row r="1573" spans="1:28" ht="12.75" customHeight="1" x14ac:dyDescent="0.15">
      <c r="A1573" t="str">
        <f t="shared" si="73"/>
        <v>1434296005540246180522</v>
      </c>
      <c r="B1573" s="45">
        <v>143429600</v>
      </c>
      <c r="C1573" s="11">
        <v>5540246180522</v>
      </c>
      <c r="D1573" s="11" t="str">
        <f t="shared" si="72"/>
        <v>BOULANGERIE</v>
      </c>
      <c r="E1573" s="4">
        <v>44892</v>
      </c>
      <c r="F1573" s="42" t="str">
        <f t="shared" si="74"/>
        <v>202211</v>
      </c>
      <c r="G1573" s="6">
        <v>1671</v>
      </c>
      <c r="H1573" s="12"/>
      <c r="I1573" s="12"/>
      <c r="J1573" s="12"/>
      <c r="K1573" s="12"/>
      <c r="L1573" s="12"/>
      <c r="M1573" s="12"/>
      <c r="N1573" s="12"/>
      <c r="O1573" s="12"/>
      <c r="P1573" s="12"/>
      <c r="Q1573" s="12"/>
      <c r="R1573" s="12"/>
      <c r="S1573" s="12"/>
      <c r="T1573" s="12"/>
      <c r="U1573" s="12"/>
      <c r="V1573" s="12"/>
      <c r="W1573" s="12"/>
      <c r="X1573" s="12"/>
      <c r="Y1573" s="12"/>
      <c r="Z1573" s="12"/>
      <c r="AA1573" s="12"/>
      <c r="AB1573" s="12"/>
    </row>
    <row r="1574" spans="1:28" ht="12.75" customHeight="1" x14ac:dyDescent="0.15">
      <c r="A1574" t="str">
        <f t="shared" si="73"/>
        <v>1434296045540246182684</v>
      </c>
      <c r="B1574" s="45">
        <v>143429604</v>
      </c>
      <c r="C1574" s="11">
        <v>5540246182684</v>
      </c>
      <c r="D1574" s="11" t="str">
        <f t="shared" si="72"/>
        <v>BOULANGERIE</v>
      </c>
      <c r="E1574" s="4">
        <v>44886</v>
      </c>
      <c r="F1574" s="42" t="str">
        <f t="shared" si="74"/>
        <v>202211</v>
      </c>
      <c r="G1574" s="6">
        <v>232</v>
      </c>
      <c r="H1574" s="12"/>
      <c r="I1574" s="12"/>
      <c r="J1574" s="12"/>
      <c r="K1574" s="12"/>
      <c r="L1574" s="12"/>
      <c r="M1574" s="12"/>
      <c r="N1574" s="12"/>
      <c r="O1574" s="12"/>
      <c r="P1574" s="12"/>
      <c r="Q1574" s="12"/>
      <c r="R1574" s="12"/>
      <c r="S1574" s="12"/>
      <c r="T1574" s="12"/>
      <c r="U1574" s="12"/>
      <c r="V1574" s="12"/>
      <c r="W1574" s="12"/>
      <c r="X1574" s="12"/>
      <c r="Y1574" s="12"/>
      <c r="Z1574" s="12"/>
      <c r="AA1574" s="12"/>
      <c r="AB1574" s="12"/>
    </row>
    <row r="1575" spans="1:28" ht="12.75" customHeight="1" x14ac:dyDescent="0.15">
      <c r="A1575" t="str">
        <f t="shared" si="73"/>
        <v>1434296045540246183844</v>
      </c>
      <c r="B1575" s="45">
        <v>143429604</v>
      </c>
      <c r="C1575" s="13">
        <v>5540246183844</v>
      </c>
      <c r="D1575" s="11" t="str">
        <f t="shared" si="72"/>
        <v>BOULANGERIE</v>
      </c>
      <c r="E1575" s="7">
        <v>44886</v>
      </c>
      <c r="F1575" s="42" t="str">
        <f t="shared" si="74"/>
        <v>202211</v>
      </c>
      <c r="G1575" s="9">
        <v>464</v>
      </c>
      <c r="H1575" s="12"/>
      <c r="I1575" s="12"/>
      <c r="J1575" s="12"/>
      <c r="K1575" s="12"/>
      <c r="L1575" s="12"/>
      <c r="M1575" s="12"/>
      <c r="N1575" s="12"/>
      <c r="O1575" s="12"/>
      <c r="P1575" s="12"/>
      <c r="Q1575" s="12"/>
      <c r="R1575" s="12"/>
      <c r="S1575" s="12"/>
      <c r="T1575" s="12"/>
      <c r="U1575" s="12"/>
      <c r="V1575" s="12"/>
      <c r="W1575" s="12"/>
      <c r="X1575" s="12"/>
      <c r="Y1575" s="12"/>
      <c r="Z1575" s="12"/>
      <c r="AA1575" s="12"/>
      <c r="AB1575" s="12"/>
    </row>
    <row r="1576" spans="1:28" ht="12.75" customHeight="1" x14ac:dyDescent="0.15">
      <c r="A1576" t="str">
        <f t="shared" si="73"/>
        <v>1434296045540246194467</v>
      </c>
      <c r="B1576" s="45">
        <v>143429604</v>
      </c>
      <c r="C1576" s="11">
        <v>5540246194467</v>
      </c>
      <c r="D1576" s="11" t="str">
        <f t="shared" si="72"/>
        <v>BOULANGERIE</v>
      </c>
      <c r="E1576" s="4">
        <v>44886</v>
      </c>
      <c r="F1576" s="42" t="str">
        <f t="shared" si="74"/>
        <v>202211</v>
      </c>
      <c r="G1576" s="6">
        <v>17818</v>
      </c>
      <c r="H1576" s="12"/>
      <c r="I1576" s="12"/>
      <c r="J1576" s="12"/>
      <c r="K1576" s="12"/>
      <c r="L1576" s="12"/>
      <c r="M1576" s="12"/>
      <c r="N1576" s="12"/>
      <c r="O1576" s="12"/>
      <c r="P1576" s="12"/>
      <c r="Q1576" s="12"/>
      <c r="R1576" s="12"/>
      <c r="S1576" s="12"/>
      <c r="T1576" s="12"/>
      <c r="U1576" s="12"/>
      <c r="V1576" s="12"/>
      <c r="W1576" s="12"/>
      <c r="X1576" s="12"/>
      <c r="Y1576" s="12"/>
      <c r="Z1576" s="12"/>
      <c r="AA1576" s="12"/>
      <c r="AB1576" s="12"/>
    </row>
    <row r="1577" spans="1:28" ht="12.75" customHeight="1" x14ac:dyDescent="0.15">
      <c r="A1577" t="str">
        <f t="shared" si="73"/>
        <v>1434296145540246183130</v>
      </c>
      <c r="B1577" s="45">
        <v>143429614</v>
      </c>
      <c r="C1577" s="11">
        <v>5540246183130</v>
      </c>
      <c r="D1577" s="11" t="str">
        <f t="shared" si="72"/>
        <v>MIX LEGUMES</v>
      </c>
      <c r="E1577" s="4">
        <v>44892</v>
      </c>
      <c r="F1577" s="42" t="str">
        <f t="shared" si="74"/>
        <v>202211</v>
      </c>
      <c r="G1577" s="6">
        <v>3383</v>
      </c>
      <c r="H1577" s="12"/>
      <c r="I1577" s="12"/>
      <c r="J1577" s="12"/>
      <c r="K1577" s="12"/>
      <c r="L1577" s="12"/>
      <c r="M1577" s="12"/>
      <c r="N1577" s="12"/>
      <c r="O1577" s="12"/>
      <c r="P1577" s="12"/>
      <c r="Q1577" s="12"/>
      <c r="R1577" s="12"/>
      <c r="S1577" s="12"/>
      <c r="T1577" s="12"/>
      <c r="U1577" s="12"/>
      <c r="V1577" s="12"/>
      <c r="W1577" s="12"/>
      <c r="X1577" s="12"/>
      <c r="Y1577" s="12"/>
      <c r="Z1577" s="12"/>
      <c r="AA1577" s="12"/>
      <c r="AB1577" s="12"/>
    </row>
    <row r="1578" spans="1:28" ht="12.75" customHeight="1" x14ac:dyDescent="0.15">
      <c r="A1578" t="str">
        <f t="shared" si="73"/>
        <v>1434296145540246183455</v>
      </c>
      <c r="B1578" s="45">
        <v>143429614</v>
      </c>
      <c r="C1578" s="13">
        <v>5540246183455</v>
      </c>
      <c r="D1578" s="11" t="str">
        <f t="shared" si="72"/>
        <v>MIX LEGUMES</v>
      </c>
      <c r="E1578" s="7">
        <v>44892</v>
      </c>
      <c r="F1578" s="42" t="str">
        <f t="shared" si="74"/>
        <v>202211</v>
      </c>
      <c r="G1578" s="9">
        <v>1044</v>
      </c>
      <c r="H1578" s="12"/>
      <c r="I1578" s="12"/>
      <c r="J1578" s="12"/>
      <c r="K1578" s="12"/>
      <c r="L1578" s="12"/>
      <c r="M1578" s="12"/>
      <c r="N1578" s="12"/>
      <c r="O1578" s="12"/>
      <c r="P1578" s="12"/>
      <c r="Q1578" s="12"/>
      <c r="R1578" s="12"/>
      <c r="S1578" s="12"/>
      <c r="T1578" s="12"/>
      <c r="U1578" s="12"/>
      <c r="V1578" s="12"/>
      <c r="W1578" s="12"/>
      <c r="X1578" s="12"/>
      <c r="Y1578" s="12"/>
      <c r="Z1578" s="12"/>
      <c r="AA1578" s="12"/>
      <c r="AB1578" s="12"/>
    </row>
    <row r="1579" spans="1:28" ht="12.75" customHeight="1" x14ac:dyDescent="0.15">
      <c r="A1579" t="str">
        <f t="shared" si="73"/>
        <v>1434296145540246183555</v>
      </c>
      <c r="B1579" s="45">
        <v>143429614</v>
      </c>
      <c r="C1579" s="11">
        <v>5540246183555</v>
      </c>
      <c r="D1579" s="11" t="str">
        <f t="shared" si="72"/>
        <v>MIX LEGUMES</v>
      </c>
      <c r="E1579" s="4">
        <v>44892</v>
      </c>
      <c r="F1579" s="42" t="str">
        <f t="shared" si="74"/>
        <v>202211</v>
      </c>
      <c r="G1579" s="6">
        <v>543</v>
      </c>
      <c r="H1579" s="12"/>
      <c r="I1579" s="12"/>
      <c r="J1579" s="12"/>
      <c r="K1579" s="12"/>
      <c r="L1579" s="12"/>
      <c r="M1579" s="12"/>
      <c r="N1579" s="12"/>
      <c r="O1579" s="12"/>
      <c r="P1579" s="12"/>
      <c r="Q1579" s="12"/>
      <c r="R1579" s="12"/>
      <c r="S1579" s="12"/>
      <c r="T1579" s="12"/>
      <c r="U1579" s="12"/>
      <c r="V1579" s="12"/>
      <c r="W1579" s="12"/>
      <c r="X1579" s="12"/>
      <c r="Y1579" s="12"/>
      <c r="Z1579" s="12"/>
      <c r="AA1579" s="12"/>
      <c r="AB1579" s="12"/>
    </row>
    <row r="1580" spans="1:28" ht="12.75" customHeight="1" x14ac:dyDescent="0.15">
      <c r="A1580" t="str">
        <f t="shared" si="73"/>
        <v>1434296155540246195943</v>
      </c>
      <c r="B1580" s="45">
        <v>143429615</v>
      </c>
      <c r="C1580" s="13">
        <v>5540246195943</v>
      </c>
      <c r="D1580" s="11" t="str">
        <f t="shared" si="72"/>
        <v>CREMERIE</v>
      </c>
      <c r="E1580" s="7">
        <v>44903</v>
      </c>
      <c r="F1580" s="42" t="str">
        <f t="shared" si="74"/>
        <v>202212</v>
      </c>
      <c r="G1580" s="9">
        <v>928</v>
      </c>
      <c r="H1580" s="12"/>
      <c r="I1580" s="12"/>
      <c r="J1580" s="12"/>
      <c r="K1580" s="12"/>
      <c r="L1580" s="12"/>
      <c r="M1580" s="12"/>
      <c r="N1580" s="12"/>
      <c r="O1580" s="12"/>
      <c r="P1580" s="12"/>
      <c r="Q1580" s="12"/>
      <c r="R1580" s="12"/>
      <c r="S1580" s="12"/>
      <c r="T1580" s="12"/>
      <c r="U1580" s="12"/>
      <c r="V1580" s="12"/>
      <c r="W1580" s="12"/>
      <c r="X1580" s="12"/>
      <c r="Y1580" s="12"/>
      <c r="Z1580" s="12"/>
      <c r="AA1580" s="12"/>
      <c r="AB1580" s="12"/>
    </row>
    <row r="1581" spans="1:28" ht="12.75" customHeight="1" x14ac:dyDescent="0.15">
      <c r="A1581" t="str">
        <f t="shared" si="73"/>
        <v>1434296155540246195944</v>
      </c>
      <c r="B1581" s="45">
        <v>143429615</v>
      </c>
      <c r="C1581" s="11">
        <v>5540246195944</v>
      </c>
      <c r="D1581" s="11" t="str">
        <f t="shared" si="72"/>
        <v>CREMERIE</v>
      </c>
      <c r="E1581" s="4">
        <v>44903</v>
      </c>
      <c r="F1581" s="42" t="str">
        <f t="shared" si="74"/>
        <v>202212</v>
      </c>
      <c r="G1581" s="6">
        <v>928</v>
      </c>
      <c r="H1581" s="12"/>
      <c r="I1581" s="12"/>
      <c r="J1581" s="12"/>
      <c r="K1581" s="12"/>
      <c r="L1581" s="12"/>
      <c r="M1581" s="12"/>
      <c r="N1581" s="12"/>
      <c r="O1581" s="12"/>
      <c r="P1581" s="12"/>
      <c r="Q1581" s="12"/>
      <c r="R1581" s="12"/>
      <c r="S1581" s="12"/>
      <c r="T1581" s="12"/>
      <c r="U1581" s="12"/>
      <c r="V1581" s="12"/>
      <c r="W1581" s="12"/>
      <c r="X1581" s="12"/>
      <c r="Y1581" s="12"/>
      <c r="Z1581" s="12"/>
      <c r="AA1581" s="12"/>
      <c r="AB1581" s="12"/>
    </row>
    <row r="1582" spans="1:28" ht="12.75" customHeight="1" x14ac:dyDescent="0.15">
      <c r="A1582" t="str">
        <f t="shared" si="73"/>
        <v>1434296165540246183558</v>
      </c>
      <c r="B1582" s="45">
        <v>143429616</v>
      </c>
      <c r="C1582" s="13">
        <v>5540246183558</v>
      </c>
      <c r="D1582" s="11" t="str">
        <f t="shared" si="72"/>
        <v>MIX LEGUMES</v>
      </c>
      <c r="E1582" s="7">
        <v>44883</v>
      </c>
      <c r="F1582" s="42" t="str">
        <f t="shared" si="74"/>
        <v>202211</v>
      </c>
      <c r="G1582" s="9">
        <v>5197</v>
      </c>
      <c r="H1582" s="12"/>
      <c r="I1582" s="12"/>
      <c r="J1582" s="12"/>
      <c r="K1582" s="12"/>
      <c r="L1582" s="12"/>
      <c r="M1582" s="12"/>
      <c r="N1582" s="12"/>
      <c r="O1582" s="12"/>
      <c r="P1582" s="12"/>
      <c r="Q1582" s="12"/>
      <c r="R1582" s="12"/>
      <c r="S1582" s="12"/>
      <c r="T1582" s="12"/>
      <c r="U1582" s="12"/>
      <c r="V1582" s="12"/>
      <c r="W1582" s="12"/>
      <c r="X1582" s="12"/>
      <c r="Y1582" s="12"/>
      <c r="Z1582" s="12"/>
      <c r="AA1582" s="12"/>
      <c r="AB1582" s="12"/>
    </row>
    <row r="1583" spans="1:28" ht="12.75" customHeight="1" x14ac:dyDescent="0.15">
      <c r="A1583" t="str">
        <f t="shared" si="73"/>
        <v>1434296165540246192209</v>
      </c>
      <c r="B1583" s="45">
        <v>143429616</v>
      </c>
      <c r="C1583" s="11">
        <v>5540246192209</v>
      </c>
      <c r="D1583" s="11" t="str">
        <f t="shared" si="72"/>
        <v>MIX LEGUMES</v>
      </c>
      <c r="E1583" s="4">
        <v>44883</v>
      </c>
      <c r="F1583" s="42" t="str">
        <f t="shared" si="74"/>
        <v>202211</v>
      </c>
      <c r="G1583" s="6">
        <v>2228</v>
      </c>
      <c r="H1583" s="12"/>
      <c r="I1583" s="12"/>
      <c r="J1583" s="12"/>
      <c r="K1583" s="12"/>
      <c r="L1583" s="12"/>
      <c r="M1583" s="12"/>
      <c r="N1583" s="12"/>
      <c r="O1583" s="12"/>
      <c r="P1583" s="12"/>
      <c r="Q1583" s="12"/>
      <c r="R1583" s="12"/>
      <c r="S1583" s="12"/>
      <c r="T1583" s="12"/>
      <c r="U1583" s="12"/>
      <c r="V1583" s="12"/>
      <c r="W1583" s="12"/>
      <c r="X1583" s="12"/>
      <c r="Y1583" s="12"/>
      <c r="Z1583" s="12"/>
      <c r="AA1583" s="12"/>
      <c r="AB1583" s="12"/>
    </row>
    <row r="1584" spans="1:28" ht="12.75" customHeight="1" x14ac:dyDescent="0.15">
      <c r="A1584" t="str">
        <f t="shared" si="73"/>
        <v>1434296185540246190727</v>
      </c>
      <c r="B1584" s="45">
        <v>143429618</v>
      </c>
      <c r="C1584" s="13">
        <v>5540246190727</v>
      </c>
      <c r="D1584" s="11" t="str">
        <f t="shared" si="72"/>
        <v>BOULANGERIE</v>
      </c>
      <c r="E1584" s="7">
        <v>44892</v>
      </c>
      <c r="F1584" s="42" t="str">
        <f t="shared" si="74"/>
        <v>202211</v>
      </c>
      <c r="G1584" s="9">
        <v>877</v>
      </c>
      <c r="H1584" s="12"/>
      <c r="I1584" s="12"/>
      <c r="J1584" s="12"/>
      <c r="K1584" s="12"/>
      <c r="L1584" s="12"/>
      <c r="M1584" s="12"/>
      <c r="N1584" s="12"/>
      <c r="O1584" s="12"/>
      <c r="P1584" s="12"/>
      <c r="Q1584" s="12"/>
      <c r="R1584" s="12"/>
      <c r="S1584" s="12"/>
      <c r="T1584" s="12"/>
      <c r="U1584" s="12"/>
      <c r="V1584" s="12"/>
      <c r="W1584" s="12"/>
      <c r="X1584" s="12"/>
      <c r="Y1584" s="12"/>
      <c r="Z1584" s="12"/>
      <c r="AA1584" s="12"/>
      <c r="AB1584" s="12"/>
    </row>
    <row r="1585" spans="1:28" ht="12.75" customHeight="1" x14ac:dyDescent="0.15">
      <c r="A1585" t="str">
        <f t="shared" si="73"/>
        <v>1434296515540246194947</v>
      </c>
      <c r="B1585" s="45">
        <v>143429651</v>
      </c>
      <c r="C1585" s="13">
        <v>5540246194947</v>
      </c>
      <c r="D1585" s="11" t="str">
        <f t="shared" si="72"/>
        <v>EMBALLAGES</v>
      </c>
      <c r="E1585" s="7">
        <v>44900</v>
      </c>
      <c r="F1585" s="42" t="str">
        <f t="shared" si="74"/>
        <v>202212</v>
      </c>
      <c r="G1585" s="9">
        <v>232</v>
      </c>
      <c r="H1585" s="12"/>
      <c r="I1585" s="12"/>
      <c r="J1585" s="12"/>
      <c r="K1585" s="12"/>
      <c r="L1585" s="12"/>
      <c r="M1585" s="12"/>
      <c r="N1585" s="12"/>
      <c r="O1585" s="12"/>
      <c r="P1585" s="12"/>
      <c r="Q1585" s="12"/>
      <c r="R1585" s="12"/>
      <c r="S1585" s="12"/>
      <c r="T1585" s="12"/>
      <c r="U1585" s="12"/>
      <c r="V1585" s="12"/>
      <c r="W1585" s="12"/>
      <c r="X1585" s="12"/>
      <c r="Y1585" s="12"/>
      <c r="Z1585" s="12"/>
      <c r="AA1585" s="12"/>
      <c r="AB1585" s="12"/>
    </row>
    <row r="1586" spans="1:28" ht="12.75" customHeight="1" x14ac:dyDescent="0.15">
      <c r="A1586" t="str">
        <f t="shared" si="73"/>
        <v>1434396535540246172539</v>
      </c>
      <c r="B1586" s="45">
        <v>143439653</v>
      </c>
      <c r="C1586" s="11">
        <v>5540246172539</v>
      </c>
      <c r="D1586" s="11" t="str">
        <f t="shared" si="72"/>
        <v>CREMERIE</v>
      </c>
      <c r="E1586" s="4">
        <v>44877</v>
      </c>
      <c r="F1586" s="42" t="str">
        <f t="shared" si="74"/>
        <v>202211</v>
      </c>
      <c r="G1586" s="6">
        <v>24</v>
      </c>
      <c r="H1586" s="12"/>
      <c r="I1586" s="12"/>
      <c r="J1586" s="12"/>
      <c r="K1586" s="12"/>
      <c r="L1586" s="12"/>
      <c r="M1586" s="12"/>
      <c r="N1586" s="12"/>
      <c r="O1586" s="12"/>
      <c r="P1586" s="12"/>
      <c r="Q1586" s="12"/>
      <c r="R1586" s="12"/>
      <c r="S1586" s="12"/>
      <c r="T1586" s="12"/>
      <c r="U1586" s="12"/>
      <c r="V1586" s="12"/>
      <c r="W1586" s="12"/>
      <c r="X1586" s="12"/>
      <c r="Y1586" s="12"/>
      <c r="Z1586" s="12"/>
      <c r="AA1586" s="12"/>
      <c r="AB1586" s="12"/>
    </row>
    <row r="1587" spans="1:28" ht="12.75" customHeight="1" x14ac:dyDescent="0.15">
      <c r="A1587" t="str">
        <f t="shared" si="73"/>
        <v>1434396535540246172669</v>
      </c>
      <c r="B1587" s="45">
        <v>143439653</v>
      </c>
      <c r="C1587" s="13">
        <v>5540246172669</v>
      </c>
      <c r="D1587" s="11" t="str">
        <f t="shared" si="72"/>
        <v>CREMERIE</v>
      </c>
      <c r="E1587" s="7">
        <v>44877</v>
      </c>
      <c r="F1587" s="42" t="str">
        <f t="shared" si="74"/>
        <v>202211</v>
      </c>
      <c r="G1587" s="9">
        <v>140</v>
      </c>
      <c r="H1587" s="12"/>
      <c r="I1587" s="12"/>
      <c r="J1587" s="12"/>
      <c r="K1587" s="12"/>
      <c r="L1587" s="12"/>
      <c r="M1587" s="12"/>
      <c r="N1587" s="12"/>
      <c r="O1587" s="12"/>
      <c r="P1587" s="12"/>
      <c r="Q1587" s="12"/>
      <c r="R1587" s="12"/>
      <c r="S1587" s="12"/>
      <c r="T1587" s="12"/>
      <c r="U1587" s="12"/>
      <c r="V1587" s="12"/>
      <c r="W1587" s="12"/>
      <c r="X1587" s="12"/>
      <c r="Y1587" s="12"/>
      <c r="Z1587" s="12"/>
      <c r="AA1587" s="12"/>
      <c r="AB1587" s="12"/>
    </row>
    <row r="1588" spans="1:28" ht="12.75" customHeight="1" x14ac:dyDescent="0.15">
      <c r="A1588" t="str">
        <f t="shared" si="73"/>
        <v>1434396555540246176294</v>
      </c>
      <c r="B1588" s="45">
        <v>143439655</v>
      </c>
      <c r="C1588" s="11">
        <v>5540246176294</v>
      </c>
      <c r="D1588" s="11" t="str">
        <f t="shared" si="72"/>
        <v>CREMERIE</v>
      </c>
      <c r="E1588" s="4">
        <v>44877</v>
      </c>
      <c r="F1588" s="42" t="str">
        <f t="shared" si="74"/>
        <v>202211</v>
      </c>
      <c r="G1588" s="6">
        <v>1485</v>
      </c>
      <c r="H1588" s="12"/>
      <c r="I1588" s="12"/>
      <c r="J1588" s="12"/>
      <c r="K1588" s="12"/>
      <c r="L1588" s="12"/>
      <c r="M1588" s="12"/>
      <c r="N1588" s="12"/>
      <c r="O1588" s="12"/>
      <c r="P1588" s="12"/>
      <c r="Q1588" s="12"/>
      <c r="R1588" s="12"/>
      <c r="S1588" s="12"/>
      <c r="T1588" s="12"/>
      <c r="U1588" s="12"/>
      <c r="V1588" s="12"/>
      <c r="W1588" s="12"/>
      <c r="X1588" s="12"/>
      <c r="Y1588" s="12"/>
      <c r="Z1588" s="12"/>
      <c r="AA1588" s="12"/>
      <c r="AB1588" s="12"/>
    </row>
    <row r="1589" spans="1:28" ht="12.75" customHeight="1" x14ac:dyDescent="0.15">
      <c r="A1589" t="str">
        <f t="shared" si="73"/>
        <v>1434396555540246176295</v>
      </c>
      <c r="B1589" s="45">
        <v>143439655</v>
      </c>
      <c r="C1589" s="13">
        <v>5540246176295</v>
      </c>
      <c r="D1589" s="11" t="str">
        <f t="shared" si="72"/>
        <v>CREMERIE</v>
      </c>
      <c r="E1589" s="7">
        <v>44877</v>
      </c>
      <c r="F1589" s="42" t="str">
        <f t="shared" si="74"/>
        <v>202211</v>
      </c>
      <c r="G1589" s="9">
        <v>4455</v>
      </c>
      <c r="H1589" s="12"/>
      <c r="I1589" s="12"/>
      <c r="J1589" s="12"/>
      <c r="K1589" s="12"/>
      <c r="L1589" s="12"/>
      <c r="M1589" s="12"/>
      <c r="N1589" s="12"/>
      <c r="O1589" s="12"/>
      <c r="P1589" s="12"/>
      <c r="Q1589" s="12"/>
      <c r="R1589" s="12"/>
      <c r="S1589" s="12"/>
      <c r="T1589" s="12"/>
      <c r="U1589" s="12"/>
      <c r="V1589" s="12"/>
      <c r="W1589" s="12"/>
      <c r="X1589" s="12"/>
      <c r="Y1589" s="12"/>
      <c r="Z1589" s="12"/>
      <c r="AA1589" s="12"/>
      <c r="AB1589" s="12"/>
    </row>
    <row r="1590" spans="1:28" ht="12.75" customHeight="1" x14ac:dyDescent="0.15">
      <c r="A1590" t="str">
        <f t="shared" si="73"/>
        <v>1434396555540246187987</v>
      </c>
      <c r="B1590" s="45">
        <v>143439655</v>
      </c>
      <c r="C1590" s="11">
        <v>5540246187987</v>
      </c>
      <c r="D1590" s="11" t="str">
        <f t="shared" si="72"/>
        <v>CREMERIE</v>
      </c>
      <c r="E1590" s="4">
        <v>44877</v>
      </c>
      <c r="F1590" s="42" t="str">
        <f t="shared" si="74"/>
        <v>202211</v>
      </c>
      <c r="G1590" s="6">
        <v>2228</v>
      </c>
      <c r="H1590" s="12"/>
      <c r="I1590" s="12"/>
      <c r="J1590" s="12"/>
      <c r="K1590" s="12"/>
      <c r="L1590" s="12"/>
      <c r="M1590" s="12"/>
      <c r="N1590" s="12"/>
      <c r="O1590" s="12"/>
      <c r="P1590" s="12"/>
      <c r="Q1590" s="12"/>
      <c r="R1590" s="12"/>
      <c r="S1590" s="12"/>
      <c r="T1590" s="12"/>
      <c r="U1590" s="12"/>
      <c r="V1590" s="12"/>
      <c r="W1590" s="12"/>
      <c r="X1590" s="12"/>
      <c r="Y1590" s="12"/>
      <c r="Z1590" s="12"/>
      <c r="AA1590" s="12"/>
      <c r="AB1590" s="12"/>
    </row>
    <row r="1591" spans="1:28" ht="12.75" customHeight="1" x14ac:dyDescent="0.15">
      <c r="A1591" t="str">
        <f t="shared" si="73"/>
        <v>1434396555540246188200</v>
      </c>
      <c r="B1591" s="45">
        <v>143439655</v>
      </c>
      <c r="C1591" s="13">
        <v>5540246188200</v>
      </c>
      <c r="D1591" s="11" t="str">
        <f t="shared" si="72"/>
        <v>CREMERIE</v>
      </c>
      <c r="E1591" s="7">
        <v>44877</v>
      </c>
      <c r="F1591" s="42" t="str">
        <f t="shared" si="74"/>
        <v>202211</v>
      </c>
      <c r="G1591" s="9">
        <v>2228</v>
      </c>
      <c r="H1591" s="12"/>
      <c r="I1591" s="12"/>
      <c r="J1591" s="12"/>
      <c r="K1591" s="12"/>
      <c r="L1591" s="12"/>
      <c r="M1591" s="12"/>
      <c r="N1591" s="12"/>
      <c r="O1591" s="12"/>
      <c r="P1591" s="12"/>
      <c r="Q1591" s="12"/>
      <c r="R1591" s="12"/>
      <c r="S1591" s="12"/>
      <c r="T1591" s="12"/>
      <c r="U1591" s="12"/>
      <c r="V1591" s="12"/>
      <c r="W1591" s="12"/>
      <c r="X1591" s="12"/>
      <c r="Y1591" s="12"/>
      <c r="Z1591" s="12"/>
      <c r="AA1591" s="12"/>
      <c r="AB1591" s="12"/>
    </row>
    <row r="1592" spans="1:28" ht="12.75" customHeight="1" x14ac:dyDescent="0.15">
      <c r="A1592" t="str">
        <f t="shared" si="73"/>
        <v>1434396595540246173472</v>
      </c>
      <c r="B1592" s="45">
        <v>143439659</v>
      </c>
      <c r="C1592" s="13">
        <v>5540246173472</v>
      </c>
      <c r="D1592" s="11" t="str">
        <f t="shared" si="72"/>
        <v>CREMERIE</v>
      </c>
      <c r="E1592" s="7">
        <v>44879</v>
      </c>
      <c r="F1592" s="42" t="str">
        <f t="shared" si="74"/>
        <v>202211</v>
      </c>
      <c r="G1592" s="9">
        <v>279</v>
      </c>
      <c r="H1592" s="12"/>
      <c r="I1592" s="12"/>
      <c r="J1592" s="12"/>
      <c r="K1592" s="12"/>
      <c r="L1592" s="12"/>
      <c r="M1592" s="12"/>
      <c r="N1592" s="12"/>
      <c r="O1592" s="12"/>
      <c r="P1592" s="12"/>
      <c r="Q1592" s="12"/>
      <c r="R1592" s="12"/>
      <c r="S1592" s="12"/>
      <c r="T1592" s="12"/>
      <c r="U1592" s="12"/>
      <c r="V1592" s="12"/>
      <c r="W1592" s="12"/>
      <c r="X1592" s="12"/>
      <c r="Y1592" s="12"/>
      <c r="Z1592" s="12"/>
      <c r="AA1592" s="12"/>
      <c r="AB1592" s="12"/>
    </row>
    <row r="1593" spans="1:28" ht="12.75" customHeight="1" x14ac:dyDescent="0.15">
      <c r="A1593" t="str">
        <f t="shared" si="73"/>
        <v>1434396595540246175049</v>
      </c>
      <c r="B1593" s="45">
        <v>143439659</v>
      </c>
      <c r="C1593" s="11">
        <v>5540246175049</v>
      </c>
      <c r="D1593" s="11" t="str">
        <f t="shared" si="72"/>
        <v>CREMERIE</v>
      </c>
      <c r="E1593" s="4">
        <v>44879</v>
      </c>
      <c r="F1593" s="42" t="str">
        <f t="shared" si="74"/>
        <v>202211</v>
      </c>
      <c r="G1593" s="6">
        <v>836</v>
      </c>
      <c r="H1593" s="12"/>
      <c r="I1593" s="12"/>
      <c r="J1593" s="12"/>
      <c r="K1593" s="12"/>
      <c r="L1593" s="12"/>
      <c r="M1593" s="12"/>
      <c r="N1593" s="12"/>
      <c r="O1593" s="12"/>
      <c r="P1593" s="12"/>
      <c r="Q1593" s="12"/>
      <c r="R1593" s="12"/>
      <c r="S1593" s="12"/>
      <c r="T1593" s="12"/>
      <c r="U1593" s="12"/>
      <c r="V1593" s="12"/>
      <c r="W1593" s="12"/>
      <c r="X1593" s="12"/>
      <c r="Y1593" s="12"/>
      <c r="Z1593" s="12"/>
      <c r="AA1593" s="12"/>
      <c r="AB1593" s="12"/>
    </row>
    <row r="1594" spans="1:28" ht="12.75" customHeight="1" x14ac:dyDescent="0.15">
      <c r="A1594" t="str">
        <f t="shared" si="73"/>
        <v>1434396595540246175050</v>
      </c>
      <c r="B1594" s="45">
        <v>143439659</v>
      </c>
      <c r="C1594" s="13">
        <v>5540246175050</v>
      </c>
      <c r="D1594" s="11" t="str">
        <f t="shared" si="72"/>
        <v>CREMERIE</v>
      </c>
      <c r="E1594" s="7">
        <v>44879</v>
      </c>
      <c r="F1594" s="42" t="str">
        <f t="shared" si="74"/>
        <v>202211</v>
      </c>
      <c r="G1594" s="9">
        <v>836</v>
      </c>
      <c r="H1594" s="12"/>
      <c r="I1594" s="12"/>
      <c r="J1594" s="12"/>
      <c r="K1594" s="12"/>
      <c r="L1594" s="12"/>
      <c r="M1594" s="12"/>
      <c r="N1594" s="12"/>
      <c r="O1594" s="12"/>
      <c r="P1594" s="12"/>
      <c r="Q1594" s="12"/>
      <c r="R1594" s="12"/>
      <c r="S1594" s="12"/>
      <c r="T1594" s="12"/>
      <c r="U1594" s="12"/>
      <c r="V1594" s="12"/>
      <c r="W1594" s="12"/>
      <c r="X1594" s="12"/>
      <c r="Y1594" s="12"/>
      <c r="Z1594" s="12"/>
      <c r="AA1594" s="12"/>
      <c r="AB1594" s="12"/>
    </row>
    <row r="1595" spans="1:28" ht="12.75" customHeight="1" x14ac:dyDescent="0.15">
      <c r="A1595" t="str">
        <f t="shared" si="73"/>
        <v>1434396795540246171759</v>
      </c>
      <c r="B1595" s="45">
        <v>143439679</v>
      </c>
      <c r="C1595" s="13">
        <v>5540246171759</v>
      </c>
      <c r="D1595" s="11" t="str">
        <f t="shared" si="72"/>
        <v>MIX LEGUMES</v>
      </c>
      <c r="E1595" s="7">
        <v>44883</v>
      </c>
      <c r="F1595" s="42" t="str">
        <f t="shared" si="74"/>
        <v>202211</v>
      </c>
      <c r="G1595" s="9">
        <v>6682</v>
      </c>
      <c r="H1595" s="12"/>
      <c r="I1595" s="12"/>
      <c r="J1595" s="12"/>
      <c r="K1595" s="12"/>
      <c r="L1595" s="12"/>
      <c r="M1595" s="12"/>
      <c r="N1595" s="12"/>
      <c r="O1595" s="12"/>
      <c r="P1595" s="12"/>
      <c r="Q1595" s="12"/>
      <c r="R1595" s="12"/>
      <c r="S1595" s="12"/>
      <c r="T1595" s="12"/>
      <c r="U1595" s="12"/>
      <c r="V1595" s="12"/>
      <c r="W1595" s="12"/>
      <c r="X1595" s="12"/>
      <c r="Y1595" s="12"/>
      <c r="Z1595" s="12"/>
      <c r="AA1595" s="12"/>
      <c r="AB1595" s="12"/>
    </row>
    <row r="1596" spans="1:28" ht="12.75" customHeight="1" x14ac:dyDescent="0.15">
      <c r="A1596" t="str">
        <f t="shared" si="73"/>
        <v>1434396795540246177133</v>
      </c>
      <c r="B1596" s="45">
        <v>143439679</v>
      </c>
      <c r="C1596" s="11">
        <v>5540246177133</v>
      </c>
      <c r="D1596" s="11" t="str">
        <f t="shared" si="72"/>
        <v>MIX LEGUMES</v>
      </c>
      <c r="E1596" s="4">
        <v>44883</v>
      </c>
      <c r="F1596" s="42" t="str">
        <f t="shared" si="74"/>
        <v>202211</v>
      </c>
      <c r="G1596" s="6">
        <v>8318</v>
      </c>
      <c r="H1596" s="12"/>
      <c r="I1596" s="12"/>
      <c r="J1596" s="12"/>
      <c r="K1596" s="12"/>
      <c r="L1596" s="12"/>
      <c r="M1596" s="12"/>
      <c r="N1596" s="12"/>
      <c r="O1596" s="12"/>
      <c r="P1596" s="12"/>
      <c r="Q1596" s="12"/>
      <c r="R1596" s="12"/>
      <c r="S1596" s="12"/>
      <c r="T1596" s="12"/>
      <c r="U1596" s="12"/>
      <c r="V1596" s="12"/>
      <c r="W1596" s="12"/>
      <c r="X1596" s="12"/>
      <c r="Y1596" s="12"/>
      <c r="Z1596" s="12"/>
      <c r="AA1596" s="12"/>
      <c r="AB1596" s="12"/>
    </row>
    <row r="1597" spans="1:28" ht="12.75" customHeight="1" x14ac:dyDescent="0.15">
      <c r="A1597" t="str">
        <f t="shared" si="73"/>
        <v>1434396825540246176699</v>
      </c>
      <c r="B1597" s="45">
        <v>143439682</v>
      </c>
      <c r="C1597" s="11">
        <v>5540246176699</v>
      </c>
      <c r="D1597" s="11" t="str">
        <f t="shared" si="72"/>
        <v>CREMERIE</v>
      </c>
      <c r="E1597" s="4">
        <v>44878</v>
      </c>
      <c r="F1597" s="42" t="str">
        <f t="shared" si="74"/>
        <v>202211</v>
      </c>
      <c r="G1597" s="6">
        <v>8352</v>
      </c>
      <c r="H1597" s="12"/>
      <c r="I1597" s="12"/>
      <c r="J1597" s="12"/>
      <c r="K1597" s="12"/>
      <c r="L1597" s="12"/>
      <c r="M1597" s="12"/>
      <c r="N1597" s="12"/>
      <c r="O1597" s="12"/>
      <c r="P1597" s="12"/>
      <c r="Q1597" s="12"/>
      <c r="R1597" s="12"/>
      <c r="S1597" s="12"/>
      <c r="T1597" s="12"/>
      <c r="U1597" s="12"/>
      <c r="V1597" s="12"/>
      <c r="W1597" s="12"/>
      <c r="X1597" s="12"/>
      <c r="Y1597" s="12"/>
      <c r="Z1597" s="12"/>
      <c r="AA1597" s="12"/>
      <c r="AB1597" s="12"/>
    </row>
    <row r="1598" spans="1:28" ht="12.75" customHeight="1" x14ac:dyDescent="0.15">
      <c r="A1598" t="str">
        <f t="shared" si="73"/>
        <v>1434396835540246176295</v>
      </c>
      <c r="B1598" s="45">
        <v>143439683</v>
      </c>
      <c r="C1598" s="11">
        <v>5540246176295</v>
      </c>
      <c r="D1598" s="11" t="str">
        <f t="shared" si="72"/>
        <v>CREMERIE</v>
      </c>
      <c r="E1598" s="4">
        <v>44878</v>
      </c>
      <c r="F1598" s="42" t="str">
        <f t="shared" si="74"/>
        <v>202211</v>
      </c>
      <c r="G1598" s="6">
        <v>4455</v>
      </c>
      <c r="H1598" s="12"/>
      <c r="I1598" s="12"/>
      <c r="J1598" s="12"/>
      <c r="K1598" s="12"/>
      <c r="L1598" s="12"/>
      <c r="M1598" s="12"/>
      <c r="N1598" s="12"/>
      <c r="O1598" s="12"/>
      <c r="P1598" s="12"/>
      <c r="Q1598" s="12"/>
      <c r="R1598" s="12"/>
      <c r="S1598" s="12"/>
      <c r="T1598" s="12"/>
      <c r="U1598" s="12"/>
      <c r="V1598" s="12"/>
      <c r="W1598" s="12"/>
      <c r="X1598" s="12"/>
      <c r="Y1598" s="12"/>
      <c r="Z1598" s="12"/>
      <c r="AA1598" s="12"/>
      <c r="AB1598" s="12"/>
    </row>
    <row r="1599" spans="1:28" ht="12.75" customHeight="1" x14ac:dyDescent="0.15">
      <c r="A1599" t="str">
        <f t="shared" si="73"/>
        <v>1434396905540246191598</v>
      </c>
      <c r="B1599" s="45">
        <v>143439690</v>
      </c>
      <c r="C1599" s="13">
        <v>5540246191598</v>
      </c>
      <c r="D1599" s="11" t="str">
        <f t="shared" si="72"/>
        <v>CREMERIE</v>
      </c>
      <c r="E1599" s="7">
        <v>44882</v>
      </c>
      <c r="F1599" s="42" t="str">
        <f t="shared" si="74"/>
        <v>202211</v>
      </c>
      <c r="G1599" s="9">
        <v>1601</v>
      </c>
      <c r="H1599" s="12"/>
      <c r="I1599" s="12"/>
      <c r="J1599" s="12"/>
      <c r="K1599" s="12"/>
      <c r="L1599" s="12"/>
      <c r="M1599" s="12"/>
      <c r="N1599" s="12"/>
      <c r="O1599" s="12"/>
      <c r="P1599" s="12"/>
      <c r="Q1599" s="12"/>
      <c r="R1599" s="12"/>
      <c r="S1599" s="12"/>
      <c r="T1599" s="12"/>
      <c r="U1599" s="12"/>
      <c r="V1599" s="12"/>
      <c r="W1599" s="12"/>
      <c r="X1599" s="12"/>
      <c r="Y1599" s="12"/>
      <c r="Z1599" s="12"/>
      <c r="AA1599" s="12"/>
      <c r="AB1599" s="12"/>
    </row>
    <row r="1600" spans="1:28" ht="12.75" customHeight="1" x14ac:dyDescent="0.15">
      <c r="A1600" t="str">
        <f t="shared" si="73"/>
        <v>1434396915540246195943</v>
      </c>
      <c r="B1600" s="45">
        <v>143439691</v>
      </c>
      <c r="C1600" s="13">
        <v>5540246195943</v>
      </c>
      <c r="D1600" s="11" t="str">
        <f t="shared" si="72"/>
        <v>CREMERIE</v>
      </c>
      <c r="E1600" s="7">
        <v>44912</v>
      </c>
      <c r="F1600" s="42" t="str">
        <f t="shared" si="74"/>
        <v>202212</v>
      </c>
      <c r="G1600" s="9">
        <v>928</v>
      </c>
      <c r="H1600" s="12"/>
      <c r="I1600" s="12"/>
      <c r="J1600" s="12"/>
      <c r="K1600" s="12"/>
      <c r="L1600" s="12"/>
      <c r="M1600" s="12"/>
      <c r="N1600" s="12"/>
      <c r="O1600" s="12"/>
      <c r="P1600" s="12"/>
      <c r="Q1600" s="12"/>
      <c r="R1600" s="12"/>
      <c r="S1600" s="12"/>
      <c r="T1600" s="12"/>
      <c r="U1600" s="12"/>
      <c r="V1600" s="12"/>
      <c r="W1600" s="12"/>
      <c r="X1600" s="12"/>
      <c r="Y1600" s="12"/>
      <c r="Z1600" s="12"/>
      <c r="AA1600" s="12"/>
      <c r="AB1600" s="12"/>
    </row>
    <row r="1601" spans="1:28" ht="12.75" customHeight="1" x14ac:dyDescent="0.15">
      <c r="A1601" t="str">
        <f t="shared" si="73"/>
        <v>1434396915540246195944</v>
      </c>
      <c r="B1601" s="45">
        <v>143439691</v>
      </c>
      <c r="C1601" s="11">
        <v>5540246195944</v>
      </c>
      <c r="D1601" s="11" t="str">
        <f t="shared" si="72"/>
        <v>CREMERIE</v>
      </c>
      <c r="E1601" s="4">
        <v>44912</v>
      </c>
      <c r="F1601" s="42" t="str">
        <f t="shared" si="74"/>
        <v>202212</v>
      </c>
      <c r="G1601" s="6">
        <v>928</v>
      </c>
      <c r="H1601" s="12"/>
      <c r="I1601" s="12"/>
      <c r="J1601" s="12"/>
      <c r="K1601" s="12"/>
      <c r="L1601" s="12"/>
      <c r="M1601" s="12"/>
      <c r="N1601" s="12"/>
      <c r="O1601" s="12"/>
      <c r="P1601" s="12"/>
      <c r="Q1601" s="12"/>
      <c r="R1601" s="12"/>
      <c r="S1601" s="12"/>
      <c r="T1601" s="12"/>
      <c r="U1601" s="12"/>
      <c r="V1601" s="12"/>
      <c r="W1601" s="12"/>
      <c r="X1601" s="12"/>
      <c r="Y1601" s="12"/>
      <c r="Z1601" s="12"/>
      <c r="AA1601" s="12"/>
      <c r="AB1601" s="12"/>
    </row>
    <row r="1602" spans="1:28" ht="12.75" customHeight="1" x14ac:dyDescent="0.15">
      <c r="A1602" t="str">
        <f t="shared" si="73"/>
        <v>1434397205540246172669</v>
      </c>
      <c r="B1602" s="45">
        <v>143439720</v>
      </c>
      <c r="C1602" s="13">
        <v>5540246172669</v>
      </c>
      <c r="D1602" s="11" t="str">
        <f t="shared" ref="D1602:D1665" si="75">VLOOKUP(C1602,Categorie,4,FALSE)</f>
        <v>CREMERIE</v>
      </c>
      <c r="E1602" s="7">
        <v>44879</v>
      </c>
      <c r="F1602" s="42" t="str">
        <f t="shared" si="74"/>
        <v>202211</v>
      </c>
      <c r="G1602" s="9">
        <v>140</v>
      </c>
      <c r="H1602" s="12"/>
      <c r="I1602" s="12"/>
      <c r="J1602" s="12"/>
      <c r="K1602" s="12"/>
      <c r="L1602" s="12"/>
      <c r="M1602" s="12"/>
      <c r="N1602" s="12"/>
      <c r="O1602" s="12"/>
      <c r="P1602" s="12"/>
      <c r="Q1602" s="12"/>
      <c r="R1602" s="12"/>
      <c r="S1602" s="12"/>
      <c r="T1602" s="12"/>
      <c r="U1602" s="12"/>
      <c r="V1602" s="12"/>
      <c r="W1602" s="12"/>
      <c r="X1602" s="12"/>
      <c r="Y1602" s="12"/>
      <c r="Z1602" s="12"/>
      <c r="AA1602" s="12"/>
      <c r="AB1602" s="12"/>
    </row>
    <row r="1603" spans="1:28" ht="12.75" customHeight="1" x14ac:dyDescent="0.15">
      <c r="A1603" t="str">
        <f t="shared" ref="A1603:A1666" si="76">_xlfn.CONCAT(B1603,C1603)</f>
        <v>1434397205540246172978</v>
      </c>
      <c r="B1603" s="45">
        <v>143439720</v>
      </c>
      <c r="C1603" s="11">
        <v>5540246172978</v>
      </c>
      <c r="D1603" s="11" t="str">
        <f t="shared" si="75"/>
        <v>CREMERIE</v>
      </c>
      <c r="E1603" s="4">
        <v>44879</v>
      </c>
      <c r="F1603" s="42" t="str">
        <f t="shared" ref="F1603:F1666" si="77">TEXT(E1603,"aaaamm")</f>
        <v>202211</v>
      </c>
      <c r="G1603" s="6">
        <v>1253</v>
      </c>
      <c r="H1603" s="12"/>
      <c r="I1603" s="12"/>
      <c r="J1603" s="12"/>
      <c r="K1603" s="12"/>
      <c r="L1603" s="12"/>
      <c r="M1603" s="12"/>
      <c r="N1603" s="12"/>
      <c r="O1603" s="12"/>
      <c r="P1603" s="12"/>
      <c r="Q1603" s="12"/>
      <c r="R1603" s="12"/>
      <c r="S1603" s="12"/>
      <c r="T1603" s="12"/>
      <c r="U1603" s="12"/>
      <c r="V1603" s="12"/>
      <c r="W1603" s="12"/>
      <c r="X1603" s="12"/>
      <c r="Y1603" s="12"/>
      <c r="Z1603" s="12"/>
      <c r="AA1603" s="12"/>
      <c r="AB1603" s="12"/>
    </row>
    <row r="1604" spans="1:28" ht="12.75" customHeight="1" x14ac:dyDescent="0.15">
      <c r="A1604" t="str">
        <f t="shared" si="76"/>
        <v>1434397205540246174174</v>
      </c>
      <c r="B1604" s="45">
        <v>143439720</v>
      </c>
      <c r="C1604" s="11">
        <v>5540246174174</v>
      </c>
      <c r="D1604" s="11" t="str">
        <f t="shared" si="75"/>
        <v>CREMERIE</v>
      </c>
      <c r="E1604" s="4">
        <v>44879</v>
      </c>
      <c r="F1604" s="42" t="str">
        <f t="shared" si="77"/>
        <v>202211</v>
      </c>
      <c r="G1604" s="6">
        <v>232</v>
      </c>
      <c r="H1604" s="12"/>
      <c r="I1604" s="12"/>
      <c r="J1604" s="12"/>
      <c r="K1604" s="12"/>
      <c r="L1604" s="12"/>
      <c r="M1604" s="12"/>
      <c r="N1604" s="12"/>
      <c r="O1604" s="12"/>
      <c r="P1604" s="12"/>
      <c r="Q1604" s="12"/>
      <c r="R1604" s="12"/>
      <c r="S1604" s="12"/>
      <c r="T1604" s="12"/>
      <c r="U1604" s="12"/>
      <c r="V1604" s="12"/>
      <c r="W1604" s="12"/>
      <c r="X1604" s="12"/>
      <c r="Y1604" s="12"/>
      <c r="Z1604" s="12"/>
      <c r="AA1604" s="12"/>
      <c r="AB1604" s="12"/>
    </row>
    <row r="1605" spans="1:28" ht="12.75" customHeight="1" x14ac:dyDescent="0.15">
      <c r="A1605" t="str">
        <f t="shared" si="76"/>
        <v>1434397205540246188175</v>
      </c>
      <c r="B1605" s="45">
        <v>143439720</v>
      </c>
      <c r="C1605" s="11">
        <v>5540246188175</v>
      </c>
      <c r="D1605" s="11" t="str">
        <f t="shared" si="75"/>
        <v>CREMERIE</v>
      </c>
      <c r="E1605" s="4">
        <v>44879</v>
      </c>
      <c r="F1605" s="42" t="str">
        <f t="shared" si="77"/>
        <v>202211</v>
      </c>
      <c r="G1605" s="6">
        <v>232</v>
      </c>
      <c r="H1605" s="12"/>
      <c r="I1605" s="12"/>
      <c r="J1605" s="12"/>
      <c r="K1605" s="12"/>
      <c r="L1605" s="12"/>
      <c r="M1605" s="12"/>
      <c r="N1605" s="12"/>
      <c r="O1605" s="12"/>
      <c r="P1605" s="12"/>
      <c r="Q1605" s="12"/>
      <c r="R1605" s="12"/>
      <c r="S1605" s="12"/>
      <c r="T1605" s="12"/>
      <c r="U1605" s="12"/>
      <c r="V1605" s="12"/>
      <c r="W1605" s="12"/>
      <c r="X1605" s="12"/>
      <c r="Y1605" s="12"/>
      <c r="Z1605" s="12"/>
      <c r="AA1605" s="12"/>
      <c r="AB1605" s="12"/>
    </row>
    <row r="1606" spans="1:28" ht="12.75" customHeight="1" x14ac:dyDescent="0.15">
      <c r="A1606" t="str">
        <f t="shared" si="76"/>
        <v>1434397235540246171933</v>
      </c>
      <c r="B1606" s="45">
        <v>143439723</v>
      </c>
      <c r="C1606" s="11">
        <v>5540246171933</v>
      </c>
      <c r="D1606" s="11" t="str">
        <f t="shared" si="75"/>
        <v>CREMERIE</v>
      </c>
      <c r="E1606" s="4">
        <v>44879</v>
      </c>
      <c r="F1606" s="42" t="str">
        <f t="shared" si="77"/>
        <v>202211</v>
      </c>
      <c r="G1606" s="6">
        <v>1671</v>
      </c>
      <c r="H1606" s="12"/>
      <c r="I1606" s="12"/>
      <c r="J1606" s="12"/>
      <c r="K1606" s="12"/>
      <c r="L1606" s="12"/>
      <c r="M1606" s="12"/>
      <c r="N1606" s="12"/>
      <c r="O1606" s="12"/>
      <c r="P1606" s="12"/>
      <c r="Q1606" s="12"/>
      <c r="R1606" s="12"/>
      <c r="S1606" s="12"/>
      <c r="T1606" s="12"/>
      <c r="U1606" s="12"/>
      <c r="V1606" s="12"/>
      <c r="W1606" s="12"/>
      <c r="X1606" s="12"/>
      <c r="Y1606" s="12"/>
      <c r="Z1606" s="12"/>
      <c r="AA1606" s="12"/>
      <c r="AB1606" s="12"/>
    </row>
    <row r="1607" spans="1:28" ht="12.75" customHeight="1" x14ac:dyDescent="0.15">
      <c r="A1607" t="str">
        <f t="shared" si="76"/>
        <v>1434397235540246176294</v>
      </c>
      <c r="B1607" s="45">
        <v>143439723</v>
      </c>
      <c r="C1607" s="11">
        <v>5540246176294</v>
      </c>
      <c r="D1607" s="11" t="str">
        <f t="shared" si="75"/>
        <v>CREMERIE</v>
      </c>
      <c r="E1607" s="4">
        <v>44879</v>
      </c>
      <c r="F1607" s="42" t="str">
        <f t="shared" si="77"/>
        <v>202211</v>
      </c>
      <c r="G1607" s="6">
        <v>743</v>
      </c>
      <c r="H1607" s="12"/>
      <c r="I1607" s="12"/>
      <c r="J1607" s="12"/>
      <c r="K1607" s="12"/>
      <c r="L1607" s="12"/>
      <c r="M1607" s="12"/>
      <c r="N1607" s="12"/>
      <c r="O1607" s="12"/>
      <c r="P1607" s="12"/>
      <c r="Q1607" s="12"/>
      <c r="R1607" s="12"/>
      <c r="S1607" s="12"/>
      <c r="T1607" s="12"/>
      <c r="U1607" s="12"/>
      <c r="V1607" s="12"/>
      <c r="W1607" s="12"/>
      <c r="X1607" s="12"/>
      <c r="Y1607" s="12"/>
      <c r="Z1607" s="12"/>
      <c r="AA1607" s="12"/>
      <c r="AB1607" s="12"/>
    </row>
    <row r="1608" spans="1:28" ht="12.75" customHeight="1" x14ac:dyDescent="0.15">
      <c r="A1608" t="str">
        <f t="shared" si="76"/>
        <v>1434397235540246176295</v>
      </c>
      <c r="B1608" s="45">
        <v>143439723</v>
      </c>
      <c r="C1608" s="13">
        <v>5540246176295</v>
      </c>
      <c r="D1608" s="11" t="str">
        <f t="shared" si="75"/>
        <v>CREMERIE</v>
      </c>
      <c r="E1608" s="7">
        <v>44879</v>
      </c>
      <c r="F1608" s="42" t="str">
        <f t="shared" si="77"/>
        <v>202211</v>
      </c>
      <c r="G1608" s="9">
        <v>7424</v>
      </c>
      <c r="H1608" s="12"/>
      <c r="I1608" s="12"/>
      <c r="J1608" s="12"/>
      <c r="K1608" s="12"/>
      <c r="L1608" s="12"/>
      <c r="M1608" s="12"/>
      <c r="N1608" s="12"/>
      <c r="O1608" s="12"/>
      <c r="P1608" s="12"/>
      <c r="Q1608" s="12"/>
      <c r="R1608" s="12"/>
      <c r="S1608" s="12"/>
      <c r="T1608" s="12"/>
      <c r="U1608" s="12"/>
      <c r="V1608" s="12"/>
      <c r="W1608" s="12"/>
      <c r="X1608" s="12"/>
      <c r="Y1608" s="12"/>
      <c r="Z1608" s="12"/>
      <c r="AA1608" s="12"/>
      <c r="AB1608" s="12"/>
    </row>
    <row r="1609" spans="1:28" ht="12.75" customHeight="1" x14ac:dyDescent="0.15">
      <c r="A1609" t="str">
        <f t="shared" si="76"/>
        <v>1434397235540246187987</v>
      </c>
      <c r="B1609" s="45">
        <v>143439723</v>
      </c>
      <c r="C1609" s="13">
        <v>5540246187987</v>
      </c>
      <c r="D1609" s="11" t="str">
        <f t="shared" si="75"/>
        <v>CREMERIE</v>
      </c>
      <c r="E1609" s="7">
        <v>44879</v>
      </c>
      <c r="F1609" s="42" t="str">
        <f t="shared" si="77"/>
        <v>202211</v>
      </c>
      <c r="G1609" s="9">
        <v>4455</v>
      </c>
      <c r="H1609" s="12"/>
      <c r="I1609" s="12"/>
      <c r="J1609" s="12"/>
      <c r="K1609" s="12"/>
      <c r="L1609" s="12"/>
      <c r="M1609" s="12"/>
      <c r="N1609" s="12"/>
      <c r="O1609" s="12"/>
      <c r="P1609" s="12"/>
      <c r="Q1609" s="12"/>
      <c r="R1609" s="12"/>
      <c r="S1609" s="12"/>
      <c r="T1609" s="12"/>
      <c r="U1609" s="12"/>
      <c r="V1609" s="12"/>
      <c r="W1609" s="12"/>
      <c r="X1609" s="12"/>
      <c r="Y1609" s="12"/>
      <c r="Z1609" s="12"/>
      <c r="AA1609" s="12"/>
      <c r="AB1609" s="12"/>
    </row>
    <row r="1610" spans="1:28" ht="12.75" customHeight="1" x14ac:dyDescent="0.15">
      <c r="A1610" t="str">
        <f t="shared" si="76"/>
        <v>1434397235540246188200</v>
      </c>
      <c r="B1610" s="45">
        <v>143439723</v>
      </c>
      <c r="C1610" s="11">
        <v>5540246188200</v>
      </c>
      <c r="D1610" s="11" t="str">
        <f t="shared" si="75"/>
        <v>CREMERIE</v>
      </c>
      <c r="E1610" s="4">
        <v>44879</v>
      </c>
      <c r="F1610" s="42" t="str">
        <f t="shared" si="77"/>
        <v>202211</v>
      </c>
      <c r="G1610" s="6">
        <v>1485</v>
      </c>
      <c r="H1610" s="12"/>
      <c r="I1610" s="12"/>
      <c r="J1610" s="12"/>
      <c r="K1610" s="12"/>
      <c r="L1610" s="12"/>
      <c r="M1610" s="12"/>
      <c r="N1610" s="12"/>
      <c r="O1610" s="12"/>
      <c r="P1610" s="12"/>
      <c r="Q1610" s="12"/>
      <c r="R1610" s="12"/>
      <c r="S1610" s="12"/>
      <c r="T1610" s="12"/>
      <c r="U1610" s="12"/>
      <c r="V1610" s="12"/>
      <c r="W1610" s="12"/>
      <c r="X1610" s="12"/>
      <c r="Y1610" s="12"/>
      <c r="Z1610" s="12"/>
      <c r="AA1610" s="12"/>
      <c r="AB1610" s="12"/>
    </row>
    <row r="1611" spans="1:28" ht="12.75" customHeight="1" x14ac:dyDescent="0.15">
      <c r="A1611" t="str">
        <f t="shared" si="76"/>
        <v>1434397265540246194632</v>
      </c>
      <c r="B1611" s="45">
        <v>143439726</v>
      </c>
      <c r="C1611" s="13">
        <v>5540246194632</v>
      </c>
      <c r="D1611" s="11" t="str">
        <f t="shared" si="75"/>
        <v>BOULANGERIE</v>
      </c>
      <c r="E1611" s="7">
        <v>44884</v>
      </c>
      <c r="F1611" s="42" t="str">
        <f t="shared" si="77"/>
        <v>202211</v>
      </c>
      <c r="G1611" s="9">
        <v>1003</v>
      </c>
      <c r="H1611" s="12"/>
      <c r="I1611" s="12"/>
      <c r="J1611" s="12"/>
      <c r="K1611" s="12"/>
      <c r="L1611" s="12"/>
      <c r="M1611" s="12"/>
      <c r="N1611" s="12"/>
      <c r="O1611" s="12"/>
      <c r="P1611" s="12"/>
      <c r="Q1611" s="12"/>
      <c r="R1611" s="12"/>
      <c r="S1611" s="12"/>
      <c r="T1611" s="12"/>
      <c r="U1611" s="12"/>
      <c r="V1611" s="12"/>
      <c r="W1611" s="12"/>
      <c r="X1611" s="12"/>
      <c r="Y1611" s="12"/>
      <c r="Z1611" s="12"/>
      <c r="AA1611" s="12"/>
      <c r="AB1611" s="12"/>
    </row>
    <row r="1612" spans="1:28" ht="12.75" customHeight="1" x14ac:dyDescent="0.15">
      <c r="A1612" t="str">
        <f t="shared" si="76"/>
        <v>1434397265540246196046</v>
      </c>
      <c r="B1612" s="45">
        <v>143439726</v>
      </c>
      <c r="C1612" s="11">
        <v>5540246196046</v>
      </c>
      <c r="D1612" s="11" t="str">
        <f t="shared" si="75"/>
        <v>BOULANGERIE</v>
      </c>
      <c r="E1612" s="4">
        <v>44884</v>
      </c>
      <c r="F1612" s="42" t="str">
        <f t="shared" si="77"/>
        <v>202211</v>
      </c>
      <c r="G1612" s="6">
        <v>251</v>
      </c>
      <c r="H1612" s="12"/>
      <c r="I1612" s="12"/>
      <c r="J1612" s="12"/>
      <c r="K1612" s="12"/>
      <c r="L1612" s="12"/>
      <c r="M1612" s="12"/>
      <c r="N1612" s="12"/>
      <c r="O1612" s="12"/>
      <c r="P1612" s="12"/>
      <c r="Q1612" s="12"/>
      <c r="R1612" s="12"/>
      <c r="S1612" s="12"/>
      <c r="T1612" s="12"/>
      <c r="U1612" s="12"/>
      <c r="V1612" s="12"/>
      <c r="W1612" s="12"/>
      <c r="X1612" s="12"/>
      <c r="Y1612" s="12"/>
      <c r="Z1612" s="12"/>
      <c r="AA1612" s="12"/>
      <c r="AB1612" s="12"/>
    </row>
    <row r="1613" spans="1:28" ht="12.75" customHeight="1" x14ac:dyDescent="0.15">
      <c r="A1613" t="str">
        <f t="shared" si="76"/>
        <v>1434397315540246194632</v>
      </c>
      <c r="B1613" s="45">
        <v>143439731</v>
      </c>
      <c r="C1613" s="13">
        <v>5540246194632</v>
      </c>
      <c r="D1613" s="11" t="str">
        <f t="shared" si="75"/>
        <v>BOULANGERIE</v>
      </c>
      <c r="E1613" s="7">
        <v>44886</v>
      </c>
      <c r="F1613" s="42" t="str">
        <f t="shared" si="77"/>
        <v>202211</v>
      </c>
      <c r="G1613" s="9">
        <v>1170</v>
      </c>
      <c r="H1613" s="12"/>
      <c r="I1613" s="12"/>
      <c r="J1613" s="12"/>
      <c r="K1613" s="12"/>
      <c r="L1613" s="12"/>
      <c r="M1613" s="12"/>
      <c r="N1613" s="12"/>
      <c r="O1613" s="12"/>
      <c r="P1613" s="12"/>
      <c r="Q1613" s="12"/>
      <c r="R1613" s="12"/>
      <c r="S1613" s="12"/>
      <c r="T1613" s="12"/>
      <c r="U1613" s="12"/>
      <c r="V1613" s="12"/>
      <c r="W1613" s="12"/>
      <c r="X1613" s="12"/>
      <c r="Y1613" s="12"/>
      <c r="Z1613" s="12"/>
      <c r="AA1613" s="12"/>
      <c r="AB1613" s="12"/>
    </row>
    <row r="1614" spans="1:28" ht="12.75" customHeight="1" x14ac:dyDescent="0.15">
      <c r="A1614" t="str">
        <f t="shared" si="76"/>
        <v>1434397475540246170256</v>
      </c>
      <c r="B1614" s="45">
        <v>143439747</v>
      </c>
      <c r="C1614" s="11">
        <v>5540246170256</v>
      </c>
      <c r="D1614" s="11" t="str">
        <f t="shared" si="75"/>
        <v>BOULANGERIE</v>
      </c>
      <c r="E1614" s="4">
        <v>44898</v>
      </c>
      <c r="F1614" s="42" t="str">
        <f t="shared" si="77"/>
        <v>202212</v>
      </c>
      <c r="G1614" s="6">
        <v>3174</v>
      </c>
      <c r="H1614" s="12"/>
      <c r="I1614" s="12"/>
      <c r="J1614" s="12"/>
      <c r="K1614" s="12"/>
      <c r="L1614" s="12"/>
      <c r="M1614" s="12"/>
      <c r="N1614" s="12"/>
      <c r="O1614" s="12"/>
      <c r="P1614" s="12"/>
      <c r="Q1614" s="12"/>
      <c r="R1614" s="12"/>
      <c r="S1614" s="12"/>
      <c r="T1614" s="12"/>
      <c r="U1614" s="12"/>
      <c r="V1614" s="12"/>
      <c r="W1614" s="12"/>
      <c r="X1614" s="12"/>
      <c r="Y1614" s="12"/>
      <c r="Z1614" s="12"/>
      <c r="AA1614" s="12"/>
      <c r="AB1614" s="12"/>
    </row>
    <row r="1615" spans="1:28" ht="12.75" customHeight="1" x14ac:dyDescent="0.15">
      <c r="A1615" t="str">
        <f t="shared" si="76"/>
        <v>1434397475540246171888</v>
      </c>
      <c r="B1615" s="45">
        <v>143439747</v>
      </c>
      <c r="C1615" s="13">
        <v>5540246171888</v>
      </c>
      <c r="D1615" s="11" t="str">
        <f t="shared" si="75"/>
        <v>BOULANGERIE</v>
      </c>
      <c r="E1615" s="7">
        <v>44898</v>
      </c>
      <c r="F1615" s="42" t="str">
        <f t="shared" si="77"/>
        <v>202212</v>
      </c>
      <c r="G1615" s="9">
        <v>520</v>
      </c>
      <c r="H1615" s="12"/>
      <c r="I1615" s="12"/>
      <c r="J1615" s="12"/>
      <c r="K1615" s="12"/>
      <c r="L1615" s="12"/>
      <c r="M1615" s="12"/>
      <c r="N1615" s="12"/>
      <c r="O1615" s="12"/>
      <c r="P1615" s="12"/>
      <c r="Q1615" s="12"/>
      <c r="R1615" s="12"/>
      <c r="S1615" s="12"/>
      <c r="T1615" s="12"/>
      <c r="U1615" s="12"/>
      <c r="V1615" s="12"/>
      <c r="W1615" s="12"/>
      <c r="X1615" s="12"/>
      <c r="Y1615" s="12"/>
      <c r="Z1615" s="12"/>
      <c r="AA1615" s="12"/>
      <c r="AB1615" s="12"/>
    </row>
    <row r="1616" spans="1:28" ht="12.75" customHeight="1" x14ac:dyDescent="0.15">
      <c r="A1616" t="str">
        <f t="shared" si="76"/>
        <v>1434397485540246170256</v>
      </c>
      <c r="B1616" s="45">
        <v>143439748</v>
      </c>
      <c r="C1616" s="11">
        <v>5540246170256</v>
      </c>
      <c r="D1616" s="11" t="str">
        <f t="shared" si="75"/>
        <v>BOULANGERIE</v>
      </c>
      <c r="E1616" s="4">
        <v>44906</v>
      </c>
      <c r="F1616" s="42" t="str">
        <f t="shared" si="77"/>
        <v>202212</v>
      </c>
      <c r="G1616" s="6">
        <v>3174</v>
      </c>
      <c r="H1616" s="12"/>
      <c r="I1616" s="12"/>
      <c r="J1616" s="12"/>
      <c r="K1616" s="12"/>
      <c r="L1616" s="12"/>
      <c r="M1616" s="12"/>
      <c r="N1616" s="12"/>
      <c r="O1616" s="12"/>
      <c r="P1616" s="12"/>
      <c r="Q1616" s="12"/>
      <c r="R1616" s="12"/>
      <c r="S1616" s="12"/>
      <c r="T1616" s="12"/>
      <c r="U1616" s="12"/>
      <c r="V1616" s="12"/>
      <c r="W1616" s="12"/>
      <c r="X1616" s="12"/>
      <c r="Y1616" s="12"/>
      <c r="Z1616" s="12"/>
      <c r="AA1616" s="12"/>
      <c r="AB1616" s="12"/>
    </row>
    <row r="1617" spans="1:28" ht="12.75" customHeight="1" x14ac:dyDescent="0.15">
      <c r="A1617" t="str">
        <f t="shared" si="76"/>
        <v>1434397485540246171888</v>
      </c>
      <c r="B1617" s="45">
        <v>143439748</v>
      </c>
      <c r="C1617" s="13">
        <v>5540246171888</v>
      </c>
      <c r="D1617" s="11" t="str">
        <f t="shared" si="75"/>
        <v>BOULANGERIE</v>
      </c>
      <c r="E1617" s="7">
        <v>44906</v>
      </c>
      <c r="F1617" s="42" t="str">
        <f t="shared" si="77"/>
        <v>202212</v>
      </c>
      <c r="G1617" s="9">
        <v>520</v>
      </c>
      <c r="H1617" s="12"/>
      <c r="I1617" s="12"/>
      <c r="J1617" s="12"/>
      <c r="K1617" s="12"/>
      <c r="L1617" s="12"/>
      <c r="M1617" s="12"/>
      <c r="N1617" s="12"/>
      <c r="O1617" s="12"/>
      <c r="P1617" s="12"/>
      <c r="Q1617" s="12"/>
      <c r="R1617" s="12"/>
      <c r="S1617" s="12"/>
      <c r="T1617" s="12"/>
      <c r="U1617" s="12"/>
      <c r="V1617" s="12"/>
      <c r="W1617" s="12"/>
      <c r="X1617" s="12"/>
      <c r="Y1617" s="12"/>
      <c r="Z1617" s="12"/>
      <c r="AA1617" s="12"/>
      <c r="AB1617" s="12"/>
    </row>
    <row r="1618" spans="1:28" ht="12.75" customHeight="1" x14ac:dyDescent="0.15">
      <c r="A1618" t="str">
        <f t="shared" si="76"/>
        <v>1434397495540246170256</v>
      </c>
      <c r="B1618" s="45">
        <v>143439749</v>
      </c>
      <c r="C1618" s="11">
        <v>5540246170256</v>
      </c>
      <c r="D1618" s="11" t="str">
        <f t="shared" si="75"/>
        <v>BOULANGERIE</v>
      </c>
      <c r="E1618" s="4">
        <v>44912</v>
      </c>
      <c r="F1618" s="42" t="str">
        <f t="shared" si="77"/>
        <v>202212</v>
      </c>
      <c r="G1618" s="6">
        <v>3112</v>
      </c>
      <c r="H1618" s="12"/>
      <c r="I1618" s="12"/>
      <c r="J1618" s="12"/>
      <c r="K1618" s="12"/>
      <c r="L1618" s="12"/>
      <c r="M1618" s="12"/>
      <c r="N1618" s="12"/>
      <c r="O1618" s="12"/>
      <c r="P1618" s="12"/>
      <c r="Q1618" s="12"/>
      <c r="R1618" s="12"/>
      <c r="S1618" s="12"/>
      <c r="T1618" s="12"/>
      <c r="U1618" s="12"/>
      <c r="V1618" s="12"/>
      <c r="W1618" s="12"/>
      <c r="X1618" s="12"/>
      <c r="Y1618" s="12"/>
      <c r="Z1618" s="12"/>
      <c r="AA1618" s="12"/>
      <c r="AB1618" s="12"/>
    </row>
    <row r="1619" spans="1:28" ht="12.75" customHeight="1" x14ac:dyDescent="0.15">
      <c r="A1619" t="str">
        <f t="shared" si="76"/>
        <v>1434397495540246171888</v>
      </c>
      <c r="B1619" s="45">
        <v>143439749</v>
      </c>
      <c r="C1619" s="13">
        <v>5540246171888</v>
      </c>
      <c r="D1619" s="11" t="str">
        <f t="shared" si="75"/>
        <v>BOULANGERIE</v>
      </c>
      <c r="E1619" s="7">
        <v>44912</v>
      </c>
      <c r="F1619" s="42" t="str">
        <f t="shared" si="77"/>
        <v>202212</v>
      </c>
      <c r="G1619" s="9">
        <v>520</v>
      </c>
      <c r="H1619" s="12"/>
      <c r="I1619" s="12"/>
      <c r="J1619" s="12"/>
      <c r="K1619" s="12"/>
      <c r="L1619" s="12"/>
      <c r="M1619" s="12"/>
      <c r="N1619" s="12"/>
      <c r="O1619" s="12"/>
      <c r="P1619" s="12"/>
      <c r="Q1619" s="12"/>
      <c r="R1619" s="12"/>
      <c r="S1619" s="12"/>
      <c r="T1619" s="12"/>
      <c r="U1619" s="12"/>
      <c r="V1619" s="12"/>
      <c r="W1619" s="12"/>
      <c r="X1619" s="12"/>
      <c r="Y1619" s="12"/>
      <c r="Z1619" s="12"/>
      <c r="AA1619" s="12"/>
      <c r="AB1619" s="12"/>
    </row>
    <row r="1620" spans="1:28" ht="12.75" customHeight="1" x14ac:dyDescent="0.15">
      <c r="A1620" t="str">
        <f t="shared" si="76"/>
        <v>1434397715540246172669</v>
      </c>
      <c r="B1620" s="45">
        <v>143439771</v>
      </c>
      <c r="C1620" s="11">
        <v>5540246172669</v>
      </c>
      <c r="D1620" s="11" t="str">
        <f t="shared" si="75"/>
        <v>CREMERIE</v>
      </c>
      <c r="E1620" s="4">
        <v>44882</v>
      </c>
      <c r="F1620" s="42" t="str">
        <f t="shared" si="77"/>
        <v>202211</v>
      </c>
      <c r="G1620" s="6">
        <v>140</v>
      </c>
      <c r="H1620" s="12"/>
      <c r="I1620" s="12"/>
      <c r="J1620" s="12"/>
      <c r="K1620" s="12"/>
      <c r="L1620" s="12"/>
      <c r="M1620" s="12"/>
      <c r="N1620" s="12"/>
      <c r="O1620" s="12"/>
      <c r="P1620" s="12"/>
      <c r="Q1620" s="12"/>
      <c r="R1620" s="12"/>
      <c r="S1620" s="12"/>
      <c r="T1620" s="12"/>
      <c r="U1620" s="12"/>
      <c r="V1620" s="12"/>
      <c r="W1620" s="12"/>
      <c r="X1620" s="12"/>
      <c r="Y1620" s="12"/>
      <c r="Z1620" s="12"/>
      <c r="AA1620" s="12"/>
      <c r="AB1620" s="12"/>
    </row>
    <row r="1621" spans="1:28" ht="12.75" customHeight="1" x14ac:dyDescent="0.15">
      <c r="A1621" t="str">
        <f t="shared" si="76"/>
        <v>1434397715540246191594</v>
      </c>
      <c r="B1621" s="45">
        <v>143439771</v>
      </c>
      <c r="C1621" s="11">
        <v>5540246191594</v>
      </c>
      <c r="D1621" s="11" t="str">
        <f t="shared" si="75"/>
        <v>CREMERIE</v>
      </c>
      <c r="E1621" s="4">
        <v>44882</v>
      </c>
      <c r="F1621" s="42" t="str">
        <f t="shared" si="77"/>
        <v>202211</v>
      </c>
      <c r="G1621" s="6">
        <v>1504</v>
      </c>
      <c r="H1621" s="12"/>
      <c r="I1621" s="12"/>
      <c r="J1621" s="12"/>
      <c r="K1621" s="12"/>
      <c r="L1621" s="12"/>
      <c r="M1621" s="12"/>
      <c r="N1621" s="12"/>
      <c r="O1621" s="12"/>
      <c r="P1621" s="12"/>
      <c r="Q1621" s="12"/>
      <c r="R1621" s="12"/>
      <c r="S1621" s="12"/>
      <c r="T1621" s="12"/>
      <c r="U1621" s="12"/>
      <c r="V1621" s="12"/>
      <c r="W1621" s="12"/>
      <c r="X1621" s="12"/>
      <c r="Y1621" s="12"/>
      <c r="Z1621" s="12"/>
      <c r="AA1621" s="12"/>
      <c r="AB1621" s="12"/>
    </row>
    <row r="1622" spans="1:28" ht="12.75" customHeight="1" x14ac:dyDescent="0.15">
      <c r="A1622" t="str">
        <f t="shared" si="76"/>
        <v>1434397735540246171933</v>
      </c>
      <c r="B1622" s="45">
        <v>143439773</v>
      </c>
      <c r="C1622" s="13">
        <v>5540246171933</v>
      </c>
      <c r="D1622" s="11" t="str">
        <f t="shared" si="75"/>
        <v>CREMERIE</v>
      </c>
      <c r="E1622" s="7">
        <v>44882</v>
      </c>
      <c r="F1622" s="42" t="str">
        <f t="shared" si="77"/>
        <v>202211</v>
      </c>
      <c r="G1622" s="9">
        <v>1114</v>
      </c>
      <c r="H1622" s="12"/>
      <c r="I1622" s="12"/>
      <c r="J1622" s="12"/>
      <c r="K1622" s="12"/>
      <c r="L1622" s="12"/>
      <c r="M1622" s="12"/>
      <c r="N1622" s="12"/>
      <c r="O1622" s="12"/>
      <c r="P1622" s="12"/>
      <c r="Q1622" s="12"/>
      <c r="R1622" s="12"/>
      <c r="S1622" s="12"/>
      <c r="T1622" s="12"/>
      <c r="U1622" s="12"/>
      <c r="V1622" s="12"/>
      <c r="W1622" s="12"/>
      <c r="X1622" s="12"/>
      <c r="Y1622" s="12"/>
      <c r="Z1622" s="12"/>
      <c r="AA1622" s="12"/>
      <c r="AB1622" s="12"/>
    </row>
    <row r="1623" spans="1:28" ht="12.75" customHeight="1" x14ac:dyDescent="0.15">
      <c r="A1623" t="str">
        <f t="shared" si="76"/>
        <v>1434397735540246176295</v>
      </c>
      <c r="B1623" s="45">
        <v>143439773</v>
      </c>
      <c r="C1623" s="11">
        <v>5540246176295</v>
      </c>
      <c r="D1623" s="11" t="str">
        <f t="shared" si="75"/>
        <v>CREMERIE</v>
      </c>
      <c r="E1623" s="4">
        <v>44882</v>
      </c>
      <c r="F1623" s="42" t="str">
        <f t="shared" si="77"/>
        <v>202211</v>
      </c>
      <c r="G1623" s="6">
        <v>8909</v>
      </c>
      <c r="H1623" s="12"/>
      <c r="I1623" s="12"/>
      <c r="J1623" s="12"/>
      <c r="K1623" s="12"/>
      <c r="L1623" s="12"/>
      <c r="M1623" s="12"/>
      <c r="N1623" s="12"/>
      <c r="O1623" s="12"/>
      <c r="P1623" s="12"/>
      <c r="Q1623" s="12"/>
      <c r="R1623" s="12"/>
      <c r="S1623" s="12"/>
      <c r="T1623" s="12"/>
      <c r="U1623" s="12"/>
      <c r="V1623" s="12"/>
      <c r="W1623" s="12"/>
      <c r="X1623" s="12"/>
      <c r="Y1623" s="12"/>
      <c r="Z1623" s="12"/>
      <c r="AA1623" s="12"/>
      <c r="AB1623" s="12"/>
    </row>
    <row r="1624" spans="1:28" ht="12.75" customHeight="1" x14ac:dyDescent="0.15">
      <c r="A1624" t="str">
        <f t="shared" si="76"/>
        <v>1434397735540246187987</v>
      </c>
      <c r="B1624" s="45">
        <v>143439773</v>
      </c>
      <c r="C1624" s="13">
        <v>5540246187987</v>
      </c>
      <c r="D1624" s="11" t="str">
        <f t="shared" si="75"/>
        <v>CREMERIE</v>
      </c>
      <c r="E1624" s="7">
        <v>44882</v>
      </c>
      <c r="F1624" s="42" t="str">
        <f t="shared" si="77"/>
        <v>202211</v>
      </c>
      <c r="G1624" s="9">
        <v>4455</v>
      </c>
      <c r="H1624" s="12"/>
      <c r="I1624" s="12"/>
      <c r="J1624" s="12"/>
      <c r="K1624" s="12"/>
      <c r="L1624" s="12"/>
      <c r="M1624" s="12"/>
      <c r="N1624" s="12"/>
      <c r="O1624" s="12"/>
      <c r="P1624" s="12"/>
      <c r="Q1624" s="12"/>
      <c r="R1624" s="12"/>
      <c r="S1624" s="12"/>
      <c r="T1624" s="12"/>
      <c r="U1624" s="12"/>
      <c r="V1624" s="12"/>
      <c r="W1624" s="12"/>
      <c r="X1624" s="12"/>
      <c r="Y1624" s="12"/>
      <c r="Z1624" s="12"/>
      <c r="AA1624" s="12"/>
      <c r="AB1624" s="12"/>
    </row>
    <row r="1625" spans="1:28" ht="12.75" customHeight="1" x14ac:dyDescent="0.15">
      <c r="A1625" t="str">
        <f t="shared" si="76"/>
        <v>1434397805540246177133</v>
      </c>
      <c r="B1625" s="45">
        <v>143439780</v>
      </c>
      <c r="C1625" s="13">
        <v>5540246177133</v>
      </c>
      <c r="D1625" s="11" t="str">
        <f t="shared" si="75"/>
        <v>MIX LEGUMES</v>
      </c>
      <c r="E1625" s="7">
        <v>44882</v>
      </c>
      <c r="F1625" s="42" t="str">
        <f t="shared" si="77"/>
        <v>202211</v>
      </c>
      <c r="G1625" s="9">
        <v>499</v>
      </c>
      <c r="H1625" s="12"/>
      <c r="I1625" s="12"/>
      <c r="J1625" s="12"/>
      <c r="K1625" s="12"/>
      <c r="L1625" s="12"/>
      <c r="M1625" s="12"/>
      <c r="N1625" s="12"/>
      <c r="O1625" s="12"/>
      <c r="P1625" s="12"/>
      <c r="Q1625" s="12"/>
      <c r="R1625" s="12"/>
      <c r="S1625" s="12"/>
      <c r="T1625" s="12"/>
      <c r="U1625" s="12"/>
      <c r="V1625" s="12"/>
      <c r="W1625" s="12"/>
      <c r="X1625" s="12"/>
      <c r="Y1625" s="12"/>
      <c r="Z1625" s="12"/>
      <c r="AA1625" s="12"/>
      <c r="AB1625" s="12"/>
    </row>
    <row r="1626" spans="1:28" ht="12.75" customHeight="1" x14ac:dyDescent="0.15">
      <c r="A1626" t="str">
        <f t="shared" si="76"/>
        <v>1434397805540246192148</v>
      </c>
      <c r="B1626" s="45">
        <v>143439780</v>
      </c>
      <c r="C1626" s="11">
        <v>5540246192148</v>
      </c>
      <c r="D1626" s="11" t="str">
        <f t="shared" si="75"/>
        <v>MIX LEGUMES</v>
      </c>
      <c r="E1626" s="4">
        <v>44882</v>
      </c>
      <c r="F1626" s="42" t="str">
        <f t="shared" si="77"/>
        <v>202211</v>
      </c>
      <c r="G1626" s="6">
        <v>22272</v>
      </c>
      <c r="H1626" s="12"/>
      <c r="I1626" s="12"/>
      <c r="J1626" s="12"/>
      <c r="K1626" s="12"/>
      <c r="L1626" s="12"/>
      <c r="M1626" s="12"/>
      <c r="N1626" s="12"/>
      <c r="O1626" s="12"/>
      <c r="P1626" s="12"/>
      <c r="Q1626" s="12"/>
      <c r="R1626" s="12"/>
      <c r="S1626" s="12"/>
      <c r="T1626" s="12"/>
      <c r="U1626" s="12"/>
      <c r="V1626" s="12"/>
      <c r="W1626" s="12"/>
      <c r="X1626" s="12"/>
      <c r="Y1626" s="12"/>
      <c r="Z1626" s="12"/>
      <c r="AA1626" s="12"/>
      <c r="AB1626" s="12"/>
    </row>
    <row r="1627" spans="1:28" ht="12.75" customHeight="1" x14ac:dyDescent="0.15">
      <c r="A1627" t="str">
        <f t="shared" si="76"/>
        <v>1434397875540246174095</v>
      </c>
      <c r="B1627" s="45">
        <v>143439787</v>
      </c>
      <c r="C1627" s="11">
        <v>5540246174095</v>
      </c>
      <c r="D1627" s="11" t="str">
        <f t="shared" si="75"/>
        <v>CREMERIE</v>
      </c>
      <c r="E1627" s="4">
        <v>44884</v>
      </c>
      <c r="F1627" s="42" t="str">
        <f t="shared" si="77"/>
        <v>202211</v>
      </c>
      <c r="G1627" s="6">
        <v>140</v>
      </c>
      <c r="H1627" s="12"/>
      <c r="I1627" s="12"/>
      <c r="J1627" s="12"/>
      <c r="K1627" s="12"/>
      <c r="L1627" s="12"/>
      <c r="M1627" s="12"/>
      <c r="N1627" s="12"/>
      <c r="O1627" s="12"/>
      <c r="P1627" s="12"/>
      <c r="Q1627" s="12"/>
      <c r="R1627" s="12"/>
      <c r="S1627" s="12"/>
      <c r="T1627" s="12"/>
      <c r="U1627" s="12"/>
      <c r="V1627" s="12"/>
      <c r="W1627" s="12"/>
      <c r="X1627" s="12"/>
      <c r="Y1627" s="12"/>
      <c r="Z1627" s="12"/>
      <c r="AA1627" s="12"/>
      <c r="AB1627" s="12"/>
    </row>
    <row r="1628" spans="1:28" ht="12.75" customHeight="1" x14ac:dyDescent="0.15">
      <c r="A1628" t="str">
        <f t="shared" si="76"/>
        <v>1434397875540246175049</v>
      </c>
      <c r="B1628" s="45">
        <v>143439787</v>
      </c>
      <c r="C1628" s="13">
        <v>5540246175049</v>
      </c>
      <c r="D1628" s="11" t="str">
        <f t="shared" si="75"/>
        <v>CREMERIE</v>
      </c>
      <c r="E1628" s="7">
        <v>44884</v>
      </c>
      <c r="F1628" s="42" t="str">
        <f t="shared" si="77"/>
        <v>202211</v>
      </c>
      <c r="G1628" s="9">
        <v>557</v>
      </c>
      <c r="H1628" s="12"/>
      <c r="I1628" s="12"/>
      <c r="J1628" s="12"/>
      <c r="K1628" s="12"/>
      <c r="L1628" s="12"/>
      <c r="M1628" s="12"/>
      <c r="N1628" s="12"/>
      <c r="O1628" s="12"/>
      <c r="P1628" s="12"/>
      <c r="Q1628" s="12"/>
      <c r="R1628" s="12"/>
      <c r="S1628" s="12"/>
      <c r="T1628" s="12"/>
      <c r="U1628" s="12"/>
      <c r="V1628" s="12"/>
      <c r="W1628" s="12"/>
      <c r="X1628" s="12"/>
      <c r="Y1628" s="12"/>
      <c r="Z1628" s="12"/>
      <c r="AA1628" s="12"/>
      <c r="AB1628" s="12"/>
    </row>
    <row r="1629" spans="1:28" ht="12.75" customHeight="1" x14ac:dyDescent="0.15">
      <c r="A1629" t="str">
        <f t="shared" si="76"/>
        <v>1434397875540246175050</v>
      </c>
      <c r="B1629" s="45">
        <v>143439787</v>
      </c>
      <c r="C1629" s="11">
        <v>5540246175050</v>
      </c>
      <c r="D1629" s="11" t="str">
        <f t="shared" si="75"/>
        <v>CREMERIE</v>
      </c>
      <c r="E1629" s="4">
        <v>44884</v>
      </c>
      <c r="F1629" s="42" t="str">
        <f t="shared" si="77"/>
        <v>202211</v>
      </c>
      <c r="G1629" s="6">
        <v>557</v>
      </c>
      <c r="H1629" s="12"/>
      <c r="I1629" s="12"/>
      <c r="J1629" s="12"/>
      <c r="K1629" s="12"/>
      <c r="L1629" s="12"/>
      <c r="M1629" s="12"/>
      <c r="N1629" s="12"/>
      <c r="O1629" s="12"/>
      <c r="P1629" s="12"/>
      <c r="Q1629" s="12"/>
      <c r="R1629" s="12"/>
      <c r="S1629" s="12"/>
      <c r="T1629" s="12"/>
      <c r="U1629" s="12"/>
      <c r="V1629" s="12"/>
      <c r="W1629" s="12"/>
      <c r="X1629" s="12"/>
      <c r="Y1629" s="12"/>
      <c r="Z1629" s="12"/>
      <c r="AA1629" s="12"/>
      <c r="AB1629" s="12"/>
    </row>
    <row r="1630" spans="1:28" ht="12.75" customHeight="1" x14ac:dyDescent="0.15">
      <c r="A1630" t="str">
        <f t="shared" si="76"/>
        <v>1434397895540246185562</v>
      </c>
      <c r="B1630" s="45">
        <v>143439789</v>
      </c>
      <c r="C1630" s="13">
        <v>5540246185562</v>
      </c>
      <c r="D1630" s="11" t="str">
        <f t="shared" si="75"/>
        <v>CREMERIE</v>
      </c>
      <c r="E1630" s="7">
        <v>44884</v>
      </c>
      <c r="F1630" s="42" t="str">
        <f t="shared" si="77"/>
        <v>202211</v>
      </c>
      <c r="G1630" s="9">
        <v>70</v>
      </c>
      <c r="H1630" s="12"/>
      <c r="I1630" s="12"/>
      <c r="J1630" s="12"/>
      <c r="K1630" s="12"/>
      <c r="L1630" s="12"/>
      <c r="M1630" s="12"/>
      <c r="N1630" s="12"/>
      <c r="O1630" s="12"/>
      <c r="P1630" s="12"/>
      <c r="Q1630" s="12"/>
      <c r="R1630" s="12"/>
      <c r="S1630" s="12"/>
      <c r="T1630" s="12"/>
      <c r="U1630" s="12"/>
      <c r="V1630" s="12"/>
      <c r="W1630" s="12"/>
      <c r="X1630" s="12"/>
      <c r="Y1630" s="12"/>
      <c r="Z1630" s="12"/>
      <c r="AA1630" s="12"/>
      <c r="AB1630" s="12"/>
    </row>
    <row r="1631" spans="1:28" ht="12.75" customHeight="1" x14ac:dyDescent="0.15">
      <c r="A1631" t="str">
        <f t="shared" si="76"/>
        <v>1434398035540246176699</v>
      </c>
      <c r="B1631" s="45">
        <v>143439803</v>
      </c>
      <c r="C1631" s="11">
        <v>5540246176699</v>
      </c>
      <c r="D1631" s="11" t="str">
        <f t="shared" si="75"/>
        <v>CREMERIE</v>
      </c>
      <c r="E1631" s="4">
        <v>44883</v>
      </c>
      <c r="F1631" s="42" t="str">
        <f t="shared" si="77"/>
        <v>202211</v>
      </c>
      <c r="G1631" s="6">
        <v>8352</v>
      </c>
      <c r="H1631" s="12"/>
      <c r="I1631" s="12"/>
      <c r="J1631" s="12"/>
      <c r="K1631" s="12"/>
      <c r="L1631" s="12"/>
      <c r="M1631" s="12"/>
      <c r="N1631" s="12"/>
      <c r="O1631" s="12"/>
      <c r="P1631" s="12"/>
      <c r="Q1631" s="12"/>
      <c r="R1631" s="12"/>
      <c r="S1631" s="12"/>
      <c r="T1631" s="12"/>
      <c r="U1631" s="12"/>
      <c r="V1631" s="12"/>
      <c r="W1631" s="12"/>
      <c r="X1631" s="12"/>
      <c r="Y1631" s="12"/>
      <c r="Z1631" s="12"/>
      <c r="AA1631" s="12"/>
      <c r="AB1631" s="12"/>
    </row>
    <row r="1632" spans="1:28" ht="12.75" customHeight="1" x14ac:dyDescent="0.15">
      <c r="A1632" t="str">
        <f t="shared" si="76"/>
        <v>1434398035540246192102</v>
      </c>
      <c r="B1632" s="45">
        <v>143439803</v>
      </c>
      <c r="C1632" s="11">
        <v>5540246192102</v>
      </c>
      <c r="D1632" s="11" t="str">
        <f t="shared" si="75"/>
        <v>CREMERIE</v>
      </c>
      <c r="E1632" s="4">
        <v>44883</v>
      </c>
      <c r="F1632" s="42" t="str">
        <f t="shared" si="77"/>
        <v>202211</v>
      </c>
      <c r="G1632" s="6">
        <v>2005</v>
      </c>
      <c r="H1632" s="12"/>
      <c r="I1632" s="12"/>
      <c r="J1632" s="12"/>
      <c r="K1632" s="12"/>
      <c r="L1632" s="12"/>
      <c r="M1632" s="12"/>
      <c r="N1632" s="12"/>
      <c r="O1632" s="12"/>
      <c r="P1632" s="12"/>
      <c r="Q1632" s="12"/>
      <c r="R1632" s="12"/>
      <c r="S1632" s="12"/>
      <c r="T1632" s="12"/>
      <c r="U1632" s="12"/>
      <c r="V1632" s="12"/>
      <c r="W1632" s="12"/>
      <c r="X1632" s="12"/>
      <c r="Y1632" s="12"/>
      <c r="Z1632" s="12"/>
      <c r="AA1632" s="12"/>
      <c r="AB1632" s="12"/>
    </row>
    <row r="1633" spans="1:28" ht="12.75" customHeight="1" x14ac:dyDescent="0.15">
      <c r="A1633" t="str">
        <f t="shared" si="76"/>
        <v>1434398055540246171933</v>
      </c>
      <c r="B1633" s="45">
        <v>143439805</v>
      </c>
      <c r="C1633" s="11">
        <v>5540246171933</v>
      </c>
      <c r="D1633" s="11" t="str">
        <f t="shared" si="75"/>
        <v>CREMERIE</v>
      </c>
      <c r="E1633" s="4">
        <v>44883</v>
      </c>
      <c r="F1633" s="42" t="str">
        <f t="shared" si="77"/>
        <v>202211</v>
      </c>
      <c r="G1633" s="6">
        <v>1114</v>
      </c>
      <c r="H1633" s="12"/>
      <c r="I1633" s="12"/>
      <c r="J1633" s="12"/>
      <c r="K1633" s="12"/>
      <c r="L1633" s="12"/>
      <c r="M1633" s="12"/>
      <c r="N1633" s="12"/>
      <c r="O1633" s="12"/>
      <c r="P1633" s="12"/>
      <c r="Q1633" s="12"/>
      <c r="R1633" s="12"/>
      <c r="S1633" s="12"/>
      <c r="T1633" s="12"/>
      <c r="U1633" s="12"/>
      <c r="V1633" s="12"/>
      <c r="W1633" s="12"/>
      <c r="X1633" s="12"/>
      <c r="Y1633" s="12"/>
      <c r="Z1633" s="12"/>
      <c r="AA1633" s="12"/>
      <c r="AB1633" s="12"/>
    </row>
    <row r="1634" spans="1:28" ht="12.75" customHeight="1" x14ac:dyDescent="0.15">
      <c r="A1634" t="str">
        <f t="shared" si="76"/>
        <v>1434398055540246176294</v>
      </c>
      <c r="B1634" s="45">
        <v>143439805</v>
      </c>
      <c r="C1634" s="13">
        <v>5540246176294</v>
      </c>
      <c r="D1634" s="11" t="str">
        <f t="shared" si="75"/>
        <v>CREMERIE</v>
      </c>
      <c r="E1634" s="7">
        <v>44883</v>
      </c>
      <c r="F1634" s="42" t="str">
        <f t="shared" si="77"/>
        <v>202211</v>
      </c>
      <c r="G1634" s="9">
        <v>1485</v>
      </c>
      <c r="H1634" s="12"/>
      <c r="I1634" s="12"/>
      <c r="J1634" s="12"/>
      <c r="K1634" s="12"/>
      <c r="L1634" s="12"/>
      <c r="M1634" s="12"/>
      <c r="N1634" s="12"/>
      <c r="O1634" s="12"/>
      <c r="P1634" s="12"/>
      <c r="Q1634" s="12"/>
      <c r="R1634" s="12"/>
      <c r="S1634" s="12"/>
      <c r="T1634" s="12"/>
      <c r="U1634" s="12"/>
      <c r="V1634" s="12"/>
      <c r="W1634" s="12"/>
      <c r="X1634" s="12"/>
      <c r="Y1634" s="12"/>
      <c r="Z1634" s="12"/>
      <c r="AA1634" s="12"/>
      <c r="AB1634" s="12"/>
    </row>
    <row r="1635" spans="1:28" ht="12.75" customHeight="1" x14ac:dyDescent="0.15">
      <c r="A1635" t="str">
        <f t="shared" si="76"/>
        <v>1434398055540246176295</v>
      </c>
      <c r="B1635" s="45">
        <v>143439805</v>
      </c>
      <c r="C1635" s="11">
        <v>5540246176295</v>
      </c>
      <c r="D1635" s="11" t="str">
        <f t="shared" si="75"/>
        <v>CREMERIE</v>
      </c>
      <c r="E1635" s="4">
        <v>44883</v>
      </c>
      <c r="F1635" s="42" t="str">
        <f t="shared" si="77"/>
        <v>202211</v>
      </c>
      <c r="G1635" s="6">
        <v>8909</v>
      </c>
      <c r="H1635" s="12"/>
      <c r="I1635" s="12"/>
      <c r="J1635" s="12"/>
      <c r="K1635" s="12"/>
      <c r="L1635" s="12"/>
      <c r="M1635" s="12"/>
      <c r="N1635" s="12"/>
      <c r="O1635" s="12"/>
      <c r="P1635" s="12"/>
      <c r="Q1635" s="12"/>
      <c r="R1635" s="12"/>
      <c r="S1635" s="12"/>
      <c r="T1635" s="12"/>
      <c r="U1635" s="12"/>
      <c r="V1635" s="12"/>
      <c r="W1635" s="12"/>
      <c r="X1635" s="12"/>
      <c r="Y1635" s="12"/>
      <c r="Z1635" s="12"/>
      <c r="AA1635" s="12"/>
      <c r="AB1635" s="12"/>
    </row>
    <row r="1636" spans="1:28" ht="12.75" customHeight="1" x14ac:dyDescent="0.15">
      <c r="A1636" t="str">
        <f t="shared" si="76"/>
        <v>1434398055540246187987</v>
      </c>
      <c r="B1636" s="45">
        <v>143439805</v>
      </c>
      <c r="C1636" s="11">
        <v>5540246187987</v>
      </c>
      <c r="D1636" s="11" t="str">
        <f t="shared" si="75"/>
        <v>CREMERIE</v>
      </c>
      <c r="E1636" s="4">
        <v>44883</v>
      </c>
      <c r="F1636" s="42" t="str">
        <f t="shared" si="77"/>
        <v>202211</v>
      </c>
      <c r="G1636" s="6">
        <v>3341</v>
      </c>
      <c r="H1636" s="12"/>
      <c r="I1636" s="12"/>
      <c r="J1636" s="12"/>
      <c r="K1636" s="12"/>
      <c r="L1636" s="12"/>
      <c r="M1636" s="12"/>
      <c r="N1636" s="12"/>
      <c r="O1636" s="12"/>
      <c r="P1636" s="12"/>
      <c r="Q1636" s="12"/>
      <c r="R1636" s="12"/>
      <c r="S1636" s="12"/>
      <c r="T1636" s="12"/>
      <c r="U1636" s="12"/>
      <c r="V1636" s="12"/>
      <c r="W1636" s="12"/>
      <c r="X1636" s="12"/>
      <c r="Y1636" s="12"/>
      <c r="Z1636" s="12"/>
      <c r="AA1636" s="12"/>
      <c r="AB1636" s="12"/>
    </row>
    <row r="1637" spans="1:28" ht="12.75" customHeight="1" x14ac:dyDescent="0.15">
      <c r="A1637" t="str">
        <f t="shared" si="76"/>
        <v>1434398065540246191598</v>
      </c>
      <c r="B1637" s="45">
        <v>143439806</v>
      </c>
      <c r="C1637" s="13">
        <v>5540246191598</v>
      </c>
      <c r="D1637" s="11" t="str">
        <f t="shared" si="75"/>
        <v>CREMERIE</v>
      </c>
      <c r="E1637" s="7">
        <v>44884</v>
      </c>
      <c r="F1637" s="42" t="str">
        <f t="shared" si="77"/>
        <v>202211</v>
      </c>
      <c r="G1637" s="9">
        <v>1476</v>
      </c>
      <c r="H1637" s="12"/>
      <c r="I1637" s="12"/>
      <c r="J1637" s="12"/>
      <c r="K1637" s="12"/>
      <c r="L1637" s="12"/>
      <c r="M1637" s="12"/>
      <c r="N1637" s="12"/>
      <c r="O1637" s="12"/>
      <c r="P1637" s="12"/>
      <c r="Q1637" s="12"/>
      <c r="R1637" s="12"/>
      <c r="S1637" s="12"/>
      <c r="T1637" s="12"/>
      <c r="U1637" s="12"/>
      <c r="V1637" s="12"/>
      <c r="W1637" s="12"/>
      <c r="X1637" s="12"/>
      <c r="Y1637" s="12"/>
      <c r="Z1637" s="12"/>
      <c r="AA1637" s="12"/>
      <c r="AB1637" s="12"/>
    </row>
    <row r="1638" spans="1:28" ht="12.75" customHeight="1" x14ac:dyDescent="0.15">
      <c r="A1638" t="str">
        <f t="shared" si="76"/>
        <v>1434398255540246194632</v>
      </c>
      <c r="B1638" s="45">
        <v>143439825</v>
      </c>
      <c r="C1638" s="13">
        <v>5540246194632</v>
      </c>
      <c r="D1638" s="11" t="str">
        <f t="shared" si="75"/>
        <v>BOULANGERIE</v>
      </c>
      <c r="E1638" s="7">
        <v>44883</v>
      </c>
      <c r="F1638" s="42" t="str">
        <f t="shared" si="77"/>
        <v>202211</v>
      </c>
      <c r="G1638" s="9">
        <v>251</v>
      </c>
      <c r="H1638" s="12"/>
      <c r="I1638" s="12"/>
      <c r="J1638" s="12"/>
      <c r="K1638" s="12"/>
      <c r="L1638" s="12"/>
      <c r="M1638" s="12"/>
      <c r="N1638" s="12"/>
      <c r="O1638" s="12"/>
      <c r="P1638" s="12"/>
      <c r="Q1638" s="12"/>
      <c r="R1638" s="12"/>
      <c r="S1638" s="12"/>
      <c r="T1638" s="12"/>
      <c r="U1638" s="12"/>
      <c r="V1638" s="12"/>
      <c r="W1638" s="12"/>
      <c r="X1638" s="12"/>
      <c r="Y1638" s="12"/>
      <c r="Z1638" s="12"/>
      <c r="AA1638" s="12"/>
      <c r="AB1638" s="12"/>
    </row>
    <row r="1639" spans="1:28" ht="12.75" customHeight="1" x14ac:dyDescent="0.15">
      <c r="A1639" t="str">
        <f t="shared" si="76"/>
        <v>1434398255540246195250</v>
      </c>
      <c r="B1639" s="45">
        <v>143439825</v>
      </c>
      <c r="C1639" s="11">
        <v>5540246195250</v>
      </c>
      <c r="D1639" s="11" t="str">
        <f t="shared" si="75"/>
        <v>BOULANGERIE</v>
      </c>
      <c r="E1639" s="4">
        <v>44883</v>
      </c>
      <c r="F1639" s="42" t="str">
        <f t="shared" si="77"/>
        <v>202211</v>
      </c>
      <c r="G1639" s="6">
        <v>58</v>
      </c>
      <c r="H1639" s="12"/>
      <c r="I1639" s="12"/>
      <c r="J1639" s="12"/>
      <c r="K1639" s="12"/>
      <c r="L1639" s="12"/>
      <c r="M1639" s="12"/>
      <c r="N1639" s="12"/>
      <c r="O1639" s="12"/>
      <c r="P1639" s="12"/>
      <c r="Q1639" s="12"/>
      <c r="R1639" s="12"/>
      <c r="S1639" s="12"/>
      <c r="T1639" s="12"/>
      <c r="U1639" s="12"/>
      <c r="V1639" s="12"/>
      <c r="W1639" s="12"/>
      <c r="X1639" s="12"/>
      <c r="Y1639" s="12"/>
      <c r="Z1639" s="12"/>
      <c r="AA1639" s="12"/>
      <c r="AB1639" s="12"/>
    </row>
    <row r="1640" spans="1:28" ht="12.75" customHeight="1" x14ac:dyDescent="0.15">
      <c r="A1640" t="str">
        <f t="shared" si="76"/>
        <v>1434398255540246196046</v>
      </c>
      <c r="B1640" s="45">
        <v>143439825</v>
      </c>
      <c r="C1640" s="13">
        <v>5540246196046</v>
      </c>
      <c r="D1640" s="11" t="str">
        <f t="shared" si="75"/>
        <v>BOULANGERIE</v>
      </c>
      <c r="E1640" s="7">
        <v>44883</v>
      </c>
      <c r="F1640" s="42" t="str">
        <f t="shared" si="77"/>
        <v>202211</v>
      </c>
      <c r="G1640" s="9">
        <v>58</v>
      </c>
      <c r="H1640" s="12"/>
      <c r="I1640" s="12"/>
      <c r="J1640" s="12"/>
      <c r="K1640" s="12"/>
      <c r="L1640" s="12"/>
      <c r="M1640" s="12"/>
      <c r="N1640" s="12"/>
      <c r="O1640" s="12"/>
      <c r="P1640" s="12"/>
      <c r="Q1640" s="12"/>
      <c r="R1640" s="12"/>
      <c r="S1640" s="12"/>
      <c r="T1640" s="12"/>
      <c r="U1640" s="12"/>
      <c r="V1640" s="12"/>
      <c r="W1640" s="12"/>
      <c r="X1640" s="12"/>
      <c r="Y1640" s="12"/>
      <c r="Z1640" s="12"/>
      <c r="AA1640" s="12"/>
      <c r="AB1640" s="12"/>
    </row>
    <row r="1641" spans="1:28" ht="12.75" customHeight="1" x14ac:dyDescent="0.15">
      <c r="A1641" t="str">
        <f t="shared" si="76"/>
        <v>1434398275540246194632</v>
      </c>
      <c r="B1641" s="45">
        <v>143439827</v>
      </c>
      <c r="C1641" s="11">
        <v>5540246194632</v>
      </c>
      <c r="D1641" s="11" t="str">
        <f t="shared" si="75"/>
        <v>BOULANGERIE</v>
      </c>
      <c r="E1641" s="4">
        <v>44890</v>
      </c>
      <c r="F1641" s="42" t="str">
        <f t="shared" si="77"/>
        <v>202211</v>
      </c>
      <c r="G1641" s="6">
        <v>919</v>
      </c>
      <c r="H1641" s="12"/>
      <c r="I1641" s="12"/>
      <c r="J1641" s="12"/>
      <c r="K1641" s="12"/>
      <c r="L1641" s="12"/>
      <c r="M1641" s="12"/>
      <c r="N1641" s="12"/>
      <c r="O1641" s="12"/>
      <c r="P1641" s="12"/>
      <c r="Q1641" s="12"/>
      <c r="R1641" s="12"/>
      <c r="S1641" s="12"/>
      <c r="T1641" s="12"/>
      <c r="U1641" s="12"/>
      <c r="V1641" s="12"/>
      <c r="W1641" s="12"/>
      <c r="X1641" s="12"/>
      <c r="Y1641" s="12"/>
      <c r="Z1641" s="12"/>
      <c r="AA1641" s="12"/>
      <c r="AB1641" s="12"/>
    </row>
    <row r="1642" spans="1:28" ht="12.75" customHeight="1" x14ac:dyDescent="0.15">
      <c r="A1642" t="str">
        <f t="shared" si="76"/>
        <v>1434398275540246196046</v>
      </c>
      <c r="B1642" s="45">
        <v>143439827</v>
      </c>
      <c r="C1642" s="13">
        <v>5540246196046</v>
      </c>
      <c r="D1642" s="11" t="str">
        <f t="shared" si="75"/>
        <v>BOULANGERIE</v>
      </c>
      <c r="E1642" s="7">
        <v>44890</v>
      </c>
      <c r="F1642" s="42" t="str">
        <f t="shared" si="77"/>
        <v>202211</v>
      </c>
      <c r="G1642" s="9">
        <v>251</v>
      </c>
      <c r="H1642" s="12"/>
      <c r="I1642" s="12"/>
      <c r="J1642" s="12"/>
      <c r="K1642" s="12"/>
      <c r="L1642" s="12"/>
      <c r="M1642" s="12"/>
      <c r="N1642" s="12"/>
      <c r="O1642" s="12"/>
      <c r="P1642" s="12"/>
      <c r="Q1642" s="12"/>
      <c r="R1642" s="12"/>
      <c r="S1642" s="12"/>
      <c r="T1642" s="12"/>
      <c r="U1642" s="12"/>
      <c r="V1642" s="12"/>
      <c r="W1642" s="12"/>
      <c r="X1642" s="12"/>
      <c r="Y1642" s="12"/>
      <c r="Z1642" s="12"/>
      <c r="AA1642" s="12"/>
      <c r="AB1642" s="12"/>
    </row>
    <row r="1643" spans="1:28" ht="12.75" customHeight="1" x14ac:dyDescent="0.15">
      <c r="A1643" t="str">
        <f t="shared" si="76"/>
        <v>1434398285540246194632</v>
      </c>
      <c r="B1643" s="45">
        <v>143439828</v>
      </c>
      <c r="C1643" s="13">
        <v>5540246194632</v>
      </c>
      <c r="D1643" s="11" t="str">
        <f t="shared" si="75"/>
        <v>BOULANGERIE</v>
      </c>
      <c r="E1643" s="7">
        <v>44892</v>
      </c>
      <c r="F1643" s="42" t="str">
        <f t="shared" si="77"/>
        <v>202211</v>
      </c>
      <c r="G1643" s="9">
        <v>1003</v>
      </c>
      <c r="H1643" s="12"/>
      <c r="I1643" s="12"/>
      <c r="J1643" s="12"/>
      <c r="K1643" s="12"/>
      <c r="L1643" s="12"/>
      <c r="M1643" s="12"/>
      <c r="N1643" s="12"/>
      <c r="O1643" s="12"/>
      <c r="P1643" s="12"/>
      <c r="Q1643" s="12"/>
      <c r="R1643" s="12"/>
      <c r="S1643" s="12"/>
      <c r="T1643" s="12"/>
      <c r="U1643" s="12"/>
      <c r="V1643" s="12"/>
      <c r="W1643" s="12"/>
      <c r="X1643" s="12"/>
      <c r="Y1643" s="12"/>
      <c r="Z1643" s="12"/>
      <c r="AA1643" s="12"/>
      <c r="AB1643" s="12"/>
    </row>
    <row r="1644" spans="1:28" ht="12.75" customHeight="1" x14ac:dyDescent="0.15">
      <c r="A1644" t="str">
        <f t="shared" si="76"/>
        <v>1434498575540246172978</v>
      </c>
      <c r="B1644" s="45">
        <v>143449857</v>
      </c>
      <c r="C1644" s="13">
        <v>5540246172978</v>
      </c>
      <c r="D1644" s="11" t="str">
        <f t="shared" si="75"/>
        <v>CREMERIE</v>
      </c>
      <c r="E1644" s="7">
        <v>44884</v>
      </c>
      <c r="F1644" s="42" t="str">
        <f t="shared" si="77"/>
        <v>202211</v>
      </c>
      <c r="G1644" s="9">
        <v>836</v>
      </c>
      <c r="H1644" s="12"/>
      <c r="I1644" s="12"/>
      <c r="J1644" s="12"/>
      <c r="K1644" s="12"/>
      <c r="L1644" s="12"/>
      <c r="M1644" s="12"/>
      <c r="N1644" s="12"/>
      <c r="O1644" s="12"/>
      <c r="P1644" s="12"/>
      <c r="Q1644" s="12"/>
      <c r="R1644" s="12"/>
      <c r="S1644" s="12"/>
      <c r="T1644" s="12"/>
      <c r="U1644" s="12"/>
      <c r="V1644" s="12"/>
      <c r="W1644" s="12"/>
      <c r="X1644" s="12"/>
      <c r="Y1644" s="12"/>
      <c r="Z1644" s="12"/>
      <c r="AA1644" s="12"/>
      <c r="AB1644" s="12"/>
    </row>
    <row r="1645" spans="1:28" ht="12.75" customHeight="1" x14ac:dyDescent="0.15">
      <c r="A1645" t="str">
        <f t="shared" si="76"/>
        <v>1434498605540246176294</v>
      </c>
      <c r="B1645" s="45">
        <v>143449860</v>
      </c>
      <c r="C1645" s="11">
        <v>5540246176294</v>
      </c>
      <c r="D1645" s="11" t="str">
        <f t="shared" si="75"/>
        <v>CREMERIE</v>
      </c>
      <c r="E1645" s="4">
        <v>44884</v>
      </c>
      <c r="F1645" s="42" t="str">
        <f t="shared" si="77"/>
        <v>202211</v>
      </c>
      <c r="G1645" s="6">
        <v>743</v>
      </c>
      <c r="H1645" s="12"/>
      <c r="I1645" s="12"/>
      <c r="J1645" s="12"/>
      <c r="K1645" s="12"/>
      <c r="L1645" s="12"/>
      <c r="M1645" s="12"/>
      <c r="N1645" s="12"/>
      <c r="O1645" s="12"/>
      <c r="P1645" s="12"/>
      <c r="Q1645" s="12"/>
      <c r="R1645" s="12"/>
      <c r="S1645" s="12"/>
      <c r="T1645" s="12"/>
      <c r="U1645" s="12"/>
      <c r="V1645" s="12"/>
      <c r="W1645" s="12"/>
      <c r="X1645" s="12"/>
      <c r="Y1645" s="12"/>
      <c r="Z1645" s="12"/>
      <c r="AA1645" s="12"/>
      <c r="AB1645" s="12"/>
    </row>
    <row r="1646" spans="1:28" ht="12.75" customHeight="1" x14ac:dyDescent="0.15">
      <c r="A1646" t="str">
        <f t="shared" si="76"/>
        <v>1434498605540246176295</v>
      </c>
      <c r="B1646" s="45">
        <v>143449860</v>
      </c>
      <c r="C1646" s="13">
        <v>5540246176295</v>
      </c>
      <c r="D1646" s="11" t="str">
        <f t="shared" si="75"/>
        <v>CREMERIE</v>
      </c>
      <c r="E1646" s="7">
        <v>44884</v>
      </c>
      <c r="F1646" s="42" t="str">
        <f t="shared" si="77"/>
        <v>202211</v>
      </c>
      <c r="G1646" s="9">
        <v>4455</v>
      </c>
      <c r="H1646" s="12"/>
      <c r="I1646" s="12"/>
      <c r="J1646" s="12"/>
      <c r="K1646" s="12"/>
      <c r="L1646" s="12"/>
      <c r="M1646" s="12"/>
      <c r="N1646" s="12"/>
      <c r="O1646" s="12"/>
      <c r="P1646" s="12"/>
      <c r="Q1646" s="12"/>
      <c r="R1646" s="12"/>
      <c r="S1646" s="12"/>
      <c r="T1646" s="12"/>
      <c r="U1646" s="12"/>
      <c r="V1646" s="12"/>
      <c r="W1646" s="12"/>
      <c r="X1646" s="12"/>
      <c r="Y1646" s="12"/>
      <c r="Z1646" s="12"/>
      <c r="AA1646" s="12"/>
      <c r="AB1646" s="12"/>
    </row>
    <row r="1647" spans="1:28" ht="12.75" customHeight="1" x14ac:dyDescent="0.15">
      <c r="A1647" t="str">
        <f t="shared" si="76"/>
        <v>1434498605540246188200</v>
      </c>
      <c r="B1647" s="45">
        <v>143449860</v>
      </c>
      <c r="C1647" s="13">
        <v>5540246188200</v>
      </c>
      <c r="D1647" s="11" t="str">
        <f t="shared" si="75"/>
        <v>CREMERIE</v>
      </c>
      <c r="E1647" s="7">
        <v>44884</v>
      </c>
      <c r="F1647" s="42" t="str">
        <f t="shared" si="77"/>
        <v>202211</v>
      </c>
      <c r="G1647" s="9">
        <v>1485</v>
      </c>
      <c r="H1647" s="12"/>
      <c r="I1647" s="12"/>
      <c r="J1647" s="12"/>
      <c r="K1647" s="12"/>
      <c r="L1647" s="12"/>
      <c r="M1647" s="12"/>
      <c r="N1647" s="12"/>
      <c r="O1647" s="12"/>
      <c r="P1647" s="12"/>
      <c r="Q1647" s="12"/>
      <c r="R1647" s="12"/>
      <c r="S1647" s="12"/>
      <c r="T1647" s="12"/>
      <c r="U1647" s="12"/>
      <c r="V1647" s="12"/>
      <c r="W1647" s="12"/>
      <c r="X1647" s="12"/>
      <c r="Y1647" s="12"/>
      <c r="Z1647" s="12"/>
      <c r="AA1647" s="12"/>
      <c r="AB1647" s="12"/>
    </row>
    <row r="1648" spans="1:28" ht="12.75" customHeight="1" x14ac:dyDescent="0.15">
      <c r="A1648" t="str">
        <f t="shared" si="76"/>
        <v>1434498625540246172978</v>
      </c>
      <c r="B1648" s="45">
        <v>143449862</v>
      </c>
      <c r="C1648" s="11">
        <v>5540246172978</v>
      </c>
      <c r="D1648" s="11" t="str">
        <f t="shared" si="75"/>
        <v>CREMERIE</v>
      </c>
      <c r="E1648" s="4">
        <v>44883</v>
      </c>
      <c r="F1648" s="42" t="str">
        <f t="shared" si="77"/>
        <v>202211</v>
      </c>
      <c r="G1648" s="6">
        <v>3341</v>
      </c>
      <c r="H1648" s="12"/>
      <c r="I1648" s="12"/>
      <c r="J1648" s="12"/>
      <c r="K1648" s="12"/>
      <c r="L1648" s="12"/>
      <c r="M1648" s="12"/>
      <c r="N1648" s="12"/>
      <c r="O1648" s="12"/>
      <c r="P1648" s="12"/>
      <c r="Q1648" s="12"/>
      <c r="R1648" s="12"/>
      <c r="S1648" s="12"/>
      <c r="T1648" s="12"/>
      <c r="U1648" s="12"/>
      <c r="V1648" s="12"/>
      <c r="W1648" s="12"/>
      <c r="X1648" s="12"/>
      <c r="Y1648" s="12"/>
      <c r="Z1648" s="12"/>
      <c r="AA1648" s="12"/>
      <c r="AB1648" s="12"/>
    </row>
    <row r="1649" spans="1:28" ht="12.75" customHeight="1" x14ac:dyDescent="0.15">
      <c r="A1649" t="str">
        <f t="shared" si="76"/>
        <v>1434498755540246170256</v>
      </c>
      <c r="B1649" s="45">
        <v>143449875</v>
      </c>
      <c r="C1649" s="13">
        <v>5540246170256</v>
      </c>
      <c r="D1649" s="11" t="str">
        <f t="shared" si="75"/>
        <v>BOULANGERIE</v>
      </c>
      <c r="E1649" s="7">
        <v>44920</v>
      </c>
      <c r="F1649" s="42" t="str">
        <f t="shared" si="77"/>
        <v>202212</v>
      </c>
      <c r="G1649" s="9">
        <v>3174</v>
      </c>
      <c r="H1649" s="12"/>
      <c r="I1649" s="12"/>
      <c r="J1649" s="12"/>
      <c r="K1649" s="12"/>
      <c r="L1649" s="12"/>
      <c r="M1649" s="12"/>
      <c r="N1649" s="12"/>
      <c r="O1649" s="12"/>
      <c r="P1649" s="12"/>
      <c r="Q1649" s="12"/>
      <c r="R1649" s="12"/>
      <c r="S1649" s="12"/>
      <c r="T1649" s="12"/>
      <c r="U1649" s="12"/>
      <c r="V1649" s="12"/>
      <c r="W1649" s="12"/>
      <c r="X1649" s="12"/>
      <c r="Y1649" s="12"/>
      <c r="Z1649" s="12"/>
      <c r="AA1649" s="12"/>
      <c r="AB1649" s="12"/>
    </row>
    <row r="1650" spans="1:28" ht="12.75" customHeight="1" x14ac:dyDescent="0.15">
      <c r="A1650" t="str">
        <f t="shared" si="76"/>
        <v>1434498755540246171888</v>
      </c>
      <c r="B1650" s="45">
        <v>143449875</v>
      </c>
      <c r="C1650" s="11">
        <v>5540246171888</v>
      </c>
      <c r="D1650" s="11" t="str">
        <f t="shared" si="75"/>
        <v>BOULANGERIE</v>
      </c>
      <c r="E1650" s="4">
        <v>44920</v>
      </c>
      <c r="F1650" s="42" t="str">
        <f t="shared" si="77"/>
        <v>202212</v>
      </c>
      <c r="G1650" s="6">
        <v>520</v>
      </c>
      <c r="H1650" s="12"/>
      <c r="I1650" s="12"/>
      <c r="J1650" s="12"/>
      <c r="K1650" s="12"/>
      <c r="L1650" s="12"/>
      <c r="M1650" s="12"/>
      <c r="N1650" s="12"/>
      <c r="O1650" s="12"/>
      <c r="P1650" s="12"/>
      <c r="Q1650" s="12"/>
      <c r="R1650" s="12"/>
      <c r="S1650" s="12"/>
      <c r="T1650" s="12"/>
      <c r="U1650" s="12"/>
      <c r="V1650" s="12"/>
      <c r="W1650" s="12"/>
      <c r="X1650" s="12"/>
      <c r="Y1650" s="12"/>
      <c r="Z1650" s="12"/>
      <c r="AA1650" s="12"/>
      <c r="AB1650" s="12"/>
    </row>
    <row r="1651" spans="1:28" ht="12.75" customHeight="1" x14ac:dyDescent="0.15">
      <c r="A1651" t="str">
        <f t="shared" si="76"/>
        <v>1434498765540246170256</v>
      </c>
      <c r="B1651" s="45">
        <v>143449876</v>
      </c>
      <c r="C1651" s="13">
        <v>5540246170256</v>
      </c>
      <c r="D1651" s="11" t="str">
        <f t="shared" si="75"/>
        <v>BOULANGERIE</v>
      </c>
      <c r="E1651" s="7">
        <v>44926</v>
      </c>
      <c r="F1651" s="42" t="str">
        <f t="shared" si="77"/>
        <v>202212</v>
      </c>
      <c r="G1651" s="9">
        <v>3112</v>
      </c>
      <c r="H1651" s="12"/>
      <c r="I1651" s="12"/>
      <c r="J1651" s="12"/>
      <c r="K1651" s="12"/>
      <c r="L1651" s="12"/>
      <c r="M1651" s="12"/>
      <c r="N1651" s="12"/>
      <c r="O1651" s="12"/>
      <c r="P1651" s="12"/>
      <c r="Q1651" s="12"/>
      <c r="R1651" s="12"/>
      <c r="S1651" s="12"/>
      <c r="T1651" s="12"/>
      <c r="U1651" s="12"/>
      <c r="V1651" s="12"/>
      <c r="W1651" s="12"/>
      <c r="X1651" s="12"/>
      <c r="Y1651" s="12"/>
      <c r="Z1651" s="12"/>
      <c r="AA1651" s="12"/>
      <c r="AB1651" s="12"/>
    </row>
    <row r="1652" spans="1:28" ht="12.75" customHeight="1" x14ac:dyDescent="0.15">
      <c r="A1652" t="str">
        <f t="shared" si="76"/>
        <v>1434498765540246171888</v>
      </c>
      <c r="B1652" s="45">
        <v>143449876</v>
      </c>
      <c r="C1652" s="11">
        <v>5540246171888</v>
      </c>
      <c r="D1652" s="11" t="str">
        <f t="shared" si="75"/>
        <v>BOULANGERIE</v>
      </c>
      <c r="E1652" s="4">
        <v>44926</v>
      </c>
      <c r="F1652" s="42" t="str">
        <f t="shared" si="77"/>
        <v>202212</v>
      </c>
      <c r="G1652" s="6">
        <v>520</v>
      </c>
      <c r="H1652" s="12"/>
      <c r="I1652" s="12"/>
      <c r="J1652" s="12"/>
      <c r="K1652" s="12"/>
      <c r="L1652" s="12"/>
      <c r="M1652" s="12"/>
      <c r="N1652" s="12"/>
      <c r="O1652" s="12"/>
      <c r="P1652" s="12"/>
      <c r="Q1652" s="12"/>
      <c r="R1652" s="12"/>
      <c r="S1652" s="12"/>
      <c r="T1652" s="12"/>
      <c r="U1652" s="12"/>
      <c r="V1652" s="12"/>
      <c r="W1652" s="12"/>
      <c r="X1652" s="12"/>
      <c r="Y1652" s="12"/>
      <c r="Z1652" s="12"/>
      <c r="AA1652" s="12"/>
      <c r="AB1652" s="12"/>
    </row>
    <row r="1653" spans="1:28" ht="12.75" customHeight="1" x14ac:dyDescent="0.15">
      <c r="A1653" t="str">
        <f t="shared" si="76"/>
        <v>1434498775540246170256</v>
      </c>
      <c r="B1653" s="45">
        <v>143449877</v>
      </c>
      <c r="C1653" s="13">
        <v>5540246170256</v>
      </c>
      <c r="D1653" s="11" t="str">
        <f t="shared" si="75"/>
        <v>BOULANGERIE</v>
      </c>
      <c r="E1653" s="7">
        <v>44935</v>
      </c>
      <c r="F1653" s="42" t="str">
        <f t="shared" si="77"/>
        <v>202301</v>
      </c>
      <c r="G1653" s="9">
        <v>3174</v>
      </c>
      <c r="H1653" s="12"/>
      <c r="I1653" s="12"/>
      <c r="J1653" s="12"/>
      <c r="K1653" s="12"/>
      <c r="L1653" s="12"/>
      <c r="M1653" s="12"/>
      <c r="N1653" s="12"/>
      <c r="O1653" s="12"/>
      <c r="P1653" s="12"/>
      <c r="Q1653" s="12"/>
      <c r="R1653" s="12"/>
      <c r="S1653" s="12"/>
      <c r="T1653" s="12"/>
      <c r="U1653" s="12"/>
      <c r="V1653" s="12"/>
      <c r="W1653" s="12"/>
      <c r="X1653" s="12"/>
      <c r="Y1653" s="12"/>
      <c r="Z1653" s="12"/>
      <c r="AA1653" s="12"/>
      <c r="AB1653" s="12"/>
    </row>
    <row r="1654" spans="1:28" ht="12.75" customHeight="1" x14ac:dyDescent="0.15">
      <c r="A1654" t="str">
        <f t="shared" si="76"/>
        <v>1434498775540246171888</v>
      </c>
      <c r="B1654" s="45">
        <v>143449877</v>
      </c>
      <c r="C1654" s="11">
        <v>5540246171888</v>
      </c>
      <c r="D1654" s="11" t="str">
        <f t="shared" si="75"/>
        <v>BOULANGERIE</v>
      </c>
      <c r="E1654" s="4">
        <v>44935</v>
      </c>
      <c r="F1654" s="42" t="str">
        <f t="shared" si="77"/>
        <v>202301</v>
      </c>
      <c r="G1654" s="6">
        <v>390</v>
      </c>
      <c r="H1654" s="12"/>
      <c r="I1654" s="12"/>
      <c r="J1654" s="12"/>
      <c r="K1654" s="12"/>
      <c r="L1654" s="12"/>
      <c r="M1654" s="12"/>
      <c r="N1654" s="12"/>
      <c r="O1654" s="12"/>
      <c r="P1654" s="12"/>
      <c r="Q1654" s="12"/>
      <c r="R1654" s="12"/>
      <c r="S1654" s="12"/>
      <c r="T1654" s="12"/>
      <c r="U1654" s="12"/>
      <c r="V1654" s="12"/>
      <c r="W1654" s="12"/>
      <c r="X1654" s="12"/>
      <c r="Y1654" s="12"/>
      <c r="Z1654" s="12"/>
      <c r="AA1654" s="12"/>
      <c r="AB1654" s="12"/>
    </row>
    <row r="1655" spans="1:28" ht="12.75" customHeight="1" x14ac:dyDescent="0.15">
      <c r="A1655" t="str">
        <f t="shared" si="76"/>
        <v>1434498915540246181016</v>
      </c>
      <c r="B1655" s="45">
        <v>143449891</v>
      </c>
      <c r="C1655" s="13">
        <v>5540246181016</v>
      </c>
      <c r="D1655" s="11" t="str">
        <f t="shared" si="75"/>
        <v>VOLAILLE</v>
      </c>
      <c r="E1655" s="7">
        <v>44889</v>
      </c>
      <c r="F1655" s="42" t="str">
        <f t="shared" si="77"/>
        <v>202211</v>
      </c>
      <c r="G1655" s="9">
        <v>10691</v>
      </c>
      <c r="H1655" s="12"/>
      <c r="I1655" s="12"/>
      <c r="J1655" s="12"/>
      <c r="K1655" s="12"/>
      <c r="L1655" s="12"/>
      <c r="M1655" s="12"/>
      <c r="N1655" s="12"/>
      <c r="O1655" s="12"/>
      <c r="P1655" s="12"/>
      <c r="Q1655" s="12"/>
      <c r="R1655" s="12"/>
      <c r="S1655" s="12"/>
      <c r="T1655" s="12"/>
      <c r="U1655" s="12"/>
      <c r="V1655" s="12"/>
      <c r="W1655" s="12"/>
      <c r="X1655" s="12"/>
      <c r="Y1655" s="12"/>
      <c r="Z1655" s="12"/>
      <c r="AA1655" s="12"/>
      <c r="AB1655" s="12"/>
    </row>
    <row r="1656" spans="1:28" ht="12.75" customHeight="1" x14ac:dyDescent="0.15">
      <c r="A1656" t="str">
        <f t="shared" si="76"/>
        <v>1434499175540246183130</v>
      </c>
      <c r="B1656" s="45">
        <v>143449917</v>
      </c>
      <c r="C1656" s="13">
        <v>5540246183130</v>
      </c>
      <c r="D1656" s="11" t="str">
        <f t="shared" si="75"/>
        <v>MIX LEGUMES</v>
      </c>
      <c r="E1656" s="7">
        <v>44897</v>
      </c>
      <c r="F1656" s="42" t="str">
        <f t="shared" si="77"/>
        <v>202212</v>
      </c>
      <c r="G1656" s="9">
        <v>1692</v>
      </c>
      <c r="H1656" s="12"/>
      <c r="I1656" s="12"/>
      <c r="J1656" s="12"/>
      <c r="K1656" s="12"/>
      <c r="L1656" s="12"/>
      <c r="M1656" s="12"/>
      <c r="N1656" s="12"/>
      <c r="O1656" s="12"/>
      <c r="P1656" s="12"/>
      <c r="Q1656" s="12"/>
      <c r="R1656" s="12"/>
      <c r="S1656" s="12"/>
      <c r="T1656" s="12"/>
      <c r="U1656" s="12"/>
      <c r="V1656" s="12"/>
      <c r="W1656" s="12"/>
      <c r="X1656" s="12"/>
      <c r="Y1656" s="12"/>
      <c r="Z1656" s="12"/>
      <c r="AA1656" s="12"/>
      <c r="AB1656" s="12"/>
    </row>
    <row r="1657" spans="1:28" ht="12.75" customHeight="1" x14ac:dyDescent="0.15">
      <c r="A1657" t="str">
        <f t="shared" si="76"/>
        <v>1434499175540246183537</v>
      </c>
      <c r="B1657" s="45">
        <v>143449917</v>
      </c>
      <c r="C1657" s="11">
        <v>5540246183537</v>
      </c>
      <c r="D1657" s="11" t="str">
        <f t="shared" si="75"/>
        <v>MIX LEGUMES</v>
      </c>
      <c r="E1657" s="4">
        <v>44897</v>
      </c>
      <c r="F1657" s="42" t="str">
        <f t="shared" si="77"/>
        <v>202212</v>
      </c>
      <c r="G1657" s="6">
        <v>961</v>
      </c>
      <c r="H1657" s="12"/>
      <c r="I1657" s="12"/>
      <c r="J1657" s="12"/>
      <c r="K1657" s="12"/>
      <c r="L1657" s="12"/>
      <c r="M1657" s="12"/>
      <c r="N1657" s="12"/>
      <c r="O1657" s="12"/>
      <c r="P1657" s="12"/>
      <c r="Q1657" s="12"/>
      <c r="R1657" s="12"/>
      <c r="S1657" s="12"/>
      <c r="T1657" s="12"/>
      <c r="U1657" s="12"/>
      <c r="V1657" s="12"/>
      <c r="W1657" s="12"/>
      <c r="X1657" s="12"/>
      <c r="Y1657" s="12"/>
      <c r="Z1657" s="12"/>
      <c r="AA1657" s="12"/>
      <c r="AB1657" s="12"/>
    </row>
    <row r="1658" spans="1:28" ht="12.75" customHeight="1" x14ac:dyDescent="0.15">
      <c r="A1658" t="str">
        <f t="shared" si="76"/>
        <v>1434499195540246172539</v>
      </c>
      <c r="B1658" s="45">
        <v>143449919</v>
      </c>
      <c r="C1658" s="13">
        <v>5540246172539</v>
      </c>
      <c r="D1658" s="11" t="str">
        <f t="shared" si="75"/>
        <v>CREMERIE</v>
      </c>
      <c r="E1658" s="7">
        <v>44886</v>
      </c>
      <c r="F1658" s="42" t="str">
        <f t="shared" si="77"/>
        <v>202211</v>
      </c>
      <c r="G1658" s="9">
        <v>24</v>
      </c>
      <c r="H1658" s="12"/>
      <c r="I1658" s="12"/>
      <c r="J1658" s="12"/>
      <c r="K1658" s="12"/>
      <c r="L1658" s="12"/>
      <c r="M1658" s="12"/>
      <c r="N1658" s="12"/>
      <c r="O1658" s="12"/>
      <c r="P1658" s="12"/>
      <c r="Q1658" s="12"/>
      <c r="R1658" s="12"/>
      <c r="S1658" s="12"/>
      <c r="T1658" s="12"/>
      <c r="U1658" s="12"/>
      <c r="V1658" s="12"/>
      <c r="W1658" s="12"/>
      <c r="X1658" s="12"/>
      <c r="Y1658" s="12"/>
      <c r="Z1658" s="12"/>
      <c r="AA1658" s="12"/>
      <c r="AB1658" s="12"/>
    </row>
    <row r="1659" spans="1:28" ht="12.75" customHeight="1" x14ac:dyDescent="0.15">
      <c r="A1659" t="str">
        <f t="shared" si="76"/>
        <v>1434499195540246172669</v>
      </c>
      <c r="B1659" s="45">
        <v>143449919</v>
      </c>
      <c r="C1659" s="11">
        <v>5540246172669</v>
      </c>
      <c r="D1659" s="11" t="str">
        <f t="shared" si="75"/>
        <v>CREMERIE</v>
      </c>
      <c r="E1659" s="4">
        <v>44886</v>
      </c>
      <c r="F1659" s="42" t="str">
        <f t="shared" si="77"/>
        <v>202211</v>
      </c>
      <c r="G1659" s="6">
        <v>140</v>
      </c>
      <c r="H1659" s="12"/>
      <c r="I1659" s="12"/>
      <c r="J1659" s="12"/>
      <c r="K1659" s="12"/>
      <c r="L1659" s="12"/>
      <c r="M1659" s="12"/>
      <c r="N1659" s="12"/>
      <c r="O1659" s="12"/>
      <c r="P1659" s="12"/>
      <c r="Q1659" s="12"/>
      <c r="R1659" s="12"/>
      <c r="S1659" s="12"/>
      <c r="T1659" s="12"/>
      <c r="U1659" s="12"/>
      <c r="V1659" s="12"/>
      <c r="W1659" s="12"/>
      <c r="X1659" s="12"/>
      <c r="Y1659" s="12"/>
      <c r="Z1659" s="12"/>
      <c r="AA1659" s="12"/>
      <c r="AB1659" s="12"/>
    </row>
    <row r="1660" spans="1:28" ht="12.75" customHeight="1" x14ac:dyDescent="0.15">
      <c r="A1660" t="str">
        <f t="shared" si="76"/>
        <v>1434499195540246172978</v>
      </c>
      <c r="B1660" s="45">
        <v>143449919</v>
      </c>
      <c r="C1660" s="13">
        <v>5540246172978</v>
      </c>
      <c r="D1660" s="11" t="str">
        <f t="shared" si="75"/>
        <v>CREMERIE</v>
      </c>
      <c r="E1660" s="7">
        <v>44886</v>
      </c>
      <c r="F1660" s="42" t="str">
        <f t="shared" si="77"/>
        <v>202211</v>
      </c>
      <c r="G1660" s="9">
        <v>752</v>
      </c>
      <c r="H1660" s="12"/>
      <c r="I1660" s="12"/>
      <c r="J1660" s="12"/>
      <c r="K1660" s="12"/>
      <c r="L1660" s="12"/>
      <c r="M1660" s="12"/>
      <c r="N1660" s="12"/>
      <c r="O1660" s="12"/>
      <c r="P1660" s="12"/>
      <c r="Q1660" s="12"/>
      <c r="R1660" s="12"/>
      <c r="S1660" s="12"/>
      <c r="T1660" s="12"/>
      <c r="U1660" s="12"/>
      <c r="V1660" s="12"/>
      <c r="W1660" s="12"/>
      <c r="X1660" s="12"/>
      <c r="Y1660" s="12"/>
      <c r="Z1660" s="12"/>
      <c r="AA1660" s="12"/>
      <c r="AB1660" s="12"/>
    </row>
    <row r="1661" spans="1:28" ht="12.75" customHeight="1" x14ac:dyDescent="0.15">
      <c r="A1661" t="str">
        <f t="shared" si="76"/>
        <v>1434499195540246174174</v>
      </c>
      <c r="B1661" s="45">
        <v>143449919</v>
      </c>
      <c r="C1661" s="11">
        <v>5540246174174</v>
      </c>
      <c r="D1661" s="11" t="str">
        <f t="shared" si="75"/>
        <v>CREMERIE</v>
      </c>
      <c r="E1661" s="4">
        <v>44886</v>
      </c>
      <c r="F1661" s="42" t="str">
        <f t="shared" si="77"/>
        <v>202211</v>
      </c>
      <c r="G1661" s="6">
        <v>696</v>
      </c>
      <c r="H1661" s="12"/>
      <c r="I1661" s="12"/>
      <c r="J1661" s="12"/>
      <c r="K1661" s="12"/>
      <c r="L1661" s="12"/>
      <c r="M1661" s="12"/>
      <c r="N1661" s="12"/>
      <c r="O1661" s="12"/>
      <c r="P1661" s="12"/>
      <c r="Q1661" s="12"/>
      <c r="R1661" s="12"/>
      <c r="S1661" s="12"/>
      <c r="T1661" s="12"/>
      <c r="U1661" s="12"/>
      <c r="V1661" s="12"/>
      <c r="W1661" s="12"/>
      <c r="X1661" s="12"/>
      <c r="Y1661" s="12"/>
      <c r="Z1661" s="12"/>
      <c r="AA1661" s="12"/>
      <c r="AB1661" s="12"/>
    </row>
    <row r="1662" spans="1:28" ht="12.75" customHeight="1" x14ac:dyDescent="0.15">
      <c r="A1662" t="str">
        <f t="shared" si="76"/>
        <v>1434499195540246176699</v>
      </c>
      <c r="B1662" s="45">
        <v>143449919</v>
      </c>
      <c r="C1662" s="11">
        <v>5540246176699</v>
      </c>
      <c r="D1662" s="11" t="str">
        <f t="shared" si="75"/>
        <v>CREMERIE</v>
      </c>
      <c r="E1662" s="4">
        <v>44886</v>
      </c>
      <c r="F1662" s="42" t="str">
        <f t="shared" si="77"/>
        <v>202211</v>
      </c>
      <c r="G1662" s="6">
        <v>2924</v>
      </c>
      <c r="H1662" s="12"/>
      <c r="I1662" s="12"/>
      <c r="J1662" s="12"/>
      <c r="K1662" s="12"/>
      <c r="L1662" s="12"/>
      <c r="M1662" s="12"/>
      <c r="N1662" s="12"/>
      <c r="O1662" s="12"/>
      <c r="P1662" s="12"/>
      <c r="Q1662" s="12"/>
      <c r="R1662" s="12"/>
      <c r="S1662" s="12"/>
      <c r="T1662" s="12"/>
      <c r="U1662" s="12"/>
      <c r="V1662" s="12"/>
      <c r="W1662" s="12"/>
      <c r="X1662" s="12"/>
      <c r="Y1662" s="12"/>
      <c r="Z1662" s="12"/>
      <c r="AA1662" s="12"/>
      <c r="AB1662" s="12"/>
    </row>
    <row r="1663" spans="1:28" ht="12.75" customHeight="1" x14ac:dyDescent="0.15">
      <c r="A1663" t="str">
        <f t="shared" si="76"/>
        <v>1434499195540246188175</v>
      </c>
      <c r="B1663" s="45">
        <v>143449919</v>
      </c>
      <c r="C1663" s="13">
        <v>5540246188175</v>
      </c>
      <c r="D1663" s="11" t="str">
        <f t="shared" si="75"/>
        <v>CREMERIE</v>
      </c>
      <c r="E1663" s="7">
        <v>44886</v>
      </c>
      <c r="F1663" s="42" t="str">
        <f t="shared" si="77"/>
        <v>202211</v>
      </c>
      <c r="G1663" s="9">
        <v>116</v>
      </c>
      <c r="H1663" s="12"/>
      <c r="I1663" s="12"/>
      <c r="J1663" s="12"/>
      <c r="K1663" s="12"/>
      <c r="L1663" s="12"/>
      <c r="M1663" s="12"/>
      <c r="N1663" s="12"/>
      <c r="O1663" s="12"/>
      <c r="P1663" s="12"/>
      <c r="Q1663" s="12"/>
      <c r="R1663" s="12"/>
      <c r="S1663" s="12"/>
      <c r="T1663" s="12"/>
      <c r="U1663" s="12"/>
      <c r="V1663" s="12"/>
      <c r="W1663" s="12"/>
      <c r="X1663" s="12"/>
      <c r="Y1663" s="12"/>
      <c r="Z1663" s="12"/>
      <c r="AA1663" s="12"/>
      <c r="AB1663" s="12"/>
    </row>
    <row r="1664" spans="1:28" ht="12.75" customHeight="1" x14ac:dyDescent="0.15">
      <c r="A1664" t="str">
        <f t="shared" si="76"/>
        <v>1434499195540246191594</v>
      </c>
      <c r="B1664" s="45">
        <v>143449919</v>
      </c>
      <c r="C1664" s="13">
        <v>5540246191594</v>
      </c>
      <c r="D1664" s="11" t="str">
        <f t="shared" si="75"/>
        <v>CREMERIE</v>
      </c>
      <c r="E1664" s="7">
        <v>44886</v>
      </c>
      <c r="F1664" s="42" t="str">
        <f t="shared" si="77"/>
        <v>202211</v>
      </c>
      <c r="G1664" s="9">
        <v>1476</v>
      </c>
      <c r="H1664" s="12"/>
      <c r="I1664" s="12"/>
      <c r="J1664" s="12"/>
      <c r="K1664" s="12"/>
      <c r="L1664" s="12"/>
      <c r="M1664" s="12"/>
      <c r="N1664" s="12"/>
      <c r="O1664" s="12"/>
      <c r="P1664" s="12"/>
      <c r="Q1664" s="12"/>
      <c r="R1664" s="12"/>
      <c r="S1664" s="12"/>
      <c r="T1664" s="12"/>
      <c r="U1664" s="12"/>
      <c r="V1664" s="12"/>
      <c r="W1664" s="12"/>
      <c r="X1664" s="12"/>
      <c r="Y1664" s="12"/>
      <c r="Z1664" s="12"/>
      <c r="AA1664" s="12"/>
      <c r="AB1664" s="12"/>
    </row>
    <row r="1665" spans="1:28" ht="12.75" customHeight="1" x14ac:dyDescent="0.15">
      <c r="A1665" t="str">
        <f t="shared" si="76"/>
        <v>1434499195540246191598</v>
      </c>
      <c r="B1665" s="45">
        <v>143449919</v>
      </c>
      <c r="C1665" s="11">
        <v>5540246191598</v>
      </c>
      <c r="D1665" s="11" t="str">
        <f t="shared" si="75"/>
        <v>CREMERIE</v>
      </c>
      <c r="E1665" s="4">
        <v>44886</v>
      </c>
      <c r="F1665" s="42" t="str">
        <f t="shared" si="77"/>
        <v>202211</v>
      </c>
      <c r="G1665" s="6">
        <v>1601</v>
      </c>
      <c r="H1665" s="12"/>
      <c r="I1665" s="12"/>
      <c r="J1665" s="12"/>
      <c r="K1665" s="12"/>
      <c r="L1665" s="12"/>
      <c r="M1665" s="12"/>
      <c r="N1665" s="12"/>
      <c r="O1665" s="12"/>
      <c r="P1665" s="12"/>
      <c r="Q1665" s="12"/>
      <c r="R1665" s="12"/>
      <c r="S1665" s="12"/>
      <c r="T1665" s="12"/>
      <c r="U1665" s="12"/>
      <c r="V1665" s="12"/>
      <c r="W1665" s="12"/>
      <c r="X1665" s="12"/>
      <c r="Y1665" s="12"/>
      <c r="Z1665" s="12"/>
      <c r="AA1665" s="12"/>
      <c r="AB1665" s="12"/>
    </row>
    <row r="1666" spans="1:28" ht="12.75" customHeight="1" x14ac:dyDescent="0.15">
      <c r="A1666" t="str">
        <f t="shared" si="76"/>
        <v>1434499225540246176294</v>
      </c>
      <c r="B1666" s="45">
        <v>143449922</v>
      </c>
      <c r="C1666" s="11">
        <v>5540246176294</v>
      </c>
      <c r="D1666" s="11" t="str">
        <f t="shared" ref="D1666:D1729" si="78">VLOOKUP(C1666,Categorie,4,FALSE)</f>
        <v>CREMERIE</v>
      </c>
      <c r="E1666" s="4">
        <v>44886</v>
      </c>
      <c r="F1666" s="42" t="str">
        <f t="shared" si="77"/>
        <v>202211</v>
      </c>
      <c r="G1666" s="6">
        <v>743</v>
      </c>
      <c r="H1666" s="12"/>
      <c r="I1666" s="12"/>
      <c r="J1666" s="12"/>
      <c r="K1666" s="12"/>
      <c r="L1666" s="12"/>
      <c r="M1666" s="12"/>
      <c r="N1666" s="12"/>
      <c r="O1666" s="12"/>
      <c r="P1666" s="12"/>
      <c r="Q1666" s="12"/>
      <c r="R1666" s="12"/>
      <c r="S1666" s="12"/>
      <c r="T1666" s="12"/>
      <c r="U1666" s="12"/>
      <c r="V1666" s="12"/>
      <c r="W1666" s="12"/>
      <c r="X1666" s="12"/>
      <c r="Y1666" s="12"/>
      <c r="Z1666" s="12"/>
      <c r="AA1666" s="12"/>
      <c r="AB1666" s="12"/>
    </row>
    <row r="1667" spans="1:28" ht="12.75" customHeight="1" x14ac:dyDescent="0.15">
      <c r="A1667" t="str">
        <f t="shared" ref="A1667:A1730" si="79">_xlfn.CONCAT(B1667,C1667)</f>
        <v>1434499225540246187987</v>
      </c>
      <c r="B1667" s="45">
        <v>143449922</v>
      </c>
      <c r="C1667" s="11">
        <v>5540246187987</v>
      </c>
      <c r="D1667" s="11" t="str">
        <f t="shared" si="78"/>
        <v>CREMERIE</v>
      </c>
      <c r="E1667" s="4">
        <v>44886</v>
      </c>
      <c r="F1667" s="42" t="str">
        <f t="shared" ref="F1667:F1730" si="80">TEXT(E1667,"aaaamm")</f>
        <v>202211</v>
      </c>
      <c r="G1667" s="6">
        <v>2228</v>
      </c>
      <c r="H1667" s="12"/>
      <c r="I1667" s="12"/>
      <c r="J1667" s="12"/>
      <c r="K1667" s="12"/>
      <c r="L1667" s="12"/>
      <c r="M1667" s="12"/>
      <c r="N1667" s="12"/>
      <c r="O1667" s="12"/>
      <c r="P1667" s="12"/>
      <c r="Q1667" s="12"/>
      <c r="R1667" s="12"/>
      <c r="S1667" s="12"/>
      <c r="T1667" s="12"/>
      <c r="U1667" s="12"/>
      <c r="V1667" s="12"/>
      <c r="W1667" s="12"/>
      <c r="X1667" s="12"/>
      <c r="Y1667" s="12"/>
      <c r="Z1667" s="12"/>
      <c r="AA1667" s="12"/>
      <c r="AB1667" s="12"/>
    </row>
    <row r="1668" spans="1:28" ht="12.75" customHeight="1" x14ac:dyDescent="0.15">
      <c r="A1668" t="str">
        <f t="shared" si="79"/>
        <v>1434499225540246188200</v>
      </c>
      <c r="B1668" s="45">
        <v>143449922</v>
      </c>
      <c r="C1668" s="13">
        <v>5540246188200</v>
      </c>
      <c r="D1668" s="11" t="str">
        <f t="shared" si="78"/>
        <v>CREMERIE</v>
      </c>
      <c r="E1668" s="7">
        <v>44886</v>
      </c>
      <c r="F1668" s="42" t="str">
        <f t="shared" si="80"/>
        <v>202211</v>
      </c>
      <c r="G1668" s="9">
        <v>1485</v>
      </c>
      <c r="H1668" s="12"/>
      <c r="I1668" s="12"/>
      <c r="J1668" s="12"/>
      <c r="K1668" s="12"/>
      <c r="L1668" s="12"/>
      <c r="M1668" s="12"/>
      <c r="N1668" s="12"/>
      <c r="O1668" s="12"/>
      <c r="P1668" s="12"/>
      <c r="Q1668" s="12"/>
      <c r="R1668" s="12"/>
      <c r="S1668" s="12"/>
      <c r="T1668" s="12"/>
      <c r="U1668" s="12"/>
      <c r="V1668" s="12"/>
      <c r="W1668" s="12"/>
      <c r="X1668" s="12"/>
      <c r="Y1668" s="12"/>
      <c r="Z1668" s="12"/>
      <c r="AA1668" s="12"/>
      <c r="AB1668" s="12"/>
    </row>
    <row r="1669" spans="1:28" ht="12.75" customHeight="1" x14ac:dyDescent="0.15">
      <c r="A1669" t="str">
        <f t="shared" si="79"/>
        <v>1434499285540246174095</v>
      </c>
      <c r="B1669" s="45">
        <v>143449928</v>
      </c>
      <c r="C1669" s="11">
        <v>5540246174095</v>
      </c>
      <c r="D1669" s="11" t="str">
        <f t="shared" si="78"/>
        <v>CREMERIE</v>
      </c>
      <c r="E1669" s="4">
        <v>44891</v>
      </c>
      <c r="F1669" s="42" t="str">
        <f t="shared" si="80"/>
        <v>202211</v>
      </c>
      <c r="G1669" s="6">
        <v>70</v>
      </c>
      <c r="H1669" s="12"/>
      <c r="I1669" s="12"/>
      <c r="J1669" s="12"/>
      <c r="K1669" s="12"/>
      <c r="L1669" s="12"/>
      <c r="M1669" s="12"/>
      <c r="N1669" s="12"/>
      <c r="O1669" s="12"/>
      <c r="P1669" s="12"/>
      <c r="Q1669" s="12"/>
      <c r="R1669" s="12"/>
      <c r="S1669" s="12"/>
      <c r="T1669" s="12"/>
      <c r="U1669" s="12"/>
      <c r="V1669" s="12"/>
      <c r="W1669" s="12"/>
      <c r="X1669" s="12"/>
      <c r="Y1669" s="12"/>
      <c r="Z1669" s="12"/>
      <c r="AA1669" s="12"/>
      <c r="AB1669" s="12"/>
    </row>
    <row r="1670" spans="1:28" ht="12.75" customHeight="1" x14ac:dyDescent="0.15">
      <c r="A1670" t="str">
        <f t="shared" si="79"/>
        <v>1434499285540246175049</v>
      </c>
      <c r="B1670" s="45">
        <v>143449928</v>
      </c>
      <c r="C1670" s="13">
        <v>5540246175049</v>
      </c>
      <c r="D1670" s="11" t="str">
        <f t="shared" si="78"/>
        <v>CREMERIE</v>
      </c>
      <c r="E1670" s="7">
        <v>44891</v>
      </c>
      <c r="F1670" s="42" t="str">
        <f t="shared" si="80"/>
        <v>202211</v>
      </c>
      <c r="G1670" s="9">
        <v>557</v>
      </c>
      <c r="H1670" s="12"/>
      <c r="I1670" s="12"/>
      <c r="J1670" s="12"/>
      <c r="K1670" s="12"/>
      <c r="L1670" s="12"/>
      <c r="M1670" s="12"/>
      <c r="N1670" s="12"/>
      <c r="O1670" s="12"/>
      <c r="P1670" s="12"/>
      <c r="Q1670" s="12"/>
      <c r="R1670" s="12"/>
      <c r="S1670" s="12"/>
      <c r="T1670" s="12"/>
      <c r="U1670" s="12"/>
      <c r="V1670" s="12"/>
      <c r="W1670" s="12"/>
      <c r="X1670" s="12"/>
      <c r="Y1670" s="12"/>
      <c r="Z1670" s="12"/>
      <c r="AA1670" s="12"/>
      <c r="AB1670" s="12"/>
    </row>
    <row r="1671" spans="1:28" ht="12.75" customHeight="1" x14ac:dyDescent="0.15">
      <c r="A1671" t="str">
        <f t="shared" si="79"/>
        <v>1434499285540246175050</v>
      </c>
      <c r="B1671" s="45">
        <v>143449928</v>
      </c>
      <c r="C1671" s="11">
        <v>5540246175050</v>
      </c>
      <c r="D1671" s="11" t="str">
        <f t="shared" si="78"/>
        <v>CREMERIE</v>
      </c>
      <c r="E1671" s="4">
        <v>44891</v>
      </c>
      <c r="F1671" s="42" t="str">
        <f t="shared" si="80"/>
        <v>202211</v>
      </c>
      <c r="G1671" s="6">
        <v>418</v>
      </c>
      <c r="H1671" s="12"/>
      <c r="I1671" s="12"/>
      <c r="J1671" s="12"/>
      <c r="K1671" s="12"/>
      <c r="L1671" s="12"/>
      <c r="M1671" s="12"/>
      <c r="N1671" s="12"/>
      <c r="O1671" s="12"/>
      <c r="P1671" s="12"/>
      <c r="Q1671" s="12"/>
      <c r="R1671" s="12"/>
      <c r="S1671" s="12"/>
      <c r="T1671" s="12"/>
      <c r="U1671" s="12"/>
      <c r="V1671" s="12"/>
      <c r="W1671" s="12"/>
      <c r="X1671" s="12"/>
      <c r="Y1671" s="12"/>
      <c r="Z1671" s="12"/>
      <c r="AA1671" s="12"/>
      <c r="AB1671" s="12"/>
    </row>
    <row r="1672" spans="1:28" ht="12.75" customHeight="1" x14ac:dyDescent="0.15">
      <c r="A1672" t="str">
        <f t="shared" si="79"/>
        <v>1434499285540246190743</v>
      </c>
      <c r="B1672" s="45">
        <v>143449928</v>
      </c>
      <c r="C1672" s="13">
        <v>5540246190743</v>
      </c>
      <c r="D1672" s="11" t="str">
        <f t="shared" si="78"/>
        <v>CREMERIE</v>
      </c>
      <c r="E1672" s="7">
        <v>44891</v>
      </c>
      <c r="F1672" s="42" t="str">
        <f t="shared" si="80"/>
        <v>202211</v>
      </c>
      <c r="G1672" s="9">
        <v>279</v>
      </c>
      <c r="H1672" s="12"/>
      <c r="I1672" s="12"/>
      <c r="J1672" s="12"/>
      <c r="K1672" s="12"/>
      <c r="L1672" s="12"/>
      <c r="M1672" s="12"/>
      <c r="N1672" s="12"/>
      <c r="O1672" s="12"/>
      <c r="P1672" s="12"/>
      <c r="Q1672" s="12"/>
      <c r="R1672" s="12"/>
      <c r="S1672" s="12"/>
      <c r="T1672" s="12"/>
      <c r="U1672" s="12"/>
      <c r="V1672" s="12"/>
      <c r="W1672" s="12"/>
      <c r="X1672" s="12"/>
      <c r="Y1672" s="12"/>
      <c r="Z1672" s="12"/>
      <c r="AA1672" s="12"/>
      <c r="AB1672" s="12"/>
    </row>
    <row r="1673" spans="1:28" ht="12.75" customHeight="1" x14ac:dyDescent="0.15">
      <c r="A1673" t="str">
        <f t="shared" si="79"/>
        <v>1434499295540246196148</v>
      </c>
      <c r="B1673" s="45">
        <v>143449929</v>
      </c>
      <c r="C1673" s="11">
        <v>5540246196148</v>
      </c>
      <c r="D1673" s="11" t="str">
        <f t="shared" si="78"/>
        <v>EMBALLAGES</v>
      </c>
      <c r="E1673" s="4">
        <v>44912</v>
      </c>
      <c r="F1673" s="42" t="str">
        <f t="shared" si="80"/>
        <v>202212</v>
      </c>
      <c r="G1673" s="6">
        <v>975</v>
      </c>
      <c r="H1673" s="12"/>
      <c r="I1673" s="12"/>
      <c r="J1673" s="12"/>
      <c r="K1673" s="12"/>
      <c r="L1673" s="12"/>
      <c r="M1673" s="12"/>
      <c r="N1673" s="12"/>
      <c r="O1673" s="12"/>
      <c r="P1673" s="12"/>
      <c r="Q1673" s="12"/>
      <c r="R1673" s="12"/>
      <c r="S1673" s="12"/>
      <c r="T1673" s="12"/>
      <c r="U1673" s="12"/>
      <c r="V1673" s="12"/>
      <c r="W1673" s="12"/>
      <c r="X1673" s="12"/>
      <c r="Y1673" s="12"/>
      <c r="Z1673" s="12"/>
      <c r="AA1673" s="12"/>
      <c r="AB1673" s="12"/>
    </row>
    <row r="1674" spans="1:28" ht="12.75" customHeight="1" x14ac:dyDescent="0.15">
      <c r="A1674" t="str">
        <f t="shared" si="79"/>
        <v>1434499465540246185429</v>
      </c>
      <c r="B1674" s="45">
        <v>143449946</v>
      </c>
      <c r="C1674" s="13">
        <v>5540246185429</v>
      </c>
      <c r="D1674" s="11" t="str">
        <f t="shared" si="78"/>
        <v>CREMERIE</v>
      </c>
      <c r="E1674" s="7">
        <v>44892</v>
      </c>
      <c r="F1674" s="42" t="str">
        <f t="shared" si="80"/>
        <v>202211</v>
      </c>
      <c r="G1674" s="9">
        <v>140</v>
      </c>
      <c r="H1674" s="12"/>
      <c r="I1674" s="12"/>
      <c r="J1674" s="12"/>
      <c r="K1674" s="12"/>
      <c r="L1674" s="12"/>
      <c r="M1674" s="12"/>
      <c r="N1674" s="12"/>
      <c r="O1674" s="12"/>
      <c r="P1674" s="12"/>
      <c r="Q1674" s="12"/>
      <c r="R1674" s="12"/>
      <c r="S1674" s="12"/>
      <c r="T1674" s="12"/>
      <c r="U1674" s="12"/>
      <c r="V1674" s="12"/>
      <c r="W1674" s="12"/>
      <c r="X1674" s="12"/>
      <c r="Y1674" s="12"/>
      <c r="Z1674" s="12"/>
      <c r="AA1674" s="12"/>
      <c r="AB1674" s="12"/>
    </row>
    <row r="1675" spans="1:28" ht="12.75" customHeight="1" x14ac:dyDescent="0.15">
      <c r="A1675" t="str">
        <f t="shared" si="79"/>
        <v>1434499465540246185562</v>
      </c>
      <c r="B1675" s="45">
        <v>143449946</v>
      </c>
      <c r="C1675" s="11">
        <v>5540246185562</v>
      </c>
      <c r="D1675" s="11" t="str">
        <f t="shared" si="78"/>
        <v>CREMERIE</v>
      </c>
      <c r="E1675" s="4">
        <v>44892</v>
      </c>
      <c r="F1675" s="42" t="str">
        <f t="shared" si="80"/>
        <v>202211</v>
      </c>
      <c r="G1675" s="6">
        <v>168</v>
      </c>
      <c r="H1675" s="12"/>
      <c r="I1675" s="12"/>
      <c r="J1675" s="12"/>
      <c r="K1675" s="12"/>
      <c r="L1675" s="12"/>
      <c r="M1675" s="12"/>
      <c r="N1675" s="12"/>
      <c r="O1675" s="12"/>
      <c r="P1675" s="12"/>
      <c r="Q1675" s="12"/>
      <c r="R1675" s="12"/>
      <c r="S1675" s="12"/>
      <c r="T1675" s="12"/>
      <c r="U1675" s="12"/>
      <c r="V1675" s="12"/>
      <c r="W1675" s="12"/>
      <c r="X1675" s="12"/>
      <c r="Y1675" s="12"/>
      <c r="Z1675" s="12"/>
      <c r="AA1675" s="12"/>
      <c r="AB1675" s="12"/>
    </row>
    <row r="1676" spans="1:28" ht="12.75" customHeight="1" x14ac:dyDescent="0.15">
      <c r="A1676" t="str">
        <f t="shared" si="79"/>
        <v>1434499465540246186325</v>
      </c>
      <c r="B1676" s="45">
        <v>143449946</v>
      </c>
      <c r="C1676" s="13">
        <v>5540246186325</v>
      </c>
      <c r="D1676" s="11" t="str">
        <f t="shared" si="78"/>
        <v>CREMERIE</v>
      </c>
      <c r="E1676" s="7">
        <v>44892</v>
      </c>
      <c r="F1676" s="42" t="str">
        <f t="shared" si="80"/>
        <v>202211</v>
      </c>
      <c r="G1676" s="9">
        <v>140</v>
      </c>
      <c r="H1676" s="12"/>
      <c r="I1676" s="12"/>
      <c r="J1676" s="12"/>
      <c r="K1676" s="12"/>
      <c r="L1676" s="12"/>
      <c r="M1676" s="12"/>
      <c r="N1676" s="12"/>
      <c r="O1676" s="12"/>
      <c r="P1676" s="12"/>
      <c r="Q1676" s="12"/>
      <c r="R1676" s="12"/>
      <c r="S1676" s="12"/>
      <c r="T1676" s="12"/>
      <c r="U1676" s="12"/>
      <c r="V1676" s="12"/>
      <c r="W1676" s="12"/>
      <c r="X1676" s="12"/>
      <c r="Y1676" s="12"/>
      <c r="Z1676" s="12"/>
      <c r="AA1676" s="12"/>
      <c r="AB1676" s="12"/>
    </row>
    <row r="1677" spans="1:28" ht="12.75" customHeight="1" x14ac:dyDescent="0.15">
      <c r="A1677" t="str">
        <f t="shared" si="79"/>
        <v>1434499475540246194632</v>
      </c>
      <c r="B1677" s="45">
        <v>143449947</v>
      </c>
      <c r="C1677" s="11">
        <v>5540246194632</v>
      </c>
      <c r="D1677" s="11" t="str">
        <f t="shared" si="78"/>
        <v>BOULANGERIE</v>
      </c>
      <c r="E1677" s="4">
        <v>44897</v>
      </c>
      <c r="F1677" s="42" t="str">
        <f t="shared" si="80"/>
        <v>202212</v>
      </c>
      <c r="G1677" s="6">
        <v>919</v>
      </c>
      <c r="H1677" s="12"/>
      <c r="I1677" s="12"/>
      <c r="J1677" s="12"/>
      <c r="K1677" s="12"/>
      <c r="L1677" s="12"/>
      <c r="M1677" s="12"/>
      <c r="N1677" s="12"/>
      <c r="O1677" s="12"/>
      <c r="P1677" s="12"/>
      <c r="Q1677" s="12"/>
      <c r="R1677" s="12"/>
      <c r="S1677" s="12"/>
      <c r="T1677" s="12"/>
      <c r="U1677" s="12"/>
      <c r="V1677" s="12"/>
      <c r="W1677" s="12"/>
      <c r="X1677" s="12"/>
      <c r="Y1677" s="12"/>
      <c r="Z1677" s="12"/>
      <c r="AA1677" s="12"/>
      <c r="AB1677" s="12"/>
    </row>
    <row r="1678" spans="1:28" ht="12.75" customHeight="1" x14ac:dyDescent="0.15">
      <c r="A1678" t="str">
        <f t="shared" si="79"/>
        <v>1434499475540246195250</v>
      </c>
      <c r="B1678" s="45">
        <v>143449947</v>
      </c>
      <c r="C1678" s="13">
        <v>5540246195250</v>
      </c>
      <c r="D1678" s="11" t="str">
        <f t="shared" si="78"/>
        <v>BOULANGERIE</v>
      </c>
      <c r="E1678" s="7">
        <v>44897</v>
      </c>
      <c r="F1678" s="42" t="str">
        <f t="shared" si="80"/>
        <v>202212</v>
      </c>
      <c r="G1678" s="9">
        <v>251</v>
      </c>
      <c r="H1678" s="12"/>
      <c r="I1678" s="12"/>
      <c r="J1678" s="12"/>
      <c r="K1678" s="12"/>
      <c r="L1678" s="12"/>
      <c r="M1678" s="12"/>
      <c r="N1678" s="12"/>
      <c r="O1678" s="12"/>
      <c r="P1678" s="12"/>
      <c r="Q1678" s="12"/>
      <c r="R1678" s="12"/>
      <c r="S1678" s="12"/>
      <c r="T1678" s="12"/>
      <c r="U1678" s="12"/>
      <c r="V1678" s="12"/>
      <c r="W1678" s="12"/>
      <c r="X1678" s="12"/>
      <c r="Y1678" s="12"/>
      <c r="Z1678" s="12"/>
      <c r="AA1678" s="12"/>
      <c r="AB1678" s="12"/>
    </row>
    <row r="1679" spans="1:28" ht="12.75" customHeight="1" x14ac:dyDescent="0.15">
      <c r="A1679" t="str">
        <f t="shared" si="79"/>
        <v>1434499475540246196046</v>
      </c>
      <c r="B1679" s="45">
        <v>143449947</v>
      </c>
      <c r="C1679" s="11">
        <v>5540246196046</v>
      </c>
      <c r="D1679" s="11" t="str">
        <f t="shared" si="78"/>
        <v>BOULANGERIE</v>
      </c>
      <c r="E1679" s="4">
        <v>44897</v>
      </c>
      <c r="F1679" s="42" t="str">
        <f t="shared" si="80"/>
        <v>202212</v>
      </c>
      <c r="G1679" s="6">
        <v>168</v>
      </c>
      <c r="H1679" s="12"/>
      <c r="I1679" s="12"/>
      <c r="J1679" s="12"/>
      <c r="K1679" s="12"/>
      <c r="L1679" s="12"/>
      <c r="M1679" s="12"/>
      <c r="N1679" s="12"/>
      <c r="O1679" s="12"/>
      <c r="P1679" s="12"/>
      <c r="Q1679" s="12"/>
      <c r="R1679" s="12"/>
      <c r="S1679" s="12"/>
      <c r="T1679" s="12"/>
      <c r="U1679" s="12"/>
      <c r="V1679" s="12"/>
      <c r="W1679" s="12"/>
      <c r="X1679" s="12"/>
      <c r="Y1679" s="12"/>
      <c r="Z1679" s="12"/>
      <c r="AA1679" s="12"/>
      <c r="AB1679" s="12"/>
    </row>
    <row r="1680" spans="1:28" ht="12.75" customHeight="1" x14ac:dyDescent="0.15">
      <c r="A1680" t="str">
        <f t="shared" si="79"/>
        <v>1434499485540246194632</v>
      </c>
      <c r="B1680" s="45">
        <v>143449948</v>
      </c>
      <c r="C1680" s="13">
        <v>5540246194632</v>
      </c>
      <c r="D1680" s="11" t="str">
        <f t="shared" si="78"/>
        <v>BOULANGERIE</v>
      </c>
      <c r="E1680" s="7">
        <v>44900</v>
      </c>
      <c r="F1680" s="42" t="str">
        <f t="shared" si="80"/>
        <v>202212</v>
      </c>
      <c r="G1680" s="9">
        <v>2256</v>
      </c>
      <c r="H1680" s="12"/>
      <c r="I1680" s="12"/>
      <c r="J1680" s="12"/>
      <c r="K1680" s="12"/>
      <c r="L1680" s="12"/>
      <c r="M1680" s="12"/>
      <c r="N1680" s="12"/>
      <c r="O1680" s="12"/>
      <c r="P1680" s="12"/>
      <c r="Q1680" s="12"/>
      <c r="R1680" s="12"/>
      <c r="S1680" s="12"/>
      <c r="T1680" s="12"/>
      <c r="U1680" s="12"/>
      <c r="V1680" s="12"/>
      <c r="W1680" s="12"/>
      <c r="X1680" s="12"/>
      <c r="Y1680" s="12"/>
      <c r="Z1680" s="12"/>
      <c r="AA1680" s="12"/>
      <c r="AB1680" s="12"/>
    </row>
    <row r="1681" spans="1:28" ht="12.75" customHeight="1" x14ac:dyDescent="0.15">
      <c r="A1681" t="str">
        <f t="shared" si="79"/>
        <v>1434499495540246194632</v>
      </c>
      <c r="B1681" s="45">
        <v>143449949</v>
      </c>
      <c r="C1681" s="13">
        <v>5540246194632</v>
      </c>
      <c r="D1681" s="11" t="str">
        <f t="shared" si="78"/>
        <v>BOULANGERIE</v>
      </c>
      <c r="E1681" s="7">
        <v>44904</v>
      </c>
      <c r="F1681" s="42" t="str">
        <f t="shared" si="80"/>
        <v>202212</v>
      </c>
      <c r="G1681" s="9">
        <v>1337</v>
      </c>
      <c r="H1681" s="12"/>
      <c r="I1681" s="12"/>
      <c r="J1681" s="12"/>
      <c r="K1681" s="12"/>
      <c r="L1681" s="12"/>
      <c r="M1681" s="12"/>
      <c r="N1681" s="12"/>
      <c r="O1681" s="12"/>
      <c r="P1681" s="12"/>
      <c r="Q1681" s="12"/>
      <c r="R1681" s="12"/>
      <c r="S1681" s="12"/>
      <c r="T1681" s="12"/>
      <c r="U1681" s="12"/>
      <c r="V1681" s="12"/>
      <c r="W1681" s="12"/>
      <c r="X1681" s="12"/>
      <c r="Y1681" s="12"/>
      <c r="Z1681" s="12"/>
      <c r="AA1681" s="12"/>
      <c r="AB1681" s="12"/>
    </row>
    <row r="1682" spans="1:28" ht="12.75" customHeight="1" x14ac:dyDescent="0.15">
      <c r="A1682" t="str">
        <f t="shared" si="79"/>
        <v>1434499515540246194632</v>
      </c>
      <c r="B1682" s="45">
        <v>143449951</v>
      </c>
      <c r="C1682" s="13">
        <v>5540246194632</v>
      </c>
      <c r="D1682" s="11" t="str">
        <f t="shared" si="78"/>
        <v>BOULANGERIE</v>
      </c>
      <c r="E1682" s="7">
        <v>44907</v>
      </c>
      <c r="F1682" s="42" t="str">
        <f t="shared" si="80"/>
        <v>202212</v>
      </c>
      <c r="G1682" s="9">
        <v>1365</v>
      </c>
      <c r="H1682" s="12"/>
      <c r="I1682" s="12"/>
      <c r="J1682" s="12"/>
      <c r="K1682" s="12"/>
      <c r="L1682" s="12"/>
      <c r="M1682" s="12"/>
      <c r="N1682" s="12"/>
      <c r="O1682" s="12"/>
      <c r="P1682" s="12"/>
      <c r="Q1682" s="12"/>
      <c r="R1682" s="12"/>
      <c r="S1682" s="12"/>
      <c r="T1682" s="12"/>
      <c r="U1682" s="12"/>
      <c r="V1682" s="12"/>
      <c r="W1682" s="12"/>
      <c r="X1682" s="12"/>
      <c r="Y1682" s="12"/>
      <c r="Z1682" s="12"/>
      <c r="AA1682" s="12"/>
      <c r="AB1682" s="12"/>
    </row>
    <row r="1683" spans="1:28" ht="12.75" customHeight="1" x14ac:dyDescent="0.15">
      <c r="A1683" t="str">
        <f t="shared" si="79"/>
        <v>1434499525540246194632</v>
      </c>
      <c r="B1683" s="45">
        <v>143449952</v>
      </c>
      <c r="C1683" s="13">
        <v>5540246194632</v>
      </c>
      <c r="D1683" s="11" t="str">
        <f t="shared" si="78"/>
        <v>BOULANGERIE</v>
      </c>
      <c r="E1683" s="7">
        <v>44911</v>
      </c>
      <c r="F1683" s="42" t="str">
        <f t="shared" si="80"/>
        <v>202212</v>
      </c>
      <c r="G1683" s="9">
        <v>585</v>
      </c>
      <c r="H1683" s="12"/>
      <c r="I1683" s="12"/>
      <c r="J1683" s="12"/>
      <c r="K1683" s="12"/>
      <c r="L1683" s="12"/>
      <c r="M1683" s="12"/>
      <c r="N1683" s="12"/>
      <c r="O1683" s="12"/>
      <c r="P1683" s="12"/>
      <c r="Q1683" s="12"/>
      <c r="R1683" s="12"/>
      <c r="S1683" s="12"/>
      <c r="T1683" s="12"/>
      <c r="U1683" s="12"/>
      <c r="V1683" s="12"/>
      <c r="W1683" s="12"/>
      <c r="X1683" s="12"/>
      <c r="Y1683" s="12"/>
      <c r="Z1683" s="12"/>
      <c r="AA1683" s="12"/>
      <c r="AB1683" s="12"/>
    </row>
    <row r="1684" spans="1:28" ht="12.75" customHeight="1" x14ac:dyDescent="0.15">
      <c r="A1684" t="str">
        <f t="shared" si="79"/>
        <v>1434499535540246194632</v>
      </c>
      <c r="B1684" s="45">
        <v>143449953</v>
      </c>
      <c r="C1684" s="11">
        <v>5540246194632</v>
      </c>
      <c r="D1684" s="11" t="str">
        <f t="shared" si="78"/>
        <v>BOULANGERIE</v>
      </c>
      <c r="E1684" s="4">
        <v>44920</v>
      </c>
      <c r="F1684" s="42" t="str">
        <f t="shared" si="80"/>
        <v>202212</v>
      </c>
      <c r="G1684" s="6">
        <v>1086</v>
      </c>
      <c r="H1684" s="12"/>
      <c r="I1684" s="12"/>
      <c r="J1684" s="12"/>
      <c r="K1684" s="12"/>
      <c r="L1684" s="12"/>
      <c r="M1684" s="12"/>
      <c r="N1684" s="12"/>
      <c r="O1684" s="12"/>
      <c r="P1684" s="12"/>
      <c r="Q1684" s="12"/>
      <c r="R1684" s="12"/>
      <c r="S1684" s="12"/>
      <c r="T1684" s="12"/>
      <c r="U1684" s="12"/>
      <c r="V1684" s="12"/>
      <c r="W1684" s="12"/>
      <c r="X1684" s="12"/>
      <c r="Y1684" s="12"/>
      <c r="Z1684" s="12"/>
      <c r="AA1684" s="12"/>
      <c r="AB1684" s="12"/>
    </row>
    <row r="1685" spans="1:28" ht="12.75" customHeight="1" x14ac:dyDescent="0.15">
      <c r="A1685" t="str">
        <f t="shared" si="79"/>
        <v>1434499615540246192907</v>
      </c>
      <c r="B1685" s="45">
        <v>143449961</v>
      </c>
      <c r="C1685" s="11">
        <v>5540246192907</v>
      </c>
      <c r="D1685" s="11" t="str">
        <f t="shared" si="78"/>
        <v>VOLAILLE</v>
      </c>
      <c r="E1685" s="4">
        <v>44927</v>
      </c>
      <c r="F1685" s="42" t="str">
        <f t="shared" si="80"/>
        <v>202301</v>
      </c>
      <c r="G1685" s="6">
        <v>3248</v>
      </c>
      <c r="H1685" s="12"/>
      <c r="I1685" s="12"/>
      <c r="J1685" s="12"/>
      <c r="K1685" s="12"/>
      <c r="L1685" s="12"/>
      <c r="M1685" s="12"/>
      <c r="N1685" s="12"/>
      <c r="O1685" s="12"/>
      <c r="P1685" s="12"/>
      <c r="Q1685" s="12"/>
      <c r="R1685" s="12"/>
      <c r="S1685" s="12"/>
      <c r="T1685" s="12"/>
      <c r="U1685" s="12"/>
      <c r="V1685" s="12"/>
      <c r="W1685" s="12"/>
      <c r="X1685" s="12"/>
      <c r="Y1685" s="12"/>
      <c r="Z1685" s="12"/>
      <c r="AA1685" s="12"/>
      <c r="AB1685" s="12"/>
    </row>
    <row r="1686" spans="1:28" ht="12.75" customHeight="1" x14ac:dyDescent="0.15">
      <c r="A1686" t="str">
        <f t="shared" si="79"/>
        <v>1434499625540246192907</v>
      </c>
      <c r="B1686" s="45">
        <v>143449962</v>
      </c>
      <c r="C1686" s="13">
        <v>5540246192907</v>
      </c>
      <c r="D1686" s="11" t="str">
        <f t="shared" si="78"/>
        <v>VOLAILLE</v>
      </c>
      <c r="E1686" s="7">
        <v>44949</v>
      </c>
      <c r="F1686" s="42" t="str">
        <f t="shared" si="80"/>
        <v>202301</v>
      </c>
      <c r="G1686" s="9">
        <v>11136</v>
      </c>
      <c r="H1686" s="12"/>
      <c r="I1686" s="12"/>
      <c r="J1686" s="12"/>
      <c r="K1686" s="12"/>
      <c r="L1686" s="12"/>
      <c r="M1686" s="12"/>
      <c r="N1686" s="12"/>
      <c r="O1686" s="12"/>
      <c r="P1686" s="12"/>
      <c r="Q1686" s="12"/>
      <c r="R1686" s="12"/>
      <c r="S1686" s="12"/>
      <c r="T1686" s="12"/>
      <c r="U1686" s="12"/>
      <c r="V1686" s="12"/>
      <c r="W1686" s="12"/>
      <c r="X1686" s="12"/>
      <c r="Y1686" s="12"/>
      <c r="Z1686" s="12"/>
      <c r="AA1686" s="12"/>
      <c r="AB1686" s="12"/>
    </row>
    <row r="1687" spans="1:28" ht="12.75" customHeight="1" x14ac:dyDescent="0.15">
      <c r="A1687" t="str">
        <f t="shared" si="79"/>
        <v>1434499665540246172978</v>
      </c>
      <c r="B1687" s="45">
        <v>143449966</v>
      </c>
      <c r="C1687" s="13">
        <v>5540246172978</v>
      </c>
      <c r="D1687" s="11" t="str">
        <f t="shared" si="78"/>
        <v>CREMERIE</v>
      </c>
      <c r="E1687" s="7">
        <v>44889</v>
      </c>
      <c r="F1687" s="42" t="str">
        <f t="shared" si="80"/>
        <v>202211</v>
      </c>
      <c r="G1687" s="9">
        <v>1671</v>
      </c>
      <c r="H1687" s="12"/>
      <c r="I1687" s="12"/>
      <c r="J1687" s="12"/>
      <c r="K1687" s="12"/>
      <c r="L1687" s="12"/>
      <c r="M1687" s="12"/>
      <c r="N1687" s="12"/>
      <c r="O1687" s="12"/>
      <c r="P1687" s="12"/>
      <c r="Q1687" s="12"/>
      <c r="R1687" s="12"/>
      <c r="S1687" s="12"/>
      <c r="T1687" s="12"/>
      <c r="U1687" s="12"/>
      <c r="V1687" s="12"/>
      <c r="W1687" s="12"/>
      <c r="X1687" s="12"/>
      <c r="Y1687" s="12"/>
      <c r="Z1687" s="12"/>
      <c r="AA1687" s="12"/>
      <c r="AB1687" s="12"/>
    </row>
    <row r="1688" spans="1:28" ht="12.75" customHeight="1" x14ac:dyDescent="0.15">
      <c r="A1688" t="str">
        <f t="shared" si="79"/>
        <v>1434499665540246176699</v>
      </c>
      <c r="B1688" s="45">
        <v>143449966</v>
      </c>
      <c r="C1688" s="11">
        <v>5540246176699</v>
      </c>
      <c r="D1688" s="11" t="str">
        <f t="shared" si="78"/>
        <v>CREMERIE</v>
      </c>
      <c r="E1688" s="4">
        <v>44889</v>
      </c>
      <c r="F1688" s="42" t="str">
        <f t="shared" si="80"/>
        <v>202211</v>
      </c>
      <c r="G1688" s="6">
        <v>4176</v>
      </c>
      <c r="H1688" s="12"/>
      <c r="I1688" s="12"/>
      <c r="J1688" s="12"/>
      <c r="K1688" s="12"/>
      <c r="L1688" s="12"/>
      <c r="M1688" s="12"/>
      <c r="N1688" s="12"/>
      <c r="O1688" s="12"/>
      <c r="P1688" s="12"/>
      <c r="Q1688" s="12"/>
      <c r="R1688" s="12"/>
      <c r="S1688" s="12"/>
      <c r="T1688" s="12"/>
      <c r="U1688" s="12"/>
      <c r="V1688" s="12"/>
      <c r="W1688" s="12"/>
      <c r="X1688" s="12"/>
      <c r="Y1688" s="12"/>
      <c r="Z1688" s="12"/>
      <c r="AA1688" s="12"/>
      <c r="AB1688" s="12"/>
    </row>
    <row r="1689" spans="1:28" ht="12.75" customHeight="1" x14ac:dyDescent="0.15">
      <c r="A1689" t="str">
        <f t="shared" si="79"/>
        <v>1434499665540246188175</v>
      </c>
      <c r="B1689" s="45">
        <v>143449966</v>
      </c>
      <c r="C1689" s="11">
        <v>5540246188175</v>
      </c>
      <c r="D1689" s="11" t="str">
        <f t="shared" si="78"/>
        <v>CREMERIE</v>
      </c>
      <c r="E1689" s="4">
        <v>44889</v>
      </c>
      <c r="F1689" s="42" t="str">
        <f t="shared" si="80"/>
        <v>202211</v>
      </c>
      <c r="G1689" s="6">
        <v>116</v>
      </c>
      <c r="H1689" s="12"/>
      <c r="I1689" s="12"/>
      <c r="J1689" s="12"/>
      <c r="K1689" s="12"/>
      <c r="L1689" s="12"/>
      <c r="M1689" s="12"/>
      <c r="N1689" s="12"/>
      <c r="O1689" s="12"/>
      <c r="P1689" s="12"/>
      <c r="Q1689" s="12"/>
      <c r="R1689" s="12"/>
      <c r="S1689" s="12"/>
      <c r="T1689" s="12"/>
      <c r="U1689" s="12"/>
      <c r="V1689" s="12"/>
      <c r="W1689" s="12"/>
      <c r="X1689" s="12"/>
      <c r="Y1689" s="12"/>
      <c r="Z1689" s="12"/>
      <c r="AA1689" s="12"/>
      <c r="AB1689" s="12"/>
    </row>
    <row r="1690" spans="1:28" ht="12.75" customHeight="1" x14ac:dyDescent="0.15">
      <c r="A1690" t="str">
        <f t="shared" si="79"/>
        <v>1434499675540246187987</v>
      </c>
      <c r="B1690" s="45">
        <v>143449967</v>
      </c>
      <c r="C1690" s="13">
        <v>5540246187987</v>
      </c>
      <c r="D1690" s="11" t="str">
        <f t="shared" si="78"/>
        <v>CREMERIE</v>
      </c>
      <c r="E1690" s="7">
        <v>44889</v>
      </c>
      <c r="F1690" s="42" t="str">
        <f t="shared" si="80"/>
        <v>202211</v>
      </c>
      <c r="G1690" s="9">
        <v>2228</v>
      </c>
      <c r="H1690" s="12"/>
      <c r="I1690" s="12"/>
      <c r="J1690" s="12"/>
      <c r="K1690" s="12"/>
      <c r="L1690" s="12"/>
      <c r="M1690" s="12"/>
      <c r="N1690" s="12"/>
      <c r="O1690" s="12"/>
      <c r="P1690" s="12"/>
      <c r="Q1690" s="12"/>
      <c r="R1690" s="12"/>
      <c r="S1690" s="12"/>
      <c r="T1690" s="12"/>
      <c r="U1690" s="12"/>
      <c r="V1690" s="12"/>
      <c r="W1690" s="12"/>
      <c r="X1690" s="12"/>
      <c r="Y1690" s="12"/>
      <c r="Z1690" s="12"/>
      <c r="AA1690" s="12"/>
      <c r="AB1690" s="12"/>
    </row>
    <row r="1691" spans="1:28" ht="12.75" customHeight="1" x14ac:dyDescent="0.15">
      <c r="A1691" t="str">
        <f t="shared" si="79"/>
        <v>1434499675540246188200</v>
      </c>
      <c r="B1691" s="45">
        <v>143449967</v>
      </c>
      <c r="C1691" s="11">
        <v>5540246188200</v>
      </c>
      <c r="D1691" s="11" t="str">
        <f t="shared" si="78"/>
        <v>CREMERIE</v>
      </c>
      <c r="E1691" s="4">
        <v>44889</v>
      </c>
      <c r="F1691" s="42" t="str">
        <f t="shared" si="80"/>
        <v>202211</v>
      </c>
      <c r="G1691" s="6">
        <v>1485</v>
      </c>
      <c r="H1691" s="12"/>
      <c r="I1691" s="12"/>
      <c r="J1691" s="12"/>
      <c r="K1691" s="12"/>
      <c r="L1691" s="12"/>
      <c r="M1691" s="12"/>
      <c r="N1691" s="12"/>
      <c r="O1691" s="12"/>
      <c r="P1691" s="12"/>
      <c r="Q1691" s="12"/>
      <c r="R1691" s="12"/>
      <c r="S1691" s="12"/>
      <c r="T1691" s="12"/>
      <c r="U1691" s="12"/>
      <c r="V1691" s="12"/>
      <c r="W1691" s="12"/>
      <c r="X1691" s="12"/>
      <c r="Y1691" s="12"/>
      <c r="Z1691" s="12"/>
      <c r="AA1691" s="12"/>
      <c r="AB1691" s="12"/>
    </row>
    <row r="1692" spans="1:28" ht="12.75" customHeight="1" x14ac:dyDescent="0.15">
      <c r="A1692" t="str">
        <f t="shared" si="79"/>
        <v>1434499715540246171759</v>
      </c>
      <c r="B1692" s="45">
        <v>143449971</v>
      </c>
      <c r="C1692" s="11">
        <v>5540246171759</v>
      </c>
      <c r="D1692" s="11" t="str">
        <f t="shared" si="78"/>
        <v>MIX LEGUMES</v>
      </c>
      <c r="E1692" s="4">
        <v>44893</v>
      </c>
      <c r="F1692" s="42" t="str">
        <f t="shared" si="80"/>
        <v>202211</v>
      </c>
      <c r="G1692" s="6">
        <v>8352</v>
      </c>
      <c r="H1692" s="12"/>
      <c r="I1692" s="12"/>
      <c r="J1692" s="12"/>
      <c r="K1692" s="12"/>
      <c r="L1692" s="12"/>
      <c r="M1692" s="12"/>
      <c r="N1692" s="12"/>
      <c r="O1692" s="12"/>
      <c r="P1692" s="12"/>
      <c r="Q1692" s="12"/>
      <c r="R1692" s="12"/>
      <c r="S1692" s="12"/>
      <c r="T1692" s="12"/>
      <c r="U1692" s="12"/>
      <c r="V1692" s="12"/>
      <c r="W1692" s="12"/>
      <c r="X1692" s="12"/>
      <c r="Y1692" s="12"/>
      <c r="Z1692" s="12"/>
      <c r="AA1692" s="12"/>
      <c r="AB1692" s="12"/>
    </row>
    <row r="1693" spans="1:28" ht="12.75" customHeight="1" x14ac:dyDescent="0.15">
      <c r="A1693" t="str">
        <f t="shared" si="79"/>
        <v>1434499715540246192518</v>
      </c>
      <c r="B1693" s="45">
        <v>143449971</v>
      </c>
      <c r="C1693" s="13">
        <v>5540246192518</v>
      </c>
      <c r="D1693" s="11" t="str">
        <f t="shared" si="78"/>
        <v>MIX LEGUMES</v>
      </c>
      <c r="E1693" s="7">
        <v>44893</v>
      </c>
      <c r="F1693" s="42" t="str">
        <f t="shared" si="80"/>
        <v>202211</v>
      </c>
      <c r="G1693" s="9">
        <v>26309</v>
      </c>
      <c r="H1693" s="12"/>
      <c r="I1693" s="12"/>
      <c r="J1693" s="12"/>
      <c r="K1693" s="12"/>
      <c r="L1693" s="12"/>
      <c r="M1693" s="12"/>
      <c r="N1693" s="12"/>
      <c r="O1693" s="12"/>
      <c r="P1693" s="12"/>
      <c r="Q1693" s="12"/>
      <c r="R1693" s="12"/>
      <c r="S1693" s="12"/>
      <c r="T1693" s="12"/>
      <c r="U1693" s="12"/>
      <c r="V1693" s="12"/>
      <c r="W1693" s="12"/>
      <c r="X1693" s="12"/>
      <c r="Y1693" s="12"/>
      <c r="Z1693" s="12"/>
      <c r="AA1693" s="12"/>
      <c r="AB1693" s="12"/>
    </row>
    <row r="1694" spans="1:28" ht="12.75" customHeight="1" x14ac:dyDescent="0.15">
      <c r="A1694" t="str">
        <f t="shared" si="79"/>
        <v>1434499745540246192148</v>
      </c>
      <c r="B1694" s="45">
        <v>143449974</v>
      </c>
      <c r="C1694" s="11">
        <v>5540246192148</v>
      </c>
      <c r="D1694" s="11" t="str">
        <f t="shared" si="78"/>
        <v>MIX LEGUMES</v>
      </c>
      <c r="E1694" s="4">
        <v>44891</v>
      </c>
      <c r="F1694" s="42" t="str">
        <f t="shared" si="80"/>
        <v>202211</v>
      </c>
      <c r="G1694" s="6">
        <v>45936</v>
      </c>
      <c r="H1694" s="12"/>
      <c r="I1694" s="12"/>
      <c r="J1694" s="12"/>
      <c r="K1694" s="12"/>
      <c r="L1694" s="12"/>
      <c r="M1694" s="12"/>
      <c r="N1694" s="12"/>
      <c r="O1694" s="12"/>
      <c r="P1694" s="12"/>
      <c r="Q1694" s="12"/>
      <c r="R1694" s="12"/>
      <c r="S1694" s="12"/>
      <c r="T1694" s="12"/>
      <c r="U1694" s="12"/>
      <c r="V1694" s="12"/>
      <c r="W1694" s="12"/>
      <c r="X1694" s="12"/>
      <c r="Y1694" s="12"/>
      <c r="Z1694" s="12"/>
      <c r="AA1694" s="12"/>
      <c r="AB1694" s="12"/>
    </row>
    <row r="1695" spans="1:28" ht="12.75" customHeight="1" x14ac:dyDescent="0.15">
      <c r="A1695" t="str">
        <f t="shared" si="79"/>
        <v>1434499755540246192148</v>
      </c>
      <c r="B1695" s="45">
        <v>143449975</v>
      </c>
      <c r="C1695" s="13">
        <v>5540246192148</v>
      </c>
      <c r="D1695" s="11" t="str">
        <f t="shared" si="78"/>
        <v>MIX LEGUMES</v>
      </c>
      <c r="E1695" s="7">
        <v>44898</v>
      </c>
      <c r="F1695" s="42" t="str">
        <f t="shared" si="80"/>
        <v>202212</v>
      </c>
      <c r="G1695" s="9">
        <v>45936</v>
      </c>
      <c r="H1695" s="12"/>
      <c r="I1695" s="12"/>
      <c r="J1695" s="12"/>
      <c r="K1695" s="12"/>
      <c r="L1695" s="12"/>
      <c r="M1695" s="12"/>
      <c r="N1695" s="12"/>
      <c r="O1695" s="12"/>
      <c r="P1695" s="12"/>
      <c r="Q1695" s="12"/>
      <c r="R1695" s="12"/>
      <c r="S1695" s="12"/>
      <c r="T1695" s="12"/>
      <c r="U1695" s="12"/>
      <c r="V1695" s="12"/>
      <c r="W1695" s="12"/>
      <c r="X1695" s="12"/>
      <c r="Y1695" s="12"/>
      <c r="Z1695" s="12"/>
      <c r="AA1695" s="12"/>
      <c r="AB1695" s="12"/>
    </row>
    <row r="1696" spans="1:28" ht="12.75" customHeight="1" x14ac:dyDescent="0.15">
      <c r="A1696" t="str">
        <f t="shared" si="79"/>
        <v>1434499775540246195943</v>
      </c>
      <c r="B1696" s="45">
        <v>143449977</v>
      </c>
      <c r="C1696" s="13">
        <v>5540246195943</v>
      </c>
      <c r="D1696" s="11" t="str">
        <f t="shared" si="78"/>
        <v>CREMERIE</v>
      </c>
      <c r="E1696" s="7">
        <v>44920</v>
      </c>
      <c r="F1696" s="42" t="str">
        <f t="shared" si="80"/>
        <v>202212</v>
      </c>
      <c r="G1696" s="9">
        <v>928</v>
      </c>
      <c r="H1696" s="12"/>
      <c r="I1696" s="12"/>
      <c r="J1696" s="12"/>
      <c r="K1696" s="12"/>
      <c r="L1696" s="12"/>
      <c r="M1696" s="12"/>
      <c r="N1696" s="12"/>
      <c r="O1696" s="12"/>
      <c r="P1696" s="12"/>
      <c r="Q1696" s="12"/>
      <c r="R1696" s="12"/>
      <c r="S1696" s="12"/>
      <c r="T1696" s="12"/>
      <c r="U1696" s="12"/>
      <c r="V1696" s="12"/>
      <c r="W1696" s="12"/>
      <c r="X1696" s="12"/>
      <c r="Y1696" s="12"/>
      <c r="Z1696" s="12"/>
      <c r="AA1696" s="12"/>
      <c r="AB1696" s="12"/>
    </row>
    <row r="1697" spans="1:28" ht="12.75" customHeight="1" x14ac:dyDescent="0.15">
      <c r="A1697" t="str">
        <f t="shared" si="79"/>
        <v>1434499775540246195944</v>
      </c>
      <c r="B1697" s="45">
        <v>143449977</v>
      </c>
      <c r="C1697" s="11">
        <v>5540246195944</v>
      </c>
      <c r="D1697" s="11" t="str">
        <f t="shared" si="78"/>
        <v>CREMERIE</v>
      </c>
      <c r="E1697" s="4">
        <v>44920</v>
      </c>
      <c r="F1697" s="42" t="str">
        <f t="shared" si="80"/>
        <v>202212</v>
      </c>
      <c r="G1697" s="6">
        <v>928</v>
      </c>
      <c r="H1697" s="12"/>
      <c r="I1697" s="12"/>
      <c r="J1697" s="12"/>
      <c r="K1697" s="12"/>
      <c r="L1697" s="12"/>
      <c r="M1697" s="12"/>
      <c r="N1697" s="12"/>
      <c r="O1697" s="12"/>
      <c r="P1697" s="12"/>
      <c r="Q1697" s="12"/>
      <c r="R1697" s="12"/>
      <c r="S1697" s="12"/>
      <c r="T1697" s="12"/>
      <c r="U1697" s="12"/>
      <c r="V1697" s="12"/>
      <c r="W1697" s="12"/>
      <c r="X1697" s="12"/>
      <c r="Y1697" s="12"/>
      <c r="Z1697" s="12"/>
      <c r="AA1697" s="12"/>
      <c r="AB1697" s="12"/>
    </row>
    <row r="1698" spans="1:28" ht="12.75" customHeight="1" x14ac:dyDescent="0.15">
      <c r="A1698" t="str">
        <f t="shared" si="79"/>
        <v>1434499785540246195943</v>
      </c>
      <c r="B1698" s="45">
        <v>143449978</v>
      </c>
      <c r="C1698" s="13">
        <v>5540246195943</v>
      </c>
      <c r="D1698" s="11" t="str">
        <f t="shared" si="78"/>
        <v>CREMERIE</v>
      </c>
      <c r="E1698" s="7">
        <v>44926</v>
      </c>
      <c r="F1698" s="42" t="str">
        <f t="shared" si="80"/>
        <v>202212</v>
      </c>
      <c r="G1698" s="9">
        <v>928</v>
      </c>
      <c r="H1698" s="12"/>
      <c r="I1698" s="12"/>
      <c r="J1698" s="12"/>
      <c r="K1698" s="12"/>
      <c r="L1698" s="12"/>
      <c r="M1698" s="12"/>
      <c r="N1698" s="12"/>
      <c r="O1698" s="12"/>
      <c r="P1698" s="12"/>
      <c r="Q1698" s="12"/>
      <c r="R1698" s="12"/>
      <c r="S1698" s="12"/>
      <c r="T1698" s="12"/>
      <c r="U1698" s="12"/>
      <c r="V1698" s="12"/>
      <c r="W1698" s="12"/>
      <c r="X1698" s="12"/>
      <c r="Y1698" s="12"/>
      <c r="Z1698" s="12"/>
      <c r="AA1698" s="12"/>
      <c r="AB1698" s="12"/>
    </row>
    <row r="1699" spans="1:28" ht="12.75" customHeight="1" x14ac:dyDescent="0.15">
      <c r="A1699" t="str">
        <f t="shared" si="79"/>
        <v>1434499785540246195944</v>
      </c>
      <c r="B1699" s="45">
        <v>143449978</v>
      </c>
      <c r="C1699" s="11">
        <v>5540246195944</v>
      </c>
      <c r="D1699" s="11" t="str">
        <f t="shared" si="78"/>
        <v>CREMERIE</v>
      </c>
      <c r="E1699" s="4">
        <v>44926</v>
      </c>
      <c r="F1699" s="42" t="str">
        <f t="shared" si="80"/>
        <v>202212</v>
      </c>
      <c r="G1699" s="6">
        <v>928</v>
      </c>
      <c r="H1699" s="12"/>
      <c r="I1699" s="12"/>
      <c r="J1699" s="12"/>
      <c r="K1699" s="12"/>
      <c r="L1699" s="12"/>
      <c r="M1699" s="12"/>
      <c r="N1699" s="12"/>
      <c r="O1699" s="12"/>
      <c r="P1699" s="12"/>
      <c r="Q1699" s="12"/>
      <c r="R1699" s="12"/>
      <c r="S1699" s="12"/>
      <c r="T1699" s="12"/>
      <c r="U1699" s="12"/>
      <c r="V1699" s="12"/>
      <c r="W1699" s="12"/>
      <c r="X1699" s="12"/>
      <c r="Y1699" s="12"/>
      <c r="Z1699" s="12"/>
      <c r="AA1699" s="12"/>
      <c r="AB1699" s="12"/>
    </row>
    <row r="1700" spans="1:28" ht="12.75" customHeight="1" x14ac:dyDescent="0.15">
      <c r="A1700" t="str">
        <f t="shared" si="79"/>
        <v>1434499815540246191596</v>
      </c>
      <c r="B1700" s="45">
        <v>143449981</v>
      </c>
      <c r="C1700" s="13">
        <v>5540246191596</v>
      </c>
      <c r="D1700" s="11" t="str">
        <f t="shared" si="78"/>
        <v>BOULANGERIE</v>
      </c>
      <c r="E1700" s="7">
        <v>44899</v>
      </c>
      <c r="F1700" s="42" t="str">
        <f t="shared" si="80"/>
        <v>202212</v>
      </c>
      <c r="G1700" s="9">
        <v>223</v>
      </c>
      <c r="H1700" s="12"/>
      <c r="I1700" s="12"/>
      <c r="J1700" s="12"/>
      <c r="K1700" s="12"/>
      <c r="L1700" s="12"/>
      <c r="M1700" s="12"/>
      <c r="N1700" s="12"/>
      <c r="O1700" s="12"/>
      <c r="P1700" s="12"/>
      <c r="Q1700" s="12"/>
      <c r="R1700" s="12"/>
      <c r="S1700" s="12"/>
      <c r="T1700" s="12"/>
      <c r="U1700" s="12"/>
      <c r="V1700" s="12"/>
      <c r="W1700" s="12"/>
      <c r="X1700" s="12"/>
      <c r="Y1700" s="12"/>
      <c r="Z1700" s="12"/>
      <c r="AA1700" s="12"/>
      <c r="AB1700" s="12"/>
    </row>
    <row r="1701" spans="1:28" ht="12.75" customHeight="1" x14ac:dyDescent="0.15">
      <c r="A1701" t="str">
        <f t="shared" si="79"/>
        <v>1434499965540246171933</v>
      </c>
      <c r="B1701" s="45">
        <v>143449996</v>
      </c>
      <c r="C1701" s="11">
        <v>5540246171933</v>
      </c>
      <c r="D1701" s="11" t="str">
        <f t="shared" si="78"/>
        <v>CREMERIE</v>
      </c>
      <c r="E1701" s="4">
        <v>44890</v>
      </c>
      <c r="F1701" s="42" t="str">
        <f t="shared" si="80"/>
        <v>202211</v>
      </c>
      <c r="G1701" s="6">
        <v>669</v>
      </c>
      <c r="H1701" s="12"/>
      <c r="I1701" s="12"/>
      <c r="J1701" s="12"/>
      <c r="K1701" s="12"/>
      <c r="L1701" s="12"/>
      <c r="M1701" s="12"/>
      <c r="N1701" s="12"/>
      <c r="O1701" s="12"/>
      <c r="P1701" s="12"/>
      <c r="Q1701" s="12"/>
      <c r="R1701" s="12"/>
      <c r="S1701" s="12"/>
      <c r="T1701" s="12"/>
      <c r="U1701" s="12"/>
      <c r="V1701" s="12"/>
      <c r="W1701" s="12"/>
      <c r="X1701" s="12"/>
      <c r="Y1701" s="12"/>
      <c r="Z1701" s="12"/>
      <c r="AA1701" s="12"/>
      <c r="AB1701" s="12"/>
    </row>
    <row r="1702" spans="1:28" ht="12.75" customHeight="1" x14ac:dyDescent="0.15">
      <c r="A1702" t="str">
        <f t="shared" si="79"/>
        <v>1434499965540246176295</v>
      </c>
      <c r="B1702" s="45">
        <v>143449996</v>
      </c>
      <c r="C1702" s="13">
        <v>5540246176295</v>
      </c>
      <c r="D1702" s="11" t="str">
        <f t="shared" si="78"/>
        <v>CREMERIE</v>
      </c>
      <c r="E1702" s="7">
        <v>44890</v>
      </c>
      <c r="F1702" s="42" t="str">
        <f t="shared" si="80"/>
        <v>202211</v>
      </c>
      <c r="G1702" s="9">
        <v>2228</v>
      </c>
      <c r="H1702" s="12"/>
      <c r="I1702" s="12"/>
      <c r="J1702" s="12"/>
      <c r="K1702" s="12"/>
      <c r="L1702" s="12"/>
      <c r="M1702" s="12"/>
      <c r="N1702" s="12"/>
      <c r="O1702" s="12"/>
      <c r="P1702" s="12"/>
      <c r="Q1702" s="12"/>
      <c r="R1702" s="12"/>
      <c r="S1702" s="12"/>
      <c r="T1702" s="12"/>
      <c r="U1702" s="12"/>
      <c r="V1702" s="12"/>
      <c r="W1702" s="12"/>
      <c r="X1702" s="12"/>
      <c r="Y1702" s="12"/>
      <c r="Z1702" s="12"/>
      <c r="AA1702" s="12"/>
      <c r="AB1702" s="12"/>
    </row>
    <row r="1703" spans="1:28" ht="12.75" customHeight="1" x14ac:dyDescent="0.15">
      <c r="A1703" t="str">
        <f t="shared" si="79"/>
        <v>1434499965540246187987</v>
      </c>
      <c r="B1703" s="45">
        <v>143449996</v>
      </c>
      <c r="C1703" s="11">
        <v>5540246187987</v>
      </c>
      <c r="D1703" s="11" t="str">
        <f t="shared" si="78"/>
        <v>CREMERIE</v>
      </c>
      <c r="E1703" s="4">
        <v>44890</v>
      </c>
      <c r="F1703" s="42" t="str">
        <f t="shared" si="80"/>
        <v>202211</v>
      </c>
      <c r="G1703" s="6">
        <v>3341</v>
      </c>
      <c r="H1703" s="12"/>
      <c r="I1703" s="12"/>
      <c r="J1703" s="12"/>
      <c r="K1703" s="12"/>
      <c r="L1703" s="12"/>
      <c r="M1703" s="12"/>
      <c r="N1703" s="12"/>
      <c r="O1703" s="12"/>
      <c r="P1703" s="12"/>
      <c r="Q1703" s="12"/>
      <c r="R1703" s="12"/>
      <c r="S1703" s="12"/>
      <c r="T1703" s="12"/>
      <c r="U1703" s="12"/>
      <c r="V1703" s="12"/>
      <c r="W1703" s="12"/>
      <c r="X1703" s="12"/>
      <c r="Y1703" s="12"/>
      <c r="Z1703" s="12"/>
      <c r="AA1703" s="12"/>
      <c r="AB1703" s="12"/>
    </row>
    <row r="1704" spans="1:28" ht="12.75" customHeight="1" x14ac:dyDescent="0.15">
      <c r="A1704" t="str">
        <f t="shared" si="79"/>
        <v>1434500045540246182684</v>
      </c>
      <c r="B1704" s="45">
        <v>143450004</v>
      </c>
      <c r="C1704" s="13">
        <v>5540246182684</v>
      </c>
      <c r="D1704" s="11" t="str">
        <f t="shared" si="78"/>
        <v>BOULANGERIE</v>
      </c>
      <c r="E1704" s="7">
        <v>44899</v>
      </c>
      <c r="F1704" s="42" t="str">
        <f t="shared" si="80"/>
        <v>202212</v>
      </c>
      <c r="G1704" s="9">
        <v>372</v>
      </c>
      <c r="H1704" s="12"/>
      <c r="I1704" s="12"/>
      <c r="J1704" s="12"/>
      <c r="K1704" s="12"/>
      <c r="L1704" s="12"/>
      <c r="M1704" s="12"/>
      <c r="N1704" s="12"/>
      <c r="O1704" s="12"/>
      <c r="P1704" s="12"/>
      <c r="Q1704" s="12"/>
      <c r="R1704" s="12"/>
      <c r="S1704" s="12"/>
      <c r="T1704" s="12"/>
      <c r="U1704" s="12"/>
      <c r="V1704" s="12"/>
      <c r="W1704" s="12"/>
      <c r="X1704" s="12"/>
      <c r="Y1704" s="12"/>
      <c r="Z1704" s="12"/>
      <c r="AA1704" s="12"/>
      <c r="AB1704" s="12"/>
    </row>
    <row r="1705" spans="1:28" ht="12.75" customHeight="1" x14ac:dyDescent="0.15">
      <c r="A1705" t="str">
        <f t="shared" si="79"/>
        <v>1434500045540246194467</v>
      </c>
      <c r="B1705" s="45">
        <v>143450004</v>
      </c>
      <c r="C1705" s="13">
        <v>5540246194467</v>
      </c>
      <c r="D1705" s="11" t="str">
        <f t="shared" si="78"/>
        <v>BOULANGERIE</v>
      </c>
      <c r="E1705" s="7">
        <v>44899</v>
      </c>
      <c r="F1705" s="42" t="str">
        <f t="shared" si="80"/>
        <v>202212</v>
      </c>
      <c r="G1705" s="9">
        <v>12473</v>
      </c>
      <c r="H1705" s="12"/>
      <c r="I1705" s="12"/>
      <c r="J1705" s="12"/>
      <c r="K1705" s="12"/>
      <c r="L1705" s="12"/>
      <c r="M1705" s="12"/>
      <c r="N1705" s="12"/>
      <c r="O1705" s="12"/>
      <c r="P1705" s="12"/>
      <c r="Q1705" s="12"/>
      <c r="R1705" s="12"/>
      <c r="S1705" s="12"/>
      <c r="T1705" s="12"/>
      <c r="U1705" s="12"/>
      <c r="V1705" s="12"/>
      <c r="W1705" s="12"/>
      <c r="X1705" s="12"/>
      <c r="Y1705" s="12"/>
      <c r="Z1705" s="12"/>
      <c r="AA1705" s="12"/>
      <c r="AB1705" s="12"/>
    </row>
    <row r="1706" spans="1:28" ht="12.75" customHeight="1" x14ac:dyDescent="0.15">
      <c r="A1706" t="str">
        <f t="shared" si="79"/>
        <v>1434600205540246193878</v>
      </c>
      <c r="B1706" s="45">
        <v>143460020</v>
      </c>
      <c r="C1706" s="11">
        <v>5540246193878</v>
      </c>
      <c r="D1706" s="11" t="str">
        <f t="shared" si="78"/>
        <v>VOLAILLE</v>
      </c>
      <c r="E1706" s="4">
        <v>44891</v>
      </c>
      <c r="F1706" s="42" t="str">
        <f t="shared" si="80"/>
        <v>202211</v>
      </c>
      <c r="G1706" s="6">
        <v>22272</v>
      </c>
      <c r="H1706" s="12"/>
      <c r="I1706" s="12"/>
      <c r="J1706" s="12"/>
      <c r="K1706" s="12"/>
      <c r="L1706" s="12"/>
      <c r="M1706" s="12"/>
      <c r="N1706" s="12"/>
      <c r="O1706" s="12"/>
      <c r="P1706" s="12"/>
      <c r="Q1706" s="12"/>
      <c r="R1706" s="12"/>
      <c r="S1706" s="12"/>
      <c r="T1706" s="12"/>
      <c r="U1706" s="12"/>
      <c r="V1706" s="12"/>
      <c r="W1706" s="12"/>
      <c r="X1706" s="12"/>
      <c r="Y1706" s="12"/>
      <c r="Z1706" s="12"/>
      <c r="AA1706" s="12"/>
      <c r="AB1706" s="12"/>
    </row>
    <row r="1707" spans="1:28" ht="12.75" customHeight="1" x14ac:dyDescent="0.15">
      <c r="A1707" t="str">
        <f t="shared" si="79"/>
        <v>1434600295540246172539</v>
      </c>
      <c r="B1707" s="45">
        <v>143460029</v>
      </c>
      <c r="C1707" s="13">
        <v>5540246172539</v>
      </c>
      <c r="D1707" s="11" t="str">
        <f t="shared" si="78"/>
        <v>CREMERIE</v>
      </c>
      <c r="E1707" s="7">
        <v>44891</v>
      </c>
      <c r="F1707" s="42" t="str">
        <f t="shared" si="80"/>
        <v>202211</v>
      </c>
      <c r="G1707" s="9">
        <v>24</v>
      </c>
      <c r="H1707" s="12"/>
      <c r="I1707" s="12"/>
      <c r="J1707" s="12"/>
      <c r="K1707" s="12"/>
      <c r="L1707" s="12"/>
      <c r="M1707" s="12"/>
      <c r="N1707" s="12"/>
      <c r="O1707" s="12"/>
      <c r="P1707" s="12"/>
      <c r="Q1707" s="12"/>
      <c r="R1707" s="12"/>
      <c r="S1707" s="12"/>
      <c r="T1707" s="12"/>
      <c r="U1707" s="12"/>
      <c r="V1707" s="12"/>
      <c r="W1707" s="12"/>
      <c r="X1707" s="12"/>
      <c r="Y1707" s="12"/>
      <c r="Z1707" s="12"/>
      <c r="AA1707" s="12"/>
      <c r="AB1707" s="12"/>
    </row>
    <row r="1708" spans="1:28" ht="12.75" customHeight="1" x14ac:dyDescent="0.15">
      <c r="A1708" t="str">
        <f t="shared" si="79"/>
        <v>1434600295540246172669</v>
      </c>
      <c r="B1708" s="45">
        <v>143460029</v>
      </c>
      <c r="C1708" s="11">
        <v>5540246172669</v>
      </c>
      <c r="D1708" s="11" t="str">
        <f t="shared" si="78"/>
        <v>CREMERIE</v>
      </c>
      <c r="E1708" s="4">
        <v>44891</v>
      </c>
      <c r="F1708" s="42" t="str">
        <f t="shared" si="80"/>
        <v>202211</v>
      </c>
      <c r="G1708" s="6">
        <v>279</v>
      </c>
      <c r="H1708" s="12"/>
      <c r="I1708" s="12"/>
      <c r="J1708" s="12"/>
      <c r="K1708" s="12"/>
      <c r="L1708" s="12"/>
      <c r="M1708" s="12"/>
      <c r="N1708" s="12"/>
      <c r="O1708" s="12"/>
      <c r="P1708" s="12"/>
      <c r="Q1708" s="12"/>
      <c r="R1708" s="12"/>
      <c r="S1708" s="12"/>
      <c r="T1708" s="12"/>
      <c r="U1708" s="12"/>
      <c r="V1708" s="12"/>
      <c r="W1708" s="12"/>
      <c r="X1708" s="12"/>
      <c r="Y1708" s="12"/>
      <c r="Z1708" s="12"/>
      <c r="AA1708" s="12"/>
      <c r="AB1708" s="12"/>
    </row>
    <row r="1709" spans="1:28" ht="12.75" customHeight="1" x14ac:dyDescent="0.15">
      <c r="A1709" t="str">
        <f t="shared" si="79"/>
        <v>1434600295540246172978</v>
      </c>
      <c r="B1709" s="45">
        <v>143460029</v>
      </c>
      <c r="C1709" s="13">
        <v>5540246172978</v>
      </c>
      <c r="D1709" s="11" t="str">
        <f t="shared" si="78"/>
        <v>CREMERIE</v>
      </c>
      <c r="E1709" s="7">
        <v>44891</v>
      </c>
      <c r="F1709" s="42" t="str">
        <f t="shared" si="80"/>
        <v>202211</v>
      </c>
      <c r="G1709" s="9">
        <v>1671</v>
      </c>
      <c r="H1709" s="12"/>
      <c r="I1709" s="12"/>
      <c r="J1709" s="12"/>
      <c r="K1709" s="12"/>
      <c r="L1709" s="12"/>
      <c r="M1709" s="12"/>
      <c r="N1709" s="12"/>
      <c r="O1709" s="12"/>
      <c r="P1709" s="12"/>
      <c r="Q1709" s="12"/>
      <c r="R1709" s="12"/>
      <c r="S1709" s="12"/>
      <c r="T1709" s="12"/>
      <c r="U1709" s="12"/>
      <c r="V1709" s="12"/>
      <c r="W1709" s="12"/>
      <c r="X1709" s="12"/>
      <c r="Y1709" s="12"/>
      <c r="Z1709" s="12"/>
      <c r="AA1709" s="12"/>
      <c r="AB1709" s="12"/>
    </row>
    <row r="1710" spans="1:28" ht="12.75" customHeight="1" x14ac:dyDescent="0.15">
      <c r="A1710" t="str">
        <f t="shared" si="79"/>
        <v>1434600295540246174174</v>
      </c>
      <c r="B1710" s="45">
        <v>143460029</v>
      </c>
      <c r="C1710" s="11">
        <v>5540246174174</v>
      </c>
      <c r="D1710" s="11" t="str">
        <f t="shared" si="78"/>
        <v>CREMERIE</v>
      </c>
      <c r="E1710" s="4">
        <v>44891</v>
      </c>
      <c r="F1710" s="42" t="str">
        <f t="shared" si="80"/>
        <v>202211</v>
      </c>
      <c r="G1710" s="6">
        <v>232</v>
      </c>
      <c r="H1710" s="12"/>
      <c r="I1710" s="12"/>
      <c r="J1710" s="12"/>
      <c r="K1710" s="12"/>
      <c r="L1710" s="12"/>
      <c r="M1710" s="12"/>
      <c r="N1710" s="12"/>
      <c r="O1710" s="12"/>
      <c r="P1710" s="12"/>
      <c r="Q1710" s="12"/>
      <c r="R1710" s="12"/>
      <c r="S1710" s="12"/>
      <c r="T1710" s="12"/>
      <c r="U1710" s="12"/>
      <c r="V1710" s="12"/>
      <c r="W1710" s="12"/>
      <c r="X1710" s="12"/>
      <c r="Y1710" s="12"/>
      <c r="Z1710" s="12"/>
      <c r="AA1710" s="12"/>
      <c r="AB1710" s="12"/>
    </row>
    <row r="1711" spans="1:28" ht="12.75" customHeight="1" x14ac:dyDescent="0.15">
      <c r="A1711" t="str">
        <f t="shared" si="79"/>
        <v>1434600295540246176699</v>
      </c>
      <c r="B1711" s="45">
        <v>143460029</v>
      </c>
      <c r="C1711" s="11">
        <v>5540246176699</v>
      </c>
      <c r="D1711" s="11" t="str">
        <f t="shared" si="78"/>
        <v>CREMERIE</v>
      </c>
      <c r="E1711" s="4">
        <v>44891</v>
      </c>
      <c r="F1711" s="42" t="str">
        <f t="shared" si="80"/>
        <v>202211</v>
      </c>
      <c r="G1711" s="6">
        <v>4176</v>
      </c>
      <c r="H1711" s="12"/>
      <c r="I1711" s="12"/>
      <c r="J1711" s="12"/>
      <c r="K1711" s="12"/>
      <c r="L1711" s="12"/>
      <c r="M1711" s="12"/>
      <c r="N1711" s="12"/>
      <c r="O1711" s="12"/>
      <c r="P1711" s="12"/>
      <c r="Q1711" s="12"/>
      <c r="R1711" s="12"/>
      <c r="S1711" s="12"/>
      <c r="T1711" s="12"/>
      <c r="U1711" s="12"/>
      <c r="V1711" s="12"/>
      <c r="W1711" s="12"/>
      <c r="X1711" s="12"/>
      <c r="Y1711" s="12"/>
      <c r="Z1711" s="12"/>
      <c r="AA1711" s="12"/>
      <c r="AB1711" s="12"/>
    </row>
    <row r="1712" spans="1:28" ht="12.75" customHeight="1" x14ac:dyDescent="0.15">
      <c r="A1712" t="str">
        <f t="shared" si="79"/>
        <v>1434600305540246171933</v>
      </c>
      <c r="B1712" s="45">
        <v>143460030</v>
      </c>
      <c r="C1712" s="13">
        <v>5540246171933</v>
      </c>
      <c r="D1712" s="11" t="str">
        <f t="shared" si="78"/>
        <v>CREMERIE</v>
      </c>
      <c r="E1712" s="7">
        <v>44891</v>
      </c>
      <c r="F1712" s="42" t="str">
        <f t="shared" si="80"/>
        <v>202211</v>
      </c>
      <c r="G1712" s="9">
        <v>557</v>
      </c>
      <c r="H1712" s="12"/>
      <c r="I1712" s="12"/>
      <c r="J1712" s="12"/>
      <c r="K1712" s="12"/>
      <c r="L1712" s="12"/>
      <c r="M1712" s="12"/>
      <c r="N1712" s="12"/>
      <c r="O1712" s="12"/>
      <c r="P1712" s="12"/>
      <c r="Q1712" s="12"/>
      <c r="R1712" s="12"/>
      <c r="S1712" s="12"/>
      <c r="T1712" s="12"/>
      <c r="U1712" s="12"/>
      <c r="V1712" s="12"/>
      <c r="W1712" s="12"/>
      <c r="X1712" s="12"/>
      <c r="Y1712" s="12"/>
      <c r="Z1712" s="12"/>
      <c r="AA1712" s="12"/>
      <c r="AB1712" s="12"/>
    </row>
    <row r="1713" spans="1:28" ht="12.75" customHeight="1" x14ac:dyDescent="0.15">
      <c r="A1713" t="str">
        <f t="shared" si="79"/>
        <v>1434600305540246176295</v>
      </c>
      <c r="B1713" s="45">
        <v>143460030</v>
      </c>
      <c r="C1713" s="11">
        <v>5540246176295</v>
      </c>
      <c r="D1713" s="11" t="str">
        <f t="shared" si="78"/>
        <v>CREMERIE</v>
      </c>
      <c r="E1713" s="4">
        <v>44891</v>
      </c>
      <c r="F1713" s="42" t="str">
        <f t="shared" si="80"/>
        <v>202211</v>
      </c>
      <c r="G1713" s="6">
        <v>8909</v>
      </c>
      <c r="H1713" s="12"/>
      <c r="I1713" s="12"/>
      <c r="J1713" s="12"/>
      <c r="K1713" s="12"/>
      <c r="L1713" s="12"/>
      <c r="M1713" s="12"/>
      <c r="N1713" s="12"/>
      <c r="O1713" s="12"/>
      <c r="P1713" s="12"/>
      <c r="Q1713" s="12"/>
      <c r="R1713" s="12"/>
      <c r="S1713" s="12"/>
      <c r="T1713" s="12"/>
      <c r="U1713" s="12"/>
      <c r="V1713" s="12"/>
      <c r="W1713" s="12"/>
      <c r="X1713" s="12"/>
      <c r="Y1713" s="12"/>
      <c r="Z1713" s="12"/>
      <c r="AA1713" s="12"/>
      <c r="AB1713" s="12"/>
    </row>
    <row r="1714" spans="1:28" ht="12.75" customHeight="1" x14ac:dyDescent="0.15">
      <c r="A1714" t="str">
        <f t="shared" si="79"/>
        <v>1434600305540246187987</v>
      </c>
      <c r="B1714" s="45">
        <v>143460030</v>
      </c>
      <c r="C1714" s="13">
        <v>5540246187987</v>
      </c>
      <c r="D1714" s="11" t="str">
        <f t="shared" si="78"/>
        <v>CREMERIE</v>
      </c>
      <c r="E1714" s="7">
        <v>44891</v>
      </c>
      <c r="F1714" s="42" t="str">
        <f t="shared" si="80"/>
        <v>202211</v>
      </c>
      <c r="G1714" s="9">
        <v>1671</v>
      </c>
      <c r="H1714" s="12"/>
      <c r="I1714" s="12"/>
      <c r="J1714" s="12"/>
      <c r="K1714" s="12"/>
      <c r="L1714" s="12"/>
      <c r="M1714" s="12"/>
      <c r="N1714" s="12"/>
      <c r="O1714" s="12"/>
      <c r="P1714" s="12"/>
      <c r="Q1714" s="12"/>
      <c r="R1714" s="12"/>
      <c r="S1714" s="12"/>
      <c r="T1714" s="12"/>
      <c r="U1714" s="12"/>
      <c r="V1714" s="12"/>
      <c r="W1714" s="12"/>
      <c r="X1714" s="12"/>
      <c r="Y1714" s="12"/>
      <c r="Z1714" s="12"/>
      <c r="AA1714" s="12"/>
      <c r="AB1714" s="12"/>
    </row>
    <row r="1715" spans="1:28" ht="12.75" customHeight="1" x14ac:dyDescent="0.15">
      <c r="A1715" t="str">
        <f t="shared" si="79"/>
        <v>1434600355540246181061</v>
      </c>
      <c r="B1715" s="45">
        <v>143460035</v>
      </c>
      <c r="C1715" s="11">
        <v>5540246181061</v>
      </c>
      <c r="D1715" s="11" t="str">
        <f t="shared" si="78"/>
        <v>VOLAILLE</v>
      </c>
      <c r="E1715" s="4">
        <v>44905</v>
      </c>
      <c r="F1715" s="42" t="str">
        <f t="shared" si="80"/>
        <v>202212</v>
      </c>
      <c r="G1715" s="6">
        <v>1964</v>
      </c>
      <c r="H1715" s="12"/>
      <c r="I1715" s="12"/>
      <c r="J1715" s="12"/>
      <c r="K1715" s="12"/>
      <c r="L1715" s="12"/>
      <c r="M1715" s="12"/>
      <c r="N1715" s="12"/>
      <c r="O1715" s="12"/>
      <c r="P1715" s="12"/>
      <c r="Q1715" s="12"/>
      <c r="R1715" s="12"/>
      <c r="S1715" s="12"/>
      <c r="T1715" s="12"/>
      <c r="U1715" s="12"/>
      <c r="V1715" s="12"/>
      <c r="W1715" s="12"/>
      <c r="X1715" s="12"/>
      <c r="Y1715" s="12"/>
      <c r="Z1715" s="12"/>
      <c r="AA1715" s="12"/>
      <c r="AB1715" s="12"/>
    </row>
    <row r="1716" spans="1:28" ht="12.75" customHeight="1" x14ac:dyDescent="0.15">
      <c r="A1716" t="str">
        <f t="shared" si="79"/>
        <v>1434600355540246185278</v>
      </c>
      <c r="B1716" s="45">
        <v>143460035</v>
      </c>
      <c r="C1716" s="13">
        <v>5540246185278</v>
      </c>
      <c r="D1716" s="11" t="str">
        <f t="shared" si="78"/>
        <v>VOLAILLE</v>
      </c>
      <c r="E1716" s="7">
        <v>44905</v>
      </c>
      <c r="F1716" s="42" t="str">
        <f t="shared" si="80"/>
        <v>202212</v>
      </c>
      <c r="G1716" s="9">
        <v>2239</v>
      </c>
      <c r="H1716" s="12"/>
      <c r="I1716" s="12"/>
      <c r="J1716" s="12"/>
      <c r="K1716" s="12"/>
      <c r="L1716" s="12"/>
      <c r="M1716" s="12"/>
      <c r="N1716" s="12"/>
      <c r="O1716" s="12"/>
      <c r="P1716" s="12"/>
      <c r="Q1716" s="12"/>
      <c r="R1716" s="12"/>
      <c r="S1716" s="12"/>
      <c r="T1716" s="12"/>
      <c r="U1716" s="12"/>
      <c r="V1716" s="12"/>
      <c r="W1716" s="12"/>
      <c r="X1716" s="12"/>
      <c r="Y1716" s="12"/>
      <c r="Z1716" s="12"/>
      <c r="AA1716" s="12"/>
      <c r="AB1716" s="12"/>
    </row>
    <row r="1717" spans="1:28" ht="12.75" customHeight="1" x14ac:dyDescent="0.15">
      <c r="A1717" t="str">
        <f t="shared" si="79"/>
        <v>1434600375540246183130</v>
      </c>
      <c r="B1717" s="45">
        <v>143460037</v>
      </c>
      <c r="C1717" s="13">
        <v>5540246183130</v>
      </c>
      <c r="D1717" s="11" t="str">
        <f t="shared" si="78"/>
        <v>MIX LEGUMES</v>
      </c>
      <c r="E1717" s="7">
        <v>44906</v>
      </c>
      <c r="F1717" s="42" t="str">
        <f t="shared" si="80"/>
        <v>202212</v>
      </c>
      <c r="G1717" s="9">
        <v>2256</v>
      </c>
      <c r="H1717" s="12"/>
      <c r="I1717" s="12"/>
      <c r="J1717" s="12"/>
      <c r="K1717" s="12"/>
      <c r="L1717" s="12"/>
      <c r="M1717" s="12"/>
      <c r="N1717" s="12"/>
      <c r="O1717" s="12"/>
      <c r="P1717" s="12"/>
      <c r="Q1717" s="12"/>
      <c r="R1717" s="12"/>
      <c r="S1717" s="12"/>
      <c r="T1717" s="12"/>
      <c r="U1717" s="12"/>
      <c r="V1717" s="12"/>
      <c r="W1717" s="12"/>
      <c r="X1717" s="12"/>
      <c r="Y1717" s="12"/>
      <c r="Z1717" s="12"/>
      <c r="AA1717" s="12"/>
      <c r="AB1717" s="12"/>
    </row>
    <row r="1718" spans="1:28" ht="12.75" customHeight="1" x14ac:dyDescent="0.15">
      <c r="A1718" t="str">
        <f t="shared" si="79"/>
        <v>1434600375540246183538</v>
      </c>
      <c r="B1718" s="45">
        <v>143460037</v>
      </c>
      <c r="C1718" s="11">
        <v>5540246183538</v>
      </c>
      <c r="D1718" s="11" t="str">
        <f t="shared" si="78"/>
        <v>MIX LEGUMES</v>
      </c>
      <c r="E1718" s="4">
        <v>44906</v>
      </c>
      <c r="F1718" s="42" t="str">
        <f t="shared" si="80"/>
        <v>202212</v>
      </c>
      <c r="G1718" s="6">
        <v>919</v>
      </c>
      <c r="H1718" s="12"/>
      <c r="I1718" s="12"/>
      <c r="J1718" s="12"/>
      <c r="K1718" s="12"/>
      <c r="L1718" s="12"/>
      <c r="M1718" s="12"/>
      <c r="N1718" s="12"/>
      <c r="O1718" s="12"/>
      <c r="P1718" s="12"/>
      <c r="Q1718" s="12"/>
      <c r="R1718" s="12"/>
      <c r="S1718" s="12"/>
      <c r="T1718" s="12"/>
      <c r="U1718" s="12"/>
      <c r="V1718" s="12"/>
      <c r="W1718" s="12"/>
      <c r="X1718" s="12"/>
      <c r="Y1718" s="12"/>
      <c r="Z1718" s="12"/>
      <c r="AA1718" s="12"/>
      <c r="AB1718" s="12"/>
    </row>
    <row r="1719" spans="1:28" ht="12.75" customHeight="1" x14ac:dyDescent="0.15">
      <c r="A1719" t="str">
        <f t="shared" si="79"/>
        <v>1434600445540246174095</v>
      </c>
      <c r="B1719" s="45">
        <v>143460044</v>
      </c>
      <c r="C1719" s="13">
        <v>5540246174095</v>
      </c>
      <c r="D1719" s="11" t="str">
        <f t="shared" si="78"/>
        <v>CREMERIE</v>
      </c>
      <c r="E1719" s="7">
        <v>44898</v>
      </c>
      <c r="F1719" s="42" t="str">
        <f t="shared" si="80"/>
        <v>202212</v>
      </c>
      <c r="G1719" s="9">
        <v>140</v>
      </c>
      <c r="H1719" s="12"/>
      <c r="I1719" s="12"/>
      <c r="J1719" s="12"/>
      <c r="K1719" s="12"/>
      <c r="L1719" s="12"/>
      <c r="M1719" s="12"/>
      <c r="N1719" s="12"/>
      <c r="O1719" s="12"/>
      <c r="P1719" s="12"/>
      <c r="Q1719" s="12"/>
      <c r="R1719" s="12"/>
      <c r="S1719" s="12"/>
      <c r="T1719" s="12"/>
      <c r="U1719" s="12"/>
      <c r="V1719" s="12"/>
      <c r="W1719" s="12"/>
      <c r="X1719" s="12"/>
      <c r="Y1719" s="12"/>
      <c r="Z1719" s="12"/>
      <c r="AA1719" s="12"/>
      <c r="AB1719" s="12"/>
    </row>
    <row r="1720" spans="1:28" ht="12.75" customHeight="1" x14ac:dyDescent="0.15">
      <c r="A1720" t="str">
        <f t="shared" si="79"/>
        <v>1434600445540246175047</v>
      </c>
      <c r="B1720" s="45">
        <v>143460044</v>
      </c>
      <c r="C1720" s="11">
        <v>5540246175047</v>
      </c>
      <c r="D1720" s="11" t="str">
        <f t="shared" si="78"/>
        <v>CREMERIE</v>
      </c>
      <c r="E1720" s="4">
        <v>44898</v>
      </c>
      <c r="F1720" s="42" t="str">
        <f t="shared" si="80"/>
        <v>202212</v>
      </c>
      <c r="G1720" s="6">
        <v>279</v>
      </c>
      <c r="H1720" s="12"/>
      <c r="I1720" s="12"/>
      <c r="J1720" s="12"/>
      <c r="K1720" s="12"/>
      <c r="L1720" s="12"/>
      <c r="M1720" s="12"/>
      <c r="N1720" s="12"/>
      <c r="O1720" s="12"/>
      <c r="P1720" s="12"/>
      <c r="Q1720" s="12"/>
      <c r="R1720" s="12"/>
      <c r="S1720" s="12"/>
      <c r="T1720" s="12"/>
      <c r="U1720" s="12"/>
      <c r="V1720" s="12"/>
      <c r="W1720" s="12"/>
      <c r="X1720" s="12"/>
      <c r="Y1720" s="12"/>
      <c r="Z1720" s="12"/>
      <c r="AA1720" s="12"/>
      <c r="AB1720" s="12"/>
    </row>
    <row r="1721" spans="1:28" ht="12.75" customHeight="1" x14ac:dyDescent="0.15">
      <c r="A1721" t="str">
        <f t="shared" si="79"/>
        <v>1434600445540246175049</v>
      </c>
      <c r="B1721" s="45">
        <v>143460044</v>
      </c>
      <c r="C1721" s="13">
        <v>5540246175049</v>
      </c>
      <c r="D1721" s="11" t="str">
        <f t="shared" si="78"/>
        <v>CREMERIE</v>
      </c>
      <c r="E1721" s="7">
        <v>44898</v>
      </c>
      <c r="F1721" s="42" t="str">
        <f t="shared" si="80"/>
        <v>202212</v>
      </c>
      <c r="G1721" s="9">
        <v>557</v>
      </c>
      <c r="H1721" s="12"/>
      <c r="I1721" s="12"/>
      <c r="J1721" s="12"/>
      <c r="K1721" s="12"/>
      <c r="L1721" s="12"/>
      <c r="M1721" s="12"/>
      <c r="N1721" s="12"/>
      <c r="O1721" s="12"/>
      <c r="P1721" s="12"/>
      <c r="Q1721" s="12"/>
      <c r="R1721" s="12"/>
      <c r="S1721" s="12"/>
      <c r="T1721" s="12"/>
      <c r="U1721" s="12"/>
      <c r="V1721" s="12"/>
      <c r="W1721" s="12"/>
      <c r="X1721" s="12"/>
      <c r="Y1721" s="12"/>
      <c r="Z1721" s="12"/>
      <c r="AA1721" s="12"/>
      <c r="AB1721" s="12"/>
    </row>
    <row r="1722" spans="1:28" ht="12.75" customHeight="1" x14ac:dyDescent="0.15">
      <c r="A1722" t="str">
        <f t="shared" si="79"/>
        <v>1434600445540246190743</v>
      </c>
      <c r="B1722" s="45">
        <v>143460044</v>
      </c>
      <c r="C1722" s="11">
        <v>5540246190743</v>
      </c>
      <c r="D1722" s="11" t="str">
        <f t="shared" si="78"/>
        <v>CREMERIE</v>
      </c>
      <c r="E1722" s="4">
        <v>44898</v>
      </c>
      <c r="F1722" s="42" t="str">
        <f t="shared" si="80"/>
        <v>202212</v>
      </c>
      <c r="G1722" s="6">
        <v>279</v>
      </c>
      <c r="H1722" s="12"/>
      <c r="I1722" s="12"/>
      <c r="J1722" s="12"/>
      <c r="K1722" s="12"/>
      <c r="L1722" s="12"/>
      <c r="M1722" s="12"/>
      <c r="N1722" s="12"/>
      <c r="O1722" s="12"/>
      <c r="P1722" s="12"/>
      <c r="Q1722" s="12"/>
      <c r="R1722" s="12"/>
      <c r="S1722" s="12"/>
      <c r="T1722" s="12"/>
      <c r="U1722" s="12"/>
      <c r="V1722" s="12"/>
      <c r="W1722" s="12"/>
      <c r="X1722" s="12"/>
      <c r="Y1722" s="12"/>
      <c r="Z1722" s="12"/>
      <c r="AA1722" s="12"/>
      <c r="AB1722" s="12"/>
    </row>
    <row r="1723" spans="1:28" ht="12.75" customHeight="1" x14ac:dyDescent="0.15">
      <c r="A1723" t="str">
        <f t="shared" si="79"/>
        <v>1434600455540246183587</v>
      </c>
      <c r="B1723" s="45">
        <v>143460045</v>
      </c>
      <c r="C1723" s="11">
        <v>5540246183587</v>
      </c>
      <c r="D1723" s="11" t="str">
        <f t="shared" si="78"/>
        <v>MIX LEGUMES</v>
      </c>
      <c r="E1723" s="4">
        <v>44899</v>
      </c>
      <c r="F1723" s="42" t="str">
        <f t="shared" si="80"/>
        <v>202212</v>
      </c>
      <c r="G1723" s="6">
        <v>502</v>
      </c>
      <c r="H1723" s="12"/>
      <c r="I1723" s="12"/>
      <c r="J1723" s="12"/>
      <c r="K1723" s="12"/>
      <c r="L1723" s="12"/>
      <c r="M1723" s="12"/>
      <c r="N1723" s="12"/>
      <c r="O1723" s="12"/>
      <c r="P1723" s="12"/>
      <c r="Q1723" s="12"/>
      <c r="R1723" s="12"/>
      <c r="S1723" s="12"/>
      <c r="T1723" s="12"/>
      <c r="U1723" s="12"/>
      <c r="V1723" s="12"/>
      <c r="W1723" s="12"/>
      <c r="X1723" s="12"/>
      <c r="Y1723" s="12"/>
      <c r="Z1723" s="12"/>
      <c r="AA1723" s="12"/>
      <c r="AB1723" s="12"/>
    </row>
    <row r="1724" spans="1:28" ht="12.75" customHeight="1" x14ac:dyDescent="0.15">
      <c r="A1724" t="str">
        <f t="shared" si="79"/>
        <v>1434600455540246183589</v>
      </c>
      <c r="B1724" s="45">
        <v>143460045</v>
      </c>
      <c r="C1724" s="13">
        <v>5540246183589</v>
      </c>
      <c r="D1724" s="11" t="str">
        <f t="shared" si="78"/>
        <v>MIX LEGUMES</v>
      </c>
      <c r="E1724" s="7">
        <v>44899</v>
      </c>
      <c r="F1724" s="42" t="str">
        <f t="shared" si="80"/>
        <v>202212</v>
      </c>
      <c r="G1724" s="9">
        <v>650</v>
      </c>
      <c r="H1724" s="12"/>
      <c r="I1724" s="12"/>
      <c r="J1724" s="12"/>
      <c r="K1724" s="12"/>
      <c r="L1724" s="12"/>
      <c r="M1724" s="12"/>
      <c r="N1724" s="12"/>
      <c r="O1724" s="12"/>
      <c r="P1724" s="12"/>
      <c r="Q1724" s="12"/>
      <c r="R1724" s="12"/>
      <c r="S1724" s="12"/>
      <c r="T1724" s="12"/>
      <c r="U1724" s="12"/>
      <c r="V1724" s="12"/>
      <c r="W1724" s="12"/>
      <c r="X1724" s="12"/>
      <c r="Y1724" s="12"/>
      <c r="Z1724" s="12"/>
      <c r="AA1724" s="12"/>
      <c r="AB1724" s="12"/>
    </row>
    <row r="1725" spans="1:28" ht="12.75" customHeight="1" x14ac:dyDescent="0.15">
      <c r="A1725" t="str">
        <f t="shared" si="79"/>
        <v>1434600455540246186352</v>
      </c>
      <c r="B1725" s="45">
        <v>143460045</v>
      </c>
      <c r="C1725" s="11">
        <v>5540246186352</v>
      </c>
      <c r="D1725" s="11" t="str">
        <f t="shared" si="78"/>
        <v>MIX LEGUMES</v>
      </c>
      <c r="E1725" s="4">
        <v>44899</v>
      </c>
      <c r="F1725" s="42" t="str">
        <f t="shared" si="80"/>
        <v>202212</v>
      </c>
      <c r="G1725" s="6">
        <v>1880</v>
      </c>
      <c r="H1725" s="12"/>
      <c r="I1725" s="12"/>
      <c r="J1725" s="12"/>
      <c r="K1725" s="12"/>
      <c r="L1725" s="12"/>
      <c r="M1725" s="12"/>
      <c r="N1725" s="12"/>
      <c r="O1725" s="12"/>
      <c r="P1725" s="12"/>
      <c r="Q1725" s="12"/>
      <c r="R1725" s="12"/>
      <c r="S1725" s="12"/>
      <c r="T1725" s="12"/>
      <c r="U1725" s="12"/>
      <c r="V1725" s="12"/>
      <c r="W1725" s="12"/>
      <c r="X1725" s="12"/>
      <c r="Y1725" s="12"/>
      <c r="Z1725" s="12"/>
      <c r="AA1725" s="12"/>
      <c r="AB1725" s="12"/>
    </row>
    <row r="1726" spans="1:28" ht="12.75" customHeight="1" x14ac:dyDescent="0.15">
      <c r="A1726" t="str">
        <f t="shared" si="79"/>
        <v>1434600475540246183558</v>
      </c>
      <c r="B1726" s="45">
        <v>143460047</v>
      </c>
      <c r="C1726" s="11">
        <v>5540246183558</v>
      </c>
      <c r="D1726" s="11" t="str">
        <f t="shared" si="78"/>
        <v>MIX LEGUMES</v>
      </c>
      <c r="E1726" s="4">
        <v>44904</v>
      </c>
      <c r="F1726" s="42" t="str">
        <f t="shared" si="80"/>
        <v>202212</v>
      </c>
      <c r="G1726" s="6">
        <v>2784</v>
      </c>
      <c r="H1726" s="12"/>
      <c r="I1726" s="12"/>
      <c r="J1726" s="12"/>
      <c r="K1726" s="12"/>
      <c r="L1726" s="12"/>
      <c r="M1726" s="12"/>
      <c r="N1726" s="12"/>
      <c r="O1726" s="12"/>
      <c r="P1726" s="12"/>
      <c r="Q1726" s="12"/>
      <c r="R1726" s="12"/>
      <c r="S1726" s="12"/>
      <c r="T1726" s="12"/>
      <c r="U1726" s="12"/>
      <c r="V1726" s="12"/>
      <c r="W1726" s="12"/>
      <c r="X1726" s="12"/>
      <c r="Y1726" s="12"/>
      <c r="Z1726" s="12"/>
      <c r="AA1726" s="12"/>
      <c r="AB1726" s="12"/>
    </row>
    <row r="1727" spans="1:28" ht="12.75" customHeight="1" x14ac:dyDescent="0.15">
      <c r="A1727" t="str">
        <f t="shared" si="79"/>
        <v>1434600475540246192209</v>
      </c>
      <c r="B1727" s="45">
        <v>143460047</v>
      </c>
      <c r="C1727" s="13">
        <v>5540246192209</v>
      </c>
      <c r="D1727" s="11" t="str">
        <f t="shared" si="78"/>
        <v>MIX LEGUMES</v>
      </c>
      <c r="E1727" s="7">
        <v>44904</v>
      </c>
      <c r="F1727" s="42" t="str">
        <f t="shared" si="80"/>
        <v>202212</v>
      </c>
      <c r="G1727" s="9">
        <v>2228</v>
      </c>
      <c r="H1727" s="12"/>
      <c r="I1727" s="12"/>
      <c r="J1727" s="12"/>
      <c r="K1727" s="12"/>
      <c r="L1727" s="12"/>
      <c r="M1727" s="12"/>
      <c r="N1727" s="12"/>
      <c r="O1727" s="12"/>
      <c r="P1727" s="12"/>
      <c r="Q1727" s="12"/>
      <c r="R1727" s="12"/>
      <c r="S1727" s="12"/>
      <c r="T1727" s="12"/>
      <c r="U1727" s="12"/>
      <c r="V1727" s="12"/>
      <c r="W1727" s="12"/>
      <c r="X1727" s="12"/>
      <c r="Y1727" s="12"/>
      <c r="Z1727" s="12"/>
      <c r="AA1727" s="12"/>
      <c r="AB1727" s="12"/>
    </row>
    <row r="1728" spans="1:28" ht="12.75" customHeight="1" x14ac:dyDescent="0.15">
      <c r="A1728" t="str">
        <f t="shared" si="79"/>
        <v>1434600475540246192462</v>
      </c>
      <c r="B1728" s="45">
        <v>143460047</v>
      </c>
      <c r="C1728" s="11">
        <v>5540246192462</v>
      </c>
      <c r="D1728" s="11" t="str">
        <f t="shared" si="78"/>
        <v>MIX LEGUMES</v>
      </c>
      <c r="E1728" s="4">
        <v>44904</v>
      </c>
      <c r="F1728" s="42" t="str">
        <f t="shared" si="80"/>
        <v>202212</v>
      </c>
      <c r="G1728" s="6">
        <v>1114</v>
      </c>
      <c r="H1728" s="12"/>
      <c r="I1728" s="12"/>
      <c r="J1728" s="12"/>
      <c r="K1728" s="12"/>
      <c r="L1728" s="12"/>
      <c r="M1728" s="12"/>
      <c r="N1728" s="12"/>
      <c r="O1728" s="12"/>
      <c r="P1728" s="12"/>
      <c r="Q1728" s="12"/>
      <c r="R1728" s="12"/>
      <c r="S1728" s="12"/>
      <c r="T1728" s="12"/>
      <c r="U1728" s="12"/>
      <c r="V1728" s="12"/>
      <c r="W1728" s="12"/>
      <c r="X1728" s="12"/>
      <c r="Y1728" s="12"/>
      <c r="Z1728" s="12"/>
      <c r="AA1728" s="12"/>
      <c r="AB1728" s="12"/>
    </row>
    <row r="1729" spans="1:28" ht="12.75" customHeight="1" x14ac:dyDescent="0.15">
      <c r="A1729" t="str">
        <f t="shared" si="79"/>
        <v>1434600475540246192594</v>
      </c>
      <c r="B1729" s="45">
        <v>143460047</v>
      </c>
      <c r="C1729" s="13">
        <v>5540246192594</v>
      </c>
      <c r="D1729" s="11" t="str">
        <f t="shared" si="78"/>
        <v>MIX LEGUMES</v>
      </c>
      <c r="E1729" s="7">
        <v>44904</v>
      </c>
      <c r="F1729" s="42" t="str">
        <f t="shared" si="80"/>
        <v>202212</v>
      </c>
      <c r="G1729" s="9">
        <v>743</v>
      </c>
      <c r="H1729" s="12"/>
      <c r="I1729" s="12"/>
      <c r="J1729" s="12"/>
      <c r="K1729" s="12"/>
      <c r="L1729" s="12"/>
      <c r="M1729" s="12"/>
      <c r="N1729" s="12"/>
      <c r="O1729" s="12"/>
      <c r="P1729" s="12"/>
      <c r="Q1729" s="12"/>
      <c r="R1729" s="12"/>
      <c r="S1729" s="12"/>
      <c r="T1729" s="12"/>
      <c r="U1729" s="12"/>
      <c r="V1729" s="12"/>
      <c r="W1729" s="12"/>
      <c r="X1729" s="12"/>
      <c r="Y1729" s="12"/>
      <c r="Z1729" s="12"/>
      <c r="AA1729" s="12"/>
      <c r="AB1729" s="12"/>
    </row>
    <row r="1730" spans="1:28" ht="12.75" customHeight="1" x14ac:dyDescent="0.15">
      <c r="A1730" t="str">
        <f t="shared" si="79"/>
        <v>1434600475540246192831</v>
      </c>
      <c r="B1730" s="45">
        <v>143460047</v>
      </c>
      <c r="C1730" s="11">
        <v>5540246192831</v>
      </c>
      <c r="D1730" s="11" t="str">
        <f t="shared" ref="D1730:D1793" si="81">VLOOKUP(C1730,Categorie,4,FALSE)</f>
        <v>MIX LEGUMES</v>
      </c>
      <c r="E1730" s="4">
        <v>44904</v>
      </c>
      <c r="F1730" s="42" t="str">
        <f t="shared" si="80"/>
        <v>202212</v>
      </c>
      <c r="G1730" s="6">
        <v>1300</v>
      </c>
      <c r="H1730" s="12"/>
      <c r="I1730" s="12"/>
      <c r="J1730" s="12"/>
      <c r="K1730" s="12"/>
      <c r="L1730" s="12"/>
      <c r="M1730" s="12"/>
      <c r="N1730" s="12"/>
      <c r="O1730" s="12"/>
      <c r="P1730" s="12"/>
      <c r="Q1730" s="12"/>
      <c r="R1730" s="12"/>
      <c r="S1730" s="12"/>
      <c r="T1730" s="12"/>
      <c r="U1730" s="12"/>
      <c r="V1730" s="12"/>
      <c r="W1730" s="12"/>
      <c r="X1730" s="12"/>
      <c r="Y1730" s="12"/>
      <c r="Z1730" s="12"/>
      <c r="AA1730" s="12"/>
      <c r="AB1730" s="12"/>
    </row>
    <row r="1731" spans="1:28" ht="12.75" customHeight="1" x14ac:dyDescent="0.15">
      <c r="A1731" t="str">
        <f t="shared" ref="A1731:A1794" si="82">_xlfn.CONCAT(B1731,C1731)</f>
        <v>1434600485540246187995</v>
      </c>
      <c r="B1731" s="45">
        <v>143460048</v>
      </c>
      <c r="C1731" s="11">
        <v>5540246187995</v>
      </c>
      <c r="D1731" s="11" t="str">
        <f t="shared" si="81"/>
        <v>EMBALLAGES</v>
      </c>
      <c r="E1731" s="4">
        <v>44900</v>
      </c>
      <c r="F1731" s="42" t="str">
        <f t="shared" ref="F1731:F1794" si="83">TEXT(E1731,"aaaamm")</f>
        <v>202212</v>
      </c>
      <c r="G1731" s="6">
        <v>1318</v>
      </c>
      <c r="H1731" s="12"/>
      <c r="I1731" s="12"/>
      <c r="J1731" s="12"/>
      <c r="K1731" s="12"/>
      <c r="L1731" s="12"/>
      <c r="M1731" s="12"/>
      <c r="N1731" s="12"/>
      <c r="O1731" s="12"/>
      <c r="P1731" s="12"/>
      <c r="Q1731" s="12"/>
      <c r="R1731" s="12"/>
      <c r="S1731" s="12"/>
      <c r="T1731" s="12"/>
      <c r="U1731" s="12"/>
      <c r="V1731" s="12"/>
      <c r="W1731" s="12"/>
      <c r="X1731" s="12"/>
      <c r="Y1731" s="12"/>
      <c r="Z1731" s="12"/>
      <c r="AA1731" s="12"/>
      <c r="AB1731" s="12"/>
    </row>
    <row r="1732" spans="1:28" ht="12.75" customHeight="1" x14ac:dyDescent="0.15">
      <c r="A1732" t="str">
        <f t="shared" si="82"/>
        <v>1434600515540246177133</v>
      </c>
      <c r="B1732" s="45">
        <v>143460051</v>
      </c>
      <c r="C1732" s="13">
        <v>5540246177133</v>
      </c>
      <c r="D1732" s="11" t="str">
        <f t="shared" si="81"/>
        <v>MIX LEGUMES</v>
      </c>
      <c r="E1732" s="7">
        <v>44906</v>
      </c>
      <c r="F1732" s="42" t="str">
        <f t="shared" si="83"/>
        <v>202212</v>
      </c>
      <c r="G1732" s="9">
        <v>18375</v>
      </c>
      <c r="H1732" s="12"/>
      <c r="I1732" s="12"/>
      <c r="J1732" s="12"/>
      <c r="K1732" s="12"/>
      <c r="L1732" s="12"/>
      <c r="M1732" s="12"/>
      <c r="N1732" s="12"/>
      <c r="O1732" s="12"/>
      <c r="P1732" s="12"/>
      <c r="Q1732" s="12"/>
      <c r="R1732" s="12"/>
      <c r="S1732" s="12"/>
      <c r="T1732" s="12"/>
      <c r="U1732" s="12"/>
      <c r="V1732" s="12"/>
      <c r="W1732" s="12"/>
      <c r="X1732" s="12"/>
      <c r="Y1732" s="12"/>
      <c r="Z1732" s="12"/>
      <c r="AA1732" s="12"/>
      <c r="AB1732" s="12"/>
    </row>
    <row r="1733" spans="1:28" ht="12.75" customHeight="1" x14ac:dyDescent="0.15">
      <c r="A1733" t="str">
        <f t="shared" si="82"/>
        <v>1434600525540246192148</v>
      </c>
      <c r="B1733" s="45">
        <v>143460052</v>
      </c>
      <c r="C1733" s="11">
        <v>5540246192148</v>
      </c>
      <c r="D1733" s="11" t="str">
        <f t="shared" si="81"/>
        <v>MIX LEGUMES</v>
      </c>
      <c r="E1733" s="4">
        <v>44906</v>
      </c>
      <c r="F1733" s="42" t="str">
        <f t="shared" si="83"/>
        <v>202212</v>
      </c>
      <c r="G1733" s="6">
        <v>45936</v>
      </c>
      <c r="H1733" s="12"/>
      <c r="I1733" s="12"/>
      <c r="J1733" s="12"/>
      <c r="K1733" s="12"/>
      <c r="L1733" s="12"/>
      <c r="M1733" s="12"/>
      <c r="N1733" s="12"/>
      <c r="O1733" s="12"/>
      <c r="P1733" s="12"/>
      <c r="Q1733" s="12"/>
      <c r="R1733" s="12"/>
      <c r="S1733" s="12"/>
      <c r="T1733" s="12"/>
      <c r="U1733" s="12"/>
      <c r="V1733" s="12"/>
      <c r="W1733" s="12"/>
      <c r="X1733" s="12"/>
      <c r="Y1733" s="12"/>
      <c r="Z1733" s="12"/>
      <c r="AA1733" s="12"/>
      <c r="AB1733" s="12"/>
    </row>
    <row r="1734" spans="1:28" ht="12.75" customHeight="1" x14ac:dyDescent="0.15">
      <c r="A1734" t="str">
        <f t="shared" si="82"/>
        <v>1434600545540246194632</v>
      </c>
      <c r="B1734" s="45">
        <v>143460054</v>
      </c>
      <c r="C1734" s="11">
        <v>5540246194632</v>
      </c>
      <c r="D1734" s="11" t="str">
        <f t="shared" si="81"/>
        <v>BOULANGERIE</v>
      </c>
      <c r="E1734" s="4">
        <v>44919</v>
      </c>
      <c r="F1734" s="42" t="str">
        <f t="shared" si="83"/>
        <v>202212</v>
      </c>
      <c r="G1734" s="6">
        <v>1056</v>
      </c>
      <c r="H1734" s="12"/>
      <c r="I1734" s="12"/>
      <c r="J1734" s="12"/>
      <c r="K1734" s="12"/>
      <c r="L1734" s="12"/>
      <c r="M1734" s="12"/>
      <c r="N1734" s="12"/>
      <c r="O1734" s="12"/>
      <c r="P1734" s="12"/>
      <c r="Q1734" s="12"/>
      <c r="R1734" s="12"/>
      <c r="S1734" s="12"/>
      <c r="T1734" s="12"/>
      <c r="U1734" s="12"/>
      <c r="V1734" s="12"/>
      <c r="W1734" s="12"/>
      <c r="X1734" s="12"/>
      <c r="Y1734" s="12"/>
      <c r="Z1734" s="12"/>
      <c r="AA1734" s="12"/>
      <c r="AB1734" s="12"/>
    </row>
    <row r="1735" spans="1:28" ht="12.75" customHeight="1" x14ac:dyDescent="0.15">
      <c r="A1735" t="str">
        <f t="shared" si="82"/>
        <v>1434600565540246185429</v>
      </c>
      <c r="B1735" s="45">
        <v>143460056</v>
      </c>
      <c r="C1735" s="11">
        <v>5540246185429</v>
      </c>
      <c r="D1735" s="11" t="str">
        <f t="shared" si="81"/>
        <v>CREMERIE</v>
      </c>
      <c r="E1735" s="4">
        <v>44898</v>
      </c>
      <c r="F1735" s="42" t="str">
        <f t="shared" si="83"/>
        <v>202212</v>
      </c>
      <c r="G1735" s="6">
        <v>70</v>
      </c>
      <c r="H1735" s="12"/>
      <c r="I1735" s="12"/>
      <c r="J1735" s="12"/>
      <c r="K1735" s="12"/>
      <c r="L1735" s="12"/>
      <c r="M1735" s="12"/>
      <c r="N1735" s="12"/>
      <c r="O1735" s="12"/>
      <c r="P1735" s="12"/>
      <c r="Q1735" s="12"/>
      <c r="R1735" s="12"/>
      <c r="S1735" s="12"/>
      <c r="T1735" s="12"/>
      <c r="U1735" s="12"/>
      <c r="V1735" s="12"/>
      <c r="W1735" s="12"/>
      <c r="X1735" s="12"/>
      <c r="Y1735" s="12"/>
      <c r="Z1735" s="12"/>
      <c r="AA1735" s="12"/>
      <c r="AB1735" s="12"/>
    </row>
    <row r="1736" spans="1:28" ht="12.75" customHeight="1" x14ac:dyDescent="0.15">
      <c r="A1736" t="str">
        <f t="shared" si="82"/>
        <v>1434600705540246174174</v>
      </c>
      <c r="B1736" s="45">
        <v>143460070</v>
      </c>
      <c r="C1736" s="11">
        <v>5540246174174</v>
      </c>
      <c r="D1736" s="11" t="str">
        <f t="shared" si="81"/>
        <v>CREMERIE</v>
      </c>
      <c r="E1736" s="4">
        <v>44892</v>
      </c>
      <c r="F1736" s="42" t="str">
        <f t="shared" si="83"/>
        <v>202211</v>
      </c>
      <c r="G1736" s="6">
        <v>464</v>
      </c>
      <c r="H1736" s="12"/>
      <c r="I1736" s="12"/>
      <c r="J1736" s="12"/>
      <c r="K1736" s="12"/>
      <c r="L1736" s="12"/>
      <c r="M1736" s="12"/>
      <c r="N1736" s="12"/>
      <c r="O1736" s="12"/>
      <c r="P1736" s="12"/>
      <c r="Q1736" s="12"/>
      <c r="R1736" s="12"/>
      <c r="S1736" s="12"/>
      <c r="T1736" s="12"/>
      <c r="U1736" s="12"/>
      <c r="V1736" s="12"/>
      <c r="W1736" s="12"/>
      <c r="X1736" s="12"/>
      <c r="Y1736" s="12"/>
      <c r="Z1736" s="12"/>
      <c r="AA1736" s="12"/>
      <c r="AB1736" s="12"/>
    </row>
    <row r="1737" spans="1:28" ht="12.75" customHeight="1" x14ac:dyDescent="0.15">
      <c r="A1737" t="str">
        <f t="shared" si="82"/>
        <v>1434600705540246176699</v>
      </c>
      <c r="B1737" s="45">
        <v>143460070</v>
      </c>
      <c r="C1737" s="11">
        <v>5540246176699</v>
      </c>
      <c r="D1737" s="11" t="str">
        <f t="shared" si="81"/>
        <v>CREMERIE</v>
      </c>
      <c r="E1737" s="4">
        <v>44892</v>
      </c>
      <c r="F1737" s="42" t="str">
        <f t="shared" si="83"/>
        <v>202211</v>
      </c>
      <c r="G1737" s="6">
        <v>3968</v>
      </c>
      <c r="H1737" s="12"/>
      <c r="I1737" s="12"/>
      <c r="J1737" s="12"/>
      <c r="K1737" s="12"/>
      <c r="L1737" s="12"/>
      <c r="M1737" s="12"/>
      <c r="N1737" s="12"/>
      <c r="O1737" s="12"/>
      <c r="P1737" s="12"/>
      <c r="Q1737" s="12"/>
      <c r="R1737" s="12"/>
      <c r="S1737" s="12"/>
      <c r="T1737" s="12"/>
      <c r="U1737" s="12"/>
      <c r="V1737" s="12"/>
      <c r="W1737" s="12"/>
      <c r="X1737" s="12"/>
      <c r="Y1737" s="12"/>
      <c r="Z1737" s="12"/>
      <c r="AA1737" s="12"/>
      <c r="AB1737" s="12"/>
    </row>
    <row r="1738" spans="1:28" ht="12.75" customHeight="1" x14ac:dyDescent="0.15">
      <c r="A1738" t="str">
        <f t="shared" si="82"/>
        <v>1434600705540246188175</v>
      </c>
      <c r="B1738" s="45">
        <v>143460070</v>
      </c>
      <c r="C1738" s="11">
        <v>5540246188175</v>
      </c>
      <c r="D1738" s="11" t="str">
        <f t="shared" si="81"/>
        <v>CREMERIE</v>
      </c>
      <c r="E1738" s="4">
        <v>44892</v>
      </c>
      <c r="F1738" s="42" t="str">
        <f t="shared" si="83"/>
        <v>202211</v>
      </c>
      <c r="G1738" s="6">
        <v>464</v>
      </c>
      <c r="H1738" s="12"/>
      <c r="I1738" s="12"/>
      <c r="J1738" s="12"/>
      <c r="K1738" s="12"/>
      <c r="L1738" s="12"/>
      <c r="M1738" s="12"/>
      <c r="N1738" s="12"/>
      <c r="O1738" s="12"/>
      <c r="P1738" s="12"/>
      <c r="Q1738" s="12"/>
      <c r="R1738" s="12"/>
      <c r="S1738" s="12"/>
      <c r="T1738" s="12"/>
      <c r="U1738" s="12"/>
      <c r="V1738" s="12"/>
      <c r="W1738" s="12"/>
      <c r="X1738" s="12"/>
      <c r="Y1738" s="12"/>
      <c r="Z1738" s="12"/>
      <c r="AA1738" s="12"/>
      <c r="AB1738" s="12"/>
    </row>
    <row r="1739" spans="1:28" ht="12.75" customHeight="1" x14ac:dyDescent="0.15">
      <c r="A1739" t="str">
        <f t="shared" si="82"/>
        <v>1434600705540246192102</v>
      </c>
      <c r="B1739" s="45">
        <v>143460070</v>
      </c>
      <c r="C1739" s="11">
        <v>5540246192102</v>
      </c>
      <c r="D1739" s="11" t="str">
        <f t="shared" si="81"/>
        <v>CREMERIE</v>
      </c>
      <c r="E1739" s="4">
        <v>44892</v>
      </c>
      <c r="F1739" s="42" t="str">
        <f t="shared" si="83"/>
        <v>202211</v>
      </c>
      <c r="G1739" s="6">
        <v>2005</v>
      </c>
      <c r="H1739" s="12"/>
      <c r="I1739" s="12"/>
      <c r="J1739" s="12"/>
      <c r="K1739" s="12"/>
      <c r="L1739" s="12"/>
      <c r="M1739" s="12"/>
      <c r="N1739" s="12"/>
      <c r="O1739" s="12"/>
      <c r="P1739" s="12"/>
      <c r="Q1739" s="12"/>
      <c r="R1739" s="12"/>
      <c r="S1739" s="12"/>
      <c r="T1739" s="12"/>
      <c r="U1739" s="12"/>
      <c r="V1739" s="12"/>
      <c r="W1739" s="12"/>
      <c r="X1739" s="12"/>
      <c r="Y1739" s="12"/>
      <c r="Z1739" s="12"/>
      <c r="AA1739" s="12"/>
      <c r="AB1739" s="12"/>
    </row>
    <row r="1740" spans="1:28" ht="12.75" customHeight="1" x14ac:dyDescent="0.15">
      <c r="A1740" t="str">
        <f t="shared" si="82"/>
        <v>1434600735540246171933</v>
      </c>
      <c r="B1740" s="45">
        <v>143460073</v>
      </c>
      <c r="C1740" s="13">
        <v>5540246171933</v>
      </c>
      <c r="D1740" s="11" t="str">
        <f t="shared" si="81"/>
        <v>CREMERIE</v>
      </c>
      <c r="E1740" s="7">
        <v>44892</v>
      </c>
      <c r="F1740" s="42" t="str">
        <f t="shared" si="83"/>
        <v>202211</v>
      </c>
      <c r="G1740" s="9">
        <v>1114</v>
      </c>
      <c r="H1740" s="12"/>
      <c r="I1740" s="12"/>
      <c r="J1740" s="12"/>
      <c r="K1740" s="12"/>
      <c r="L1740" s="12"/>
      <c r="M1740" s="12"/>
      <c r="N1740" s="12"/>
      <c r="O1740" s="12"/>
      <c r="P1740" s="12"/>
      <c r="Q1740" s="12"/>
      <c r="R1740" s="12"/>
      <c r="S1740" s="12"/>
      <c r="T1740" s="12"/>
      <c r="U1740" s="12"/>
      <c r="V1740" s="12"/>
      <c r="W1740" s="12"/>
      <c r="X1740" s="12"/>
      <c r="Y1740" s="12"/>
      <c r="Z1740" s="12"/>
      <c r="AA1740" s="12"/>
      <c r="AB1740" s="12"/>
    </row>
    <row r="1741" spans="1:28" ht="12.75" customHeight="1" x14ac:dyDescent="0.15">
      <c r="A1741" t="str">
        <f t="shared" si="82"/>
        <v>1434600735540246176294</v>
      </c>
      <c r="B1741" s="45">
        <v>143460073</v>
      </c>
      <c r="C1741" s="11">
        <v>5540246176294</v>
      </c>
      <c r="D1741" s="11" t="str">
        <f t="shared" si="81"/>
        <v>CREMERIE</v>
      </c>
      <c r="E1741" s="4">
        <v>44892</v>
      </c>
      <c r="F1741" s="42" t="str">
        <f t="shared" si="83"/>
        <v>202211</v>
      </c>
      <c r="G1741" s="6">
        <v>743</v>
      </c>
      <c r="H1741" s="12"/>
      <c r="I1741" s="12"/>
      <c r="J1741" s="12"/>
      <c r="K1741" s="12"/>
      <c r="L1741" s="12"/>
      <c r="M1741" s="12"/>
      <c r="N1741" s="12"/>
      <c r="O1741" s="12"/>
      <c r="P1741" s="12"/>
      <c r="Q1741" s="12"/>
      <c r="R1741" s="12"/>
      <c r="S1741" s="12"/>
      <c r="T1741" s="12"/>
      <c r="U1741" s="12"/>
      <c r="V1741" s="12"/>
      <c r="W1741" s="12"/>
      <c r="X1741" s="12"/>
      <c r="Y1741" s="12"/>
      <c r="Z1741" s="12"/>
      <c r="AA1741" s="12"/>
      <c r="AB1741" s="12"/>
    </row>
    <row r="1742" spans="1:28" ht="12.75" customHeight="1" x14ac:dyDescent="0.15">
      <c r="A1742" t="str">
        <f t="shared" si="82"/>
        <v>1434600735540246187987</v>
      </c>
      <c r="B1742" s="45">
        <v>143460073</v>
      </c>
      <c r="C1742" s="11">
        <v>5540246187987</v>
      </c>
      <c r="D1742" s="11" t="str">
        <f t="shared" si="81"/>
        <v>CREMERIE</v>
      </c>
      <c r="E1742" s="4">
        <v>44892</v>
      </c>
      <c r="F1742" s="42" t="str">
        <f t="shared" si="83"/>
        <v>202211</v>
      </c>
      <c r="G1742" s="6">
        <v>3341</v>
      </c>
      <c r="H1742" s="12"/>
      <c r="I1742" s="12"/>
      <c r="J1742" s="12"/>
      <c r="K1742" s="12"/>
      <c r="L1742" s="12"/>
      <c r="M1742" s="12"/>
      <c r="N1742" s="12"/>
      <c r="O1742" s="12"/>
      <c r="P1742" s="12"/>
      <c r="Q1742" s="12"/>
      <c r="R1742" s="12"/>
      <c r="S1742" s="12"/>
      <c r="T1742" s="12"/>
      <c r="U1742" s="12"/>
      <c r="V1742" s="12"/>
      <c r="W1742" s="12"/>
      <c r="X1742" s="12"/>
      <c r="Y1742" s="12"/>
      <c r="Z1742" s="12"/>
      <c r="AA1742" s="12"/>
      <c r="AB1742" s="12"/>
    </row>
    <row r="1743" spans="1:28" ht="12.75" customHeight="1" x14ac:dyDescent="0.15">
      <c r="A1743" t="str">
        <f t="shared" si="82"/>
        <v>1434600735540246188200</v>
      </c>
      <c r="B1743" s="45">
        <v>143460073</v>
      </c>
      <c r="C1743" s="13">
        <v>5540246188200</v>
      </c>
      <c r="D1743" s="11" t="str">
        <f t="shared" si="81"/>
        <v>CREMERIE</v>
      </c>
      <c r="E1743" s="7">
        <v>44892</v>
      </c>
      <c r="F1743" s="42" t="str">
        <f t="shared" si="83"/>
        <v>202211</v>
      </c>
      <c r="G1743" s="9">
        <v>1485</v>
      </c>
      <c r="H1743" s="12"/>
      <c r="I1743" s="12"/>
      <c r="J1743" s="12"/>
      <c r="K1743" s="12"/>
      <c r="L1743" s="12"/>
      <c r="M1743" s="12"/>
      <c r="N1743" s="12"/>
      <c r="O1743" s="12"/>
      <c r="P1743" s="12"/>
      <c r="Q1743" s="12"/>
      <c r="R1743" s="12"/>
      <c r="S1743" s="12"/>
      <c r="T1743" s="12"/>
      <c r="U1743" s="12"/>
      <c r="V1743" s="12"/>
      <c r="W1743" s="12"/>
      <c r="X1743" s="12"/>
      <c r="Y1743" s="12"/>
      <c r="Z1743" s="12"/>
      <c r="AA1743" s="12"/>
      <c r="AB1743" s="12"/>
    </row>
    <row r="1744" spans="1:28" ht="12.75" customHeight="1" x14ac:dyDescent="0.15">
      <c r="A1744" t="str">
        <f t="shared" si="82"/>
        <v>1434600755540246194632</v>
      </c>
      <c r="B1744" s="45">
        <v>143460075</v>
      </c>
      <c r="C1744" s="11">
        <v>5540246194632</v>
      </c>
      <c r="D1744" s="11" t="str">
        <f t="shared" si="81"/>
        <v>BOULANGERIE</v>
      </c>
      <c r="E1744" s="4">
        <v>44910</v>
      </c>
      <c r="F1744" s="42" t="str">
        <f t="shared" si="83"/>
        <v>202212</v>
      </c>
      <c r="G1744" s="6">
        <v>293</v>
      </c>
      <c r="H1744" s="12"/>
      <c r="I1744" s="12"/>
      <c r="J1744" s="12"/>
      <c r="K1744" s="12"/>
      <c r="L1744" s="12"/>
      <c r="M1744" s="12"/>
      <c r="N1744" s="12"/>
      <c r="O1744" s="12"/>
      <c r="P1744" s="12"/>
      <c r="Q1744" s="12"/>
      <c r="R1744" s="12"/>
      <c r="S1744" s="12"/>
      <c r="T1744" s="12"/>
      <c r="U1744" s="12"/>
      <c r="V1744" s="12"/>
      <c r="W1744" s="12"/>
      <c r="X1744" s="12"/>
      <c r="Y1744" s="12"/>
      <c r="Z1744" s="12"/>
      <c r="AA1744" s="12"/>
      <c r="AB1744" s="12"/>
    </row>
    <row r="1745" spans="1:28" ht="12.75" customHeight="1" x14ac:dyDescent="0.15">
      <c r="A1745" t="str">
        <f t="shared" si="82"/>
        <v>1434600755540246195250</v>
      </c>
      <c r="B1745" s="45">
        <v>143460075</v>
      </c>
      <c r="C1745" s="13">
        <v>5540246195250</v>
      </c>
      <c r="D1745" s="11" t="str">
        <f t="shared" si="81"/>
        <v>BOULANGERIE</v>
      </c>
      <c r="E1745" s="7">
        <v>44910</v>
      </c>
      <c r="F1745" s="42" t="str">
        <f t="shared" si="83"/>
        <v>202212</v>
      </c>
      <c r="G1745" s="9">
        <v>121</v>
      </c>
      <c r="H1745" s="12"/>
      <c r="I1745" s="12"/>
      <c r="J1745" s="12"/>
      <c r="K1745" s="12"/>
      <c r="L1745" s="12"/>
      <c r="M1745" s="12"/>
      <c r="N1745" s="12"/>
      <c r="O1745" s="12"/>
      <c r="P1745" s="12"/>
      <c r="Q1745" s="12"/>
      <c r="R1745" s="12"/>
      <c r="S1745" s="12"/>
      <c r="T1745" s="12"/>
      <c r="U1745" s="12"/>
      <c r="V1745" s="12"/>
      <c r="W1745" s="12"/>
      <c r="X1745" s="12"/>
      <c r="Y1745" s="12"/>
      <c r="Z1745" s="12"/>
      <c r="AA1745" s="12"/>
      <c r="AB1745" s="12"/>
    </row>
    <row r="1746" spans="1:28" ht="12.75" customHeight="1" x14ac:dyDescent="0.15">
      <c r="A1746" t="str">
        <f t="shared" si="82"/>
        <v>1434600755540246196046</v>
      </c>
      <c r="B1746" s="45">
        <v>143460075</v>
      </c>
      <c r="C1746" s="11">
        <v>5540246196046</v>
      </c>
      <c r="D1746" s="11" t="str">
        <f t="shared" si="81"/>
        <v>BOULANGERIE</v>
      </c>
      <c r="E1746" s="4">
        <v>44910</v>
      </c>
      <c r="F1746" s="42" t="str">
        <f t="shared" si="83"/>
        <v>202212</v>
      </c>
      <c r="G1746" s="6">
        <v>84</v>
      </c>
      <c r="H1746" s="12"/>
      <c r="I1746" s="12"/>
      <c r="J1746" s="12"/>
      <c r="K1746" s="12"/>
      <c r="L1746" s="12"/>
      <c r="M1746" s="12"/>
      <c r="N1746" s="12"/>
      <c r="O1746" s="12"/>
      <c r="P1746" s="12"/>
      <c r="Q1746" s="12"/>
      <c r="R1746" s="12"/>
      <c r="S1746" s="12"/>
      <c r="T1746" s="12"/>
      <c r="U1746" s="12"/>
      <c r="V1746" s="12"/>
      <c r="W1746" s="12"/>
      <c r="X1746" s="12"/>
      <c r="Y1746" s="12"/>
      <c r="Z1746" s="12"/>
      <c r="AA1746" s="12"/>
      <c r="AB1746" s="12"/>
    </row>
    <row r="1747" spans="1:28" ht="12.75" customHeight="1" x14ac:dyDescent="0.15">
      <c r="A1747" t="str">
        <f t="shared" si="82"/>
        <v>1434600915540246172669</v>
      </c>
      <c r="B1747" s="45">
        <v>143460091</v>
      </c>
      <c r="C1747" s="11">
        <v>5540246172669</v>
      </c>
      <c r="D1747" s="11" t="str">
        <f t="shared" si="81"/>
        <v>CREMERIE</v>
      </c>
      <c r="E1747" s="4">
        <v>44893</v>
      </c>
      <c r="F1747" s="42" t="str">
        <f t="shared" si="83"/>
        <v>202211</v>
      </c>
      <c r="G1747" s="6">
        <v>195</v>
      </c>
      <c r="H1747" s="12"/>
      <c r="I1747" s="12"/>
      <c r="J1747" s="12"/>
      <c r="K1747" s="12"/>
      <c r="L1747" s="12"/>
      <c r="M1747" s="12"/>
      <c r="N1747" s="12"/>
      <c r="O1747" s="12"/>
      <c r="P1747" s="12"/>
      <c r="Q1747" s="12"/>
      <c r="R1747" s="12"/>
      <c r="S1747" s="12"/>
      <c r="T1747" s="12"/>
      <c r="U1747" s="12"/>
      <c r="V1747" s="12"/>
      <c r="W1747" s="12"/>
      <c r="X1747" s="12"/>
      <c r="Y1747" s="12"/>
      <c r="Z1747" s="12"/>
      <c r="AA1747" s="12"/>
      <c r="AB1747" s="12"/>
    </row>
    <row r="1748" spans="1:28" ht="12.75" customHeight="1" x14ac:dyDescent="0.15">
      <c r="A1748" t="str">
        <f t="shared" si="82"/>
        <v>1434600915540246174174</v>
      </c>
      <c r="B1748" s="45">
        <v>143460091</v>
      </c>
      <c r="C1748" s="11">
        <v>5540246174174</v>
      </c>
      <c r="D1748" s="11" t="str">
        <f t="shared" si="81"/>
        <v>CREMERIE</v>
      </c>
      <c r="E1748" s="4">
        <v>44893</v>
      </c>
      <c r="F1748" s="42" t="str">
        <f t="shared" si="83"/>
        <v>202211</v>
      </c>
      <c r="G1748" s="6">
        <v>232</v>
      </c>
      <c r="H1748" s="12"/>
      <c r="I1748" s="12"/>
      <c r="J1748" s="12"/>
      <c r="K1748" s="12"/>
      <c r="L1748" s="12"/>
      <c r="M1748" s="12"/>
      <c r="N1748" s="12"/>
      <c r="O1748" s="12"/>
      <c r="P1748" s="12"/>
      <c r="Q1748" s="12"/>
      <c r="R1748" s="12"/>
      <c r="S1748" s="12"/>
      <c r="T1748" s="12"/>
      <c r="U1748" s="12"/>
      <c r="V1748" s="12"/>
      <c r="W1748" s="12"/>
      <c r="X1748" s="12"/>
      <c r="Y1748" s="12"/>
      <c r="Z1748" s="12"/>
      <c r="AA1748" s="12"/>
      <c r="AB1748" s="12"/>
    </row>
    <row r="1749" spans="1:28" ht="12.75" customHeight="1" x14ac:dyDescent="0.15">
      <c r="A1749" t="str">
        <f t="shared" si="82"/>
        <v>1434600915540246176699</v>
      </c>
      <c r="B1749" s="45">
        <v>143460091</v>
      </c>
      <c r="C1749" s="13">
        <v>5540246176699</v>
      </c>
      <c r="D1749" s="11" t="str">
        <f t="shared" si="81"/>
        <v>CREMERIE</v>
      </c>
      <c r="E1749" s="7">
        <v>44893</v>
      </c>
      <c r="F1749" s="42" t="str">
        <f t="shared" si="83"/>
        <v>202211</v>
      </c>
      <c r="G1749" s="9">
        <v>8352</v>
      </c>
      <c r="H1749" s="12"/>
      <c r="I1749" s="12"/>
      <c r="J1749" s="12"/>
      <c r="K1749" s="12"/>
      <c r="L1749" s="12"/>
      <c r="M1749" s="12"/>
      <c r="N1749" s="12"/>
      <c r="O1749" s="12"/>
      <c r="P1749" s="12"/>
      <c r="Q1749" s="12"/>
      <c r="R1749" s="12"/>
      <c r="S1749" s="12"/>
      <c r="T1749" s="12"/>
      <c r="U1749" s="12"/>
      <c r="V1749" s="12"/>
      <c r="W1749" s="12"/>
      <c r="X1749" s="12"/>
      <c r="Y1749" s="12"/>
      <c r="Z1749" s="12"/>
      <c r="AA1749" s="12"/>
      <c r="AB1749" s="12"/>
    </row>
    <row r="1750" spans="1:28" ht="12.75" customHeight="1" x14ac:dyDescent="0.15">
      <c r="A1750" t="str">
        <f t="shared" si="82"/>
        <v>1434600915540246192102</v>
      </c>
      <c r="B1750" s="45">
        <v>143460091</v>
      </c>
      <c r="C1750" s="13">
        <v>5540246192102</v>
      </c>
      <c r="D1750" s="11" t="str">
        <f t="shared" si="81"/>
        <v>CREMERIE</v>
      </c>
      <c r="E1750" s="7">
        <v>44893</v>
      </c>
      <c r="F1750" s="42" t="str">
        <f t="shared" si="83"/>
        <v>202211</v>
      </c>
      <c r="G1750" s="9">
        <v>2005</v>
      </c>
      <c r="H1750" s="12"/>
      <c r="I1750" s="12"/>
      <c r="J1750" s="12"/>
      <c r="K1750" s="12"/>
      <c r="L1750" s="12"/>
      <c r="M1750" s="12"/>
      <c r="N1750" s="12"/>
      <c r="O1750" s="12"/>
      <c r="P1750" s="12"/>
      <c r="Q1750" s="12"/>
      <c r="R1750" s="12"/>
      <c r="S1750" s="12"/>
      <c r="T1750" s="12"/>
      <c r="U1750" s="12"/>
      <c r="V1750" s="12"/>
      <c r="W1750" s="12"/>
      <c r="X1750" s="12"/>
      <c r="Y1750" s="12"/>
      <c r="Z1750" s="12"/>
      <c r="AA1750" s="12"/>
      <c r="AB1750" s="12"/>
    </row>
    <row r="1751" spans="1:28" ht="12.75" customHeight="1" x14ac:dyDescent="0.15">
      <c r="A1751" t="str">
        <f t="shared" si="82"/>
        <v>1434600925540246171933</v>
      </c>
      <c r="B1751" s="45">
        <v>143460092</v>
      </c>
      <c r="C1751" s="13">
        <v>5540246171933</v>
      </c>
      <c r="D1751" s="11" t="str">
        <f t="shared" si="81"/>
        <v>CREMERIE</v>
      </c>
      <c r="E1751" s="7">
        <v>44893</v>
      </c>
      <c r="F1751" s="42" t="str">
        <f t="shared" si="83"/>
        <v>202211</v>
      </c>
      <c r="G1751" s="9">
        <v>1114</v>
      </c>
      <c r="H1751" s="12"/>
      <c r="I1751" s="12"/>
      <c r="J1751" s="12"/>
      <c r="K1751" s="12"/>
      <c r="L1751" s="12"/>
      <c r="M1751" s="12"/>
      <c r="N1751" s="12"/>
      <c r="O1751" s="12"/>
      <c r="P1751" s="12"/>
      <c r="Q1751" s="12"/>
      <c r="R1751" s="12"/>
      <c r="S1751" s="12"/>
      <c r="T1751" s="12"/>
      <c r="U1751" s="12"/>
      <c r="V1751" s="12"/>
      <c r="W1751" s="12"/>
      <c r="X1751" s="12"/>
      <c r="Y1751" s="12"/>
      <c r="Z1751" s="12"/>
      <c r="AA1751" s="12"/>
      <c r="AB1751" s="12"/>
    </row>
    <row r="1752" spans="1:28" ht="12.75" customHeight="1" x14ac:dyDescent="0.15">
      <c r="A1752" t="str">
        <f t="shared" si="82"/>
        <v>1434600925540246176295</v>
      </c>
      <c r="B1752" s="45">
        <v>143460092</v>
      </c>
      <c r="C1752" s="11">
        <v>5540246176295</v>
      </c>
      <c r="D1752" s="11" t="str">
        <f t="shared" si="81"/>
        <v>CREMERIE</v>
      </c>
      <c r="E1752" s="4">
        <v>44893</v>
      </c>
      <c r="F1752" s="42" t="str">
        <f t="shared" si="83"/>
        <v>202211</v>
      </c>
      <c r="G1752" s="6">
        <v>5940</v>
      </c>
      <c r="H1752" s="12"/>
      <c r="I1752" s="12"/>
      <c r="J1752" s="12"/>
      <c r="K1752" s="12"/>
      <c r="L1752" s="12"/>
      <c r="M1752" s="12"/>
      <c r="N1752" s="12"/>
      <c r="O1752" s="12"/>
      <c r="P1752" s="12"/>
      <c r="Q1752" s="12"/>
      <c r="R1752" s="12"/>
      <c r="S1752" s="12"/>
      <c r="T1752" s="12"/>
      <c r="U1752" s="12"/>
      <c r="V1752" s="12"/>
      <c r="W1752" s="12"/>
      <c r="X1752" s="12"/>
      <c r="Y1752" s="12"/>
      <c r="Z1752" s="12"/>
      <c r="AA1752" s="12"/>
      <c r="AB1752" s="12"/>
    </row>
    <row r="1753" spans="1:28" ht="12.75" customHeight="1" x14ac:dyDescent="0.15">
      <c r="A1753" t="str">
        <f t="shared" si="82"/>
        <v>1434600925540246187987</v>
      </c>
      <c r="B1753" s="45">
        <v>143460092</v>
      </c>
      <c r="C1753" s="13">
        <v>5540246187987</v>
      </c>
      <c r="D1753" s="11" t="str">
        <f t="shared" si="81"/>
        <v>CREMERIE</v>
      </c>
      <c r="E1753" s="7">
        <v>44893</v>
      </c>
      <c r="F1753" s="42" t="str">
        <f t="shared" si="83"/>
        <v>202211</v>
      </c>
      <c r="G1753" s="9">
        <v>4455</v>
      </c>
      <c r="H1753" s="12"/>
      <c r="I1753" s="12"/>
      <c r="J1753" s="12"/>
      <c r="K1753" s="12"/>
      <c r="L1753" s="12"/>
      <c r="M1753" s="12"/>
      <c r="N1753" s="12"/>
      <c r="O1753" s="12"/>
      <c r="P1753" s="12"/>
      <c r="Q1753" s="12"/>
      <c r="R1753" s="12"/>
      <c r="S1753" s="12"/>
      <c r="T1753" s="12"/>
      <c r="U1753" s="12"/>
      <c r="V1753" s="12"/>
      <c r="W1753" s="12"/>
      <c r="X1753" s="12"/>
      <c r="Y1753" s="12"/>
      <c r="Z1753" s="12"/>
      <c r="AA1753" s="12"/>
      <c r="AB1753" s="12"/>
    </row>
    <row r="1754" spans="1:28" ht="12.75" customHeight="1" x14ac:dyDescent="0.15">
      <c r="A1754" t="str">
        <f t="shared" si="82"/>
        <v>1434600925540246188200</v>
      </c>
      <c r="B1754" s="45">
        <v>143460092</v>
      </c>
      <c r="C1754" s="11">
        <v>5540246188200</v>
      </c>
      <c r="D1754" s="11" t="str">
        <f t="shared" si="81"/>
        <v>CREMERIE</v>
      </c>
      <c r="E1754" s="4">
        <v>44893</v>
      </c>
      <c r="F1754" s="42" t="str">
        <f t="shared" si="83"/>
        <v>202211</v>
      </c>
      <c r="G1754" s="6">
        <v>706</v>
      </c>
      <c r="H1754" s="12"/>
      <c r="I1754" s="12"/>
      <c r="J1754" s="12"/>
      <c r="K1754" s="12"/>
      <c r="L1754" s="12"/>
      <c r="M1754" s="12"/>
      <c r="N1754" s="12"/>
      <c r="O1754" s="12"/>
      <c r="P1754" s="12"/>
      <c r="Q1754" s="12"/>
      <c r="R1754" s="12"/>
      <c r="S1754" s="12"/>
      <c r="T1754" s="12"/>
      <c r="U1754" s="12"/>
      <c r="V1754" s="12"/>
      <c r="W1754" s="12"/>
      <c r="X1754" s="12"/>
      <c r="Y1754" s="12"/>
      <c r="Z1754" s="12"/>
      <c r="AA1754" s="12"/>
      <c r="AB1754" s="12"/>
    </row>
    <row r="1755" spans="1:28" ht="12.75" customHeight="1" x14ac:dyDescent="0.15">
      <c r="A1755" t="str">
        <f t="shared" si="82"/>
        <v>1434600955540246175049</v>
      </c>
      <c r="B1755" s="45">
        <v>143460095</v>
      </c>
      <c r="C1755" s="11">
        <v>5540246175049</v>
      </c>
      <c r="D1755" s="11" t="str">
        <f t="shared" si="81"/>
        <v>CREMERIE</v>
      </c>
      <c r="E1755" s="4">
        <v>44900</v>
      </c>
      <c r="F1755" s="42" t="str">
        <f t="shared" si="83"/>
        <v>202212</v>
      </c>
      <c r="G1755" s="6">
        <v>836</v>
      </c>
      <c r="H1755" s="12"/>
      <c r="I1755" s="12"/>
      <c r="J1755" s="12"/>
      <c r="K1755" s="12"/>
      <c r="L1755" s="12"/>
      <c r="M1755" s="12"/>
      <c r="N1755" s="12"/>
      <c r="O1755" s="12"/>
      <c r="P1755" s="12"/>
      <c r="Q1755" s="12"/>
      <c r="R1755" s="12"/>
      <c r="S1755" s="12"/>
      <c r="T1755" s="12"/>
      <c r="U1755" s="12"/>
      <c r="V1755" s="12"/>
      <c r="W1755" s="12"/>
      <c r="X1755" s="12"/>
      <c r="Y1755" s="12"/>
      <c r="Z1755" s="12"/>
      <c r="AA1755" s="12"/>
      <c r="AB1755" s="12"/>
    </row>
    <row r="1756" spans="1:28" ht="12.75" customHeight="1" x14ac:dyDescent="0.15">
      <c r="A1756" t="str">
        <f t="shared" si="82"/>
        <v>1434600965540246192148</v>
      </c>
      <c r="B1756" s="45">
        <v>143460096</v>
      </c>
      <c r="C1756" s="11">
        <v>5540246192148</v>
      </c>
      <c r="D1756" s="11" t="str">
        <f t="shared" si="81"/>
        <v>MIX LEGUMES</v>
      </c>
      <c r="E1756" s="4">
        <v>44913</v>
      </c>
      <c r="F1756" s="42" t="str">
        <f t="shared" si="83"/>
        <v>202212</v>
      </c>
      <c r="G1756" s="6">
        <v>45936</v>
      </c>
      <c r="H1756" s="12"/>
      <c r="I1756" s="12"/>
      <c r="J1756" s="12"/>
      <c r="K1756" s="12"/>
      <c r="L1756" s="12"/>
      <c r="M1756" s="12"/>
      <c r="N1756" s="12"/>
      <c r="O1756" s="12"/>
      <c r="P1756" s="12"/>
      <c r="Q1756" s="12"/>
      <c r="R1756" s="12"/>
      <c r="S1756" s="12"/>
      <c r="T1756" s="12"/>
      <c r="U1756" s="12"/>
      <c r="V1756" s="12"/>
      <c r="W1756" s="12"/>
      <c r="X1756" s="12"/>
      <c r="Y1756" s="12"/>
      <c r="Z1756" s="12"/>
      <c r="AA1756" s="12"/>
      <c r="AB1756" s="12"/>
    </row>
    <row r="1757" spans="1:28" ht="12.75" customHeight="1" x14ac:dyDescent="0.15">
      <c r="A1757" t="str">
        <f t="shared" si="82"/>
        <v>1434601075540246196466</v>
      </c>
      <c r="B1757" s="45">
        <v>143460107</v>
      </c>
      <c r="C1757" s="11">
        <v>5540246196466</v>
      </c>
      <c r="D1757" s="11" t="str">
        <f t="shared" si="81"/>
        <v>BOULANGERIE</v>
      </c>
      <c r="E1757" s="4">
        <v>44899</v>
      </c>
      <c r="F1757" s="42" t="str">
        <f t="shared" si="83"/>
        <v>202212</v>
      </c>
      <c r="G1757" s="6">
        <v>1782</v>
      </c>
      <c r="H1757" s="12"/>
      <c r="I1757" s="12"/>
      <c r="J1757" s="12"/>
      <c r="K1757" s="12"/>
      <c r="L1757" s="12"/>
      <c r="M1757" s="12"/>
      <c r="N1757" s="12"/>
      <c r="O1757" s="12"/>
      <c r="P1757" s="12"/>
      <c r="Q1757" s="12"/>
      <c r="R1757" s="12"/>
      <c r="S1757" s="12"/>
      <c r="T1757" s="12"/>
      <c r="U1757" s="12"/>
      <c r="V1757" s="12"/>
      <c r="W1757" s="12"/>
      <c r="X1757" s="12"/>
      <c r="Y1757" s="12"/>
      <c r="Z1757" s="12"/>
      <c r="AA1757" s="12"/>
      <c r="AB1757" s="12"/>
    </row>
    <row r="1758" spans="1:28" ht="12.75" customHeight="1" x14ac:dyDescent="0.15">
      <c r="A1758" t="str">
        <f t="shared" si="82"/>
        <v>1434601355540246183547</v>
      </c>
      <c r="B1758" s="45">
        <v>143460135</v>
      </c>
      <c r="C1758" s="13">
        <v>5540246183547</v>
      </c>
      <c r="D1758" s="11" t="str">
        <f t="shared" si="81"/>
        <v>VOLAILLE</v>
      </c>
      <c r="E1758" s="7">
        <v>44905</v>
      </c>
      <c r="F1758" s="42" t="str">
        <f t="shared" si="83"/>
        <v>202212</v>
      </c>
      <c r="G1758" s="9">
        <v>8909</v>
      </c>
      <c r="H1758" s="12"/>
      <c r="I1758" s="12"/>
      <c r="J1758" s="12"/>
      <c r="K1758" s="12"/>
      <c r="L1758" s="12"/>
      <c r="M1758" s="12"/>
      <c r="N1758" s="12"/>
      <c r="O1758" s="12"/>
      <c r="P1758" s="12"/>
      <c r="Q1758" s="12"/>
      <c r="R1758" s="12"/>
      <c r="S1758" s="12"/>
      <c r="T1758" s="12"/>
      <c r="U1758" s="12"/>
      <c r="V1758" s="12"/>
      <c r="W1758" s="12"/>
      <c r="X1758" s="12"/>
      <c r="Y1758" s="12"/>
      <c r="Z1758" s="12"/>
      <c r="AA1758" s="12"/>
      <c r="AB1758" s="12"/>
    </row>
    <row r="1759" spans="1:28" ht="12.75" customHeight="1" x14ac:dyDescent="0.15">
      <c r="A1759" t="str">
        <f t="shared" si="82"/>
        <v>1434601525540246171933</v>
      </c>
      <c r="B1759" s="45">
        <v>143460152</v>
      </c>
      <c r="C1759" s="13">
        <v>5540246171933</v>
      </c>
      <c r="D1759" s="11" t="str">
        <f t="shared" si="81"/>
        <v>CREMERIE</v>
      </c>
      <c r="E1759" s="7">
        <v>44897</v>
      </c>
      <c r="F1759" s="42" t="str">
        <f t="shared" si="83"/>
        <v>202212</v>
      </c>
      <c r="G1759" s="9">
        <v>2116</v>
      </c>
      <c r="H1759" s="12"/>
      <c r="I1759" s="12"/>
      <c r="J1759" s="12"/>
      <c r="K1759" s="12"/>
      <c r="L1759" s="12"/>
      <c r="M1759" s="12"/>
      <c r="N1759" s="12"/>
      <c r="O1759" s="12"/>
      <c r="P1759" s="12"/>
      <c r="Q1759" s="12"/>
      <c r="R1759" s="12"/>
      <c r="S1759" s="12"/>
      <c r="T1759" s="12"/>
      <c r="U1759" s="12"/>
      <c r="V1759" s="12"/>
      <c r="W1759" s="12"/>
      <c r="X1759" s="12"/>
      <c r="Y1759" s="12"/>
      <c r="Z1759" s="12"/>
      <c r="AA1759" s="12"/>
      <c r="AB1759" s="12"/>
    </row>
    <row r="1760" spans="1:28" ht="12.75" customHeight="1" x14ac:dyDescent="0.15">
      <c r="A1760" t="str">
        <f t="shared" si="82"/>
        <v>1434601525540246176294</v>
      </c>
      <c r="B1760" s="45">
        <v>143460152</v>
      </c>
      <c r="C1760" s="11">
        <v>5540246176294</v>
      </c>
      <c r="D1760" s="11" t="str">
        <f t="shared" si="81"/>
        <v>CREMERIE</v>
      </c>
      <c r="E1760" s="4">
        <v>44897</v>
      </c>
      <c r="F1760" s="42" t="str">
        <f t="shared" si="83"/>
        <v>202212</v>
      </c>
      <c r="G1760" s="6">
        <v>743</v>
      </c>
      <c r="H1760" s="12"/>
      <c r="I1760" s="12"/>
      <c r="J1760" s="12"/>
      <c r="K1760" s="12"/>
      <c r="L1760" s="12"/>
      <c r="M1760" s="12"/>
      <c r="N1760" s="12"/>
      <c r="O1760" s="12"/>
      <c r="P1760" s="12"/>
      <c r="Q1760" s="12"/>
      <c r="R1760" s="12"/>
      <c r="S1760" s="12"/>
      <c r="T1760" s="12"/>
      <c r="U1760" s="12"/>
      <c r="V1760" s="12"/>
      <c r="W1760" s="12"/>
      <c r="X1760" s="12"/>
      <c r="Y1760" s="12"/>
      <c r="Z1760" s="12"/>
      <c r="AA1760" s="12"/>
      <c r="AB1760" s="12"/>
    </row>
    <row r="1761" spans="1:28" ht="12.75" customHeight="1" x14ac:dyDescent="0.15">
      <c r="A1761" t="str">
        <f t="shared" si="82"/>
        <v>1434601525540246176295</v>
      </c>
      <c r="B1761" s="45">
        <v>143460152</v>
      </c>
      <c r="C1761" s="13">
        <v>5540246176295</v>
      </c>
      <c r="D1761" s="11" t="str">
        <f t="shared" si="81"/>
        <v>CREMERIE</v>
      </c>
      <c r="E1761" s="7">
        <v>44897</v>
      </c>
      <c r="F1761" s="42" t="str">
        <f t="shared" si="83"/>
        <v>202212</v>
      </c>
      <c r="G1761" s="9">
        <v>4455</v>
      </c>
      <c r="H1761" s="12"/>
      <c r="I1761" s="12"/>
      <c r="J1761" s="12"/>
      <c r="K1761" s="12"/>
      <c r="L1761" s="12"/>
      <c r="M1761" s="12"/>
      <c r="N1761" s="12"/>
      <c r="O1761" s="12"/>
      <c r="P1761" s="12"/>
      <c r="Q1761" s="12"/>
      <c r="R1761" s="12"/>
      <c r="S1761" s="12"/>
      <c r="T1761" s="12"/>
      <c r="U1761" s="12"/>
      <c r="V1761" s="12"/>
      <c r="W1761" s="12"/>
      <c r="X1761" s="12"/>
      <c r="Y1761" s="12"/>
      <c r="Z1761" s="12"/>
      <c r="AA1761" s="12"/>
      <c r="AB1761" s="12"/>
    </row>
    <row r="1762" spans="1:28" ht="12.75" customHeight="1" x14ac:dyDescent="0.15">
      <c r="A1762" t="str">
        <f t="shared" si="82"/>
        <v>1434601525540246187987</v>
      </c>
      <c r="B1762" s="45">
        <v>143460152</v>
      </c>
      <c r="C1762" s="11">
        <v>5540246187987</v>
      </c>
      <c r="D1762" s="11" t="str">
        <f t="shared" si="81"/>
        <v>CREMERIE</v>
      </c>
      <c r="E1762" s="4">
        <v>44897</v>
      </c>
      <c r="F1762" s="42" t="str">
        <f t="shared" si="83"/>
        <v>202212</v>
      </c>
      <c r="G1762" s="6">
        <v>6682</v>
      </c>
      <c r="H1762" s="12"/>
      <c r="I1762" s="12"/>
      <c r="J1762" s="12"/>
      <c r="K1762" s="12"/>
      <c r="L1762" s="12"/>
      <c r="M1762" s="12"/>
      <c r="N1762" s="12"/>
      <c r="O1762" s="12"/>
      <c r="P1762" s="12"/>
      <c r="Q1762" s="12"/>
      <c r="R1762" s="12"/>
      <c r="S1762" s="12"/>
      <c r="T1762" s="12"/>
      <c r="U1762" s="12"/>
      <c r="V1762" s="12"/>
      <c r="W1762" s="12"/>
      <c r="X1762" s="12"/>
      <c r="Y1762" s="12"/>
      <c r="Z1762" s="12"/>
      <c r="AA1762" s="12"/>
      <c r="AB1762" s="12"/>
    </row>
    <row r="1763" spans="1:28" ht="12.75" customHeight="1" x14ac:dyDescent="0.15">
      <c r="A1763" t="str">
        <f t="shared" si="82"/>
        <v>1434601525540246188200</v>
      </c>
      <c r="B1763" s="45">
        <v>143460152</v>
      </c>
      <c r="C1763" s="13">
        <v>5540246188200</v>
      </c>
      <c r="D1763" s="11" t="str">
        <f t="shared" si="81"/>
        <v>CREMERIE</v>
      </c>
      <c r="E1763" s="7">
        <v>44897</v>
      </c>
      <c r="F1763" s="42" t="str">
        <f t="shared" si="83"/>
        <v>202212</v>
      </c>
      <c r="G1763" s="9">
        <v>1485</v>
      </c>
      <c r="H1763" s="12"/>
      <c r="I1763" s="12"/>
      <c r="J1763" s="12"/>
      <c r="K1763" s="12"/>
      <c r="L1763" s="12"/>
      <c r="M1763" s="12"/>
      <c r="N1763" s="12"/>
      <c r="O1763" s="12"/>
      <c r="P1763" s="12"/>
      <c r="Q1763" s="12"/>
      <c r="R1763" s="12"/>
      <c r="S1763" s="12"/>
      <c r="T1763" s="12"/>
      <c r="U1763" s="12"/>
      <c r="V1763" s="12"/>
      <c r="W1763" s="12"/>
      <c r="X1763" s="12"/>
      <c r="Y1763" s="12"/>
      <c r="Z1763" s="12"/>
      <c r="AA1763" s="12"/>
      <c r="AB1763" s="12"/>
    </row>
    <row r="1764" spans="1:28" ht="12.75" customHeight="1" x14ac:dyDescent="0.15">
      <c r="A1764" t="str">
        <f t="shared" si="82"/>
        <v>1434601535540246172539</v>
      </c>
      <c r="B1764" s="45">
        <v>143460153</v>
      </c>
      <c r="C1764" s="13">
        <v>5540246172539</v>
      </c>
      <c r="D1764" s="11" t="str">
        <f t="shared" si="81"/>
        <v>CREMERIE</v>
      </c>
      <c r="E1764" s="7">
        <v>44897</v>
      </c>
      <c r="F1764" s="42" t="str">
        <f t="shared" si="83"/>
        <v>202212</v>
      </c>
      <c r="G1764" s="9">
        <v>47</v>
      </c>
      <c r="H1764" s="12"/>
      <c r="I1764" s="12"/>
      <c r="J1764" s="12"/>
      <c r="K1764" s="12"/>
      <c r="L1764" s="12"/>
      <c r="M1764" s="12"/>
      <c r="N1764" s="12"/>
      <c r="O1764" s="12"/>
      <c r="P1764" s="12"/>
      <c r="Q1764" s="12"/>
      <c r="R1764" s="12"/>
      <c r="S1764" s="12"/>
      <c r="T1764" s="12"/>
      <c r="U1764" s="12"/>
      <c r="V1764" s="12"/>
      <c r="W1764" s="12"/>
      <c r="X1764" s="12"/>
      <c r="Y1764" s="12"/>
      <c r="Z1764" s="12"/>
      <c r="AA1764" s="12"/>
      <c r="AB1764" s="12"/>
    </row>
    <row r="1765" spans="1:28" ht="12.75" customHeight="1" x14ac:dyDescent="0.15">
      <c r="A1765" t="str">
        <f t="shared" si="82"/>
        <v>1434601535540246172669</v>
      </c>
      <c r="B1765" s="45">
        <v>143460153</v>
      </c>
      <c r="C1765" s="11">
        <v>5540246172669</v>
      </c>
      <c r="D1765" s="11" t="str">
        <f t="shared" si="81"/>
        <v>CREMERIE</v>
      </c>
      <c r="E1765" s="4">
        <v>44897</v>
      </c>
      <c r="F1765" s="42" t="str">
        <f t="shared" si="83"/>
        <v>202212</v>
      </c>
      <c r="G1765" s="6">
        <v>279</v>
      </c>
      <c r="H1765" s="12"/>
      <c r="I1765" s="12"/>
      <c r="J1765" s="12"/>
      <c r="K1765" s="12"/>
      <c r="L1765" s="12"/>
      <c r="M1765" s="12"/>
      <c r="N1765" s="12"/>
      <c r="O1765" s="12"/>
      <c r="P1765" s="12"/>
      <c r="Q1765" s="12"/>
      <c r="R1765" s="12"/>
      <c r="S1765" s="12"/>
      <c r="T1765" s="12"/>
      <c r="U1765" s="12"/>
      <c r="V1765" s="12"/>
      <c r="W1765" s="12"/>
      <c r="X1765" s="12"/>
      <c r="Y1765" s="12"/>
      <c r="Z1765" s="12"/>
      <c r="AA1765" s="12"/>
      <c r="AB1765" s="12"/>
    </row>
    <row r="1766" spans="1:28" ht="12.75" customHeight="1" x14ac:dyDescent="0.15">
      <c r="A1766" t="str">
        <f t="shared" si="82"/>
        <v>1434601535540246172978</v>
      </c>
      <c r="B1766" s="45">
        <v>143460153</v>
      </c>
      <c r="C1766" s="13">
        <v>5540246172978</v>
      </c>
      <c r="D1766" s="11" t="str">
        <f t="shared" si="81"/>
        <v>CREMERIE</v>
      </c>
      <c r="E1766" s="7">
        <v>44897</v>
      </c>
      <c r="F1766" s="42" t="str">
        <f t="shared" si="83"/>
        <v>202212</v>
      </c>
      <c r="G1766" s="9">
        <v>1671</v>
      </c>
      <c r="H1766" s="12"/>
      <c r="I1766" s="12"/>
      <c r="J1766" s="12"/>
      <c r="K1766" s="12"/>
      <c r="L1766" s="12"/>
      <c r="M1766" s="12"/>
      <c r="N1766" s="12"/>
      <c r="O1766" s="12"/>
      <c r="P1766" s="12"/>
      <c r="Q1766" s="12"/>
      <c r="R1766" s="12"/>
      <c r="S1766" s="12"/>
      <c r="T1766" s="12"/>
      <c r="U1766" s="12"/>
      <c r="V1766" s="12"/>
      <c r="W1766" s="12"/>
      <c r="X1766" s="12"/>
      <c r="Y1766" s="12"/>
      <c r="Z1766" s="12"/>
      <c r="AA1766" s="12"/>
      <c r="AB1766" s="12"/>
    </row>
    <row r="1767" spans="1:28" ht="12.75" customHeight="1" x14ac:dyDescent="0.15">
      <c r="A1767" t="str">
        <f t="shared" si="82"/>
        <v>1434601535540246174174</v>
      </c>
      <c r="B1767" s="45">
        <v>143460153</v>
      </c>
      <c r="C1767" s="11">
        <v>5540246174174</v>
      </c>
      <c r="D1767" s="11" t="str">
        <f t="shared" si="81"/>
        <v>CREMERIE</v>
      </c>
      <c r="E1767" s="4">
        <v>44897</v>
      </c>
      <c r="F1767" s="42" t="str">
        <f t="shared" si="83"/>
        <v>202212</v>
      </c>
      <c r="G1767" s="6">
        <v>232</v>
      </c>
      <c r="H1767" s="12"/>
      <c r="I1767" s="12"/>
      <c r="J1767" s="12"/>
      <c r="K1767" s="12"/>
      <c r="L1767" s="12"/>
      <c r="M1767" s="12"/>
      <c r="N1767" s="12"/>
      <c r="O1767" s="12"/>
      <c r="P1767" s="12"/>
      <c r="Q1767" s="12"/>
      <c r="R1767" s="12"/>
      <c r="S1767" s="12"/>
      <c r="T1767" s="12"/>
      <c r="U1767" s="12"/>
      <c r="V1767" s="12"/>
      <c r="W1767" s="12"/>
      <c r="X1767" s="12"/>
      <c r="Y1767" s="12"/>
      <c r="Z1767" s="12"/>
      <c r="AA1767" s="12"/>
      <c r="AB1767" s="12"/>
    </row>
    <row r="1768" spans="1:28" ht="12.75" customHeight="1" x14ac:dyDescent="0.15">
      <c r="A1768" t="str">
        <f t="shared" si="82"/>
        <v>1434601535540246176699</v>
      </c>
      <c r="B1768" s="45">
        <v>143460153</v>
      </c>
      <c r="C1768" s="11">
        <v>5540246176699</v>
      </c>
      <c r="D1768" s="11" t="str">
        <f t="shared" si="81"/>
        <v>CREMERIE</v>
      </c>
      <c r="E1768" s="4">
        <v>44897</v>
      </c>
      <c r="F1768" s="42" t="str">
        <f t="shared" si="83"/>
        <v>202212</v>
      </c>
      <c r="G1768" s="6">
        <v>4176</v>
      </c>
      <c r="H1768" s="12"/>
      <c r="I1768" s="12"/>
      <c r="J1768" s="12"/>
      <c r="K1768" s="12"/>
      <c r="L1768" s="12"/>
      <c r="M1768" s="12"/>
      <c r="N1768" s="12"/>
      <c r="O1768" s="12"/>
      <c r="P1768" s="12"/>
      <c r="Q1768" s="12"/>
      <c r="R1768" s="12"/>
      <c r="S1768" s="12"/>
      <c r="T1768" s="12"/>
      <c r="U1768" s="12"/>
      <c r="V1768" s="12"/>
      <c r="W1768" s="12"/>
      <c r="X1768" s="12"/>
      <c r="Y1768" s="12"/>
      <c r="Z1768" s="12"/>
      <c r="AA1768" s="12"/>
      <c r="AB1768" s="12"/>
    </row>
    <row r="1769" spans="1:28" ht="12.75" customHeight="1" x14ac:dyDescent="0.15">
      <c r="A1769" t="str">
        <f t="shared" si="82"/>
        <v>1434601575540246185562</v>
      </c>
      <c r="B1769" s="45">
        <v>143460157</v>
      </c>
      <c r="C1769" s="11">
        <v>5540246185562</v>
      </c>
      <c r="D1769" s="11" t="str">
        <f t="shared" si="81"/>
        <v>CREMERIE</v>
      </c>
      <c r="E1769" s="4">
        <v>44900</v>
      </c>
      <c r="F1769" s="42" t="str">
        <f t="shared" si="83"/>
        <v>202212</v>
      </c>
      <c r="G1769" s="6">
        <v>140</v>
      </c>
      <c r="H1769" s="12"/>
      <c r="I1769" s="12"/>
      <c r="J1769" s="12"/>
      <c r="K1769" s="12"/>
      <c r="L1769" s="12"/>
      <c r="M1769" s="12"/>
      <c r="N1769" s="12"/>
      <c r="O1769" s="12"/>
      <c r="P1769" s="12"/>
      <c r="Q1769" s="12"/>
      <c r="R1769" s="12"/>
      <c r="S1769" s="12"/>
      <c r="T1769" s="12"/>
      <c r="U1769" s="12"/>
      <c r="V1769" s="12"/>
      <c r="W1769" s="12"/>
      <c r="X1769" s="12"/>
      <c r="Y1769" s="12"/>
      <c r="Z1769" s="12"/>
      <c r="AA1769" s="12"/>
      <c r="AB1769" s="12"/>
    </row>
    <row r="1770" spans="1:28" ht="12.75" customHeight="1" x14ac:dyDescent="0.15">
      <c r="A1770" t="str">
        <f t="shared" si="82"/>
        <v>1434601575540246186325</v>
      </c>
      <c r="B1770" s="45">
        <v>143460157</v>
      </c>
      <c r="C1770" s="13">
        <v>5540246186325</v>
      </c>
      <c r="D1770" s="11" t="str">
        <f t="shared" si="81"/>
        <v>CREMERIE</v>
      </c>
      <c r="E1770" s="7">
        <v>44900</v>
      </c>
      <c r="F1770" s="42" t="str">
        <f t="shared" si="83"/>
        <v>202212</v>
      </c>
      <c r="G1770" s="9">
        <v>279</v>
      </c>
      <c r="H1770" s="12"/>
      <c r="I1770" s="12"/>
      <c r="J1770" s="12"/>
      <c r="K1770" s="12"/>
      <c r="L1770" s="12"/>
      <c r="M1770" s="12"/>
      <c r="N1770" s="12"/>
      <c r="O1770" s="12"/>
      <c r="P1770" s="12"/>
      <c r="Q1770" s="12"/>
      <c r="R1770" s="12"/>
      <c r="S1770" s="12"/>
      <c r="T1770" s="12"/>
      <c r="U1770" s="12"/>
      <c r="V1770" s="12"/>
      <c r="W1770" s="12"/>
      <c r="X1770" s="12"/>
      <c r="Y1770" s="12"/>
      <c r="Z1770" s="12"/>
      <c r="AA1770" s="12"/>
      <c r="AB1770" s="12"/>
    </row>
    <row r="1771" spans="1:28" ht="12.75" customHeight="1" x14ac:dyDescent="0.15">
      <c r="A1771" t="str">
        <f t="shared" si="82"/>
        <v>1434601585540246175047</v>
      </c>
      <c r="B1771" s="45">
        <v>143460158</v>
      </c>
      <c r="C1771" s="11">
        <v>5540246175047</v>
      </c>
      <c r="D1771" s="11" t="str">
        <f t="shared" si="81"/>
        <v>CREMERIE</v>
      </c>
      <c r="E1771" s="4">
        <v>44900</v>
      </c>
      <c r="F1771" s="42" t="str">
        <f t="shared" si="83"/>
        <v>202212</v>
      </c>
      <c r="G1771" s="6">
        <v>279</v>
      </c>
      <c r="H1771" s="12"/>
      <c r="I1771" s="12"/>
      <c r="J1771" s="12"/>
      <c r="K1771" s="12"/>
      <c r="L1771" s="12"/>
      <c r="M1771" s="12"/>
      <c r="N1771" s="12"/>
      <c r="O1771" s="12"/>
      <c r="P1771" s="12"/>
      <c r="Q1771" s="12"/>
      <c r="R1771" s="12"/>
      <c r="S1771" s="12"/>
      <c r="T1771" s="12"/>
      <c r="U1771" s="12"/>
      <c r="V1771" s="12"/>
      <c r="W1771" s="12"/>
      <c r="X1771" s="12"/>
      <c r="Y1771" s="12"/>
      <c r="Z1771" s="12"/>
      <c r="AA1771" s="12"/>
      <c r="AB1771" s="12"/>
    </row>
    <row r="1772" spans="1:28" ht="12.75" customHeight="1" x14ac:dyDescent="0.15">
      <c r="A1772" t="str">
        <f t="shared" si="82"/>
        <v>1434601995540246176294</v>
      </c>
      <c r="B1772" s="45">
        <v>143460199</v>
      </c>
      <c r="C1772" s="11">
        <v>5540246176294</v>
      </c>
      <c r="D1772" s="11" t="str">
        <f t="shared" si="81"/>
        <v>CREMERIE</v>
      </c>
      <c r="E1772" s="4">
        <v>44898</v>
      </c>
      <c r="F1772" s="42" t="str">
        <f t="shared" si="83"/>
        <v>202212</v>
      </c>
      <c r="G1772" s="6">
        <v>2228</v>
      </c>
      <c r="H1772" s="12"/>
      <c r="I1772" s="12"/>
      <c r="J1772" s="12"/>
      <c r="K1772" s="12"/>
      <c r="L1772" s="12"/>
      <c r="M1772" s="12"/>
      <c r="N1772" s="12"/>
      <c r="O1772" s="12"/>
      <c r="P1772" s="12"/>
      <c r="Q1772" s="12"/>
      <c r="R1772" s="12"/>
      <c r="S1772" s="12"/>
      <c r="T1772" s="12"/>
      <c r="U1772" s="12"/>
      <c r="V1772" s="12"/>
      <c r="W1772" s="12"/>
      <c r="X1772" s="12"/>
      <c r="Y1772" s="12"/>
      <c r="Z1772" s="12"/>
      <c r="AA1772" s="12"/>
      <c r="AB1772" s="12"/>
    </row>
    <row r="1773" spans="1:28" ht="12.75" customHeight="1" x14ac:dyDescent="0.15">
      <c r="A1773" t="str">
        <f t="shared" si="82"/>
        <v>1434601995540246176295</v>
      </c>
      <c r="B1773" s="45">
        <v>143460199</v>
      </c>
      <c r="C1773" s="13">
        <v>5540246176295</v>
      </c>
      <c r="D1773" s="11" t="str">
        <f t="shared" si="81"/>
        <v>CREMERIE</v>
      </c>
      <c r="E1773" s="7">
        <v>44898</v>
      </c>
      <c r="F1773" s="42" t="str">
        <f t="shared" si="83"/>
        <v>202212</v>
      </c>
      <c r="G1773" s="9">
        <v>4084</v>
      </c>
      <c r="H1773" s="12"/>
      <c r="I1773" s="12"/>
      <c r="J1773" s="12"/>
      <c r="K1773" s="12"/>
      <c r="L1773" s="12"/>
      <c r="M1773" s="12"/>
      <c r="N1773" s="12"/>
      <c r="O1773" s="12"/>
      <c r="P1773" s="12"/>
      <c r="Q1773" s="12"/>
      <c r="R1773" s="12"/>
      <c r="S1773" s="12"/>
      <c r="T1773" s="12"/>
      <c r="U1773" s="12"/>
      <c r="V1773" s="12"/>
      <c r="W1773" s="12"/>
      <c r="X1773" s="12"/>
      <c r="Y1773" s="12"/>
      <c r="Z1773" s="12"/>
      <c r="AA1773" s="12"/>
      <c r="AB1773" s="12"/>
    </row>
    <row r="1774" spans="1:28" ht="12.75" customHeight="1" x14ac:dyDescent="0.15">
      <c r="A1774" t="str">
        <f t="shared" si="82"/>
        <v>1434601995540246187987</v>
      </c>
      <c r="B1774" s="45">
        <v>143460199</v>
      </c>
      <c r="C1774" s="13">
        <v>5540246187987</v>
      </c>
      <c r="D1774" s="11" t="str">
        <f t="shared" si="81"/>
        <v>CREMERIE</v>
      </c>
      <c r="E1774" s="7">
        <v>44898</v>
      </c>
      <c r="F1774" s="42" t="str">
        <f t="shared" si="83"/>
        <v>202212</v>
      </c>
      <c r="G1774" s="9">
        <v>4455</v>
      </c>
      <c r="H1774" s="12"/>
      <c r="I1774" s="12"/>
      <c r="J1774" s="12"/>
      <c r="K1774" s="12"/>
      <c r="L1774" s="12"/>
      <c r="M1774" s="12"/>
      <c r="N1774" s="12"/>
      <c r="O1774" s="12"/>
      <c r="P1774" s="12"/>
      <c r="Q1774" s="12"/>
      <c r="R1774" s="12"/>
      <c r="S1774" s="12"/>
      <c r="T1774" s="12"/>
      <c r="U1774" s="12"/>
      <c r="V1774" s="12"/>
      <c r="W1774" s="12"/>
      <c r="X1774" s="12"/>
      <c r="Y1774" s="12"/>
      <c r="Z1774" s="12"/>
      <c r="AA1774" s="12"/>
      <c r="AB1774" s="12"/>
    </row>
    <row r="1775" spans="1:28" ht="12.75" customHeight="1" x14ac:dyDescent="0.15">
      <c r="A1775" t="str">
        <f t="shared" si="82"/>
        <v>1434601995540246188200</v>
      </c>
      <c r="B1775" s="45">
        <v>143460199</v>
      </c>
      <c r="C1775" s="11">
        <v>5540246188200</v>
      </c>
      <c r="D1775" s="11" t="str">
        <f t="shared" si="81"/>
        <v>CREMERIE</v>
      </c>
      <c r="E1775" s="4">
        <v>44898</v>
      </c>
      <c r="F1775" s="42" t="str">
        <f t="shared" si="83"/>
        <v>202212</v>
      </c>
      <c r="G1775" s="6">
        <v>743</v>
      </c>
      <c r="H1775" s="12"/>
      <c r="I1775" s="12"/>
      <c r="J1775" s="12"/>
      <c r="K1775" s="12"/>
      <c r="L1775" s="12"/>
      <c r="M1775" s="12"/>
      <c r="N1775" s="12"/>
      <c r="O1775" s="12"/>
      <c r="P1775" s="12"/>
      <c r="Q1775" s="12"/>
      <c r="R1775" s="12"/>
      <c r="S1775" s="12"/>
      <c r="T1775" s="12"/>
      <c r="U1775" s="12"/>
      <c r="V1775" s="12"/>
      <c r="W1775" s="12"/>
      <c r="X1775" s="12"/>
      <c r="Y1775" s="12"/>
      <c r="Z1775" s="12"/>
      <c r="AA1775" s="12"/>
      <c r="AB1775" s="12"/>
    </row>
    <row r="1776" spans="1:28" ht="12.75" customHeight="1" x14ac:dyDescent="0.15">
      <c r="A1776" t="str">
        <f t="shared" si="82"/>
        <v>1434602005540246172978</v>
      </c>
      <c r="B1776" s="45">
        <v>143460200</v>
      </c>
      <c r="C1776" s="11">
        <v>5540246172978</v>
      </c>
      <c r="D1776" s="11" t="str">
        <f t="shared" si="81"/>
        <v>CREMERIE</v>
      </c>
      <c r="E1776" s="4">
        <v>44898</v>
      </c>
      <c r="F1776" s="42" t="str">
        <f t="shared" si="83"/>
        <v>202212</v>
      </c>
      <c r="G1776" s="6">
        <v>1671</v>
      </c>
      <c r="H1776" s="12"/>
      <c r="I1776" s="12"/>
      <c r="J1776" s="12"/>
      <c r="K1776" s="12"/>
      <c r="L1776" s="12"/>
      <c r="M1776" s="12"/>
      <c r="N1776" s="12"/>
      <c r="O1776" s="12"/>
      <c r="P1776" s="12"/>
      <c r="Q1776" s="12"/>
      <c r="R1776" s="12"/>
      <c r="S1776" s="12"/>
      <c r="T1776" s="12"/>
      <c r="U1776" s="12"/>
      <c r="V1776" s="12"/>
      <c r="W1776" s="12"/>
      <c r="X1776" s="12"/>
      <c r="Y1776" s="12"/>
      <c r="Z1776" s="12"/>
      <c r="AA1776" s="12"/>
      <c r="AB1776" s="12"/>
    </row>
    <row r="1777" spans="1:28" ht="12.75" customHeight="1" x14ac:dyDescent="0.15">
      <c r="A1777" t="str">
        <f t="shared" si="82"/>
        <v>1434602005540246176699</v>
      </c>
      <c r="B1777" s="45">
        <v>143460200</v>
      </c>
      <c r="C1777" s="13">
        <v>5540246176699</v>
      </c>
      <c r="D1777" s="11" t="str">
        <f t="shared" si="81"/>
        <v>CREMERIE</v>
      </c>
      <c r="E1777" s="7">
        <v>44898</v>
      </c>
      <c r="F1777" s="42" t="str">
        <f t="shared" si="83"/>
        <v>202212</v>
      </c>
      <c r="G1777" s="9">
        <v>8352</v>
      </c>
      <c r="H1777" s="12"/>
      <c r="I1777" s="12"/>
      <c r="J1777" s="12"/>
      <c r="K1777" s="12"/>
      <c r="L1777" s="12"/>
      <c r="M1777" s="12"/>
      <c r="N1777" s="12"/>
      <c r="O1777" s="12"/>
      <c r="P1777" s="12"/>
      <c r="Q1777" s="12"/>
      <c r="R1777" s="12"/>
      <c r="S1777" s="12"/>
      <c r="T1777" s="12"/>
      <c r="U1777" s="12"/>
      <c r="V1777" s="12"/>
      <c r="W1777" s="12"/>
      <c r="X1777" s="12"/>
      <c r="Y1777" s="12"/>
      <c r="Z1777" s="12"/>
      <c r="AA1777" s="12"/>
      <c r="AB1777" s="12"/>
    </row>
    <row r="1778" spans="1:28" ht="12.75" customHeight="1" x14ac:dyDescent="0.15">
      <c r="A1778" t="str">
        <f t="shared" si="82"/>
        <v>1434702285540246172669</v>
      </c>
      <c r="B1778" s="45">
        <v>143470228</v>
      </c>
      <c r="C1778" s="11">
        <v>5540246172669</v>
      </c>
      <c r="D1778" s="11" t="str">
        <f t="shared" si="81"/>
        <v>CREMERIE</v>
      </c>
      <c r="E1778" s="4">
        <v>44899</v>
      </c>
      <c r="F1778" s="42" t="str">
        <f t="shared" si="83"/>
        <v>202212</v>
      </c>
      <c r="G1778" s="6">
        <v>279</v>
      </c>
      <c r="H1778" s="12"/>
      <c r="I1778" s="12"/>
      <c r="J1778" s="12"/>
      <c r="K1778" s="12"/>
      <c r="L1778" s="12"/>
      <c r="M1778" s="12"/>
      <c r="N1778" s="12"/>
      <c r="O1778" s="12"/>
      <c r="P1778" s="12"/>
      <c r="Q1778" s="12"/>
      <c r="R1778" s="12"/>
      <c r="S1778" s="12"/>
      <c r="T1778" s="12"/>
      <c r="U1778" s="12"/>
      <c r="V1778" s="12"/>
      <c r="W1778" s="12"/>
      <c r="X1778" s="12"/>
      <c r="Y1778" s="12"/>
      <c r="Z1778" s="12"/>
      <c r="AA1778" s="12"/>
      <c r="AB1778" s="12"/>
    </row>
    <row r="1779" spans="1:28" ht="12.75" customHeight="1" x14ac:dyDescent="0.15">
      <c r="A1779" t="str">
        <f t="shared" si="82"/>
        <v>1434702285540246176699</v>
      </c>
      <c r="B1779" s="45">
        <v>143470228</v>
      </c>
      <c r="C1779" s="13">
        <v>5540246176699</v>
      </c>
      <c r="D1779" s="11" t="str">
        <f t="shared" si="81"/>
        <v>CREMERIE</v>
      </c>
      <c r="E1779" s="7">
        <v>44899</v>
      </c>
      <c r="F1779" s="42" t="str">
        <f t="shared" si="83"/>
        <v>202212</v>
      </c>
      <c r="G1779" s="9">
        <v>3341</v>
      </c>
      <c r="H1779" s="12"/>
      <c r="I1779" s="12"/>
      <c r="J1779" s="12"/>
      <c r="K1779" s="12"/>
      <c r="L1779" s="12"/>
      <c r="M1779" s="12"/>
      <c r="N1779" s="12"/>
      <c r="O1779" s="12"/>
      <c r="P1779" s="12"/>
      <c r="Q1779" s="12"/>
      <c r="R1779" s="12"/>
      <c r="S1779" s="12"/>
      <c r="T1779" s="12"/>
      <c r="U1779" s="12"/>
      <c r="V1779" s="12"/>
      <c r="W1779" s="12"/>
      <c r="X1779" s="12"/>
      <c r="Y1779" s="12"/>
      <c r="Z1779" s="12"/>
      <c r="AA1779" s="12"/>
      <c r="AB1779" s="12"/>
    </row>
    <row r="1780" spans="1:28" ht="12.75" customHeight="1" x14ac:dyDescent="0.15">
      <c r="A1780" t="str">
        <f t="shared" si="82"/>
        <v>1434702295540246176295</v>
      </c>
      <c r="B1780" s="45">
        <v>143470229</v>
      </c>
      <c r="C1780" s="11">
        <v>5540246176295</v>
      </c>
      <c r="D1780" s="11" t="str">
        <f t="shared" si="81"/>
        <v>CREMERIE</v>
      </c>
      <c r="E1780" s="4">
        <v>44899</v>
      </c>
      <c r="F1780" s="42" t="str">
        <f t="shared" si="83"/>
        <v>202212</v>
      </c>
      <c r="G1780" s="6">
        <v>7424</v>
      </c>
      <c r="H1780" s="12"/>
      <c r="I1780" s="12"/>
      <c r="J1780" s="12"/>
      <c r="K1780" s="12"/>
      <c r="L1780" s="12"/>
      <c r="M1780" s="12"/>
      <c r="N1780" s="12"/>
      <c r="O1780" s="12"/>
      <c r="P1780" s="12"/>
      <c r="Q1780" s="12"/>
      <c r="R1780" s="12"/>
      <c r="S1780" s="12"/>
      <c r="T1780" s="12"/>
      <c r="U1780" s="12"/>
      <c r="V1780" s="12"/>
      <c r="W1780" s="12"/>
      <c r="X1780" s="12"/>
      <c r="Y1780" s="12"/>
      <c r="Z1780" s="12"/>
      <c r="AA1780" s="12"/>
      <c r="AB1780" s="12"/>
    </row>
    <row r="1781" spans="1:28" ht="12.75" customHeight="1" x14ac:dyDescent="0.15">
      <c r="A1781" t="str">
        <f t="shared" si="82"/>
        <v>1434702295540246187987</v>
      </c>
      <c r="B1781" s="45">
        <v>143470229</v>
      </c>
      <c r="C1781" s="13">
        <v>5540246187987</v>
      </c>
      <c r="D1781" s="11" t="str">
        <f t="shared" si="81"/>
        <v>CREMERIE</v>
      </c>
      <c r="E1781" s="7">
        <v>44899</v>
      </c>
      <c r="F1781" s="42" t="str">
        <f t="shared" si="83"/>
        <v>202212</v>
      </c>
      <c r="G1781" s="9">
        <v>4455</v>
      </c>
      <c r="H1781" s="12"/>
      <c r="I1781" s="12"/>
      <c r="J1781" s="12"/>
      <c r="K1781" s="12"/>
      <c r="L1781" s="12"/>
      <c r="M1781" s="12"/>
      <c r="N1781" s="12"/>
      <c r="O1781" s="12"/>
      <c r="P1781" s="12"/>
      <c r="Q1781" s="12"/>
      <c r="R1781" s="12"/>
      <c r="S1781" s="12"/>
      <c r="T1781" s="12"/>
      <c r="U1781" s="12"/>
      <c r="V1781" s="12"/>
      <c r="W1781" s="12"/>
      <c r="X1781" s="12"/>
      <c r="Y1781" s="12"/>
      <c r="Z1781" s="12"/>
      <c r="AA1781" s="12"/>
      <c r="AB1781" s="12"/>
    </row>
    <row r="1782" spans="1:28" ht="12.75" customHeight="1" x14ac:dyDescent="0.15">
      <c r="A1782" t="str">
        <f t="shared" si="82"/>
        <v>1434702295540246188200</v>
      </c>
      <c r="B1782" s="45">
        <v>143470229</v>
      </c>
      <c r="C1782" s="11">
        <v>5540246188200</v>
      </c>
      <c r="D1782" s="11" t="str">
        <f t="shared" si="81"/>
        <v>CREMERIE</v>
      </c>
      <c r="E1782" s="4">
        <v>44899</v>
      </c>
      <c r="F1782" s="42" t="str">
        <f t="shared" si="83"/>
        <v>202212</v>
      </c>
      <c r="G1782" s="6">
        <v>1114</v>
      </c>
      <c r="H1782" s="12"/>
      <c r="I1782" s="12"/>
      <c r="J1782" s="12"/>
      <c r="K1782" s="12"/>
      <c r="L1782" s="12"/>
      <c r="M1782" s="12"/>
      <c r="N1782" s="12"/>
      <c r="O1782" s="12"/>
      <c r="P1782" s="12"/>
      <c r="Q1782" s="12"/>
      <c r="R1782" s="12"/>
      <c r="S1782" s="12"/>
      <c r="T1782" s="12"/>
      <c r="U1782" s="12"/>
      <c r="V1782" s="12"/>
      <c r="W1782" s="12"/>
      <c r="X1782" s="12"/>
      <c r="Y1782" s="12"/>
      <c r="Z1782" s="12"/>
      <c r="AA1782" s="12"/>
      <c r="AB1782" s="12"/>
    </row>
    <row r="1783" spans="1:28" ht="12.75" customHeight="1" x14ac:dyDescent="0.15">
      <c r="A1783" t="str">
        <f t="shared" si="82"/>
        <v>1434702305540246175049</v>
      </c>
      <c r="B1783" s="45">
        <v>143470230</v>
      </c>
      <c r="C1783" s="11">
        <v>5540246175049</v>
      </c>
      <c r="D1783" s="11" t="str">
        <f t="shared" si="81"/>
        <v>CREMERIE</v>
      </c>
      <c r="E1783" s="4">
        <v>44905</v>
      </c>
      <c r="F1783" s="42" t="str">
        <f t="shared" si="83"/>
        <v>202212</v>
      </c>
      <c r="G1783" s="6">
        <v>1114</v>
      </c>
      <c r="H1783" s="12"/>
      <c r="I1783" s="12"/>
      <c r="J1783" s="12"/>
      <c r="K1783" s="12"/>
      <c r="L1783" s="12"/>
      <c r="M1783" s="12"/>
      <c r="N1783" s="12"/>
      <c r="O1783" s="12"/>
      <c r="P1783" s="12"/>
      <c r="Q1783" s="12"/>
      <c r="R1783" s="12"/>
      <c r="S1783" s="12"/>
      <c r="T1783" s="12"/>
      <c r="U1783" s="12"/>
      <c r="V1783" s="12"/>
      <c r="W1783" s="12"/>
      <c r="X1783" s="12"/>
      <c r="Y1783" s="12"/>
      <c r="Z1783" s="12"/>
      <c r="AA1783" s="12"/>
      <c r="AB1783" s="12"/>
    </row>
    <row r="1784" spans="1:28" ht="12.75" customHeight="1" x14ac:dyDescent="0.15">
      <c r="A1784" t="str">
        <f t="shared" si="82"/>
        <v>1434702305540246175050</v>
      </c>
      <c r="B1784" s="45">
        <v>143470230</v>
      </c>
      <c r="C1784" s="13">
        <v>5540246175050</v>
      </c>
      <c r="D1784" s="11" t="str">
        <f t="shared" si="81"/>
        <v>CREMERIE</v>
      </c>
      <c r="E1784" s="7">
        <v>44905</v>
      </c>
      <c r="F1784" s="42" t="str">
        <f t="shared" si="83"/>
        <v>202212</v>
      </c>
      <c r="G1784" s="9">
        <v>1114</v>
      </c>
      <c r="H1784" s="12"/>
      <c r="I1784" s="12"/>
      <c r="J1784" s="12"/>
      <c r="K1784" s="12"/>
      <c r="L1784" s="12"/>
      <c r="M1784" s="12"/>
      <c r="N1784" s="12"/>
      <c r="O1784" s="12"/>
      <c r="P1784" s="12"/>
      <c r="Q1784" s="12"/>
      <c r="R1784" s="12"/>
      <c r="S1784" s="12"/>
      <c r="T1784" s="12"/>
      <c r="U1784" s="12"/>
      <c r="V1784" s="12"/>
      <c r="W1784" s="12"/>
      <c r="X1784" s="12"/>
      <c r="Y1784" s="12"/>
      <c r="Z1784" s="12"/>
      <c r="AA1784" s="12"/>
      <c r="AB1784" s="12"/>
    </row>
    <row r="1785" spans="1:28" ht="12.75" customHeight="1" x14ac:dyDescent="0.15">
      <c r="A1785" t="str">
        <f t="shared" si="82"/>
        <v>1434702305540246190743</v>
      </c>
      <c r="B1785" s="45">
        <v>143470230</v>
      </c>
      <c r="C1785" s="11">
        <v>5540246190743</v>
      </c>
      <c r="D1785" s="11" t="str">
        <f t="shared" si="81"/>
        <v>CREMERIE</v>
      </c>
      <c r="E1785" s="4">
        <v>44905</v>
      </c>
      <c r="F1785" s="42" t="str">
        <f t="shared" si="83"/>
        <v>202212</v>
      </c>
      <c r="G1785" s="6">
        <v>279</v>
      </c>
      <c r="H1785" s="12"/>
      <c r="I1785" s="12"/>
      <c r="J1785" s="12"/>
      <c r="K1785" s="12"/>
      <c r="L1785" s="12"/>
      <c r="M1785" s="12"/>
      <c r="N1785" s="12"/>
      <c r="O1785" s="12"/>
      <c r="P1785" s="12"/>
      <c r="Q1785" s="12"/>
      <c r="R1785" s="12"/>
      <c r="S1785" s="12"/>
      <c r="T1785" s="12"/>
      <c r="U1785" s="12"/>
      <c r="V1785" s="12"/>
      <c r="W1785" s="12"/>
      <c r="X1785" s="12"/>
      <c r="Y1785" s="12"/>
      <c r="Z1785" s="12"/>
      <c r="AA1785" s="12"/>
      <c r="AB1785" s="12"/>
    </row>
    <row r="1786" spans="1:28" ht="12.75" customHeight="1" x14ac:dyDescent="0.15">
      <c r="A1786" t="str">
        <f t="shared" si="82"/>
        <v>1434702465540246182684</v>
      </c>
      <c r="B1786" s="45">
        <v>143470246</v>
      </c>
      <c r="C1786" s="13">
        <v>5540246182684</v>
      </c>
      <c r="D1786" s="11" t="str">
        <f t="shared" si="81"/>
        <v>BOULANGERIE</v>
      </c>
      <c r="E1786" s="7">
        <v>44907</v>
      </c>
      <c r="F1786" s="42" t="str">
        <f t="shared" si="83"/>
        <v>202212</v>
      </c>
      <c r="G1786" s="9">
        <v>140</v>
      </c>
      <c r="H1786" s="12"/>
      <c r="I1786" s="12"/>
      <c r="J1786" s="12"/>
      <c r="K1786" s="12"/>
      <c r="L1786" s="12"/>
      <c r="M1786" s="12"/>
      <c r="N1786" s="12"/>
      <c r="O1786" s="12"/>
      <c r="P1786" s="12"/>
      <c r="Q1786" s="12"/>
      <c r="R1786" s="12"/>
      <c r="S1786" s="12"/>
      <c r="T1786" s="12"/>
      <c r="U1786" s="12"/>
      <c r="V1786" s="12"/>
      <c r="W1786" s="12"/>
      <c r="X1786" s="12"/>
      <c r="Y1786" s="12"/>
      <c r="Z1786" s="12"/>
      <c r="AA1786" s="12"/>
      <c r="AB1786" s="12"/>
    </row>
    <row r="1787" spans="1:28" ht="12.75" customHeight="1" x14ac:dyDescent="0.15">
      <c r="A1787" t="str">
        <f t="shared" si="82"/>
        <v>1434702465540246183844</v>
      </c>
      <c r="B1787" s="45">
        <v>143470246</v>
      </c>
      <c r="C1787" s="11">
        <v>5540246183844</v>
      </c>
      <c r="D1787" s="11" t="str">
        <f t="shared" si="81"/>
        <v>BOULANGERIE</v>
      </c>
      <c r="E1787" s="4">
        <v>44907</v>
      </c>
      <c r="F1787" s="42" t="str">
        <f t="shared" si="83"/>
        <v>202212</v>
      </c>
      <c r="G1787" s="6">
        <v>186</v>
      </c>
      <c r="H1787" s="12"/>
      <c r="I1787" s="12"/>
      <c r="J1787" s="12"/>
      <c r="K1787" s="12"/>
      <c r="L1787" s="12"/>
      <c r="M1787" s="12"/>
      <c r="N1787" s="12"/>
      <c r="O1787" s="12"/>
      <c r="P1787" s="12"/>
      <c r="Q1787" s="12"/>
      <c r="R1787" s="12"/>
      <c r="S1787" s="12"/>
      <c r="T1787" s="12"/>
      <c r="U1787" s="12"/>
      <c r="V1787" s="12"/>
      <c r="W1787" s="12"/>
      <c r="X1787" s="12"/>
      <c r="Y1787" s="12"/>
      <c r="Z1787" s="12"/>
      <c r="AA1787" s="12"/>
      <c r="AB1787" s="12"/>
    </row>
    <row r="1788" spans="1:28" ht="12.75" customHeight="1" x14ac:dyDescent="0.15">
      <c r="A1788" t="str">
        <f t="shared" si="82"/>
        <v>1434702465540246194467</v>
      </c>
      <c r="B1788" s="45">
        <v>143470246</v>
      </c>
      <c r="C1788" s="11">
        <v>5540246194467</v>
      </c>
      <c r="D1788" s="11" t="str">
        <f t="shared" si="81"/>
        <v>BOULANGERIE</v>
      </c>
      <c r="E1788" s="4">
        <v>44907</v>
      </c>
      <c r="F1788" s="42" t="str">
        <f t="shared" si="83"/>
        <v>202212</v>
      </c>
      <c r="G1788" s="6">
        <v>12473</v>
      </c>
      <c r="H1788" s="12"/>
      <c r="I1788" s="12"/>
      <c r="J1788" s="12"/>
      <c r="K1788" s="12"/>
      <c r="L1788" s="12"/>
      <c r="M1788" s="12"/>
      <c r="N1788" s="12"/>
      <c r="O1788" s="12"/>
      <c r="P1788" s="12"/>
      <c r="Q1788" s="12"/>
      <c r="R1788" s="12"/>
      <c r="S1788" s="12"/>
      <c r="T1788" s="12"/>
      <c r="U1788" s="12"/>
      <c r="V1788" s="12"/>
      <c r="W1788" s="12"/>
      <c r="X1788" s="12"/>
      <c r="Y1788" s="12"/>
      <c r="Z1788" s="12"/>
      <c r="AA1788" s="12"/>
      <c r="AB1788" s="12"/>
    </row>
    <row r="1789" spans="1:28" ht="12.75" customHeight="1" x14ac:dyDescent="0.15">
      <c r="A1789" t="str">
        <f t="shared" si="82"/>
        <v>1434702555540246171759</v>
      </c>
      <c r="B1789" s="45">
        <v>143470255</v>
      </c>
      <c r="C1789" s="13">
        <v>5540246171759</v>
      </c>
      <c r="D1789" s="11" t="str">
        <f t="shared" si="81"/>
        <v>MIX LEGUMES</v>
      </c>
      <c r="E1789" s="7">
        <v>44917</v>
      </c>
      <c r="F1789" s="42" t="str">
        <f t="shared" si="83"/>
        <v>202212</v>
      </c>
      <c r="G1789" s="9">
        <v>3341</v>
      </c>
      <c r="H1789" s="12"/>
      <c r="I1789" s="12"/>
      <c r="J1789" s="12"/>
      <c r="K1789" s="12"/>
      <c r="L1789" s="12"/>
      <c r="M1789" s="12"/>
      <c r="N1789" s="12"/>
      <c r="O1789" s="12"/>
      <c r="P1789" s="12"/>
      <c r="Q1789" s="12"/>
      <c r="R1789" s="12"/>
      <c r="S1789" s="12"/>
      <c r="T1789" s="12"/>
      <c r="U1789" s="12"/>
      <c r="V1789" s="12"/>
      <c r="W1789" s="12"/>
      <c r="X1789" s="12"/>
      <c r="Y1789" s="12"/>
      <c r="Z1789" s="12"/>
      <c r="AA1789" s="12"/>
      <c r="AB1789" s="12"/>
    </row>
    <row r="1790" spans="1:28" ht="12.75" customHeight="1" x14ac:dyDescent="0.15">
      <c r="A1790" t="str">
        <f t="shared" si="82"/>
        <v>1434702555540246177133</v>
      </c>
      <c r="B1790" s="45">
        <v>143470255</v>
      </c>
      <c r="C1790" s="11">
        <v>5540246177133</v>
      </c>
      <c r="D1790" s="11" t="str">
        <f t="shared" si="81"/>
        <v>MIX LEGUMES</v>
      </c>
      <c r="E1790" s="4">
        <v>44917</v>
      </c>
      <c r="F1790" s="42" t="str">
        <f t="shared" si="83"/>
        <v>202212</v>
      </c>
      <c r="G1790" s="6">
        <v>10023</v>
      </c>
      <c r="H1790" s="12"/>
      <c r="I1790" s="12"/>
      <c r="J1790" s="12"/>
      <c r="K1790" s="12"/>
      <c r="L1790" s="12"/>
      <c r="M1790" s="12"/>
      <c r="N1790" s="12"/>
      <c r="O1790" s="12"/>
      <c r="P1790" s="12"/>
      <c r="Q1790" s="12"/>
      <c r="R1790" s="12"/>
      <c r="S1790" s="12"/>
      <c r="T1790" s="12"/>
      <c r="U1790" s="12"/>
      <c r="V1790" s="12"/>
      <c r="W1790" s="12"/>
      <c r="X1790" s="12"/>
      <c r="Y1790" s="12"/>
      <c r="Z1790" s="12"/>
      <c r="AA1790" s="12"/>
      <c r="AB1790" s="12"/>
    </row>
    <row r="1791" spans="1:28" ht="12.75" customHeight="1" x14ac:dyDescent="0.15">
      <c r="A1791" t="str">
        <f t="shared" si="82"/>
        <v>1434702555540246192148</v>
      </c>
      <c r="B1791" s="45">
        <v>143470255</v>
      </c>
      <c r="C1791" s="13">
        <v>5540246192148</v>
      </c>
      <c r="D1791" s="11" t="str">
        <f t="shared" si="81"/>
        <v>MIX LEGUMES</v>
      </c>
      <c r="E1791" s="7">
        <v>44917</v>
      </c>
      <c r="F1791" s="42" t="str">
        <f t="shared" si="83"/>
        <v>202212</v>
      </c>
      <c r="G1791" s="9">
        <v>6960</v>
      </c>
      <c r="H1791" s="12"/>
      <c r="I1791" s="12"/>
      <c r="J1791" s="12"/>
      <c r="K1791" s="12"/>
      <c r="L1791" s="12"/>
      <c r="M1791" s="12"/>
      <c r="N1791" s="12"/>
      <c r="O1791" s="12"/>
      <c r="P1791" s="12"/>
      <c r="Q1791" s="12"/>
      <c r="R1791" s="12"/>
      <c r="S1791" s="12"/>
      <c r="T1791" s="12"/>
      <c r="U1791" s="12"/>
      <c r="V1791" s="12"/>
      <c r="W1791" s="12"/>
      <c r="X1791" s="12"/>
      <c r="Y1791" s="12"/>
      <c r="Z1791" s="12"/>
      <c r="AA1791" s="12"/>
      <c r="AB1791" s="12"/>
    </row>
    <row r="1792" spans="1:28" ht="12.75" customHeight="1" x14ac:dyDescent="0.15">
      <c r="A1792" t="str">
        <f t="shared" si="82"/>
        <v>1434702555540246192518</v>
      </c>
      <c r="B1792" s="45">
        <v>143470255</v>
      </c>
      <c r="C1792" s="11">
        <v>5540246192518</v>
      </c>
      <c r="D1792" s="11" t="str">
        <f t="shared" si="81"/>
        <v>MIX LEGUMES</v>
      </c>
      <c r="E1792" s="4">
        <v>44917</v>
      </c>
      <c r="F1792" s="42" t="str">
        <f t="shared" si="83"/>
        <v>202212</v>
      </c>
      <c r="G1792" s="6">
        <v>5847</v>
      </c>
      <c r="H1792" s="12"/>
      <c r="I1792" s="12"/>
      <c r="J1792" s="12"/>
      <c r="K1792" s="12"/>
      <c r="L1792" s="12"/>
      <c r="M1792" s="12"/>
      <c r="N1792" s="12"/>
      <c r="O1792" s="12"/>
      <c r="P1792" s="12"/>
      <c r="Q1792" s="12"/>
      <c r="R1792" s="12"/>
      <c r="S1792" s="12"/>
      <c r="T1792" s="12"/>
      <c r="U1792" s="12"/>
      <c r="V1792" s="12"/>
      <c r="W1792" s="12"/>
      <c r="X1792" s="12"/>
      <c r="Y1792" s="12"/>
      <c r="Z1792" s="12"/>
      <c r="AA1792" s="12"/>
      <c r="AB1792" s="12"/>
    </row>
    <row r="1793" spans="1:28" ht="12.75" customHeight="1" x14ac:dyDescent="0.15">
      <c r="A1793" t="str">
        <f t="shared" si="82"/>
        <v>1434702755540246176294</v>
      </c>
      <c r="B1793" s="45">
        <v>143470275</v>
      </c>
      <c r="C1793" s="11">
        <v>5540246176294</v>
      </c>
      <c r="D1793" s="11" t="str">
        <f t="shared" si="81"/>
        <v>CREMERIE</v>
      </c>
      <c r="E1793" s="4">
        <v>44900</v>
      </c>
      <c r="F1793" s="42" t="str">
        <f t="shared" si="83"/>
        <v>202212</v>
      </c>
      <c r="G1793" s="6">
        <v>1485</v>
      </c>
      <c r="H1793" s="12"/>
      <c r="I1793" s="12"/>
      <c r="J1793" s="12"/>
      <c r="K1793" s="12"/>
      <c r="L1793" s="12"/>
      <c r="M1793" s="12"/>
      <c r="N1793" s="12"/>
      <c r="O1793" s="12"/>
      <c r="P1793" s="12"/>
      <c r="Q1793" s="12"/>
      <c r="R1793" s="12"/>
      <c r="S1793" s="12"/>
      <c r="T1793" s="12"/>
      <c r="U1793" s="12"/>
      <c r="V1793" s="12"/>
      <c r="W1793" s="12"/>
      <c r="X1793" s="12"/>
      <c r="Y1793" s="12"/>
      <c r="Z1793" s="12"/>
      <c r="AA1793" s="12"/>
      <c r="AB1793" s="12"/>
    </row>
    <row r="1794" spans="1:28" ht="12.75" customHeight="1" x14ac:dyDescent="0.15">
      <c r="A1794" t="str">
        <f t="shared" si="82"/>
        <v>1434702755540246176295</v>
      </c>
      <c r="B1794" s="45">
        <v>143470275</v>
      </c>
      <c r="C1794" s="13">
        <v>5540246176295</v>
      </c>
      <c r="D1794" s="11" t="str">
        <f t="shared" ref="D1794:D1857" si="84">VLOOKUP(C1794,Categorie,4,FALSE)</f>
        <v>CREMERIE</v>
      </c>
      <c r="E1794" s="7">
        <v>44900</v>
      </c>
      <c r="F1794" s="42" t="str">
        <f t="shared" si="83"/>
        <v>202212</v>
      </c>
      <c r="G1794" s="9">
        <v>7424</v>
      </c>
      <c r="H1794" s="12"/>
      <c r="I1794" s="12"/>
      <c r="J1794" s="12"/>
      <c r="K1794" s="12"/>
      <c r="L1794" s="12"/>
      <c r="M1794" s="12"/>
      <c r="N1794" s="12"/>
      <c r="O1794" s="12"/>
      <c r="P1794" s="12"/>
      <c r="Q1794" s="12"/>
      <c r="R1794" s="12"/>
      <c r="S1794" s="12"/>
      <c r="T1794" s="12"/>
      <c r="U1794" s="12"/>
      <c r="V1794" s="12"/>
      <c r="W1794" s="12"/>
      <c r="X1794" s="12"/>
      <c r="Y1794" s="12"/>
      <c r="Z1794" s="12"/>
      <c r="AA1794" s="12"/>
      <c r="AB1794" s="12"/>
    </row>
    <row r="1795" spans="1:28" ht="12.75" customHeight="1" x14ac:dyDescent="0.15">
      <c r="A1795" t="str">
        <f t="shared" ref="A1795:A1858" si="85">_xlfn.CONCAT(B1795,C1795)</f>
        <v>1434702755540246187987</v>
      </c>
      <c r="B1795" s="45">
        <v>143470275</v>
      </c>
      <c r="C1795" s="13">
        <v>5540246187987</v>
      </c>
      <c r="D1795" s="11" t="str">
        <f t="shared" si="84"/>
        <v>CREMERIE</v>
      </c>
      <c r="E1795" s="7">
        <v>44900</v>
      </c>
      <c r="F1795" s="42" t="str">
        <f t="shared" ref="F1795:F1858" si="86">TEXT(E1795,"aaaamm")</f>
        <v>202212</v>
      </c>
      <c r="G1795" s="9">
        <v>4455</v>
      </c>
      <c r="H1795" s="12"/>
      <c r="I1795" s="12"/>
      <c r="J1795" s="12"/>
      <c r="K1795" s="12"/>
      <c r="L1795" s="12"/>
      <c r="M1795" s="12"/>
      <c r="N1795" s="12"/>
      <c r="O1795" s="12"/>
      <c r="P1795" s="12"/>
      <c r="Q1795" s="12"/>
      <c r="R1795" s="12"/>
      <c r="S1795" s="12"/>
      <c r="T1795" s="12"/>
      <c r="U1795" s="12"/>
      <c r="V1795" s="12"/>
      <c r="W1795" s="12"/>
      <c r="X1795" s="12"/>
      <c r="Y1795" s="12"/>
      <c r="Z1795" s="12"/>
      <c r="AA1795" s="12"/>
      <c r="AB1795" s="12"/>
    </row>
    <row r="1796" spans="1:28" ht="12.75" customHeight="1" x14ac:dyDescent="0.15">
      <c r="A1796" t="str">
        <f t="shared" si="85"/>
        <v>1434702765540246174174</v>
      </c>
      <c r="B1796" s="45">
        <v>143470276</v>
      </c>
      <c r="C1796" s="13">
        <v>5540246174174</v>
      </c>
      <c r="D1796" s="11" t="str">
        <f t="shared" si="84"/>
        <v>CREMERIE</v>
      </c>
      <c r="E1796" s="7">
        <v>44900</v>
      </c>
      <c r="F1796" s="42" t="str">
        <f t="shared" si="86"/>
        <v>202212</v>
      </c>
      <c r="G1796" s="9">
        <v>232</v>
      </c>
      <c r="H1796" s="12"/>
      <c r="I1796" s="12"/>
      <c r="J1796" s="12"/>
      <c r="K1796" s="12"/>
      <c r="L1796" s="12"/>
      <c r="M1796" s="12"/>
      <c r="N1796" s="12"/>
      <c r="O1796" s="12"/>
      <c r="P1796" s="12"/>
      <c r="Q1796" s="12"/>
      <c r="R1796" s="12"/>
      <c r="S1796" s="12"/>
      <c r="T1796" s="12"/>
      <c r="U1796" s="12"/>
      <c r="V1796" s="12"/>
      <c r="W1796" s="12"/>
      <c r="X1796" s="12"/>
      <c r="Y1796" s="12"/>
      <c r="Z1796" s="12"/>
      <c r="AA1796" s="12"/>
      <c r="AB1796" s="12"/>
    </row>
    <row r="1797" spans="1:28" ht="12.75" customHeight="1" x14ac:dyDescent="0.15">
      <c r="A1797" t="str">
        <f t="shared" si="85"/>
        <v>1434702765540246176699</v>
      </c>
      <c r="B1797" s="45">
        <v>143470276</v>
      </c>
      <c r="C1797" s="13">
        <v>5540246176699</v>
      </c>
      <c r="D1797" s="11" t="str">
        <f t="shared" si="84"/>
        <v>CREMERIE</v>
      </c>
      <c r="E1797" s="7">
        <v>44900</v>
      </c>
      <c r="F1797" s="42" t="str">
        <f t="shared" si="86"/>
        <v>202212</v>
      </c>
      <c r="G1797" s="9">
        <v>8352</v>
      </c>
      <c r="H1797" s="12"/>
      <c r="I1797" s="12"/>
      <c r="J1797" s="12"/>
      <c r="K1797" s="12"/>
      <c r="L1797" s="12"/>
      <c r="M1797" s="12"/>
      <c r="N1797" s="12"/>
      <c r="O1797" s="12"/>
      <c r="P1797" s="12"/>
      <c r="Q1797" s="12"/>
      <c r="R1797" s="12"/>
      <c r="S1797" s="12"/>
      <c r="T1797" s="12"/>
      <c r="U1797" s="12"/>
      <c r="V1797" s="12"/>
      <c r="W1797" s="12"/>
      <c r="X1797" s="12"/>
      <c r="Y1797" s="12"/>
      <c r="Z1797" s="12"/>
      <c r="AA1797" s="12"/>
      <c r="AB1797" s="12"/>
    </row>
    <row r="1798" spans="1:28" ht="12.75" customHeight="1" x14ac:dyDescent="0.15">
      <c r="A1798" t="str">
        <f t="shared" si="85"/>
        <v>1434702765540246192102</v>
      </c>
      <c r="B1798" s="45">
        <v>143470276</v>
      </c>
      <c r="C1798" s="11">
        <v>5540246192102</v>
      </c>
      <c r="D1798" s="11" t="str">
        <f t="shared" si="84"/>
        <v>CREMERIE</v>
      </c>
      <c r="E1798" s="4">
        <v>44900</v>
      </c>
      <c r="F1798" s="42" t="str">
        <f t="shared" si="86"/>
        <v>202212</v>
      </c>
      <c r="G1798" s="6">
        <v>4009</v>
      </c>
      <c r="H1798" s="12"/>
      <c r="I1798" s="12"/>
      <c r="J1798" s="12"/>
      <c r="K1798" s="12"/>
      <c r="L1798" s="12"/>
      <c r="M1798" s="12"/>
      <c r="N1798" s="12"/>
      <c r="O1798" s="12"/>
      <c r="P1798" s="12"/>
      <c r="Q1798" s="12"/>
      <c r="R1798" s="12"/>
      <c r="S1798" s="12"/>
      <c r="T1798" s="12"/>
      <c r="U1798" s="12"/>
      <c r="V1798" s="12"/>
      <c r="W1798" s="12"/>
      <c r="X1798" s="12"/>
      <c r="Y1798" s="12"/>
      <c r="Z1798" s="12"/>
      <c r="AA1798" s="12"/>
      <c r="AB1798" s="12"/>
    </row>
    <row r="1799" spans="1:28" ht="12.75" customHeight="1" x14ac:dyDescent="0.15">
      <c r="A1799" t="str">
        <f t="shared" si="85"/>
        <v>1434703135540246194632</v>
      </c>
      <c r="B1799" s="45">
        <v>143470313</v>
      </c>
      <c r="C1799" s="13">
        <v>5540246194632</v>
      </c>
      <c r="D1799" s="11" t="str">
        <f t="shared" si="84"/>
        <v>BOULANGERIE</v>
      </c>
      <c r="E1799" s="7">
        <v>44926</v>
      </c>
      <c r="F1799" s="42" t="str">
        <f t="shared" si="86"/>
        <v>202212</v>
      </c>
      <c r="G1799" s="9">
        <v>919</v>
      </c>
      <c r="H1799" s="12"/>
      <c r="I1799" s="12"/>
      <c r="J1799" s="12"/>
      <c r="K1799" s="12"/>
      <c r="L1799" s="12"/>
      <c r="M1799" s="12"/>
      <c r="N1799" s="12"/>
      <c r="O1799" s="12"/>
      <c r="P1799" s="12"/>
      <c r="Q1799" s="12"/>
      <c r="R1799" s="12"/>
      <c r="S1799" s="12"/>
      <c r="T1799" s="12"/>
      <c r="U1799" s="12"/>
      <c r="V1799" s="12"/>
      <c r="W1799" s="12"/>
      <c r="X1799" s="12"/>
      <c r="Y1799" s="12"/>
      <c r="Z1799" s="12"/>
      <c r="AA1799" s="12"/>
      <c r="AB1799" s="12"/>
    </row>
    <row r="1800" spans="1:28" ht="12.75" customHeight="1" x14ac:dyDescent="0.15">
      <c r="A1800" t="str">
        <f t="shared" si="85"/>
        <v>1434703175540246194467</v>
      </c>
      <c r="B1800" s="45">
        <v>143470317</v>
      </c>
      <c r="C1800" s="13">
        <v>5540246194467</v>
      </c>
      <c r="D1800" s="11" t="str">
        <f t="shared" si="84"/>
        <v>BOULANGERIE</v>
      </c>
      <c r="E1800" s="7">
        <v>44914</v>
      </c>
      <c r="F1800" s="42" t="str">
        <f t="shared" si="86"/>
        <v>202212</v>
      </c>
      <c r="G1800" s="9">
        <v>58743</v>
      </c>
      <c r="H1800" s="12"/>
      <c r="I1800" s="12"/>
      <c r="J1800" s="12"/>
      <c r="K1800" s="12"/>
      <c r="L1800" s="12"/>
      <c r="M1800" s="12"/>
      <c r="N1800" s="12"/>
      <c r="O1800" s="12"/>
      <c r="P1800" s="12"/>
      <c r="Q1800" s="12"/>
      <c r="R1800" s="12"/>
      <c r="S1800" s="12"/>
      <c r="T1800" s="12"/>
      <c r="U1800" s="12"/>
      <c r="V1800" s="12"/>
      <c r="W1800" s="12"/>
      <c r="X1800" s="12"/>
      <c r="Y1800" s="12"/>
      <c r="Z1800" s="12"/>
      <c r="AA1800" s="12"/>
      <c r="AB1800" s="12"/>
    </row>
    <row r="1801" spans="1:28" ht="12.75" customHeight="1" x14ac:dyDescent="0.15">
      <c r="A1801" t="str">
        <f t="shared" si="85"/>
        <v>1434703305540246174174</v>
      </c>
      <c r="B1801" s="45">
        <v>143470330</v>
      </c>
      <c r="C1801" s="11">
        <v>5540246174174</v>
      </c>
      <c r="D1801" s="11" t="str">
        <f t="shared" si="84"/>
        <v>CREMERIE</v>
      </c>
      <c r="E1801" s="4">
        <v>44903</v>
      </c>
      <c r="F1801" s="42" t="str">
        <f t="shared" si="86"/>
        <v>202212</v>
      </c>
      <c r="G1801" s="6">
        <v>464</v>
      </c>
      <c r="H1801" s="12"/>
      <c r="I1801" s="12"/>
      <c r="J1801" s="12"/>
      <c r="K1801" s="12"/>
      <c r="L1801" s="12"/>
      <c r="M1801" s="12"/>
      <c r="N1801" s="12"/>
      <c r="O1801" s="12"/>
      <c r="P1801" s="12"/>
      <c r="Q1801" s="12"/>
      <c r="R1801" s="12"/>
      <c r="S1801" s="12"/>
      <c r="T1801" s="12"/>
      <c r="U1801" s="12"/>
      <c r="V1801" s="12"/>
      <c r="W1801" s="12"/>
      <c r="X1801" s="12"/>
      <c r="Y1801" s="12"/>
      <c r="Z1801" s="12"/>
      <c r="AA1801" s="12"/>
      <c r="AB1801" s="12"/>
    </row>
    <row r="1802" spans="1:28" ht="12.75" customHeight="1" x14ac:dyDescent="0.15">
      <c r="A1802" t="str">
        <f t="shared" si="85"/>
        <v>1434703325540246176295</v>
      </c>
      <c r="B1802" s="45">
        <v>143470332</v>
      </c>
      <c r="C1802" s="11">
        <v>5540246176295</v>
      </c>
      <c r="D1802" s="11" t="str">
        <f t="shared" si="84"/>
        <v>CREMERIE</v>
      </c>
      <c r="E1802" s="4">
        <v>44903</v>
      </c>
      <c r="F1802" s="42" t="str">
        <f t="shared" si="86"/>
        <v>202212</v>
      </c>
      <c r="G1802" s="6">
        <v>4455</v>
      </c>
      <c r="H1802" s="12"/>
      <c r="I1802" s="12"/>
      <c r="J1802" s="12"/>
      <c r="K1802" s="12"/>
      <c r="L1802" s="12"/>
      <c r="M1802" s="12"/>
      <c r="N1802" s="12"/>
      <c r="O1802" s="12"/>
      <c r="P1802" s="12"/>
      <c r="Q1802" s="12"/>
      <c r="R1802" s="12"/>
      <c r="S1802" s="12"/>
      <c r="T1802" s="12"/>
      <c r="U1802" s="12"/>
      <c r="V1802" s="12"/>
      <c r="W1802" s="12"/>
      <c r="X1802" s="12"/>
      <c r="Y1802" s="12"/>
      <c r="Z1802" s="12"/>
      <c r="AA1802" s="12"/>
      <c r="AB1802" s="12"/>
    </row>
    <row r="1803" spans="1:28" ht="12.75" customHeight="1" x14ac:dyDescent="0.15">
      <c r="A1803" t="str">
        <f t="shared" si="85"/>
        <v>1434703325540246187987</v>
      </c>
      <c r="B1803" s="45">
        <v>143470332</v>
      </c>
      <c r="C1803" s="13">
        <v>5540246187987</v>
      </c>
      <c r="D1803" s="11" t="str">
        <f t="shared" si="84"/>
        <v>CREMERIE</v>
      </c>
      <c r="E1803" s="7">
        <v>44903</v>
      </c>
      <c r="F1803" s="42" t="str">
        <f t="shared" si="86"/>
        <v>202212</v>
      </c>
      <c r="G1803" s="9">
        <v>6682</v>
      </c>
      <c r="H1803" s="12"/>
      <c r="I1803" s="12"/>
      <c r="J1803" s="12"/>
      <c r="K1803" s="12"/>
      <c r="L1803" s="12"/>
      <c r="M1803" s="12"/>
      <c r="N1803" s="12"/>
      <c r="O1803" s="12"/>
      <c r="P1803" s="12"/>
      <c r="Q1803" s="12"/>
      <c r="R1803" s="12"/>
      <c r="S1803" s="12"/>
      <c r="T1803" s="12"/>
      <c r="U1803" s="12"/>
      <c r="V1803" s="12"/>
      <c r="W1803" s="12"/>
      <c r="X1803" s="12"/>
      <c r="Y1803" s="12"/>
      <c r="Z1803" s="12"/>
      <c r="AA1803" s="12"/>
      <c r="AB1803" s="12"/>
    </row>
    <row r="1804" spans="1:28" ht="12.75" customHeight="1" x14ac:dyDescent="0.15">
      <c r="A1804" t="str">
        <f t="shared" si="85"/>
        <v>1434703345540246177133</v>
      </c>
      <c r="B1804" s="45">
        <v>143470334</v>
      </c>
      <c r="C1804" s="13">
        <v>5540246177133</v>
      </c>
      <c r="D1804" s="11" t="str">
        <f t="shared" si="84"/>
        <v>MIX LEGUMES</v>
      </c>
      <c r="E1804" s="7">
        <v>44921</v>
      </c>
      <c r="F1804" s="42" t="str">
        <f t="shared" si="86"/>
        <v>202212</v>
      </c>
      <c r="G1804" s="9">
        <v>9466</v>
      </c>
      <c r="H1804" s="12"/>
      <c r="I1804" s="12"/>
      <c r="J1804" s="12"/>
      <c r="K1804" s="12"/>
      <c r="L1804" s="12"/>
      <c r="M1804" s="12"/>
      <c r="N1804" s="12"/>
      <c r="O1804" s="12"/>
      <c r="P1804" s="12"/>
      <c r="Q1804" s="12"/>
      <c r="R1804" s="12"/>
      <c r="S1804" s="12"/>
      <c r="T1804" s="12"/>
      <c r="U1804" s="12"/>
      <c r="V1804" s="12"/>
      <c r="W1804" s="12"/>
      <c r="X1804" s="12"/>
      <c r="Y1804" s="12"/>
      <c r="Z1804" s="12"/>
      <c r="AA1804" s="12"/>
      <c r="AB1804" s="12"/>
    </row>
    <row r="1805" spans="1:28" ht="12.75" customHeight="1" x14ac:dyDescent="0.15">
      <c r="A1805" t="str">
        <f t="shared" si="85"/>
        <v>1434703345540246192148</v>
      </c>
      <c r="B1805" s="45">
        <v>143470334</v>
      </c>
      <c r="C1805" s="11">
        <v>5540246192148</v>
      </c>
      <c r="D1805" s="11" t="str">
        <f t="shared" si="84"/>
        <v>MIX LEGUMES</v>
      </c>
      <c r="E1805" s="4">
        <v>44921</v>
      </c>
      <c r="F1805" s="42" t="str">
        <f t="shared" si="86"/>
        <v>202212</v>
      </c>
      <c r="G1805" s="6">
        <v>15312</v>
      </c>
      <c r="H1805" s="12"/>
      <c r="I1805" s="12"/>
      <c r="J1805" s="12"/>
      <c r="K1805" s="12"/>
      <c r="L1805" s="12"/>
      <c r="M1805" s="12"/>
      <c r="N1805" s="12"/>
      <c r="O1805" s="12"/>
      <c r="P1805" s="12"/>
      <c r="Q1805" s="12"/>
      <c r="R1805" s="12"/>
      <c r="S1805" s="12"/>
      <c r="T1805" s="12"/>
      <c r="U1805" s="12"/>
      <c r="V1805" s="12"/>
      <c r="W1805" s="12"/>
      <c r="X1805" s="12"/>
      <c r="Y1805" s="12"/>
      <c r="Z1805" s="12"/>
      <c r="AA1805" s="12"/>
      <c r="AB1805" s="12"/>
    </row>
    <row r="1806" spans="1:28" ht="12.75" customHeight="1" x14ac:dyDescent="0.15">
      <c r="A1806" t="str">
        <f t="shared" si="85"/>
        <v>1434703355540246190727</v>
      </c>
      <c r="B1806" s="45">
        <v>143470335</v>
      </c>
      <c r="C1806" s="13">
        <v>5540246190727</v>
      </c>
      <c r="D1806" s="11" t="str">
        <f t="shared" si="84"/>
        <v>BOULANGERIE</v>
      </c>
      <c r="E1806" s="7">
        <v>44917</v>
      </c>
      <c r="F1806" s="42" t="str">
        <f t="shared" si="86"/>
        <v>202212</v>
      </c>
      <c r="G1806" s="9">
        <v>877</v>
      </c>
      <c r="H1806" s="12"/>
      <c r="I1806" s="12"/>
      <c r="J1806" s="12"/>
      <c r="K1806" s="12"/>
      <c r="L1806" s="12"/>
      <c r="M1806" s="12"/>
      <c r="N1806" s="12"/>
      <c r="O1806" s="12"/>
      <c r="P1806" s="12"/>
      <c r="Q1806" s="12"/>
      <c r="R1806" s="12"/>
      <c r="S1806" s="12"/>
      <c r="T1806" s="12"/>
      <c r="U1806" s="12"/>
      <c r="V1806" s="12"/>
      <c r="W1806" s="12"/>
      <c r="X1806" s="12"/>
      <c r="Y1806" s="12"/>
      <c r="Z1806" s="12"/>
      <c r="AA1806" s="12"/>
      <c r="AB1806" s="12"/>
    </row>
    <row r="1807" spans="1:28" ht="12.75" customHeight="1" x14ac:dyDescent="0.15">
      <c r="A1807" t="str">
        <f t="shared" si="85"/>
        <v>1434703395540246186325</v>
      </c>
      <c r="B1807" s="45">
        <v>143470339</v>
      </c>
      <c r="C1807" s="11">
        <v>5540246186325</v>
      </c>
      <c r="D1807" s="11" t="str">
        <f t="shared" si="84"/>
        <v>CREMERIE</v>
      </c>
      <c r="E1807" s="4">
        <v>44905</v>
      </c>
      <c r="F1807" s="42" t="str">
        <f t="shared" si="86"/>
        <v>202212</v>
      </c>
      <c r="G1807" s="6">
        <v>418</v>
      </c>
      <c r="H1807" s="12"/>
      <c r="I1807" s="12"/>
      <c r="J1807" s="12"/>
      <c r="K1807" s="12"/>
      <c r="L1807" s="12"/>
      <c r="M1807" s="12"/>
      <c r="N1807" s="12"/>
      <c r="O1807" s="12"/>
      <c r="P1807" s="12"/>
      <c r="Q1807" s="12"/>
      <c r="R1807" s="12"/>
      <c r="S1807" s="12"/>
      <c r="T1807" s="12"/>
      <c r="U1807" s="12"/>
      <c r="V1807" s="12"/>
      <c r="W1807" s="12"/>
      <c r="X1807" s="12"/>
      <c r="Y1807" s="12"/>
      <c r="Z1807" s="12"/>
      <c r="AA1807" s="12"/>
      <c r="AB1807" s="12"/>
    </row>
    <row r="1808" spans="1:28" ht="12.75" customHeight="1" x14ac:dyDescent="0.15">
      <c r="A1808" t="str">
        <f t="shared" si="85"/>
        <v>1434703405540246173472</v>
      </c>
      <c r="B1808" s="45">
        <v>143470340</v>
      </c>
      <c r="C1808" s="11">
        <v>5540246173472</v>
      </c>
      <c r="D1808" s="11" t="str">
        <f t="shared" si="84"/>
        <v>CREMERIE</v>
      </c>
      <c r="E1808" s="4">
        <v>44907</v>
      </c>
      <c r="F1808" s="42" t="str">
        <f t="shared" si="86"/>
        <v>202212</v>
      </c>
      <c r="G1808" s="6">
        <v>279</v>
      </c>
      <c r="H1808" s="12"/>
      <c r="I1808" s="12"/>
      <c r="J1808" s="12"/>
      <c r="K1808" s="12"/>
      <c r="L1808" s="12"/>
      <c r="M1808" s="12"/>
      <c r="N1808" s="12"/>
      <c r="O1808" s="12"/>
      <c r="P1808" s="12"/>
      <c r="Q1808" s="12"/>
      <c r="R1808" s="12"/>
      <c r="S1808" s="12"/>
      <c r="T1808" s="12"/>
      <c r="U1808" s="12"/>
      <c r="V1808" s="12"/>
      <c r="W1808" s="12"/>
      <c r="X1808" s="12"/>
      <c r="Y1808" s="12"/>
      <c r="Z1808" s="12"/>
      <c r="AA1808" s="12"/>
      <c r="AB1808" s="12"/>
    </row>
    <row r="1809" spans="1:28" ht="12.75" customHeight="1" x14ac:dyDescent="0.15">
      <c r="A1809" t="str">
        <f t="shared" si="85"/>
        <v>1434703405540246174095</v>
      </c>
      <c r="B1809" s="45">
        <v>143470340</v>
      </c>
      <c r="C1809" s="13">
        <v>5540246174095</v>
      </c>
      <c r="D1809" s="11" t="str">
        <f t="shared" si="84"/>
        <v>CREMERIE</v>
      </c>
      <c r="E1809" s="7">
        <v>44907</v>
      </c>
      <c r="F1809" s="42" t="str">
        <f t="shared" si="86"/>
        <v>202212</v>
      </c>
      <c r="G1809" s="9">
        <v>70</v>
      </c>
      <c r="H1809" s="12"/>
      <c r="I1809" s="12"/>
      <c r="J1809" s="12"/>
      <c r="K1809" s="12"/>
      <c r="L1809" s="12"/>
      <c r="M1809" s="12"/>
      <c r="N1809" s="12"/>
      <c r="O1809" s="12"/>
      <c r="P1809" s="12"/>
      <c r="Q1809" s="12"/>
      <c r="R1809" s="12"/>
      <c r="S1809" s="12"/>
      <c r="T1809" s="12"/>
      <c r="U1809" s="12"/>
      <c r="V1809" s="12"/>
      <c r="W1809" s="12"/>
      <c r="X1809" s="12"/>
      <c r="Y1809" s="12"/>
      <c r="Z1809" s="12"/>
      <c r="AA1809" s="12"/>
      <c r="AB1809" s="12"/>
    </row>
    <row r="1810" spans="1:28" ht="12.75" customHeight="1" x14ac:dyDescent="0.15">
      <c r="A1810" t="str">
        <f t="shared" si="85"/>
        <v>1434703405540246175047</v>
      </c>
      <c r="B1810" s="45">
        <v>143470340</v>
      </c>
      <c r="C1810" s="11">
        <v>5540246175047</v>
      </c>
      <c r="D1810" s="11" t="str">
        <f t="shared" si="84"/>
        <v>CREMERIE</v>
      </c>
      <c r="E1810" s="4">
        <v>44907</v>
      </c>
      <c r="F1810" s="42" t="str">
        <f t="shared" si="86"/>
        <v>202212</v>
      </c>
      <c r="G1810" s="6">
        <v>418</v>
      </c>
      <c r="H1810" s="12"/>
      <c r="I1810" s="12"/>
      <c r="J1810" s="12"/>
      <c r="K1810" s="12"/>
      <c r="L1810" s="12"/>
      <c r="M1810" s="12"/>
      <c r="N1810" s="12"/>
      <c r="O1810" s="12"/>
      <c r="P1810" s="12"/>
      <c r="Q1810" s="12"/>
      <c r="R1810" s="12"/>
      <c r="S1810" s="12"/>
      <c r="T1810" s="12"/>
      <c r="U1810" s="12"/>
      <c r="V1810" s="12"/>
      <c r="W1810" s="12"/>
      <c r="X1810" s="12"/>
      <c r="Y1810" s="12"/>
      <c r="Z1810" s="12"/>
      <c r="AA1810" s="12"/>
      <c r="AB1810" s="12"/>
    </row>
    <row r="1811" spans="1:28" ht="12.75" customHeight="1" x14ac:dyDescent="0.15">
      <c r="A1811" t="str">
        <f t="shared" si="85"/>
        <v>1434703405540246175049</v>
      </c>
      <c r="B1811" s="45">
        <v>143470340</v>
      </c>
      <c r="C1811" s="13">
        <v>5540246175049</v>
      </c>
      <c r="D1811" s="11" t="str">
        <f t="shared" si="84"/>
        <v>CREMERIE</v>
      </c>
      <c r="E1811" s="7">
        <v>44907</v>
      </c>
      <c r="F1811" s="42" t="str">
        <f t="shared" si="86"/>
        <v>202212</v>
      </c>
      <c r="G1811" s="9">
        <v>557</v>
      </c>
      <c r="H1811" s="12"/>
      <c r="I1811" s="12"/>
      <c r="J1811" s="12"/>
      <c r="K1811" s="12"/>
      <c r="L1811" s="12"/>
      <c r="M1811" s="12"/>
      <c r="N1811" s="12"/>
      <c r="O1811" s="12"/>
      <c r="P1811" s="12"/>
      <c r="Q1811" s="12"/>
      <c r="R1811" s="12"/>
      <c r="S1811" s="12"/>
      <c r="T1811" s="12"/>
      <c r="U1811" s="12"/>
      <c r="V1811" s="12"/>
      <c r="W1811" s="12"/>
      <c r="X1811" s="12"/>
      <c r="Y1811" s="12"/>
      <c r="Z1811" s="12"/>
      <c r="AA1811" s="12"/>
      <c r="AB1811" s="12"/>
    </row>
    <row r="1812" spans="1:28" ht="12.75" customHeight="1" x14ac:dyDescent="0.15">
      <c r="A1812" t="str">
        <f t="shared" si="85"/>
        <v>1434703405540246175050</v>
      </c>
      <c r="B1812" s="45">
        <v>143470340</v>
      </c>
      <c r="C1812" s="11">
        <v>5540246175050</v>
      </c>
      <c r="D1812" s="11" t="str">
        <f t="shared" si="84"/>
        <v>CREMERIE</v>
      </c>
      <c r="E1812" s="4">
        <v>44907</v>
      </c>
      <c r="F1812" s="42" t="str">
        <f t="shared" si="86"/>
        <v>202212</v>
      </c>
      <c r="G1812" s="6">
        <v>557</v>
      </c>
      <c r="H1812" s="12"/>
      <c r="I1812" s="12"/>
      <c r="J1812" s="12"/>
      <c r="K1812" s="12"/>
      <c r="L1812" s="12"/>
      <c r="M1812" s="12"/>
      <c r="N1812" s="12"/>
      <c r="O1812" s="12"/>
      <c r="P1812" s="12"/>
      <c r="Q1812" s="12"/>
      <c r="R1812" s="12"/>
      <c r="S1812" s="12"/>
      <c r="T1812" s="12"/>
      <c r="U1812" s="12"/>
      <c r="V1812" s="12"/>
      <c r="W1812" s="12"/>
      <c r="X1812" s="12"/>
      <c r="Y1812" s="12"/>
      <c r="Z1812" s="12"/>
      <c r="AA1812" s="12"/>
      <c r="AB1812" s="12"/>
    </row>
    <row r="1813" spans="1:28" ht="12.75" customHeight="1" x14ac:dyDescent="0.15">
      <c r="A1813" t="str">
        <f t="shared" si="85"/>
        <v>1434703565540246183554</v>
      </c>
      <c r="B1813" s="45">
        <v>143470356</v>
      </c>
      <c r="C1813" s="13">
        <v>5540246183554</v>
      </c>
      <c r="D1813" s="11" t="str">
        <f t="shared" si="84"/>
        <v>MIX LEGUMES</v>
      </c>
      <c r="E1813" s="7">
        <v>44917</v>
      </c>
      <c r="F1813" s="42" t="str">
        <f t="shared" si="86"/>
        <v>202212</v>
      </c>
      <c r="G1813" s="9">
        <v>891</v>
      </c>
      <c r="H1813" s="12"/>
      <c r="I1813" s="12"/>
      <c r="J1813" s="12"/>
      <c r="K1813" s="12"/>
      <c r="L1813" s="12"/>
      <c r="M1813" s="12"/>
      <c r="N1813" s="12"/>
      <c r="O1813" s="12"/>
      <c r="P1813" s="12"/>
      <c r="Q1813" s="12"/>
      <c r="R1813" s="12"/>
      <c r="S1813" s="12"/>
      <c r="T1813" s="12"/>
      <c r="U1813" s="12"/>
      <c r="V1813" s="12"/>
      <c r="W1813" s="12"/>
      <c r="X1813" s="12"/>
      <c r="Y1813" s="12"/>
      <c r="Z1813" s="12"/>
      <c r="AA1813" s="12"/>
      <c r="AB1813" s="12"/>
    </row>
    <row r="1814" spans="1:28" ht="12.75" customHeight="1" x14ac:dyDescent="0.15">
      <c r="A1814" t="str">
        <f t="shared" si="85"/>
        <v>1434703565540246183558</v>
      </c>
      <c r="B1814" s="45">
        <v>143470356</v>
      </c>
      <c r="C1814" s="11">
        <v>5540246183558</v>
      </c>
      <c r="D1814" s="11" t="str">
        <f t="shared" si="84"/>
        <v>MIX LEGUMES</v>
      </c>
      <c r="E1814" s="4">
        <v>44910</v>
      </c>
      <c r="F1814" s="42" t="str">
        <f t="shared" si="86"/>
        <v>202212</v>
      </c>
      <c r="G1814" s="6">
        <v>2599</v>
      </c>
      <c r="H1814" s="12"/>
      <c r="I1814" s="12"/>
      <c r="J1814" s="12"/>
      <c r="K1814" s="12"/>
      <c r="L1814" s="12"/>
      <c r="M1814" s="12"/>
      <c r="N1814" s="12"/>
      <c r="O1814" s="12"/>
      <c r="P1814" s="12"/>
      <c r="Q1814" s="12"/>
      <c r="R1814" s="12"/>
      <c r="S1814" s="12"/>
      <c r="T1814" s="12"/>
      <c r="U1814" s="12"/>
      <c r="V1814" s="12"/>
      <c r="W1814" s="12"/>
      <c r="X1814" s="12"/>
      <c r="Y1814" s="12"/>
      <c r="Z1814" s="12"/>
      <c r="AA1814" s="12"/>
      <c r="AB1814" s="12"/>
    </row>
    <row r="1815" spans="1:28" ht="12.75" customHeight="1" x14ac:dyDescent="0.15">
      <c r="A1815" t="str">
        <f t="shared" si="85"/>
        <v>1434703565540246183560</v>
      </c>
      <c r="B1815" s="45">
        <v>143470356</v>
      </c>
      <c r="C1815" s="13">
        <v>5540246183560</v>
      </c>
      <c r="D1815" s="11" t="str">
        <f t="shared" si="84"/>
        <v>MIX LEGUMES</v>
      </c>
      <c r="E1815" s="7">
        <v>44917</v>
      </c>
      <c r="F1815" s="42" t="str">
        <f t="shared" si="86"/>
        <v>202212</v>
      </c>
      <c r="G1815" s="9">
        <v>446</v>
      </c>
      <c r="H1815" s="12"/>
      <c r="I1815" s="12"/>
      <c r="J1815" s="12"/>
      <c r="K1815" s="12"/>
      <c r="L1815" s="12"/>
      <c r="M1815" s="12"/>
      <c r="N1815" s="12"/>
      <c r="O1815" s="12"/>
      <c r="P1815" s="12"/>
      <c r="Q1815" s="12"/>
      <c r="R1815" s="12"/>
      <c r="S1815" s="12"/>
      <c r="T1815" s="12"/>
      <c r="U1815" s="12"/>
      <c r="V1815" s="12"/>
      <c r="W1815" s="12"/>
      <c r="X1815" s="12"/>
      <c r="Y1815" s="12"/>
      <c r="Z1815" s="12"/>
      <c r="AA1815" s="12"/>
      <c r="AB1815" s="12"/>
    </row>
    <row r="1816" spans="1:28" ht="12.75" customHeight="1" x14ac:dyDescent="0.15">
      <c r="A1816" t="str">
        <f t="shared" si="85"/>
        <v>1434703565540246192209</v>
      </c>
      <c r="B1816" s="45">
        <v>143470356</v>
      </c>
      <c r="C1816" s="11">
        <v>5540246192209</v>
      </c>
      <c r="D1816" s="11" t="str">
        <f t="shared" si="84"/>
        <v>MIX LEGUMES</v>
      </c>
      <c r="E1816" s="4">
        <v>44910</v>
      </c>
      <c r="F1816" s="42" t="str">
        <f t="shared" si="86"/>
        <v>202212</v>
      </c>
      <c r="G1816" s="6">
        <v>2228</v>
      </c>
      <c r="H1816" s="12"/>
      <c r="I1816" s="12"/>
      <c r="J1816" s="12"/>
      <c r="K1816" s="12"/>
      <c r="L1816" s="12"/>
      <c r="M1816" s="12"/>
      <c r="N1816" s="12"/>
      <c r="O1816" s="12"/>
      <c r="P1816" s="12"/>
      <c r="Q1816" s="12"/>
      <c r="R1816" s="12"/>
      <c r="S1816" s="12"/>
      <c r="T1816" s="12"/>
      <c r="U1816" s="12"/>
      <c r="V1816" s="12"/>
      <c r="W1816" s="12"/>
      <c r="X1816" s="12"/>
      <c r="Y1816" s="12"/>
      <c r="Z1816" s="12"/>
      <c r="AA1816" s="12"/>
      <c r="AB1816" s="12"/>
    </row>
    <row r="1817" spans="1:28" ht="12.75" customHeight="1" x14ac:dyDescent="0.15">
      <c r="A1817" t="str">
        <f t="shared" si="85"/>
        <v>1434703565540246192462</v>
      </c>
      <c r="B1817" s="45">
        <v>143470356</v>
      </c>
      <c r="C1817" s="13">
        <v>5540246192462</v>
      </c>
      <c r="D1817" s="11" t="str">
        <f t="shared" si="84"/>
        <v>MIX LEGUMES</v>
      </c>
      <c r="E1817" s="7">
        <v>44910</v>
      </c>
      <c r="F1817" s="42" t="str">
        <f t="shared" si="86"/>
        <v>202212</v>
      </c>
      <c r="G1817" s="9">
        <v>1114</v>
      </c>
      <c r="H1817" s="12"/>
      <c r="I1817" s="12"/>
      <c r="J1817" s="12"/>
      <c r="K1817" s="12"/>
      <c r="L1817" s="12"/>
      <c r="M1817" s="12"/>
      <c r="N1817" s="12"/>
      <c r="O1817" s="12"/>
      <c r="P1817" s="12"/>
      <c r="Q1817" s="12"/>
      <c r="R1817" s="12"/>
      <c r="S1817" s="12"/>
      <c r="T1817" s="12"/>
      <c r="U1817" s="12"/>
      <c r="V1817" s="12"/>
      <c r="W1817" s="12"/>
      <c r="X1817" s="12"/>
      <c r="Y1817" s="12"/>
      <c r="Z1817" s="12"/>
      <c r="AA1817" s="12"/>
      <c r="AB1817" s="12"/>
    </row>
    <row r="1818" spans="1:28" ht="12.75" customHeight="1" x14ac:dyDescent="0.15">
      <c r="A1818" t="str">
        <f t="shared" si="85"/>
        <v>1434703565540246192594</v>
      </c>
      <c r="B1818" s="45">
        <v>143470356</v>
      </c>
      <c r="C1818" s="11">
        <v>5540246192594</v>
      </c>
      <c r="D1818" s="11" t="str">
        <f t="shared" si="84"/>
        <v>MIX LEGUMES</v>
      </c>
      <c r="E1818" s="4">
        <v>44910</v>
      </c>
      <c r="F1818" s="42" t="str">
        <f t="shared" si="86"/>
        <v>202212</v>
      </c>
      <c r="G1818" s="6">
        <v>1485</v>
      </c>
      <c r="H1818" s="12"/>
      <c r="I1818" s="12"/>
      <c r="J1818" s="12"/>
      <c r="K1818" s="12"/>
      <c r="L1818" s="12"/>
      <c r="M1818" s="12"/>
      <c r="N1818" s="12"/>
      <c r="O1818" s="12"/>
      <c r="P1818" s="12"/>
      <c r="Q1818" s="12"/>
      <c r="R1818" s="12"/>
      <c r="S1818" s="12"/>
      <c r="T1818" s="12"/>
      <c r="U1818" s="12"/>
      <c r="V1818" s="12"/>
      <c r="W1818" s="12"/>
      <c r="X1818" s="12"/>
      <c r="Y1818" s="12"/>
      <c r="Z1818" s="12"/>
      <c r="AA1818" s="12"/>
      <c r="AB1818" s="12"/>
    </row>
    <row r="1819" spans="1:28" ht="12.75" customHeight="1" x14ac:dyDescent="0.15">
      <c r="A1819" t="str">
        <f t="shared" si="85"/>
        <v>1434703565540246192831</v>
      </c>
      <c r="B1819" s="45">
        <v>143470356</v>
      </c>
      <c r="C1819" s="13">
        <v>5540246192831</v>
      </c>
      <c r="D1819" s="11" t="str">
        <f t="shared" si="84"/>
        <v>MIX LEGUMES</v>
      </c>
      <c r="E1819" s="7">
        <v>44910</v>
      </c>
      <c r="F1819" s="42" t="str">
        <f t="shared" si="86"/>
        <v>202212</v>
      </c>
      <c r="G1819" s="9">
        <v>1300</v>
      </c>
      <c r="H1819" s="12"/>
      <c r="I1819" s="12"/>
      <c r="J1819" s="12"/>
      <c r="K1819" s="12"/>
      <c r="L1819" s="12"/>
      <c r="M1819" s="12"/>
      <c r="N1819" s="12"/>
      <c r="O1819" s="12"/>
      <c r="P1819" s="12"/>
      <c r="Q1819" s="12"/>
      <c r="R1819" s="12"/>
      <c r="S1819" s="12"/>
      <c r="T1819" s="12"/>
      <c r="U1819" s="12"/>
      <c r="V1819" s="12"/>
      <c r="W1819" s="12"/>
      <c r="X1819" s="12"/>
      <c r="Y1819" s="12"/>
      <c r="Z1819" s="12"/>
      <c r="AA1819" s="12"/>
      <c r="AB1819" s="12"/>
    </row>
    <row r="1820" spans="1:28" ht="12.75" customHeight="1" x14ac:dyDescent="0.15">
      <c r="A1820" t="str">
        <f t="shared" si="85"/>
        <v>1434703635540246173906</v>
      </c>
      <c r="B1820" s="45">
        <v>143470363</v>
      </c>
      <c r="C1820" s="11">
        <v>5540246173906</v>
      </c>
      <c r="D1820" s="11" t="str">
        <f t="shared" si="84"/>
        <v>VOLAILLE</v>
      </c>
      <c r="E1820" s="4">
        <v>44912</v>
      </c>
      <c r="F1820" s="42" t="str">
        <f t="shared" si="86"/>
        <v>202212</v>
      </c>
      <c r="G1820" s="6">
        <v>3267</v>
      </c>
      <c r="H1820" s="12"/>
      <c r="I1820" s="12"/>
      <c r="J1820" s="12"/>
      <c r="K1820" s="12"/>
      <c r="L1820" s="12"/>
      <c r="M1820" s="12"/>
      <c r="N1820" s="12"/>
      <c r="O1820" s="12"/>
      <c r="P1820" s="12"/>
      <c r="Q1820" s="12"/>
      <c r="R1820" s="12"/>
      <c r="S1820" s="12"/>
      <c r="T1820" s="12"/>
      <c r="U1820" s="12"/>
      <c r="V1820" s="12"/>
      <c r="W1820" s="12"/>
      <c r="X1820" s="12"/>
      <c r="Y1820" s="12"/>
      <c r="Z1820" s="12"/>
      <c r="AA1820" s="12"/>
      <c r="AB1820" s="12"/>
    </row>
    <row r="1821" spans="1:28" ht="12.75" customHeight="1" x14ac:dyDescent="0.15">
      <c r="A1821" t="str">
        <f t="shared" si="85"/>
        <v>1434703635540246181016</v>
      </c>
      <c r="B1821" s="45">
        <v>143470363</v>
      </c>
      <c r="C1821" s="13">
        <v>5540246181016</v>
      </c>
      <c r="D1821" s="11" t="str">
        <f t="shared" si="84"/>
        <v>VOLAILLE</v>
      </c>
      <c r="E1821" s="7">
        <v>44912</v>
      </c>
      <c r="F1821" s="42" t="str">
        <f t="shared" si="86"/>
        <v>202212</v>
      </c>
      <c r="G1821" s="9">
        <v>7128</v>
      </c>
      <c r="H1821" s="12"/>
      <c r="I1821" s="12"/>
      <c r="J1821" s="12"/>
      <c r="K1821" s="12"/>
      <c r="L1821" s="12"/>
      <c r="M1821" s="12"/>
      <c r="N1821" s="12"/>
      <c r="O1821" s="12"/>
      <c r="P1821" s="12"/>
      <c r="Q1821" s="12"/>
      <c r="R1821" s="12"/>
      <c r="S1821" s="12"/>
      <c r="T1821" s="12"/>
      <c r="U1821" s="12"/>
      <c r="V1821" s="12"/>
      <c r="W1821" s="12"/>
      <c r="X1821" s="12"/>
      <c r="Y1821" s="12"/>
      <c r="Z1821" s="12"/>
      <c r="AA1821" s="12"/>
      <c r="AB1821" s="12"/>
    </row>
    <row r="1822" spans="1:28" ht="12.75" customHeight="1" x14ac:dyDescent="0.15">
      <c r="A1822" t="str">
        <f t="shared" si="85"/>
        <v>1434703825540246172978</v>
      </c>
      <c r="B1822" s="45">
        <v>143470382</v>
      </c>
      <c r="C1822" s="13">
        <v>5540246172978</v>
      </c>
      <c r="D1822" s="11" t="str">
        <f t="shared" si="84"/>
        <v>CREMERIE</v>
      </c>
      <c r="E1822" s="7">
        <v>44904</v>
      </c>
      <c r="F1822" s="42" t="str">
        <f t="shared" si="86"/>
        <v>202212</v>
      </c>
      <c r="G1822" s="9">
        <v>836</v>
      </c>
      <c r="H1822" s="12"/>
      <c r="I1822" s="12"/>
      <c r="J1822" s="12"/>
      <c r="K1822" s="12"/>
      <c r="L1822" s="12"/>
      <c r="M1822" s="12"/>
      <c r="N1822" s="12"/>
      <c r="O1822" s="12"/>
      <c r="P1822" s="12"/>
      <c r="Q1822" s="12"/>
      <c r="R1822" s="12"/>
      <c r="S1822" s="12"/>
      <c r="T1822" s="12"/>
      <c r="U1822" s="12"/>
      <c r="V1822" s="12"/>
      <c r="W1822" s="12"/>
      <c r="X1822" s="12"/>
      <c r="Y1822" s="12"/>
      <c r="Z1822" s="12"/>
      <c r="AA1822" s="12"/>
      <c r="AB1822" s="12"/>
    </row>
    <row r="1823" spans="1:28" ht="12.75" customHeight="1" x14ac:dyDescent="0.15">
      <c r="A1823" t="str">
        <f t="shared" si="85"/>
        <v>1434703825540246188175</v>
      </c>
      <c r="B1823" s="45">
        <v>143470382</v>
      </c>
      <c r="C1823" s="11">
        <v>5540246188175</v>
      </c>
      <c r="D1823" s="11" t="str">
        <f t="shared" si="84"/>
        <v>CREMERIE</v>
      </c>
      <c r="E1823" s="4">
        <v>44904</v>
      </c>
      <c r="F1823" s="42" t="str">
        <f t="shared" si="86"/>
        <v>202212</v>
      </c>
      <c r="G1823" s="6">
        <v>186</v>
      </c>
      <c r="H1823" s="12"/>
      <c r="I1823" s="12"/>
      <c r="J1823" s="12"/>
      <c r="K1823" s="12"/>
      <c r="L1823" s="12"/>
      <c r="M1823" s="12"/>
      <c r="N1823" s="12"/>
      <c r="O1823" s="12"/>
      <c r="P1823" s="12"/>
      <c r="Q1823" s="12"/>
      <c r="R1823" s="12"/>
      <c r="S1823" s="12"/>
      <c r="T1823" s="12"/>
      <c r="U1823" s="12"/>
      <c r="V1823" s="12"/>
      <c r="W1823" s="12"/>
      <c r="X1823" s="12"/>
      <c r="Y1823" s="12"/>
      <c r="Z1823" s="12"/>
      <c r="AA1823" s="12"/>
      <c r="AB1823" s="12"/>
    </row>
    <row r="1824" spans="1:28" ht="12.75" customHeight="1" x14ac:dyDescent="0.15">
      <c r="A1824" t="str">
        <f t="shared" si="85"/>
        <v>1434804325540246172539</v>
      </c>
      <c r="B1824" s="45">
        <v>143480432</v>
      </c>
      <c r="C1824" s="13">
        <v>5540246172539</v>
      </c>
      <c r="D1824" s="11" t="str">
        <f t="shared" si="84"/>
        <v>CREMERIE</v>
      </c>
      <c r="E1824" s="7">
        <v>44905</v>
      </c>
      <c r="F1824" s="42" t="str">
        <f t="shared" si="86"/>
        <v>202212</v>
      </c>
      <c r="G1824" s="9">
        <v>47</v>
      </c>
      <c r="H1824" s="12"/>
      <c r="I1824" s="12"/>
      <c r="J1824" s="12"/>
      <c r="K1824" s="12"/>
      <c r="L1824" s="12"/>
      <c r="M1824" s="12"/>
      <c r="N1824" s="12"/>
      <c r="O1824" s="12"/>
      <c r="P1824" s="12"/>
      <c r="Q1824" s="12"/>
      <c r="R1824" s="12"/>
      <c r="S1824" s="12"/>
      <c r="T1824" s="12"/>
      <c r="U1824" s="12"/>
      <c r="V1824" s="12"/>
      <c r="W1824" s="12"/>
      <c r="X1824" s="12"/>
      <c r="Y1824" s="12"/>
      <c r="Z1824" s="12"/>
      <c r="AA1824" s="12"/>
      <c r="AB1824" s="12"/>
    </row>
    <row r="1825" spans="1:28" ht="12.75" customHeight="1" x14ac:dyDescent="0.15">
      <c r="A1825" t="str">
        <f t="shared" si="85"/>
        <v>1434804325540246172978</v>
      </c>
      <c r="B1825" s="45">
        <v>143480432</v>
      </c>
      <c r="C1825" s="11">
        <v>5540246172978</v>
      </c>
      <c r="D1825" s="11" t="str">
        <f t="shared" si="84"/>
        <v>CREMERIE</v>
      </c>
      <c r="E1825" s="4">
        <v>44905</v>
      </c>
      <c r="F1825" s="42" t="str">
        <f t="shared" si="86"/>
        <v>202212</v>
      </c>
      <c r="G1825" s="6">
        <v>1671</v>
      </c>
      <c r="H1825" s="12"/>
      <c r="I1825" s="12"/>
      <c r="J1825" s="12"/>
      <c r="K1825" s="12"/>
      <c r="L1825" s="12"/>
      <c r="M1825" s="12"/>
      <c r="N1825" s="12"/>
      <c r="O1825" s="12"/>
      <c r="P1825" s="12"/>
      <c r="Q1825" s="12"/>
      <c r="R1825" s="12"/>
      <c r="S1825" s="12"/>
      <c r="T1825" s="12"/>
      <c r="U1825" s="12"/>
      <c r="V1825" s="12"/>
      <c r="W1825" s="12"/>
      <c r="X1825" s="12"/>
      <c r="Y1825" s="12"/>
      <c r="Z1825" s="12"/>
      <c r="AA1825" s="12"/>
      <c r="AB1825" s="12"/>
    </row>
    <row r="1826" spans="1:28" ht="12.75" customHeight="1" x14ac:dyDescent="0.15">
      <c r="A1826" t="str">
        <f t="shared" si="85"/>
        <v>1434804325540246174174</v>
      </c>
      <c r="B1826" s="45">
        <v>143480432</v>
      </c>
      <c r="C1826" s="11">
        <v>5540246174174</v>
      </c>
      <c r="D1826" s="11" t="str">
        <f t="shared" si="84"/>
        <v>CREMERIE</v>
      </c>
      <c r="E1826" s="4">
        <v>44905</v>
      </c>
      <c r="F1826" s="42" t="str">
        <f t="shared" si="86"/>
        <v>202212</v>
      </c>
      <c r="G1826" s="6">
        <v>464</v>
      </c>
      <c r="H1826" s="12"/>
      <c r="I1826" s="12"/>
      <c r="J1826" s="12"/>
      <c r="K1826" s="12"/>
      <c r="L1826" s="12"/>
      <c r="M1826" s="12"/>
      <c r="N1826" s="12"/>
      <c r="O1826" s="12"/>
      <c r="P1826" s="12"/>
      <c r="Q1826" s="12"/>
      <c r="R1826" s="12"/>
      <c r="S1826" s="12"/>
      <c r="T1826" s="12"/>
      <c r="U1826" s="12"/>
      <c r="V1826" s="12"/>
      <c r="W1826" s="12"/>
      <c r="X1826" s="12"/>
      <c r="Y1826" s="12"/>
      <c r="Z1826" s="12"/>
      <c r="AA1826" s="12"/>
      <c r="AB1826" s="12"/>
    </row>
    <row r="1827" spans="1:28" ht="12.75" customHeight="1" x14ac:dyDescent="0.15">
      <c r="A1827" t="str">
        <f t="shared" si="85"/>
        <v>1434804325540246176699</v>
      </c>
      <c r="B1827" s="45">
        <v>143480432</v>
      </c>
      <c r="C1827" s="13">
        <v>5540246176699</v>
      </c>
      <c r="D1827" s="11" t="str">
        <f t="shared" si="84"/>
        <v>CREMERIE</v>
      </c>
      <c r="E1827" s="7">
        <v>44905</v>
      </c>
      <c r="F1827" s="42" t="str">
        <f t="shared" si="86"/>
        <v>202212</v>
      </c>
      <c r="G1827" s="9">
        <v>6264</v>
      </c>
      <c r="H1827" s="12"/>
      <c r="I1827" s="12"/>
      <c r="J1827" s="12"/>
      <c r="K1827" s="12"/>
      <c r="L1827" s="12"/>
      <c r="M1827" s="12"/>
      <c r="N1827" s="12"/>
      <c r="O1827" s="12"/>
      <c r="P1827" s="12"/>
      <c r="Q1827" s="12"/>
      <c r="R1827" s="12"/>
      <c r="S1827" s="12"/>
      <c r="T1827" s="12"/>
      <c r="U1827" s="12"/>
      <c r="V1827" s="12"/>
      <c r="W1827" s="12"/>
      <c r="X1827" s="12"/>
      <c r="Y1827" s="12"/>
      <c r="Z1827" s="12"/>
      <c r="AA1827" s="12"/>
      <c r="AB1827" s="12"/>
    </row>
    <row r="1828" spans="1:28" ht="12.75" customHeight="1" x14ac:dyDescent="0.15">
      <c r="A1828" t="str">
        <f t="shared" si="85"/>
        <v>1434804335540246176295</v>
      </c>
      <c r="B1828" s="45">
        <v>143480433</v>
      </c>
      <c r="C1828" s="13">
        <v>5540246176295</v>
      </c>
      <c r="D1828" s="11" t="str">
        <f t="shared" si="84"/>
        <v>CREMERIE</v>
      </c>
      <c r="E1828" s="7">
        <v>44905</v>
      </c>
      <c r="F1828" s="42" t="str">
        <f t="shared" si="86"/>
        <v>202212</v>
      </c>
      <c r="G1828" s="9">
        <v>7424</v>
      </c>
      <c r="H1828" s="12"/>
      <c r="I1828" s="12"/>
      <c r="J1828" s="12"/>
      <c r="K1828" s="12"/>
      <c r="L1828" s="12"/>
      <c r="M1828" s="12"/>
      <c r="N1828" s="12"/>
      <c r="O1828" s="12"/>
      <c r="P1828" s="12"/>
      <c r="Q1828" s="12"/>
      <c r="R1828" s="12"/>
      <c r="S1828" s="12"/>
      <c r="T1828" s="12"/>
      <c r="U1828" s="12"/>
      <c r="V1828" s="12"/>
      <c r="W1828" s="12"/>
      <c r="X1828" s="12"/>
      <c r="Y1828" s="12"/>
      <c r="Z1828" s="12"/>
      <c r="AA1828" s="12"/>
      <c r="AB1828" s="12"/>
    </row>
    <row r="1829" spans="1:28" ht="12.75" customHeight="1" x14ac:dyDescent="0.15">
      <c r="A1829" t="str">
        <f t="shared" si="85"/>
        <v>1434804805540246187987</v>
      </c>
      <c r="B1829" s="45">
        <v>143480480</v>
      </c>
      <c r="C1829" s="13">
        <v>5540246187987</v>
      </c>
      <c r="D1829" s="11" t="str">
        <f t="shared" si="84"/>
        <v>CREMERIE</v>
      </c>
      <c r="E1829" s="7">
        <v>44906</v>
      </c>
      <c r="F1829" s="42" t="str">
        <f t="shared" si="86"/>
        <v>202212</v>
      </c>
      <c r="G1829" s="9">
        <v>2228</v>
      </c>
      <c r="H1829" s="12"/>
      <c r="I1829" s="12"/>
      <c r="J1829" s="12"/>
      <c r="K1829" s="12"/>
      <c r="L1829" s="12"/>
      <c r="M1829" s="12"/>
      <c r="N1829" s="12"/>
      <c r="O1829" s="12"/>
      <c r="P1829" s="12"/>
      <c r="Q1829" s="12"/>
      <c r="R1829" s="12"/>
      <c r="S1829" s="12"/>
      <c r="T1829" s="12"/>
      <c r="U1829" s="12"/>
      <c r="V1829" s="12"/>
      <c r="W1829" s="12"/>
      <c r="X1829" s="12"/>
      <c r="Y1829" s="12"/>
      <c r="Z1829" s="12"/>
      <c r="AA1829" s="12"/>
      <c r="AB1829" s="12"/>
    </row>
    <row r="1830" spans="1:28" ht="12.75" customHeight="1" x14ac:dyDescent="0.15">
      <c r="A1830" t="str">
        <f t="shared" si="85"/>
        <v>1434804815540246172669</v>
      </c>
      <c r="B1830" s="45">
        <v>143480481</v>
      </c>
      <c r="C1830" s="11">
        <v>5540246172669</v>
      </c>
      <c r="D1830" s="11" t="str">
        <f t="shared" si="84"/>
        <v>CREMERIE</v>
      </c>
      <c r="E1830" s="4">
        <v>44906</v>
      </c>
      <c r="F1830" s="42" t="str">
        <f t="shared" si="86"/>
        <v>202212</v>
      </c>
      <c r="G1830" s="6">
        <v>279</v>
      </c>
      <c r="H1830" s="12"/>
      <c r="I1830" s="12"/>
      <c r="J1830" s="12"/>
      <c r="K1830" s="12"/>
      <c r="L1830" s="12"/>
      <c r="M1830" s="12"/>
      <c r="N1830" s="12"/>
      <c r="O1830" s="12"/>
      <c r="P1830" s="12"/>
      <c r="Q1830" s="12"/>
      <c r="R1830" s="12"/>
      <c r="S1830" s="12"/>
      <c r="T1830" s="12"/>
      <c r="U1830" s="12"/>
      <c r="V1830" s="12"/>
      <c r="W1830" s="12"/>
      <c r="X1830" s="12"/>
      <c r="Y1830" s="12"/>
      <c r="Z1830" s="12"/>
      <c r="AA1830" s="12"/>
      <c r="AB1830" s="12"/>
    </row>
    <row r="1831" spans="1:28" ht="12.75" customHeight="1" x14ac:dyDescent="0.15">
      <c r="A1831" t="str">
        <f t="shared" si="85"/>
        <v>1434804815540246172978</v>
      </c>
      <c r="B1831" s="45">
        <v>143480481</v>
      </c>
      <c r="C1831" s="13">
        <v>5540246172978</v>
      </c>
      <c r="D1831" s="11" t="str">
        <f t="shared" si="84"/>
        <v>CREMERIE</v>
      </c>
      <c r="E1831" s="7">
        <v>44906</v>
      </c>
      <c r="F1831" s="42" t="str">
        <f t="shared" si="86"/>
        <v>202212</v>
      </c>
      <c r="G1831" s="9">
        <v>836</v>
      </c>
      <c r="H1831" s="12"/>
      <c r="I1831" s="12"/>
      <c r="J1831" s="12"/>
      <c r="K1831" s="12"/>
      <c r="L1831" s="12"/>
      <c r="M1831" s="12"/>
      <c r="N1831" s="12"/>
      <c r="O1831" s="12"/>
      <c r="P1831" s="12"/>
      <c r="Q1831" s="12"/>
      <c r="R1831" s="12"/>
      <c r="S1831" s="12"/>
      <c r="T1831" s="12"/>
      <c r="U1831" s="12"/>
      <c r="V1831" s="12"/>
      <c r="W1831" s="12"/>
      <c r="X1831" s="12"/>
      <c r="Y1831" s="12"/>
      <c r="Z1831" s="12"/>
      <c r="AA1831" s="12"/>
      <c r="AB1831" s="12"/>
    </row>
    <row r="1832" spans="1:28" ht="12.75" customHeight="1" x14ac:dyDescent="0.15">
      <c r="A1832" t="str">
        <f t="shared" si="85"/>
        <v>1434804815540246174174</v>
      </c>
      <c r="B1832" s="45">
        <v>143480481</v>
      </c>
      <c r="C1832" s="11">
        <v>5540246174174</v>
      </c>
      <c r="D1832" s="11" t="str">
        <f t="shared" si="84"/>
        <v>CREMERIE</v>
      </c>
      <c r="E1832" s="4">
        <v>44906</v>
      </c>
      <c r="F1832" s="42" t="str">
        <f t="shared" si="86"/>
        <v>202212</v>
      </c>
      <c r="G1832" s="6">
        <v>232</v>
      </c>
      <c r="H1832" s="12"/>
      <c r="I1832" s="12"/>
      <c r="J1832" s="12"/>
      <c r="K1832" s="12"/>
      <c r="L1832" s="12"/>
      <c r="M1832" s="12"/>
      <c r="N1832" s="12"/>
      <c r="O1832" s="12"/>
      <c r="P1832" s="12"/>
      <c r="Q1832" s="12"/>
      <c r="R1832" s="12"/>
      <c r="S1832" s="12"/>
      <c r="T1832" s="12"/>
      <c r="U1832" s="12"/>
      <c r="V1832" s="12"/>
      <c r="W1832" s="12"/>
      <c r="X1832" s="12"/>
      <c r="Y1832" s="12"/>
      <c r="Z1832" s="12"/>
      <c r="AA1832" s="12"/>
      <c r="AB1832" s="12"/>
    </row>
    <row r="1833" spans="1:28" ht="12.75" customHeight="1" x14ac:dyDescent="0.15">
      <c r="A1833" t="str">
        <f t="shared" si="85"/>
        <v>1434804815540246192102</v>
      </c>
      <c r="B1833" s="45">
        <v>143480481</v>
      </c>
      <c r="C1833" s="11">
        <v>5540246192102</v>
      </c>
      <c r="D1833" s="11" t="str">
        <f t="shared" si="84"/>
        <v>CREMERIE</v>
      </c>
      <c r="E1833" s="4">
        <v>44906</v>
      </c>
      <c r="F1833" s="42" t="str">
        <f t="shared" si="86"/>
        <v>202212</v>
      </c>
      <c r="G1833" s="6">
        <v>4009</v>
      </c>
      <c r="H1833" s="12"/>
      <c r="I1833" s="12"/>
      <c r="J1833" s="12"/>
      <c r="K1833" s="12"/>
      <c r="L1833" s="12"/>
      <c r="M1833" s="12"/>
      <c r="N1833" s="12"/>
      <c r="O1833" s="12"/>
      <c r="P1833" s="12"/>
      <c r="Q1833" s="12"/>
      <c r="R1833" s="12"/>
      <c r="S1833" s="12"/>
      <c r="T1833" s="12"/>
      <c r="U1833" s="12"/>
      <c r="V1833" s="12"/>
      <c r="W1833" s="12"/>
      <c r="X1833" s="12"/>
      <c r="Y1833" s="12"/>
      <c r="Z1833" s="12"/>
      <c r="AA1833" s="12"/>
      <c r="AB1833" s="12"/>
    </row>
    <row r="1834" spans="1:28" ht="12.75" customHeight="1" x14ac:dyDescent="0.15">
      <c r="A1834" t="str">
        <f t="shared" si="85"/>
        <v>1434804855540246186325</v>
      </c>
      <c r="B1834" s="45">
        <v>143480485</v>
      </c>
      <c r="C1834" s="11">
        <v>5540246186325</v>
      </c>
      <c r="D1834" s="11" t="str">
        <f t="shared" si="84"/>
        <v>CREMERIE</v>
      </c>
      <c r="E1834" s="4">
        <v>44907</v>
      </c>
      <c r="F1834" s="42" t="str">
        <f t="shared" si="86"/>
        <v>202212</v>
      </c>
      <c r="G1834" s="6">
        <v>140</v>
      </c>
      <c r="H1834" s="12"/>
      <c r="I1834" s="12"/>
      <c r="J1834" s="12"/>
      <c r="K1834" s="12"/>
      <c r="L1834" s="12"/>
      <c r="M1834" s="12"/>
      <c r="N1834" s="12"/>
      <c r="O1834" s="12"/>
      <c r="P1834" s="12"/>
      <c r="Q1834" s="12"/>
      <c r="R1834" s="12"/>
      <c r="S1834" s="12"/>
      <c r="T1834" s="12"/>
      <c r="U1834" s="12"/>
      <c r="V1834" s="12"/>
      <c r="W1834" s="12"/>
      <c r="X1834" s="12"/>
      <c r="Y1834" s="12"/>
      <c r="Z1834" s="12"/>
      <c r="AA1834" s="12"/>
      <c r="AB1834" s="12"/>
    </row>
    <row r="1835" spans="1:28" ht="12.75" customHeight="1" x14ac:dyDescent="0.15">
      <c r="A1835" t="str">
        <f t="shared" si="85"/>
        <v>1434804895540246173472</v>
      </c>
      <c r="B1835" s="45">
        <v>143480489</v>
      </c>
      <c r="C1835" s="13">
        <v>5540246173472</v>
      </c>
      <c r="D1835" s="11" t="str">
        <f t="shared" si="84"/>
        <v>CREMERIE</v>
      </c>
      <c r="E1835" s="7">
        <v>44911</v>
      </c>
      <c r="F1835" s="42" t="str">
        <f t="shared" si="86"/>
        <v>202212</v>
      </c>
      <c r="G1835" s="9">
        <v>279</v>
      </c>
      <c r="H1835" s="12"/>
      <c r="I1835" s="12"/>
      <c r="J1835" s="12"/>
      <c r="K1835" s="12"/>
      <c r="L1835" s="12"/>
      <c r="M1835" s="12"/>
      <c r="N1835" s="12"/>
      <c r="O1835" s="12"/>
      <c r="P1835" s="12"/>
      <c r="Q1835" s="12"/>
      <c r="R1835" s="12"/>
      <c r="S1835" s="12"/>
      <c r="T1835" s="12"/>
      <c r="U1835" s="12"/>
      <c r="V1835" s="12"/>
      <c r="W1835" s="12"/>
      <c r="X1835" s="12"/>
      <c r="Y1835" s="12"/>
      <c r="Z1835" s="12"/>
      <c r="AA1835" s="12"/>
      <c r="AB1835" s="12"/>
    </row>
    <row r="1836" spans="1:28" ht="12.75" customHeight="1" x14ac:dyDescent="0.15">
      <c r="A1836" t="str">
        <f t="shared" si="85"/>
        <v>1434804895540246175047</v>
      </c>
      <c r="B1836" s="45">
        <v>143480489</v>
      </c>
      <c r="C1836" s="11">
        <v>5540246175047</v>
      </c>
      <c r="D1836" s="11" t="str">
        <f t="shared" si="84"/>
        <v>CREMERIE</v>
      </c>
      <c r="E1836" s="4">
        <v>44911</v>
      </c>
      <c r="F1836" s="42" t="str">
        <f t="shared" si="86"/>
        <v>202212</v>
      </c>
      <c r="G1836" s="6">
        <v>209</v>
      </c>
      <c r="H1836" s="12"/>
      <c r="I1836" s="12"/>
      <c r="J1836" s="12"/>
      <c r="K1836" s="12"/>
      <c r="L1836" s="12"/>
      <c r="M1836" s="12"/>
      <c r="N1836" s="12"/>
      <c r="O1836" s="12"/>
      <c r="P1836" s="12"/>
      <c r="Q1836" s="12"/>
      <c r="R1836" s="12"/>
      <c r="S1836" s="12"/>
      <c r="T1836" s="12"/>
      <c r="U1836" s="12"/>
      <c r="V1836" s="12"/>
      <c r="W1836" s="12"/>
      <c r="X1836" s="12"/>
      <c r="Y1836" s="12"/>
      <c r="Z1836" s="12"/>
      <c r="AA1836" s="12"/>
      <c r="AB1836" s="12"/>
    </row>
    <row r="1837" spans="1:28" ht="12.75" customHeight="1" x14ac:dyDescent="0.15">
      <c r="A1837" t="str">
        <f t="shared" si="85"/>
        <v>1434804895540246175049</v>
      </c>
      <c r="B1837" s="45">
        <v>143480489</v>
      </c>
      <c r="C1837" s="13">
        <v>5540246175049</v>
      </c>
      <c r="D1837" s="11" t="str">
        <f t="shared" si="84"/>
        <v>CREMERIE</v>
      </c>
      <c r="E1837" s="7">
        <v>44911</v>
      </c>
      <c r="F1837" s="42" t="str">
        <f t="shared" si="86"/>
        <v>202212</v>
      </c>
      <c r="G1837" s="9">
        <v>557</v>
      </c>
      <c r="H1837" s="12"/>
      <c r="I1837" s="12"/>
      <c r="J1837" s="12"/>
      <c r="K1837" s="12"/>
      <c r="L1837" s="12"/>
      <c r="M1837" s="12"/>
      <c r="N1837" s="12"/>
      <c r="O1837" s="12"/>
      <c r="P1837" s="12"/>
      <c r="Q1837" s="12"/>
      <c r="R1837" s="12"/>
      <c r="S1837" s="12"/>
      <c r="T1837" s="12"/>
      <c r="U1837" s="12"/>
      <c r="V1837" s="12"/>
      <c r="W1837" s="12"/>
      <c r="X1837" s="12"/>
      <c r="Y1837" s="12"/>
      <c r="Z1837" s="12"/>
      <c r="AA1837" s="12"/>
      <c r="AB1837" s="12"/>
    </row>
    <row r="1838" spans="1:28" ht="12.75" customHeight="1" x14ac:dyDescent="0.15">
      <c r="A1838" t="str">
        <f t="shared" si="85"/>
        <v>1434804895540246175050</v>
      </c>
      <c r="B1838" s="45">
        <v>143480489</v>
      </c>
      <c r="C1838" s="11">
        <v>5540246175050</v>
      </c>
      <c r="D1838" s="11" t="str">
        <f t="shared" si="84"/>
        <v>CREMERIE</v>
      </c>
      <c r="E1838" s="4">
        <v>44911</v>
      </c>
      <c r="F1838" s="42" t="str">
        <f t="shared" si="86"/>
        <v>202212</v>
      </c>
      <c r="G1838" s="6">
        <v>557</v>
      </c>
      <c r="H1838" s="12"/>
      <c r="I1838" s="12"/>
      <c r="J1838" s="12"/>
      <c r="K1838" s="12"/>
      <c r="L1838" s="12"/>
      <c r="M1838" s="12"/>
      <c r="N1838" s="12"/>
      <c r="O1838" s="12"/>
      <c r="P1838" s="12"/>
      <c r="Q1838" s="12"/>
      <c r="R1838" s="12"/>
      <c r="S1838" s="12"/>
      <c r="T1838" s="12"/>
      <c r="U1838" s="12"/>
      <c r="V1838" s="12"/>
      <c r="W1838" s="12"/>
      <c r="X1838" s="12"/>
      <c r="Y1838" s="12"/>
      <c r="Z1838" s="12"/>
      <c r="AA1838" s="12"/>
      <c r="AB1838" s="12"/>
    </row>
    <row r="1839" spans="1:28" ht="12.75" customHeight="1" x14ac:dyDescent="0.15">
      <c r="A1839" t="str">
        <f t="shared" si="85"/>
        <v>1434805055540246192102</v>
      </c>
      <c r="B1839" s="45">
        <v>143480505</v>
      </c>
      <c r="C1839" s="11">
        <v>5540246192102</v>
      </c>
      <c r="D1839" s="11" t="str">
        <f t="shared" si="84"/>
        <v>CREMERIE</v>
      </c>
      <c r="E1839" s="4">
        <v>44905</v>
      </c>
      <c r="F1839" s="42" t="str">
        <f t="shared" si="86"/>
        <v>202212</v>
      </c>
      <c r="G1839" s="6">
        <v>6014</v>
      </c>
      <c r="H1839" s="12"/>
      <c r="I1839" s="12"/>
      <c r="J1839" s="12"/>
      <c r="K1839" s="12"/>
      <c r="L1839" s="12"/>
      <c r="M1839" s="12"/>
      <c r="N1839" s="12"/>
      <c r="O1839" s="12"/>
      <c r="P1839" s="12"/>
      <c r="Q1839" s="12"/>
      <c r="R1839" s="12"/>
      <c r="S1839" s="12"/>
      <c r="T1839" s="12"/>
      <c r="U1839" s="12"/>
      <c r="V1839" s="12"/>
      <c r="W1839" s="12"/>
      <c r="X1839" s="12"/>
      <c r="Y1839" s="12"/>
      <c r="Z1839" s="12"/>
      <c r="AA1839" s="12"/>
      <c r="AB1839" s="12"/>
    </row>
    <row r="1840" spans="1:28" ht="12.75" customHeight="1" x14ac:dyDescent="0.15">
      <c r="A1840" t="str">
        <f t="shared" si="85"/>
        <v>1434805135540246171933</v>
      </c>
      <c r="B1840" s="45">
        <v>143480513</v>
      </c>
      <c r="C1840" s="13">
        <v>5540246171933</v>
      </c>
      <c r="D1840" s="11" t="str">
        <f t="shared" si="84"/>
        <v>CREMERIE</v>
      </c>
      <c r="E1840" s="7">
        <v>44907</v>
      </c>
      <c r="F1840" s="42" t="str">
        <f t="shared" si="86"/>
        <v>202212</v>
      </c>
      <c r="G1840" s="9">
        <v>2228</v>
      </c>
      <c r="H1840" s="12"/>
      <c r="I1840" s="12"/>
      <c r="J1840" s="12"/>
      <c r="K1840" s="12"/>
      <c r="L1840" s="12"/>
      <c r="M1840" s="12"/>
      <c r="N1840" s="12"/>
      <c r="O1840" s="12"/>
      <c r="P1840" s="12"/>
      <c r="Q1840" s="12"/>
      <c r="R1840" s="12"/>
      <c r="S1840" s="12"/>
      <c r="T1840" s="12"/>
      <c r="U1840" s="12"/>
      <c r="V1840" s="12"/>
      <c r="W1840" s="12"/>
      <c r="X1840" s="12"/>
      <c r="Y1840" s="12"/>
      <c r="Z1840" s="12"/>
      <c r="AA1840" s="12"/>
      <c r="AB1840" s="12"/>
    </row>
    <row r="1841" spans="1:28" ht="12.75" customHeight="1" x14ac:dyDescent="0.15">
      <c r="A1841" t="str">
        <f t="shared" si="85"/>
        <v>1434805135540246176294</v>
      </c>
      <c r="B1841" s="45">
        <v>143480513</v>
      </c>
      <c r="C1841" s="11">
        <v>5540246176294</v>
      </c>
      <c r="D1841" s="11" t="str">
        <f t="shared" si="84"/>
        <v>CREMERIE</v>
      </c>
      <c r="E1841" s="4">
        <v>44907</v>
      </c>
      <c r="F1841" s="42" t="str">
        <f t="shared" si="86"/>
        <v>202212</v>
      </c>
      <c r="G1841" s="6">
        <v>1485</v>
      </c>
      <c r="H1841" s="12"/>
      <c r="I1841" s="12"/>
      <c r="J1841" s="12"/>
      <c r="K1841" s="12"/>
      <c r="L1841" s="12"/>
      <c r="M1841" s="12"/>
      <c r="N1841" s="12"/>
      <c r="O1841" s="12"/>
      <c r="P1841" s="12"/>
      <c r="Q1841" s="12"/>
      <c r="R1841" s="12"/>
      <c r="S1841" s="12"/>
      <c r="T1841" s="12"/>
      <c r="U1841" s="12"/>
      <c r="V1841" s="12"/>
      <c r="W1841" s="12"/>
      <c r="X1841" s="12"/>
      <c r="Y1841" s="12"/>
      <c r="Z1841" s="12"/>
      <c r="AA1841" s="12"/>
      <c r="AB1841" s="12"/>
    </row>
    <row r="1842" spans="1:28" ht="12.75" customHeight="1" x14ac:dyDescent="0.15">
      <c r="A1842" t="str">
        <f t="shared" si="85"/>
        <v>1434805135540246176295</v>
      </c>
      <c r="B1842" s="45">
        <v>143480513</v>
      </c>
      <c r="C1842" s="13">
        <v>5540246176295</v>
      </c>
      <c r="D1842" s="11" t="str">
        <f t="shared" si="84"/>
        <v>CREMERIE</v>
      </c>
      <c r="E1842" s="7">
        <v>44907</v>
      </c>
      <c r="F1842" s="42" t="str">
        <f t="shared" si="86"/>
        <v>202212</v>
      </c>
      <c r="G1842" s="9">
        <v>7424</v>
      </c>
      <c r="H1842" s="12"/>
      <c r="I1842" s="12"/>
      <c r="J1842" s="12"/>
      <c r="K1842" s="12"/>
      <c r="L1842" s="12"/>
      <c r="M1842" s="12"/>
      <c r="N1842" s="12"/>
      <c r="O1842" s="12"/>
      <c r="P1842" s="12"/>
      <c r="Q1842" s="12"/>
      <c r="R1842" s="12"/>
      <c r="S1842" s="12"/>
      <c r="T1842" s="12"/>
      <c r="U1842" s="12"/>
      <c r="V1842" s="12"/>
      <c r="W1842" s="12"/>
      <c r="X1842" s="12"/>
      <c r="Y1842" s="12"/>
      <c r="Z1842" s="12"/>
      <c r="AA1842" s="12"/>
      <c r="AB1842" s="12"/>
    </row>
    <row r="1843" spans="1:28" ht="12.75" customHeight="1" x14ac:dyDescent="0.15">
      <c r="A1843" t="str">
        <f t="shared" si="85"/>
        <v>1434805135540246187987</v>
      </c>
      <c r="B1843" s="45">
        <v>143480513</v>
      </c>
      <c r="C1843" s="13">
        <v>5540246187987</v>
      </c>
      <c r="D1843" s="11" t="str">
        <f t="shared" si="84"/>
        <v>CREMERIE</v>
      </c>
      <c r="E1843" s="7">
        <v>44907</v>
      </c>
      <c r="F1843" s="42" t="str">
        <f t="shared" si="86"/>
        <v>202212</v>
      </c>
      <c r="G1843" s="9">
        <v>3341</v>
      </c>
      <c r="H1843" s="12"/>
      <c r="I1843" s="12"/>
      <c r="J1843" s="12"/>
      <c r="K1843" s="12"/>
      <c r="L1843" s="12"/>
      <c r="M1843" s="12"/>
      <c r="N1843" s="12"/>
      <c r="O1843" s="12"/>
      <c r="P1843" s="12"/>
      <c r="Q1843" s="12"/>
      <c r="R1843" s="12"/>
      <c r="S1843" s="12"/>
      <c r="T1843" s="12"/>
      <c r="U1843" s="12"/>
      <c r="V1843" s="12"/>
      <c r="W1843" s="12"/>
      <c r="X1843" s="12"/>
      <c r="Y1843" s="12"/>
      <c r="Z1843" s="12"/>
      <c r="AA1843" s="12"/>
      <c r="AB1843" s="12"/>
    </row>
    <row r="1844" spans="1:28" ht="12.75" customHeight="1" x14ac:dyDescent="0.15">
      <c r="A1844" t="str">
        <f t="shared" si="85"/>
        <v>1434805145540246172539</v>
      </c>
      <c r="B1844" s="45">
        <v>143480514</v>
      </c>
      <c r="C1844" s="13">
        <v>5540246172539</v>
      </c>
      <c r="D1844" s="11" t="str">
        <f t="shared" si="84"/>
        <v>CREMERIE</v>
      </c>
      <c r="E1844" s="7">
        <v>44907</v>
      </c>
      <c r="F1844" s="42" t="str">
        <f t="shared" si="86"/>
        <v>202212</v>
      </c>
      <c r="G1844" s="9">
        <v>47</v>
      </c>
      <c r="H1844" s="12"/>
      <c r="I1844" s="12"/>
      <c r="J1844" s="12"/>
      <c r="K1844" s="12"/>
      <c r="L1844" s="12"/>
      <c r="M1844" s="12"/>
      <c r="N1844" s="12"/>
      <c r="O1844" s="12"/>
      <c r="P1844" s="12"/>
      <c r="Q1844" s="12"/>
      <c r="R1844" s="12"/>
      <c r="S1844" s="12"/>
      <c r="T1844" s="12"/>
      <c r="U1844" s="12"/>
      <c r="V1844" s="12"/>
      <c r="W1844" s="12"/>
      <c r="X1844" s="12"/>
      <c r="Y1844" s="12"/>
      <c r="Z1844" s="12"/>
      <c r="AA1844" s="12"/>
      <c r="AB1844" s="12"/>
    </row>
    <row r="1845" spans="1:28" ht="12.75" customHeight="1" x14ac:dyDescent="0.15">
      <c r="A1845" t="str">
        <f t="shared" si="85"/>
        <v>1434805145540246172669</v>
      </c>
      <c r="B1845" s="45">
        <v>143480514</v>
      </c>
      <c r="C1845" s="11">
        <v>5540246172669</v>
      </c>
      <c r="D1845" s="11" t="str">
        <f t="shared" si="84"/>
        <v>CREMERIE</v>
      </c>
      <c r="E1845" s="4">
        <v>44907</v>
      </c>
      <c r="F1845" s="42" t="str">
        <f t="shared" si="86"/>
        <v>202212</v>
      </c>
      <c r="G1845" s="6">
        <v>279</v>
      </c>
      <c r="H1845" s="12"/>
      <c r="I1845" s="12"/>
      <c r="J1845" s="12"/>
      <c r="K1845" s="12"/>
      <c r="L1845" s="12"/>
      <c r="M1845" s="12"/>
      <c r="N1845" s="12"/>
      <c r="O1845" s="12"/>
      <c r="P1845" s="12"/>
      <c r="Q1845" s="12"/>
      <c r="R1845" s="12"/>
      <c r="S1845" s="12"/>
      <c r="T1845" s="12"/>
      <c r="U1845" s="12"/>
      <c r="V1845" s="12"/>
      <c r="W1845" s="12"/>
      <c r="X1845" s="12"/>
      <c r="Y1845" s="12"/>
      <c r="Z1845" s="12"/>
      <c r="AA1845" s="12"/>
      <c r="AB1845" s="12"/>
    </row>
    <row r="1846" spans="1:28" ht="12.75" customHeight="1" x14ac:dyDescent="0.15">
      <c r="A1846" t="str">
        <f t="shared" si="85"/>
        <v>1434805145540246172978</v>
      </c>
      <c r="B1846" s="45">
        <v>143480514</v>
      </c>
      <c r="C1846" s="13">
        <v>5540246172978</v>
      </c>
      <c r="D1846" s="11" t="str">
        <f t="shared" si="84"/>
        <v>CREMERIE</v>
      </c>
      <c r="E1846" s="7">
        <v>44907</v>
      </c>
      <c r="F1846" s="42" t="str">
        <f t="shared" si="86"/>
        <v>202212</v>
      </c>
      <c r="G1846" s="9">
        <v>1671</v>
      </c>
      <c r="H1846" s="12"/>
      <c r="I1846" s="12"/>
      <c r="J1846" s="12"/>
      <c r="K1846" s="12"/>
      <c r="L1846" s="12"/>
      <c r="M1846" s="12"/>
      <c r="N1846" s="12"/>
      <c r="O1846" s="12"/>
      <c r="P1846" s="12"/>
      <c r="Q1846" s="12"/>
      <c r="R1846" s="12"/>
      <c r="S1846" s="12"/>
      <c r="T1846" s="12"/>
      <c r="U1846" s="12"/>
      <c r="V1846" s="12"/>
      <c r="W1846" s="12"/>
      <c r="X1846" s="12"/>
      <c r="Y1846" s="12"/>
      <c r="Z1846" s="12"/>
      <c r="AA1846" s="12"/>
      <c r="AB1846" s="12"/>
    </row>
    <row r="1847" spans="1:28" ht="12.75" customHeight="1" x14ac:dyDescent="0.15">
      <c r="A1847" t="str">
        <f t="shared" si="85"/>
        <v>1434805145540246174174</v>
      </c>
      <c r="B1847" s="45">
        <v>143480514</v>
      </c>
      <c r="C1847" s="11">
        <v>5540246174174</v>
      </c>
      <c r="D1847" s="11" t="str">
        <f t="shared" si="84"/>
        <v>CREMERIE</v>
      </c>
      <c r="E1847" s="4">
        <v>44907</v>
      </c>
      <c r="F1847" s="42" t="str">
        <f t="shared" si="86"/>
        <v>202212</v>
      </c>
      <c r="G1847" s="6">
        <v>232</v>
      </c>
      <c r="H1847" s="12"/>
      <c r="I1847" s="12"/>
      <c r="J1847" s="12"/>
      <c r="K1847" s="12"/>
      <c r="L1847" s="12"/>
      <c r="M1847" s="12"/>
      <c r="N1847" s="12"/>
      <c r="O1847" s="12"/>
      <c r="P1847" s="12"/>
      <c r="Q1847" s="12"/>
      <c r="R1847" s="12"/>
      <c r="S1847" s="12"/>
      <c r="T1847" s="12"/>
      <c r="U1847" s="12"/>
      <c r="V1847" s="12"/>
      <c r="W1847" s="12"/>
      <c r="X1847" s="12"/>
      <c r="Y1847" s="12"/>
      <c r="Z1847" s="12"/>
      <c r="AA1847" s="12"/>
      <c r="AB1847" s="12"/>
    </row>
    <row r="1848" spans="1:28" ht="12.75" customHeight="1" x14ac:dyDescent="0.15">
      <c r="A1848" t="str">
        <f t="shared" si="85"/>
        <v>1434805145540246176699</v>
      </c>
      <c r="B1848" s="45">
        <v>143480514</v>
      </c>
      <c r="C1848" s="13">
        <v>5540246176699</v>
      </c>
      <c r="D1848" s="11" t="str">
        <f t="shared" si="84"/>
        <v>CREMERIE</v>
      </c>
      <c r="E1848" s="7">
        <v>44907</v>
      </c>
      <c r="F1848" s="42" t="str">
        <f t="shared" si="86"/>
        <v>202212</v>
      </c>
      <c r="G1848" s="9">
        <v>6264</v>
      </c>
      <c r="H1848" s="12"/>
      <c r="I1848" s="12"/>
      <c r="J1848" s="12"/>
      <c r="K1848" s="12"/>
      <c r="L1848" s="12"/>
      <c r="M1848" s="12"/>
      <c r="N1848" s="12"/>
      <c r="O1848" s="12"/>
      <c r="P1848" s="12"/>
      <c r="Q1848" s="12"/>
      <c r="R1848" s="12"/>
      <c r="S1848" s="12"/>
      <c r="T1848" s="12"/>
      <c r="U1848" s="12"/>
      <c r="V1848" s="12"/>
      <c r="W1848" s="12"/>
      <c r="X1848" s="12"/>
      <c r="Y1848" s="12"/>
      <c r="Z1848" s="12"/>
      <c r="AA1848" s="12"/>
      <c r="AB1848" s="12"/>
    </row>
    <row r="1849" spans="1:28" ht="12.75" customHeight="1" x14ac:dyDescent="0.15">
      <c r="A1849" t="str">
        <f t="shared" si="85"/>
        <v>1434805215540246192148</v>
      </c>
      <c r="B1849" s="45">
        <v>143480521</v>
      </c>
      <c r="C1849" s="11">
        <v>5540246192148</v>
      </c>
      <c r="D1849" s="11" t="str">
        <f t="shared" si="84"/>
        <v>MIX LEGUMES</v>
      </c>
      <c r="E1849" s="4">
        <v>44927</v>
      </c>
      <c r="F1849" s="42" t="str">
        <f t="shared" si="86"/>
        <v>202301</v>
      </c>
      <c r="G1849" s="6">
        <v>45936</v>
      </c>
      <c r="H1849" s="12"/>
      <c r="I1849" s="12"/>
      <c r="J1849" s="12"/>
      <c r="K1849" s="12"/>
      <c r="L1849" s="12"/>
      <c r="M1849" s="12"/>
      <c r="N1849" s="12"/>
      <c r="O1849" s="12"/>
      <c r="P1849" s="12"/>
      <c r="Q1849" s="12"/>
      <c r="R1849" s="12"/>
      <c r="S1849" s="12"/>
      <c r="T1849" s="12"/>
      <c r="U1849" s="12"/>
      <c r="V1849" s="12"/>
      <c r="W1849" s="12"/>
      <c r="X1849" s="12"/>
      <c r="Y1849" s="12"/>
      <c r="Z1849" s="12"/>
      <c r="AA1849" s="12"/>
      <c r="AB1849" s="12"/>
    </row>
    <row r="1850" spans="1:28" ht="12.75" customHeight="1" x14ac:dyDescent="0.15">
      <c r="A1850" t="str">
        <f t="shared" si="85"/>
        <v>1434805255540246185429</v>
      </c>
      <c r="B1850" s="45">
        <v>143480525</v>
      </c>
      <c r="C1850" s="11">
        <v>5540246185429</v>
      </c>
      <c r="D1850" s="11" t="str">
        <f t="shared" si="84"/>
        <v>CREMERIE</v>
      </c>
      <c r="E1850" s="4">
        <v>44910</v>
      </c>
      <c r="F1850" s="42" t="str">
        <f t="shared" si="86"/>
        <v>202212</v>
      </c>
      <c r="G1850" s="6">
        <v>140</v>
      </c>
      <c r="H1850" s="12"/>
      <c r="I1850" s="12"/>
      <c r="J1850" s="12"/>
      <c r="K1850" s="12"/>
      <c r="L1850" s="12"/>
      <c r="M1850" s="12"/>
      <c r="N1850" s="12"/>
      <c r="O1850" s="12"/>
      <c r="P1850" s="12"/>
      <c r="Q1850" s="12"/>
      <c r="R1850" s="12"/>
      <c r="S1850" s="12"/>
      <c r="T1850" s="12"/>
      <c r="U1850" s="12"/>
      <c r="V1850" s="12"/>
      <c r="W1850" s="12"/>
      <c r="X1850" s="12"/>
      <c r="Y1850" s="12"/>
      <c r="Z1850" s="12"/>
      <c r="AA1850" s="12"/>
      <c r="AB1850" s="12"/>
    </row>
    <row r="1851" spans="1:28" ht="12.75" customHeight="1" x14ac:dyDescent="0.15">
      <c r="A1851" t="str">
        <f t="shared" si="85"/>
        <v>1434805255540246185562</v>
      </c>
      <c r="B1851" s="45">
        <v>143480525</v>
      </c>
      <c r="C1851" s="13">
        <v>5540246185562</v>
      </c>
      <c r="D1851" s="11" t="str">
        <f t="shared" si="84"/>
        <v>CREMERIE</v>
      </c>
      <c r="E1851" s="7">
        <v>44910</v>
      </c>
      <c r="F1851" s="42" t="str">
        <f t="shared" si="86"/>
        <v>202212</v>
      </c>
      <c r="G1851" s="9">
        <v>140</v>
      </c>
      <c r="H1851" s="12"/>
      <c r="I1851" s="12"/>
      <c r="J1851" s="12"/>
      <c r="K1851" s="12"/>
      <c r="L1851" s="12"/>
      <c r="M1851" s="12"/>
      <c r="N1851" s="12"/>
      <c r="O1851" s="12"/>
      <c r="P1851" s="12"/>
      <c r="Q1851" s="12"/>
      <c r="R1851" s="12"/>
      <c r="S1851" s="12"/>
      <c r="T1851" s="12"/>
      <c r="U1851" s="12"/>
      <c r="V1851" s="12"/>
      <c r="W1851" s="12"/>
      <c r="X1851" s="12"/>
      <c r="Y1851" s="12"/>
      <c r="Z1851" s="12"/>
      <c r="AA1851" s="12"/>
      <c r="AB1851" s="12"/>
    </row>
    <row r="1852" spans="1:28" ht="12.75" customHeight="1" x14ac:dyDescent="0.15">
      <c r="A1852" t="str">
        <f t="shared" si="85"/>
        <v>1434805375540246181061</v>
      </c>
      <c r="B1852" s="45">
        <v>143480537</v>
      </c>
      <c r="C1852" s="13">
        <v>5540246181061</v>
      </c>
      <c r="D1852" s="11" t="str">
        <f t="shared" si="84"/>
        <v>VOLAILLE</v>
      </c>
      <c r="E1852" s="7">
        <v>44926</v>
      </c>
      <c r="F1852" s="42" t="str">
        <f t="shared" si="86"/>
        <v>202212</v>
      </c>
      <c r="G1852" s="9">
        <v>6615</v>
      </c>
      <c r="H1852" s="12"/>
      <c r="I1852" s="12"/>
      <c r="J1852" s="12"/>
      <c r="K1852" s="12"/>
      <c r="L1852" s="12"/>
      <c r="M1852" s="12"/>
      <c r="N1852" s="12"/>
      <c r="O1852" s="12"/>
      <c r="P1852" s="12"/>
      <c r="Q1852" s="12"/>
      <c r="R1852" s="12"/>
      <c r="S1852" s="12"/>
      <c r="T1852" s="12"/>
      <c r="U1852" s="12"/>
      <c r="V1852" s="12"/>
      <c r="W1852" s="12"/>
      <c r="X1852" s="12"/>
      <c r="Y1852" s="12"/>
      <c r="Z1852" s="12"/>
      <c r="AA1852" s="12"/>
      <c r="AB1852" s="12"/>
    </row>
    <row r="1853" spans="1:28" ht="12.75" customHeight="1" x14ac:dyDescent="0.15">
      <c r="A1853" t="str">
        <f t="shared" si="85"/>
        <v>1434805375540246185278</v>
      </c>
      <c r="B1853" s="45">
        <v>143480537</v>
      </c>
      <c r="C1853" s="11">
        <v>5540246185278</v>
      </c>
      <c r="D1853" s="11" t="str">
        <f t="shared" si="84"/>
        <v>VOLAILLE</v>
      </c>
      <c r="E1853" s="4">
        <v>44926</v>
      </c>
      <c r="F1853" s="42" t="str">
        <f t="shared" si="86"/>
        <v>202212</v>
      </c>
      <c r="G1853" s="6">
        <v>4477</v>
      </c>
      <c r="H1853" s="12"/>
      <c r="I1853" s="12"/>
      <c r="J1853" s="12"/>
      <c r="K1853" s="12"/>
      <c r="L1853" s="12"/>
      <c r="M1853" s="12"/>
      <c r="N1853" s="12"/>
      <c r="O1853" s="12"/>
      <c r="P1853" s="12"/>
      <c r="Q1853" s="12"/>
      <c r="R1853" s="12"/>
      <c r="S1853" s="12"/>
      <c r="T1853" s="12"/>
      <c r="U1853" s="12"/>
      <c r="V1853" s="12"/>
      <c r="W1853" s="12"/>
      <c r="X1853" s="12"/>
      <c r="Y1853" s="12"/>
      <c r="Z1853" s="12"/>
      <c r="AA1853" s="12"/>
      <c r="AB1853" s="12"/>
    </row>
    <row r="1854" spans="1:28" ht="12.75" customHeight="1" x14ac:dyDescent="0.15">
      <c r="A1854" t="str">
        <f t="shared" si="85"/>
        <v>1434805395540246183130</v>
      </c>
      <c r="B1854" s="45">
        <v>143480539</v>
      </c>
      <c r="C1854" s="13">
        <v>5540246183130</v>
      </c>
      <c r="D1854" s="11" t="str">
        <f t="shared" si="84"/>
        <v>MIX LEGUMES</v>
      </c>
      <c r="E1854" s="7">
        <v>44917</v>
      </c>
      <c r="F1854" s="42" t="str">
        <f t="shared" si="86"/>
        <v>202212</v>
      </c>
      <c r="G1854" s="9">
        <v>2819</v>
      </c>
      <c r="H1854" s="12"/>
      <c r="I1854" s="12"/>
      <c r="J1854" s="12"/>
      <c r="K1854" s="12"/>
      <c r="L1854" s="12"/>
      <c r="M1854" s="12"/>
      <c r="N1854" s="12"/>
      <c r="O1854" s="12"/>
      <c r="P1854" s="12"/>
      <c r="Q1854" s="12"/>
      <c r="R1854" s="12"/>
      <c r="S1854" s="12"/>
      <c r="T1854" s="12"/>
      <c r="U1854" s="12"/>
      <c r="V1854" s="12"/>
      <c r="W1854" s="12"/>
      <c r="X1854" s="12"/>
      <c r="Y1854" s="12"/>
      <c r="Z1854" s="12"/>
      <c r="AA1854" s="12"/>
      <c r="AB1854" s="12"/>
    </row>
    <row r="1855" spans="1:28" ht="12.75" customHeight="1" x14ac:dyDescent="0.15">
      <c r="A1855" t="str">
        <f t="shared" si="85"/>
        <v>1434805395540246183537</v>
      </c>
      <c r="B1855" s="45">
        <v>143480539</v>
      </c>
      <c r="C1855" s="11">
        <v>5540246183537</v>
      </c>
      <c r="D1855" s="11" t="str">
        <f t="shared" si="84"/>
        <v>MIX LEGUMES</v>
      </c>
      <c r="E1855" s="4">
        <v>44917</v>
      </c>
      <c r="F1855" s="42" t="str">
        <f t="shared" si="86"/>
        <v>202212</v>
      </c>
      <c r="G1855" s="6">
        <v>961</v>
      </c>
      <c r="H1855" s="12"/>
      <c r="I1855" s="12"/>
      <c r="J1855" s="12"/>
      <c r="K1855" s="12"/>
      <c r="L1855" s="12"/>
      <c r="M1855" s="12"/>
      <c r="N1855" s="12"/>
      <c r="O1855" s="12"/>
      <c r="P1855" s="12"/>
      <c r="Q1855" s="12"/>
      <c r="R1855" s="12"/>
      <c r="S1855" s="12"/>
      <c r="T1855" s="12"/>
      <c r="U1855" s="12"/>
      <c r="V1855" s="12"/>
      <c r="W1855" s="12"/>
      <c r="X1855" s="12"/>
      <c r="Y1855" s="12"/>
      <c r="Z1855" s="12"/>
      <c r="AA1855" s="12"/>
      <c r="AB1855" s="12"/>
    </row>
    <row r="1856" spans="1:28" ht="12.75" customHeight="1" x14ac:dyDescent="0.15">
      <c r="A1856" t="str">
        <f t="shared" si="85"/>
        <v>1434805395540246183541</v>
      </c>
      <c r="B1856" s="45">
        <v>143480539</v>
      </c>
      <c r="C1856" s="13">
        <v>5540246183541</v>
      </c>
      <c r="D1856" s="11" t="str">
        <f t="shared" si="84"/>
        <v>MIX LEGUMES</v>
      </c>
      <c r="E1856" s="7">
        <v>44917</v>
      </c>
      <c r="F1856" s="42" t="str">
        <f t="shared" si="86"/>
        <v>202212</v>
      </c>
      <c r="G1856" s="9">
        <v>1694</v>
      </c>
      <c r="H1856" s="12"/>
      <c r="I1856" s="12"/>
      <c r="J1856" s="12"/>
      <c r="K1856" s="12"/>
      <c r="L1856" s="12"/>
      <c r="M1856" s="12"/>
      <c r="N1856" s="12"/>
      <c r="O1856" s="12"/>
      <c r="P1856" s="12"/>
      <c r="Q1856" s="12"/>
      <c r="R1856" s="12"/>
      <c r="S1856" s="12"/>
      <c r="T1856" s="12"/>
      <c r="U1856" s="12"/>
      <c r="V1856" s="12"/>
      <c r="W1856" s="12"/>
      <c r="X1856" s="12"/>
      <c r="Y1856" s="12"/>
      <c r="Z1856" s="12"/>
      <c r="AA1856" s="12"/>
      <c r="AB1856" s="12"/>
    </row>
    <row r="1857" spans="1:28" ht="12.75" customHeight="1" x14ac:dyDescent="0.15">
      <c r="A1857" t="str">
        <f t="shared" si="85"/>
        <v>1434805395540246183555</v>
      </c>
      <c r="B1857" s="45">
        <v>143480539</v>
      </c>
      <c r="C1857" s="11">
        <v>5540246183555</v>
      </c>
      <c r="D1857" s="11" t="str">
        <f t="shared" si="84"/>
        <v>MIX LEGUMES</v>
      </c>
      <c r="E1857" s="4">
        <v>44917</v>
      </c>
      <c r="F1857" s="42" t="str">
        <f t="shared" si="86"/>
        <v>202212</v>
      </c>
      <c r="G1857" s="6">
        <v>543</v>
      </c>
      <c r="H1857" s="12"/>
      <c r="I1857" s="12"/>
      <c r="J1857" s="12"/>
      <c r="K1857" s="12"/>
      <c r="L1857" s="12"/>
      <c r="M1857" s="12"/>
      <c r="N1857" s="12"/>
      <c r="O1857" s="12"/>
      <c r="P1857" s="12"/>
      <c r="Q1857" s="12"/>
      <c r="R1857" s="12"/>
      <c r="S1857" s="12"/>
      <c r="T1857" s="12"/>
      <c r="U1857" s="12"/>
      <c r="V1857" s="12"/>
      <c r="W1857" s="12"/>
      <c r="X1857" s="12"/>
      <c r="Y1857" s="12"/>
      <c r="Z1857" s="12"/>
      <c r="AA1857" s="12"/>
      <c r="AB1857" s="12"/>
    </row>
    <row r="1858" spans="1:28" ht="12.75" customHeight="1" x14ac:dyDescent="0.15">
      <c r="A1858" t="str">
        <f t="shared" si="85"/>
        <v>1434805395540246192571</v>
      </c>
      <c r="B1858" s="45">
        <v>143480539</v>
      </c>
      <c r="C1858" s="13">
        <v>5540246192571</v>
      </c>
      <c r="D1858" s="11" t="str">
        <f t="shared" ref="D1858:D1921" si="87">VLOOKUP(C1858,Categorie,4,FALSE)</f>
        <v>MIX LEGUMES</v>
      </c>
      <c r="E1858" s="7">
        <v>44917</v>
      </c>
      <c r="F1858" s="42" t="str">
        <f t="shared" si="86"/>
        <v>202212</v>
      </c>
      <c r="G1858" s="9">
        <v>1203</v>
      </c>
      <c r="H1858" s="12"/>
      <c r="I1858" s="12"/>
      <c r="J1858" s="12"/>
      <c r="K1858" s="12"/>
      <c r="L1858" s="12"/>
      <c r="M1858" s="12"/>
      <c r="N1858" s="12"/>
      <c r="O1858" s="12"/>
      <c r="P1858" s="12"/>
      <c r="Q1858" s="12"/>
      <c r="R1858" s="12"/>
      <c r="S1858" s="12"/>
      <c r="T1858" s="12"/>
      <c r="U1858" s="12"/>
      <c r="V1858" s="12"/>
      <c r="W1858" s="12"/>
      <c r="X1858" s="12"/>
      <c r="Y1858" s="12"/>
      <c r="Z1858" s="12"/>
      <c r="AA1858" s="12"/>
      <c r="AB1858" s="12"/>
    </row>
    <row r="1859" spans="1:28" ht="12.75" customHeight="1" x14ac:dyDescent="0.15">
      <c r="A1859" t="str">
        <f t="shared" ref="A1859:A1922" si="88">_xlfn.CONCAT(B1859,C1859)</f>
        <v>1434805475540246193316</v>
      </c>
      <c r="B1859" s="45">
        <v>143480547</v>
      </c>
      <c r="C1859" s="13">
        <v>5540246193316</v>
      </c>
      <c r="D1859" s="11" t="str">
        <f t="shared" si="87"/>
        <v>BOULANGERIE</v>
      </c>
      <c r="E1859" s="7">
        <v>44933</v>
      </c>
      <c r="F1859" s="42" t="str">
        <f t="shared" ref="F1859:F1922" si="89">TEXT(E1859,"aaaamm")</f>
        <v>202301</v>
      </c>
      <c r="G1859" s="9">
        <v>557</v>
      </c>
      <c r="H1859" s="12"/>
      <c r="I1859" s="12"/>
      <c r="J1859" s="12"/>
      <c r="K1859" s="12"/>
      <c r="L1859" s="12"/>
      <c r="M1859" s="12"/>
      <c r="N1859" s="12"/>
      <c r="O1859" s="12"/>
      <c r="P1859" s="12"/>
      <c r="Q1859" s="12"/>
      <c r="R1859" s="12"/>
      <c r="S1859" s="12"/>
      <c r="T1859" s="12"/>
      <c r="U1859" s="12"/>
      <c r="V1859" s="12"/>
      <c r="W1859" s="12"/>
      <c r="X1859" s="12"/>
      <c r="Y1859" s="12"/>
      <c r="Z1859" s="12"/>
      <c r="AA1859" s="12"/>
      <c r="AB1859" s="12"/>
    </row>
    <row r="1860" spans="1:28" ht="12.75" customHeight="1" x14ac:dyDescent="0.15">
      <c r="A1860" t="str">
        <f t="shared" si="88"/>
        <v>1434805525540246194632</v>
      </c>
      <c r="B1860" s="45">
        <v>143480552</v>
      </c>
      <c r="C1860" s="13">
        <v>5540246194632</v>
      </c>
      <c r="D1860" s="11" t="str">
        <f t="shared" si="87"/>
        <v>BOULANGERIE</v>
      </c>
      <c r="E1860" s="7">
        <v>44924</v>
      </c>
      <c r="F1860" s="42" t="str">
        <f t="shared" si="89"/>
        <v>202212</v>
      </c>
      <c r="G1860" s="9">
        <v>502</v>
      </c>
      <c r="H1860" s="12"/>
      <c r="I1860" s="12"/>
      <c r="J1860" s="12"/>
      <c r="K1860" s="12"/>
      <c r="L1860" s="12"/>
      <c r="M1860" s="12"/>
      <c r="N1860" s="12"/>
      <c r="O1860" s="12"/>
      <c r="P1860" s="12"/>
      <c r="Q1860" s="12"/>
      <c r="R1860" s="12"/>
      <c r="S1860" s="12"/>
      <c r="T1860" s="12"/>
      <c r="U1860" s="12"/>
      <c r="V1860" s="12"/>
      <c r="W1860" s="12"/>
      <c r="X1860" s="12"/>
      <c r="Y1860" s="12"/>
      <c r="Z1860" s="12"/>
      <c r="AA1860" s="12"/>
      <c r="AB1860" s="12"/>
    </row>
    <row r="1861" spans="1:28" ht="12.75" customHeight="1" x14ac:dyDescent="0.15">
      <c r="A1861" t="str">
        <f t="shared" si="88"/>
        <v>1434805585540246171759</v>
      </c>
      <c r="B1861" s="45">
        <v>143480558</v>
      </c>
      <c r="C1861" s="13">
        <v>5540246171759</v>
      </c>
      <c r="D1861" s="11" t="str">
        <f t="shared" si="87"/>
        <v>MIX LEGUMES</v>
      </c>
      <c r="E1861" s="7">
        <v>44924</v>
      </c>
      <c r="F1861" s="42" t="str">
        <f t="shared" si="89"/>
        <v>202212</v>
      </c>
      <c r="G1861" s="9">
        <v>8770</v>
      </c>
      <c r="H1861" s="12"/>
      <c r="I1861" s="12"/>
      <c r="J1861" s="12"/>
      <c r="K1861" s="12"/>
      <c r="L1861" s="12"/>
      <c r="M1861" s="12"/>
      <c r="N1861" s="12"/>
      <c r="O1861" s="12"/>
      <c r="P1861" s="12"/>
      <c r="Q1861" s="12"/>
      <c r="R1861" s="12"/>
      <c r="S1861" s="12"/>
      <c r="T1861" s="12"/>
      <c r="U1861" s="12"/>
      <c r="V1861" s="12"/>
      <c r="W1861" s="12"/>
      <c r="X1861" s="12"/>
      <c r="Y1861" s="12"/>
      <c r="Z1861" s="12"/>
      <c r="AA1861" s="12"/>
      <c r="AB1861" s="12"/>
    </row>
    <row r="1862" spans="1:28" ht="12.75" customHeight="1" x14ac:dyDescent="0.15">
      <c r="A1862" t="str">
        <f t="shared" si="88"/>
        <v>1434805585540246177133</v>
      </c>
      <c r="B1862" s="45">
        <v>143480558</v>
      </c>
      <c r="C1862" s="11">
        <v>5540246177133</v>
      </c>
      <c r="D1862" s="11" t="str">
        <f t="shared" si="87"/>
        <v>MIX LEGUMES</v>
      </c>
      <c r="E1862" s="4">
        <v>44924</v>
      </c>
      <c r="F1862" s="42" t="str">
        <f t="shared" si="89"/>
        <v>202212</v>
      </c>
      <c r="G1862" s="6">
        <v>8909</v>
      </c>
      <c r="H1862" s="12"/>
      <c r="I1862" s="12"/>
      <c r="J1862" s="12"/>
      <c r="K1862" s="12"/>
      <c r="L1862" s="12"/>
      <c r="M1862" s="12"/>
      <c r="N1862" s="12"/>
      <c r="O1862" s="12"/>
      <c r="P1862" s="12"/>
      <c r="Q1862" s="12"/>
      <c r="R1862" s="12"/>
      <c r="S1862" s="12"/>
      <c r="T1862" s="12"/>
      <c r="U1862" s="12"/>
      <c r="V1862" s="12"/>
      <c r="W1862" s="12"/>
      <c r="X1862" s="12"/>
      <c r="Y1862" s="12"/>
      <c r="Z1862" s="12"/>
      <c r="AA1862" s="12"/>
      <c r="AB1862" s="12"/>
    </row>
    <row r="1863" spans="1:28" ht="12.75" customHeight="1" x14ac:dyDescent="0.15">
      <c r="A1863" t="str">
        <f t="shared" si="88"/>
        <v>1434805585540246192518</v>
      </c>
      <c r="B1863" s="45">
        <v>143480558</v>
      </c>
      <c r="C1863" s="13">
        <v>5540246192518</v>
      </c>
      <c r="D1863" s="11" t="str">
        <f t="shared" si="87"/>
        <v>MIX LEGUMES</v>
      </c>
      <c r="E1863" s="7">
        <v>44924</v>
      </c>
      <c r="F1863" s="42" t="str">
        <f t="shared" si="89"/>
        <v>202212</v>
      </c>
      <c r="G1863" s="9">
        <v>4176</v>
      </c>
      <c r="H1863" s="12"/>
      <c r="I1863" s="12"/>
      <c r="J1863" s="12"/>
      <c r="K1863" s="12"/>
      <c r="L1863" s="12"/>
      <c r="M1863" s="12"/>
      <c r="N1863" s="12"/>
      <c r="O1863" s="12"/>
      <c r="P1863" s="12"/>
      <c r="Q1863" s="12"/>
      <c r="R1863" s="12"/>
      <c r="S1863" s="12"/>
      <c r="T1863" s="12"/>
      <c r="U1863" s="12"/>
      <c r="V1863" s="12"/>
      <c r="W1863" s="12"/>
      <c r="X1863" s="12"/>
      <c r="Y1863" s="12"/>
      <c r="Z1863" s="12"/>
      <c r="AA1863" s="12"/>
      <c r="AB1863" s="12"/>
    </row>
    <row r="1864" spans="1:28" ht="12.75" customHeight="1" x14ac:dyDescent="0.15">
      <c r="A1864" t="str">
        <f t="shared" si="88"/>
        <v>1434805635540246180522</v>
      </c>
      <c r="B1864" s="45">
        <v>143480563</v>
      </c>
      <c r="C1864" s="11">
        <v>5540246180522</v>
      </c>
      <c r="D1864" s="11" t="str">
        <f t="shared" si="87"/>
        <v>BOULANGERIE</v>
      </c>
      <c r="E1864" s="4">
        <v>44925</v>
      </c>
      <c r="F1864" s="42" t="str">
        <f t="shared" si="89"/>
        <v>202212</v>
      </c>
      <c r="G1864" s="6">
        <v>1838</v>
      </c>
      <c r="H1864" s="12"/>
      <c r="I1864" s="12"/>
      <c r="J1864" s="12"/>
      <c r="K1864" s="12"/>
      <c r="L1864" s="12"/>
      <c r="M1864" s="12"/>
      <c r="N1864" s="12"/>
      <c r="O1864" s="12"/>
      <c r="P1864" s="12"/>
      <c r="Q1864" s="12"/>
      <c r="R1864" s="12"/>
      <c r="S1864" s="12"/>
      <c r="T1864" s="12"/>
      <c r="U1864" s="12"/>
      <c r="V1864" s="12"/>
      <c r="W1864" s="12"/>
      <c r="X1864" s="12"/>
      <c r="Y1864" s="12"/>
      <c r="Z1864" s="12"/>
      <c r="AA1864" s="12"/>
      <c r="AB1864" s="12"/>
    </row>
    <row r="1865" spans="1:28" ht="12.75" customHeight="1" x14ac:dyDescent="0.15">
      <c r="A1865" t="str">
        <f t="shared" si="88"/>
        <v>1434805745540246171933</v>
      </c>
      <c r="B1865" s="45">
        <v>143480574</v>
      </c>
      <c r="C1865" s="11">
        <v>5540246171933</v>
      </c>
      <c r="D1865" s="11" t="str">
        <f t="shared" si="87"/>
        <v>CREMERIE</v>
      </c>
      <c r="E1865" s="4">
        <v>44910</v>
      </c>
      <c r="F1865" s="42" t="str">
        <f t="shared" si="89"/>
        <v>202212</v>
      </c>
      <c r="G1865" s="6">
        <v>2228</v>
      </c>
      <c r="H1865" s="12"/>
      <c r="I1865" s="12"/>
      <c r="J1865" s="12"/>
      <c r="K1865" s="12"/>
      <c r="L1865" s="12"/>
      <c r="M1865" s="12"/>
      <c r="N1865" s="12"/>
      <c r="O1865" s="12"/>
      <c r="P1865" s="12"/>
      <c r="Q1865" s="12"/>
      <c r="R1865" s="12"/>
      <c r="S1865" s="12"/>
      <c r="T1865" s="12"/>
      <c r="U1865" s="12"/>
      <c r="V1865" s="12"/>
      <c r="W1865" s="12"/>
      <c r="X1865" s="12"/>
      <c r="Y1865" s="12"/>
      <c r="Z1865" s="12"/>
      <c r="AA1865" s="12"/>
      <c r="AB1865" s="12"/>
    </row>
    <row r="1866" spans="1:28" ht="12.75" customHeight="1" x14ac:dyDescent="0.15">
      <c r="A1866" t="str">
        <f t="shared" si="88"/>
        <v>1434805745540246176295</v>
      </c>
      <c r="B1866" s="45">
        <v>143480574</v>
      </c>
      <c r="C1866" s="13">
        <v>5540246176295</v>
      </c>
      <c r="D1866" s="11" t="str">
        <f t="shared" si="87"/>
        <v>CREMERIE</v>
      </c>
      <c r="E1866" s="7">
        <v>44910</v>
      </c>
      <c r="F1866" s="42" t="str">
        <f t="shared" si="89"/>
        <v>202212</v>
      </c>
      <c r="G1866" s="9">
        <v>7424</v>
      </c>
      <c r="H1866" s="12"/>
      <c r="I1866" s="12"/>
      <c r="J1866" s="12"/>
      <c r="K1866" s="12"/>
      <c r="L1866" s="12"/>
      <c r="M1866" s="12"/>
      <c r="N1866" s="12"/>
      <c r="O1866" s="12"/>
      <c r="P1866" s="12"/>
      <c r="Q1866" s="12"/>
      <c r="R1866" s="12"/>
      <c r="S1866" s="12"/>
      <c r="T1866" s="12"/>
      <c r="U1866" s="12"/>
      <c r="V1866" s="12"/>
      <c r="W1866" s="12"/>
      <c r="X1866" s="12"/>
      <c r="Y1866" s="12"/>
      <c r="Z1866" s="12"/>
      <c r="AA1866" s="12"/>
      <c r="AB1866" s="12"/>
    </row>
    <row r="1867" spans="1:28" ht="12.75" customHeight="1" x14ac:dyDescent="0.15">
      <c r="A1867" t="str">
        <f t="shared" si="88"/>
        <v>1434805745540246187987</v>
      </c>
      <c r="B1867" s="45">
        <v>143480574</v>
      </c>
      <c r="C1867" s="13">
        <v>5540246187987</v>
      </c>
      <c r="D1867" s="11" t="str">
        <f t="shared" si="87"/>
        <v>CREMERIE</v>
      </c>
      <c r="E1867" s="7">
        <v>44910</v>
      </c>
      <c r="F1867" s="42" t="str">
        <f t="shared" si="89"/>
        <v>202212</v>
      </c>
      <c r="G1867" s="9">
        <v>2228</v>
      </c>
      <c r="H1867" s="12"/>
      <c r="I1867" s="12"/>
      <c r="J1867" s="12"/>
      <c r="K1867" s="12"/>
      <c r="L1867" s="12"/>
      <c r="M1867" s="12"/>
      <c r="N1867" s="12"/>
      <c r="O1867" s="12"/>
      <c r="P1867" s="12"/>
      <c r="Q1867" s="12"/>
      <c r="R1867" s="12"/>
      <c r="S1867" s="12"/>
      <c r="T1867" s="12"/>
      <c r="U1867" s="12"/>
      <c r="V1867" s="12"/>
      <c r="W1867" s="12"/>
      <c r="X1867" s="12"/>
      <c r="Y1867" s="12"/>
      <c r="Z1867" s="12"/>
      <c r="AA1867" s="12"/>
      <c r="AB1867" s="12"/>
    </row>
    <row r="1868" spans="1:28" ht="12.75" customHeight="1" x14ac:dyDescent="0.15">
      <c r="A1868" t="str">
        <f t="shared" si="88"/>
        <v>1434805755540246172978</v>
      </c>
      <c r="B1868" s="45">
        <v>143480575</v>
      </c>
      <c r="C1868" s="11">
        <v>5540246172978</v>
      </c>
      <c r="D1868" s="11" t="str">
        <f t="shared" si="87"/>
        <v>CREMERIE</v>
      </c>
      <c r="E1868" s="4">
        <v>44910</v>
      </c>
      <c r="F1868" s="42" t="str">
        <f t="shared" si="89"/>
        <v>202212</v>
      </c>
      <c r="G1868" s="6">
        <v>836</v>
      </c>
      <c r="H1868" s="12"/>
      <c r="I1868" s="12"/>
      <c r="J1868" s="12"/>
      <c r="K1868" s="12"/>
      <c r="L1868" s="12"/>
      <c r="M1868" s="12"/>
      <c r="N1868" s="12"/>
      <c r="O1868" s="12"/>
      <c r="P1868" s="12"/>
      <c r="Q1868" s="12"/>
      <c r="R1868" s="12"/>
      <c r="S1868" s="12"/>
      <c r="T1868" s="12"/>
      <c r="U1868" s="12"/>
      <c r="V1868" s="12"/>
      <c r="W1868" s="12"/>
      <c r="X1868" s="12"/>
      <c r="Y1868" s="12"/>
      <c r="Z1868" s="12"/>
      <c r="AA1868" s="12"/>
      <c r="AB1868" s="12"/>
    </row>
    <row r="1869" spans="1:28" ht="12.75" customHeight="1" x14ac:dyDescent="0.15">
      <c r="A1869" t="str">
        <f t="shared" si="88"/>
        <v>1434805755540246174174</v>
      </c>
      <c r="B1869" s="45">
        <v>143480575</v>
      </c>
      <c r="C1869" s="13">
        <v>5540246174174</v>
      </c>
      <c r="D1869" s="11" t="str">
        <f t="shared" si="87"/>
        <v>CREMERIE</v>
      </c>
      <c r="E1869" s="7">
        <v>44910</v>
      </c>
      <c r="F1869" s="42" t="str">
        <f t="shared" si="89"/>
        <v>202212</v>
      </c>
      <c r="G1869" s="9">
        <v>348</v>
      </c>
      <c r="H1869" s="12"/>
      <c r="I1869" s="12"/>
      <c r="J1869" s="12"/>
      <c r="K1869" s="12"/>
      <c r="L1869" s="12"/>
      <c r="M1869" s="12"/>
      <c r="N1869" s="12"/>
      <c r="O1869" s="12"/>
      <c r="P1869" s="12"/>
      <c r="Q1869" s="12"/>
      <c r="R1869" s="12"/>
      <c r="S1869" s="12"/>
      <c r="T1869" s="12"/>
      <c r="U1869" s="12"/>
      <c r="V1869" s="12"/>
      <c r="W1869" s="12"/>
      <c r="X1869" s="12"/>
      <c r="Y1869" s="12"/>
      <c r="Z1869" s="12"/>
      <c r="AA1869" s="12"/>
      <c r="AB1869" s="12"/>
    </row>
    <row r="1870" spans="1:28" ht="12.75" customHeight="1" x14ac:dyDescent="0.15">
      <c r="A1870" t="str">
        <f t="shared" si="88"/>
        <v>1434805755540246176699</v>
      </c>
      <c r="B1870" s="45">
        <v>143480575</v>
      </c>
      <c r="C1870" s="13">
        <v>5540246176699</v>
      </c>
      <c r="D1870" s="11" t="str">
        <f t="shared" si="87"/>
        <v>CREMERIE</v>
      </c>
      <c r="E1870" s="7">
        <v>44910</v>
      </c>
      <c r="F1870" s="42" t="str">
        <f t="shared" si="89"/>
        <v>202212</v>
      </c>
      <c r="G1870" s="9">
        <v>6264</v>
      </c>
      <c r="H1870" s="12"/>
      <c r="I1870" s="12"/>
      <c r="J1870" s="12"/>
      <c r="K1870" s="12"/>
      <c r="L1870" s="12"/>
      <c r="M1870" s="12"/>
      <c r="N1870" s="12"/>
      <c r="O1870" s="12"/>
      <c r="P1870" s="12"/>
      <c r="Q1870" s="12"/>
      <c r="R1870" s="12"/>
      <c r="S1870" s="12"/>
      <c r="T1870" s="12"/>
      <c r="U1870" s="12"/>
      <c r="V1870" s="12"/>
      <c r="W1870" s="12"/>
      <c r="X1870" s="12"/>
      <c r="Y1870" s="12"/>
      <c r="Z1870" s="12"/>
      <c r="AA1870" s="12"/>
      <c r="AB1870" s="12"/>
    </row>
    <row r="1871" spans="1:28" ht="12.75" customHeight="1" x14ac:dyDescent="0.15">
      <c r="A1871" t="str">
        <f t="shared" si="88"/>
        <v>1434805755540246188175</v>
      </c>
      <c r="B1871" s="45">
        <v>143480575</v>
      </c>
      <c r="C1871" s="13">
        <v>5540246188175</v>
      </c>
      <c r="D1871" s="11" t="str">
        <f t="shared" si="87"/>
        <v>CREMERIE</v>
      </c>
      <c r="E1871" s="7">
        <v>44910</v>
      </c>
      <c r="F1871" s="42" t="str">
        <f t="shared" si="89"/>
        <v>202212</v>
      </c>
      <c r="G1871" s="9">
        <v>464</v>
      </c>
      <c r="H1871" s="12"/>
      <c r="I1871" s="12"/>
      <c r="J1871" s="12"/>
      <c r="K1871" s="12"/>
      <c r="L1871" s="12"/>
      <c r="M1871" s="12"/>
      <c r="N1871" s="12"/>
      <c r="O1871" s="12"/>
      <c r="P1871" s="12"/>
      <c r="Q1871" s="12"/>
      <c r="R1871" s="12"/>
      <c r="S1871" s="12"/>
      <c r="T1871" s="12"/>
      <c r="U1871" s="12"/>
      <c r="V1871" s="12"/>
      <c r="W1871" s="12"/>
      <c r="X1871" s="12"/>
      <c r="Y1871" s="12"/>
      <c r="Z1871" s="12"/>
      <c r="AA1871" s="12"/>
      <c r="AB1871" s="12"/>
    </row>
    <row r="1872" spans="1:28" ht="12.75" customHeight="1" x14ac:dyDescent="0.15">
      <c r="A1872" t="str">
        <f t="shared" si="88"/>
        <v>1434805775540246191598</v>
      </c>
      <c r="B1872" s="45">
        <v>143480577</v>
      </c>
      <c r="C1872" s="11">
        <v>5540246191598</v>
      </c>
      <c r="D1872" s="11" t="str">
        <f t="shared" si="87"/>
        <v>CREMERIE</v>
      </c>
      <c r="E1872" s="4">
        <v>44911</v>
      </c>
      <c r="F1872" s="42" t="str">
        <f t="shared" si="89"/>
        <v>202212</v>
      </c>
      <c r="G1872" s="6">
        <v>1601</v>
      </c>
      <c r="H1872" s="12"/>
      <c r="I1872" s="12"/>
      <c r="J1872" s="12"/>
      <c r="K1872" s="12"/>
      <c r="L1872" s="12"/>
      <c r="M1872" s="12"/>
      <c r="N1872" s="12"/>
      <c r="O1872" s="12"/>
      <c r="P1872" s="12"/>
      <c r="Q1872" s="12"/>
      <c r="R1872" s="12"/>
      <c r="S1872" s="12"/>
      <c r="T1872" s="12"/>
      <c r="U1872" s="12"/>
      <c r="V1872" s="12"/>
      <c r="W1872" s="12"/>
      <c r="X1872" s="12"/>
      <c r="Y1872" s="12"/>
      <c r="Z1872" s="12"/>
      <c r="AA1872" s="12"/>
      <c r="AB1872" s="12"/>
    </row>
    <row r="1873" spans="1:28" ht="12.75" customHeight="1" x14ac:dyDescent="0.15">
      <c r="A1873" t="str">
        <f t="shared" si="88"/>
        <v>1434805815540246188200</v>
      </c>
      <c r="B1873" s="45">
        <v>143480581</v>
      </c>
      <c r="C1873" s="13">
        <v>5540246188200</v>
      </c>
      <c r="D1873" s="11" t="str">
        <f t="shared" si="87"/>
        <v>CREMERIE</v>
      </c>
      <c r="E1873" s="7">
        <v>44907</v>
      </c>
      <c r="F1873" s="42" t="str">
        <f t="shared" si="89"/>
        <v>202212</v>
      </c>
      <c r="G1873" s="9">
        <v>483</v>
      </c>
      <c r="H1873" s="12"/>
      <c r="I1873" s="12"/>
      <c r="J1873" s="12"/>
      <c r="K1873" s="12"/>
      <c r="L1873" s="12"/>
      <c r="M1873" s="12"/>
      <c r="N1873" s="12"/>
      <c r="O1873" s="12"/>
      <c r="P1873" s="12"/>
      <c r="Q1873" s="12"/>
      <c r="R1873" s="12"/>
      <c r="S1873" s="12"/>
      <c r="T1873" s="12"/>
      <c r="U1873" s="12"/>
      <c r="V1873" s="12"/>
      <c r="W1873" s="12"/>
      <c r="X1873" s="12"/>
      <c r="Y1873" s="12"/>
      <c r="Z1873" s="12"/>
      <c r="AA1873" s="12"/>
      <c r="AB1873" s="12"/>
    </row>
    <row r="1874" spans="1:28" ht="12.75" customHeight="1" x14ac:dyDescent="0.15">
      <c r="A1874" t="str">
        <f t="shared" si="88"/>
        <v>1434805925540246173472</v>
      </c>
      <c r="B1874" s="45">
        <v>143480592</v>
      </c>
      <c r="C1874" s="11">
        <v>5540246173472</v>
      </c>
      <c r="D1874" s="11" t="str">
        <f t="shared" si="87"/>
        <v>CREMERIE</v>
      </c>
      <c r="E1874" s="4">
        <v>44914</v>
      </c>
      <c r="F1874" s="42" t="str">
        <f t="shared" si="89"/>
        <v>202212</v>
      </c>
      <c r="G1874" s="6">
        <v>279</v>
      </c>
      <c r="H1874" s="12"/>
      <c r="I1874" s="12"/>
      <c r="J1874" s="12"/>
      <c r="K1874" s="12"/>
      <c r="L1874" s="12"/>
      <c r="M1874" s="12"/>
      <c r="N1874" s="12"/>
      <c r="O1874" s="12"/>
      <c r="P1874" s="12"/>
      <c r="Q1874" s="12"/>
      <c r="R1874" s="12"/>
      <c r="S1874" s="12"/>
      <c r="T1874" s="12"/>
      <c r="U1874" s="12"/>
      <c r="V1874" s="12"/>
      <c r="W1874" s="12"/>
      <c r="X1874" s="12"/>
      <c r="Y1874" s="12"/>
      <c r="Z1874" s="12"/>
      <c r="AA1874" s="12"/>
      <c r="AB1874" s="12"/>
    </row>
    <row r="1875" spans="1:28" ht="12.75" customHeight="1" x14ac:dyDescent="0.15">
      <c r="A1875" t="str">
        <f t="shared" si="88"/>
        <v>1434805925540246174095</v>
      </c>
      <c r="B1875" s="45">
        <v>143480592</v>
      </c>
      <c r="C1875" s="13">
        <v>5540246174095</v>
      </c>
      <c r="D1875" s="11" t="str">
        <f t="shared" si="87"/>
        <v>CREMERIE</v>
      </c>
      <c r="E1875" s="7">
        <v>44914</v>
      </c>
      <c r="F1875" s="42" t="str">
        <f t="shared" si="89"/>
        <v>202212</v>
      </c>
      <c r="G1875" s="9">
        <v>70</v>
      </c>
      <c r="H1875" s="12"/>
      <c r="I1875" s="12"/>
      <c r="J1875" s="12"/>
      <c r="K1875" s="12"/>
      <c r="L1875" s="12"/>
      <c r="M1875" s="12"/>
      <c r="N1875" s="12"/>
      <c r="O1875" s="12"/>
      <c r="P1875" s="12"/>
      <c r="Q1875" s="12"/>
      <c r="R1875" s="12"/>
      <c r="S1875" s="12"/>
      <c r="T1875" s="12"/>
      <c r="U1875" s="12"/>
      <c r="V1875" s="12"/>
      <c r="W1875" s="12"/>
      <c r="X1875" s="12"/>
      <c r="Y1875" s="12"/>
      <c r="Z1875" s="12"/>
      <c r="AA1875" s="12"/>
      <c r="AB1875" s="12"/>
    </row>
    <row r="1876" spans="1:28" ht="12.75" customHeight="1" x14ac:dyDescent="0.15">
      <c r="A1876" t="str">
        <f t="shared" si="88"/>
        <v>1434805925540246175047</v>
      </c>
      <c r="B1876" s="45">
        <v>143480592</v>
      </c>
      <c r="C1876" s="11">
        <v>5540246175047</v>
      </c>
      <c r="D1876" s="11" t="str">
        <f t="shared" si="87"/>
        <v>CREMERIE</v>
      </c>
      <c r="E1876" s="4">
        <v>44914</v>
      </c>
      <c r="F1876" s="42" t="str">
        <f t="shared" si="89"/>
        <v>202212</v>
      </c>
      <c r="G1876" s="6">
        <v>279</v>
      </c>
      <c r="H1876" s="12"/>
      <c r="I1876" s="12"/>
      <c r="J1876" s="12"/>
      <c r="K1876" s="12"/>
      <c r="L1876" s="12"/>
      <c r="M1876" s="12"/>
      <c r="N1876" s="12"/>
      <c r="O1876" s="12"/>
      <c r="P1876" s="12"/>
      <c r="Q1876" s="12"/>
      <c r="R1876" s="12"/>
      <c r="S1876" s="12"/>
      <c r="T1876" s="12"/>
      <c r="U1876" s="12"/>
      <c r="V1876" s="12"/>
      <c r="W1876" s="12"/>
      <c r="X1876" s="12"/>
      <c r="Y1876" s="12"/>
      <c r="Z1876" s="12"/>
      <c r="AA1876" s="12"/>
      <c r="AB1876" s="12"/>
    </row>
    <row r="1877" spans="1:28" ht="12.75" customHeight="1" x14ac:dyDescent="0.15">
      <c r="A1877" t="str">
        <f t="shared" si="88"/>
        <v>1434805925540246175049</v>
      </c>
      <c r="B1877" s="45">
        <v>143480592</v>
      </c>
      <c r="C1877" s="13">
        <v>5540246175049</v>
      </c>
      <c r="D1877" s="11" t="str">
        <f t="shared" si="87"/>
        <v>CREMERIE</v>
      </c>
      <c r="E1877" s="7">
        <v>44914</v>
      </c>
      <c r="F1877" s="42" t="str">
        <f t="shared" si="89"/>
        <v>202212</v>
      </c>
      <c r="G1877" s="9">
        <v>557</v>
      </c>
      <c r="H1877" s="12"/>
      <c r="I1877" s="12"/>
      <c r="J1877" s="12"/>
      <c r="K1877" s="12"/>
      <c r="L1877" s="12"/>
      <c r="M1877" s="12"/>
      <c r="N1877" s="12"/>
      <c r="O1877" s="12"/>
      <c r="P1877" s="12"/>
      <c r="Q1877" s="12"/>
      <c r="R1877" s="12"/>
      <c r="S1877" s="12"/>
      <c r="T1877" s="12"/>
      <c r="U1877" s="12"/>
      <c r="V1877" s="12"/>
      <c r="W1877" s="12"/>
      <c r="X1877" s="12"/>
      <c r="Y1877" s="12"/>
      <c r="Z1877" s="12"/>
      <c r="AA1877" s="12"/>
      <c r="AB1877" s="12"/>
    </row>
    <row r="1878" spans="1:28" ht="12.75" customHeight="1" x14ac:dyDescent="0.15">
      <c r="A1878" t="str">
        <f t="shared" si="88"/>
        <v>1434805925540246175050</v>
      </c>
      <c r="B1878" s="45">
        <v>143480592</v>
      </c>
      <c r="C1878" s="11">
        <v>5540246175050</v>
      </c>
      <c r="D1878" s="11" t="str">
        <f t="shared" si="87"/>
        <v>CREMERIE</v>
      </c>
      <c r="E1878" s="4">
        <v>44914</v>
      </c>
      <c r="F1878" s="42" t="str">
        <f t="shared" si="89"/>
        <v>202212</v>
      </c>
      <c r="G1878" s="6">
        <v>557</v>
      </c>
      <c r="H1878" s="12"/>
      <c r="I1878" s="12"/>
      <c r="J1878" s="12"/>
      <c r="K1878" s="12"/>
      <c r="L1878" s="12"/>
      <c r="M1878" s="12"/>
      <c r="N1878" s="12"/>
      <c r="O1878" s="12"/>
      <c r="P1878" s="12"/>
      <c r="Q1878" s="12"/>
      <c r="R1878" s="12"/>
      <c r="S1878" s="12"/>
      <c r="T1878" s="12"/>
      <c r="U1878" s="12"/>
      <c r="V1878" s="12"/>
      <c r="W1878" s="12"/>
      <c r="X1878" s="12"/>
      <c r="Y1878" s="12"/>
      <c r="Z1878" s="12"/>
      <c r="AA1878" s="12"/>
      <c r="AB1878" s="12"/>
    </row>
    <row r="1879" spans="1:28" ht="12.75" customHeight="1" x14ac:dyDescent="0.15">
      <c r="A1879" t="str">
        <f t="shared" si="88"/>
        <v>1434806085540246176294</v>
      </c>
      <c r="B1879" s="45">
        <v>143480608</v>
      </c>
      <c r="C1879" s="13">
        <v>5540246176294</v>
      </c>
      <c r="D1879" s="11" t="str">
        <f t="shared" si="87"/>
        <v>CREMERIE</v>
      </c>
      <c r="E1879" s="7">
        <v>44911</v>
      </c>
      <c r="F1879" s="42" t="str">
        <f t="shared" si="89"/>
        <v>202212</v>
      </c>
      <c r="G1879" s="9">
        <v>1485</v>
      </c>
      <c r="H1879" s="12"/>
      <c r="I1879" s="12"/>
      <c r="J1879" s="12"/>
      <c r="K1879" s="12"/>
      <c r="L1879" s="12"/>
      <c r="M1879" s="12"/>
      <c r="N1879" s="12"/>
      <c r="O1879" s="12"/>
      <c r="P1879" s="12"/>
      <c r="Q1879" s="12"/>
      <c r="R1879" s="12"/>
      <c r="S1879" s="12"/>
      <c r="T1879" s="12"/>
      <c r="U1879" s="12"/>
      <c r="V1879" s="12"/>
      <c r="W1879" s="12"/>
      <c r="X1879" s="12"/>
      <c r="Y1879" s="12"/>
      <c r="Z1879" s="12"/>
      <c r="AA1879" s="12"/>
      <c r="AB1879" s="12"/>
    </row>
    <row r="1880" spans="1:28" ht="12.75" customHeight="1" x14ac:dyDescent="0.15">
      <c r="A1880" t="str">
        <f t="shared" si="88"/>
        <v>1434806085540246176295</v>
      </c>
      <c r="B1880" s="45">
        <v>143480608</v>
      </c>
      <c r="C1880" s="11">
        <v>5540246176295</v>
      </c>
      <c r="D1880" s="11" t="str">
        <f t="shared" si="87"/>
        <v>CREMERIE</v>
      </c>
      <c r="E1880" s="4">
        <v>44911</v>
      </c>
      <c r="F1880" s="42" t="str">
        <f t="shared" si="89"/>
        <v>202212</v>
      </c>
      <c r="G1880" s="6">
        <v>7424</v>
      </c>
      <c r="H1880" s="12"/>
      <c r="I1880" s="12"/>
      <c r="J1880" s="12"/>
      <c r="K1880" s="12"/>
      <c r="L1880" s="12"/>
      <c r="M1880" s="12"/>
      <c r="N1880" s="12"/>
      <c r="O1880" s="12"/>
      <c r="P1880" s="12"/>
      <c r="Q1880" s="12"/>
      <c r="R1880" s="12"/>
      <c r="S1880" s="12"/>
      <c r="T1880" s="12"/>
      <c r="U1880" s="12"/>
      <c r="V1880" s="12"/>
      <c r="W1880" s="12"/>
      <c r="X1880" s="12"/>
      <c r="Y1880" s="12"/>
      <c r="Z1880" s="12"/>
      <c r="AA1880" s="12"/>
      <c r="AB1880" s="12"/>
    </row>
    <row r="1881" spans="1:28" ht="12.75" customHeight="1" x14ac:dyDescent="0.15">
      <c r="A1881" t="str">
        <f t="shared" si="88"/>
        <v>1434806085540246187987</v>
      </c>
      <c r="B1881" s="45">
        <v>143480608</v>
      </c>
      <c r="C1881" s="13">
        <v>5540246187987</v>
      </c>
      <c r="D1881" s="11" t="str">
        <f t="shared" si="87"/>
        <v>CREMERIE</v>
      </c>
      <c r="E1881" s="7">
        <v>44911</v>
      </c>
      <c r="F1881" s="42" t="str">
        <f t="shared" si="89"/>
        <v>202212</v>
      </c>
      <c r="G1881" s="9">
        <v>4455</v>
      </c>
      <c r="H1881" s="12"/>
      <c r="I1881" s="12"/>
      <c r="J1881" s="12"/>
      <c r="K1881" s="12"/>
      <c r="L1881" s="12"/>
      <c r="M1881" s="12"/>
      <c r="N1881" s="12"/>
      <c r="O1881" s="12"/>
      <c r="P1881" s="12"/>
      <c r="Q1881" s="12"/>
      <c r="R1881" s="12"/>
      <c r="S1881" s="12"/>
      <c r="T1881" s="12"/>
      <c r="U1881" s="12"/>
      <c r="V1881" s="12"/>
      <c r="W1881" s="12"/>
      <c r="X1881" s="12"/>
      <c r="Y1881" s="12"/>
      <c r="Z1881" s="12"/>
      <c r="AA1881" s="12"/>
      <c r="AB1881" s="12"/>
    </row>
    <row r="1882" spans="1:28" ht="12.75" customHeight="1" x14ac:dyDescent="0.15">
      <c r="A1882" t="str">
        <f t="shared" si="88"/>
        <v>1434806095540246176699</v>
      </c>
      <c r="B1882" s="45">
        <v>143480609</v>
      </c>
      <c r="C1882" s="11">
        <v>5540246176699</v>
      </c>
      <c r="D1882" s="11" t="str">
        <f t="shared" si="87"/>
        <v>CREMERIE</v>
      </c>
      <c r="E1882" s="4">
        <v>44911</v>
      </c>
      <c r="F1882" s="42" t="str">
        <f t="shared" si="89"/>
        <v>202212</v>
      </c>
      <c r="G1882" s="6">
        <v>6264</v>
      </c>
      <c r="H1882" s="12"/>
      <c r="I1882" s="12"/>
      <c r="J1882" s="12"/>
      <c r="K1882" s="12"/>
      <c r="L1882" s="12"/>
      <c r="M1882" s="12"/>
      <c r="N1882" s="12"/>
      <c r="O1882" s="12"/>
      <c r="P1882" s="12"/>
      <c r="Q1882" s="12"/>
      <c r="R1882" s="12"/>
      <c r="S1882" s="12"/>
      <c r="T1882" s="12"/>
      <c r="U1882" s="12"/>
      <c r="V1882" s="12"/>
      <c r="W1882" s="12"/>
      <c r="X1882" s="12"/>
      <c r="Y1882" s="12"/>
      <c r="Z1882" s="12"/>
      <c r="AA1882" s="12"/>
      <c r="AB1882" s="12"/>
    </row>
    <row r="1883" spans="1:28" ht="12.75" customHeight="1" x14ac:dyDescent="0.15">
      <c r="A1883" t="str">
        <f t="shared" si="88"/>
        <v>1434806165540246193878</v>
      </c>
      <c r="B1883" s="45">
        <v>143480616</v>
      </c>
      <c r="C1883" s="13">
        <v>5540246193878</v>
      </c>
      <c r="D1883" s="11" t="str">
        <f t="shared" si="87"/>
        <v>VOLAILLE</v>
      </c>
      <c r="E1883" s="7">
        <v>44947</v>
      </c>
      <c r="F1883" s="42" t="str">
        <f t="shared" si="89"/>
        <v>202301</v>
      </c>
      <c r="G1883" s="9">
        <v>24500</v>
      </c>
      <c r="H1883" s="12"/>
      <c r="I1883" s="12"/>
      <c r="J1883" s="12"/>
      <c r="K1883" s="12"/>
      <c r="L1883" s="12"/>
      <c r="M1883" s="12"/>
      <c r="N1883" s="12"/>
      <c r="O1883" s="12"/>
      <c r="P1883" s="12"/>
      <c r="Q1883" s="12"/>
      <c r="R1883" s="12"/>
      <c r="S1883" s="12"/>
      <c r="T1883" s="12"/>
      <c r="U1883" s="12"/>
      <c r="V1883" s="12"/>
      <c r="W1883" s="12"/>
      <c r="X1883" s="12"/>
      <c r="Y1883" s="12"/>
      <c r="Z1883" s="12"/>
      <c r="AA1883" s="12"/>
      <c r="AB1883" s="12"/>
    </row>
    <row r="1884" spans="1:28" ht="12.75" customHeight="1" x14ac:dyDescent="0.15">
      <c r="A1884" t="str">
        <f t="shared" si="88"/>
        <v>1434806205540246188200</v>
      </c>
      <c r="B1884" s="45">
        <v>143480620</v>
      </c>
      <c r="C1884" s="13">
        <v>5540246188200</v>
      </c>
      <c r="D1884" s="11" t="str">
        <f t="shared" si="87"/>
        <v>CREMERIE</v>
      </c>
      <c r="E1884" s="7">
        <v>44907</v>
      </c>
      <c r="F1884" s="42" t="str">
        <f t="shared" si="89"/>
        <v>202212</v>
      </c>
      <c r="G1884" s="9">
        <v>10654</v>
      </c>
      <c r="H1884" s="12"/>
      <c r="I1884" s="12"/>
      <c r="J1884" s="12"/>
      <c r="K1884" s="12"/>
      <c r="L1884" s="12"/>
      <c r="M1884" s="12"/>
      <c r="N1884" s="12"/>
      <c r="O1884" s="12"/>
      <c r="P1884" s="12"/>
      <c r="Q1884" s="12"/>
      <c r="R1884" s="12"/>
      <c r="S1884" s="12"/>
      <c r="T1884" s="12"/>
      <c r="U1884" s="12"/>
      <c r="V1884" s="12"/>
      <c r="W1884" s="12"/>
      <c r="X1884" s="12"/>
      <c r="Y1884" s="12"/>
      <c r="Z1884" s="12"/>
      <c r="AA1884" s="12"/>
      <c r="AB1884" s="12"/>
    </row>
    <row r="1885" spans="1:28" ht="12.75" customHeight="1" x14ac:dyDescent="0.15">
      <c r="A1885" t="str">
        <f t="shared" si="88"/>
        <v>1434806215540246194632</v>
      </c>
      <c r="B1885" s="45">
        <v>143480621</v>
      </c>
      <c r="C1885" s="11">
        <v>5540246194632</v>
      </c>
      <c r="D1885" s="11" t="str">
        <f t="shared" si="87"/>
        <v>BOULANGERIE</v>
      </c>
      <c r="E1885" s="4">
        <v>44920</v>
      </c>
      <c r="F1885" s="42" t="str">
        <f t="shared" si="89"/>
        <v>202212</v>
      </c>
      <c r="G1885" s="6">
        <v>613</v>
      </c>
      <c r="H1885" s="12"/>
      <c r="I1885" s="12"/>
      <c r="J1885" s="12"/>
      <c r="K1885" s="12"/>
      <c r="L1885" s="12"/>
      <c r="M1885" s="12"/>
      <c r="N1885" s="12"/>
      <c r="O1885" s="12"/>
      <c r="P1885" s="12"/>
      <c r="Q1885" s="12"/>
      <c r="R1885" s="12"/>
      <c r="S1885" s="12"/>
      <c r="T1885" s="12"/>
      <c r="U1885" s="12"/>
      <c r="V1885" s="12"/>
      <c r="W1885" s="12"/>
      <c r="X1885" s="12"/>
      <c r="Y1885" s="12"/>
      <c r="Z1885" s="12"/>
      <c r="AA1885" s="12"/>
      <c r="AB1885" s="12"/>
    </row>
    <row r="1886" spans="1:28" ht="12.75" customHeight="1" x14ac:dyDescent="0.15">
      <c r="A1886" t="str">
        <f t="shared" si="88"/>
        <v>1434806215540246195250</v>
      </c>
      <c r="B1886" s="45">
        <v>143480621</v>
      </c>
      <c r="C1886" s="13">
        <v>5540246195250</v>
      </c>
      <c r="D1886" s="11" t="str">
        <f t="shared" si="87"/>
        <v>BOULANGERIE</v>
      </c>
      <c r="E1886" s="7">
        <v>44920</v>
      </c>
      <c r="F1886" s="42" t="str">
        <f t="shared" si="89"/>
        <v>202212</v>
      </c>
      <c r="G1886" s="9">
        <v>251</v>
      </c>
      <c r="H1886" s="12"/>
      <c r="I1886" s="12"/>
      <c r="J1886" s="12"/>
      <c r="K1886" s="12"/>
      <c r="L1886" s="12"/>
      <c r="M1886" s="12"/>
      <c r="N1886" s="12"/>
      <c r="O1886" s="12"/>
      <c r="P1886" s="12"/>
      <c r="Q1886" s="12"/>
      <c r="R1886" s="12"/>
      <c r="S1886" s="12"/>
      <c r="T1886" s="12"/>
      <c r="U1886" s="12"/>
      <c r="V1886" s="12"/>
      <c r="W1886" s="12"/>
      <c r="X1886" s="12"/>
      <c r="Y1886" s="12"/>
      <c r="Z1886" s="12"/>
      <c r="AA1886" s="12"/>
      <c r="AB1886" s="12"/>
    </row>
    <row r="1887" spans="1:28" ht="12.75" customHeight="1" x14ac:dyDescent="0.15">
      <c r="A1887" t="str">
        <f t="shared" si="88"/>
        <v>1434806455540246182684</v>
      </c>
      <c r="B1887" s="45">
        <v>143480645</v>
      </c>
      <c r="C1887" s="11">
        <v>5540246182684</v>
      </c>
      <c r="D1887" s="11" t="str">
        <f t="shared" si="87"/>
        <v>BOULANGERIE</v>
      </c>
      <c r="E1887" s="4">
        <v>44921</v>
      </c>
      <c r="F1887" s="42" t="str">
        <f t="shared" si="89"/>
        <v>202212</v>
      </c>
      <c r="G1887" s="6">
        <v>325</v>
      </c>
      <c r="H1887" s="12"/>
      <c r="I1887" s="12"/>
      <c r="J1887" s="12"/>
      <c r="K1887" s="12"/>
      <c r="L1887" s="12"/>
      <c r="M1887" s="12"/>
      <c r="N1887" s="12"/>
      <c r="O1887" s="12"/>
      <c r="P1887" s="12"/>
      <c r="Q1887" s="12"/>
      <c r="R1887" s="12"/>
      <c r="S1887" s="12"/>
      <c r="T1887" s="12"/>
      <c r="U1887" s="12"/>
      <c r="V1887" s="12"/>
      <c r="W1887" s="12"/>
      <c r="X1887" s="12"/>
      <c r="Y1887" s="12"/>
      <c r="Z1887" s="12"/>
      <c r="AA1887" s="12"/>
      <c r="AB1887" s="12"/>
    </row>
    <row r="1888" spans="1:28" ht="12.75" customHeight="1" x14ac:dyDescent="0.15">
      <c r="A1888" t="str">
        <f t="shared" si="88"/>
        <v>1434806455540246183844</v>
      </c>
      <c r="B1888" s="45">
        <v>143480645</v>
      </c>
      <c r="C1888" s="13">
        <v>5540246183844</v>
      </c>
      <c r="D1888" s="11" t="str">
        <f t="shared" si="87"/>
        <v>BOULANGERIE</v>
      </c>
      <c r="E1888" s="7">
        <v>44921</v>
      </c>
      <c r="F1888" s="42" t="str">
        <f t="shared" si="89"/>
        <v>202212</v>
      </c>
      <c r="G1888" s="9">
        <v>186</v>
      </c>
      <c r="H1888" s="12"/>
      <c r="I1888" s="12"/>
      <c r="J1888" s="12"/>
      <c r="K1888" s="12"/>
      <c r="L1888" s="12"/>
      <c r="M1888" s="12"/>
      <c r="N1888" s="12"/>
      <c r="O1888" s="12"/>
      <c r="P1888" s="12"/>
      <c r="Q1888" s="12"/>
      <c r="R1888" s="12"/>
      <c r="S1888" s="12"/>
      <c r="T1888" s="12"/>
      <c r="U1888" s="12"/>
      <c r="V1888" s="12"/>
      <c r="W1888" s="12"/>
      <c r="X1888" s="12"/>
      <c r="Y1888" s="12"/>
      <c r="Z1888" s="12"/>
      <c r="AA1888" s="12"/>
      <c r="AB1888" s="12"/>
    </row>
    <row r="1889" spans="1:28" ht="12.75" customHeight="1" x14ac:dyDescent="0.15">
      <c r="A1889" t="str">
        <f t="shared" si="88"/>
        <v>1434806495540246183558</v>
      </c>
      <c r="B1889" s="45">
        <v>143480649</v>
      </c>
      <c r="C1889" s="13">
        <v>5540246183558</v>
      </c>
      <c r="D1889" s="11" t="str">
        <f t="shared" si="87"/>
        <v>MIX LEGUMES</v>
      </c>
      <c r="E1889" s="7">
        <v>44920</v>
      </c>
      <c r="F1889" s="42" t="str">
        <f t="shared" si="89"/>
        <v>202212</v>
      </c>
      <c r="G1889" s="9">
        <v>1300</v>
      </c>
      <c r="H1889" s="12"/>
      <c r="I1889" s="12"/>
      <c r="J1889" s="12"/>
      <c r="K1889" s="12"/>
      <c r="L1889" s="12"/>
      <c r="M1889" s="12"/>
      <c r="N1889" s="12"/>
      <c r="O1889" s="12"/>
      <c r="P1889" s="12"/>
      <c r="Q1889" s="12"/>
      <c r="R1889" s="12"/>
      <c r="S1889" s="12"/>
      <c r="T1889" s="12"/>
      <c r="U1889" s="12"/>
      <c r="V1889" s="12"/>
      <c r="W1889" s="12"/>
      <c r="X1889" s="12"/>
      <c r="Y1889" s="12"/>
      <c r="Z1889" s="12"/>
      <c r="AA1889" s="12"/>
      <c r="AB1889" s="12"/>
    </row>
    <row r="1890" spans="1:28" ht="12.75" customHeight="1" x14ac:dyDescent="0.15">
      <c r="A1890" t="str">
        <f t="shared" si="88"/>
        <v>1434806495540246192594</v>
      </c>
      <c r="B1890" s="45">
        <v>143480649</v>
      </c>
      <c r="C1890" s="11">
        <v>5540246192594</v>
      </c>
      <c r="D1890" s="11" t="str">
        <f t="shared" si="87"/>
        <v>MIX LEGUMES</v>
      </c>
      <c r="E1890" s="4">
        <v>44920</v>
      </c>
      <c r="F1890" s="42" t="str">
        <f t="shared" si="89"/>
        <v>202212</v>
      </c>
      <c r="G1890" s="6">
        <v>2970</v>
      </c>
      <c r="H1890" s="12"/>
      <c r="I1890" s="12"/>
      <c r="J1890" s="12"/>
      <c r="K1890" s="12"/>
      <c r="L1890" s="12"/>
      <c r="M1890" s="12"/>
      <c r="N1890" s="12"/>
      <c r="O1890" s="12"/>
      <c r="P1890" s="12"/>
      <c r="Q1890" s="12"/>
      <c r="R1890" s="12"/>
      <c r="S1890" s="12"/>
      <c r="T1890" s="12"/>
      <c r="U1890" s="12"/>
      <c r="V1890" s="12"/>
      <c r="W1890" s="12"/>
      <c r="X1890" s="12"/>
      <c r="Y1890" s="12"/>
      <c r="Z1890" s="12"/>
      <c r="AA1890" s="12"/>
      <c r="AB1890" s="12"/>
    </row>
    <row r="1891" spans="1:28" ht="12.75" customHeight="1" x14ac:dyDescent="0.15">
      <c r="A1891" t="str">
        <f t="shared" si="88"/>
        <v>1434806515540246183589</v>
      </c>
      <c r="B1891" s="45">
        <v>143480651</v>
      </c>
      <c r="C1891" s="11">
        <v>5540246183589</v>
      </c>
      <c r="D1891" s="11" t="str">
        <f t="shared" si="87"/>
        <v>MIX LEGUMES</v>
      </c>
      <c r="E1891" s="4">
        <v>44925</v>
      </c>
      <c r="F1891" s="42" t="str">
        <f t="shared" si="89"/>
        <v>202212</v>
      </c>
      <c r="G1891" s="6">
        <v>1300</v>
      </c>
      <c r="H1891" s="12"/>
      <c r="I1891" s="12"/>
      <c r="J1891" s="12"/>
      <c r="K1891" s="12"/>
      <c r="L1891" s="12"/>
      <c r="M1891" s="12"/>
      <c r="N1891" s="12"/>
      <c r="O1891" s="12"/>
      <c r="P1891" s="12"/>
      <c r="Q1891" s="12"/>
      <c r="R1891" s="12"/>
      <c r="S1891" s="12"/>
      <c r="T1891" s="12"/>
      <c r="U1891" s="12"/>
      <c r="V1891" s="12"/>
      <c r="W1891" s="12"/>
      <c r="X1891" s="12"/>
      <c r="Y1891" s="12"/>
      <c r="Z1891" s="12"/>
      <c r="AA1891" s="12"/>
      <c r="AB1891" s="12"/>
    </row>
    <row r="1892" spans="1:28" ht="12.75" customHeight="1" x14ac:dyDescent="0.15">
      <c r="A1892" t="str">
        <f t="shared" si="88"/>
        <v>1434806515540246194790</v>
      </c>
      <c r="B1892" s="45">
        <v>143480651</v>
      </c>
      <c r="C1892" s="13">
        <v>5540246194790</v>
      </c>
      <c r="D1892" s="11" t="str">
        <f t="shared" si="87"/>
        <v>MIX LEGUMES</v>
      </c>
      <c r="E1892" s="7">
        <v>44925</v>
      </c>
      <c r="F1892" s="42" t="str">
        <f t="shared" si="89"/>
        <v>202212</v>
      </c>
      <c r="G1892" s="9">
        <v>1316</v>
      </c>
      <c r="H1892" s="12"/>
      <c r="I1892" s="12"/>
      <c r="J1892" s="12"/>
      <c r="K1892" s="12"/>
      <c r="L1892" s="12"/>
      <c r="M1892" s="12"/>
      <c r="N1892" s="12"/>
      <c r="O1892" s="12"/>
      <c r="P1892" s="12"/>
      <c r="Q1892" s="12"/>
      <c r="R1892" s="12"/>
      <c r="S1892" s="12"/>
      <c r="T1892" s="12"/>
      <c r="U1892" s="12"/>
      <c r="V1892" s="12"/>
      <c r="W1892" s="12"/>
      <c r="X1892" s="12"/>
      <c r="Y1892" s="12"/>
      <c r="Z1892" s="12"/>
      <c r="AA1892" s="12"/>
      <c r="AB1892" s="12"/>
    </row>
    <row r="1893" spans="1:28" ht="12.75" customHeight="1" x14ac:dyDescent="0.15">
      <c r="A1893" t="str">
        <f t="shared" si="88"/>
        <v>1434806535540246195241</v>
      </c>
      <c r="B1893" s="45">
        <v>143480653</v>
      </c>
      <c r="C1893" s="11">
        <v>5540246195241</v>
      </c>
      <c r="D1893" s="11" t="str">
        <f t="shared" si="87"/>
        <v>MIX LEGUMES</v>
      </c>
      <c r="E1893" s="4">
        <v>44926</v>
      </c>
      <c r="F1893" s="42" t="str">
        <f t="shared" si="89"/>
        <v>202212</v>
      </c>
      <c r="G1893" s="6">
        <v>743</v>
      </c>
      <c r="H1893" s="12"/>
      <c r="I1893" s="12"/>
      <c r="J1893" s="12"/>
      <c r="K1893" s="12"/>
      <c r="L1893" s="12"/>
      <c r="M1893" s="12"/>
      <c r="N1893" s="12"/>
      <c r="O1893" s="12"/>
      <c r="P1893" s="12"/>
      <c r="Q1893" s="12"/>
      <c r="R1893" s="12"/>
      <c r="S1893" s="12"/>
      <c r="T1893" s="12"/>
      <c r="U1893" s="12"/>
      <c r="V1893" s="12"/>
      <c r="W1893" s="12"/>
      <c r="X1893" s="12"/>
      <c r="Y1893" s="12"/>
      <c r="Z1893" s="12"/>
      <c r="AA1893" s="12"/>
      <c r="AB1893" s="12"/>
    </row>
    <row r="1894" spans="1:28" ht="12.75" customHeight="1" x14ac:dyDescent="0.15">
      <c r="A1894" t="str">
        <f t="shared" si="88"/>
        <v>1434806555540246195653</v>
      </c>
      <c r="B1894" s="45">
        <v>143480655</v>
      </c>
      <c r="C1894" s="11">
        <v>5540246195653</v>
      </c>
      <c r="D1894" s="11" t="str">
        <f t="shared" si="87"/>
        <v>EMBALLAGES</v>
      </c>
      <c r="E1894" s="4">
        <v>44925</v>
      </c>
      <c r="F1894" s="42" t="str">
        <f t="shared" si="89"/>
        <v>202212</v>
      </c>
      <c r="G1894" s="6">
        <v>168</v>
      </c>
      <c r="H1894" s="12"/>
      <c r="I1894" s="12"/>
      <c r="J1894" s="12"/>
      <c r="K1894" s="12"/>
      <c r="L1894" s="12"/>
      <c r="M1894" s="12"/>
      <c r="N1894" s="12"/>
      <c r="O1894" s="12"/>
      <c r="P1894" s="12"/>
      <c r="Q1894" s="12"/>
      <c r="R1894" s="12"/>
      <c r="S1894" s="12"/>
      <c r="T1894" s="12"/>
      <c r="U1894" s="12"/>
      <c r="V1894" s="12"/>
      <c r="W1894" s="12"/>
      <c r="X1894" s="12"/>
      <c r="Y1894" s="12"/>
      <c r="Z1894" s="12"/>
      <c r="AA1894" s="12"/>
      <c r="AB1894" s="12"/>
    </row>
    <row r="1895" spans="1:28" ht="12.75" customHeight="1" x14ac:dyDescent="0.15">
      <c r="A1895" t="str">
        <f t="shared" si="88"/>
        <v>1434906605540246172978</v>
      </c>
      <c r="B1895" s="45">
        <v>143490660</v>
      </c>
      <c r="C1895" s="13">
        <v>5540246172978</v>
      </c>
      <c r="D1895" s="11" t="str">
        <f t="shared" si="87"/>
        <v>CREMERIE</v>
      </c>
      <c r="E1895" s="7">
        <v>44912</v>
      </c>
      <c r="F1895" s="42" t="str">
        <f t="shared" si="89"/>
        <v>202212</v>
      </c>
      <c r="G1895" s="9">
        <v>1671</v>
      </c>
      <c r="H1895" s="12"/>
      <c r="I1895" s="12"/>
      <c r="J1895" s="12"/>
      <c r="K1895" s="12"/>
      <c r="L1895" s="12"/>
      <c r="M1895" s="12"/>
      <c r="N1895" s="12"/>
      <c r="O1895" s="12"/>
      <c r="P1895" s="12"/>
      <c r="Q1895" s="12"/>
      <c r="R1895" s="12"/>
      <c r="S1895" s="12"/>
      <c r="T1895" s="12"/>
      <c r="U1895" s="12"/>
      <c r="V1895" s="12"/>
      <c r="W1895" s="12"/>
      <c r="X1895" s="12"/>
      <c r="Y1895" s="12"/>
      <c r="Z1895" s="12"/>
      <c r="AA1895" s="12"/>
      <c r="AB1895" s="12"/>
    </row>
    <row r="1896" spans="1:28" ht="12.75" customHeight="1" x14ac:dyDescent="0.15">
      <c r="A1896" t="str">
        <f t="shared" si="88"/>
        <v>1434906605540246174174</v>
      </c>
      <c r="B1896" s="45">
        <v>143490660</v>
      </c>
      <c r="C1896" s="13">
        <v>5540246174174</v>
      </c>
      <c r="D1896" s="11" t="str">
        <f t="shared" si="87"/>
        <v>CREMERIE</v>
      </c>
      <c r="E1896" s="7">
        <v>44912</v>
      </c>
      <c r="F1896" s="42" t="str">
        <f t="shared" si="89"/>
        <v>202212</v>
      </c>
      <c r="G1896" s="9">
        <v>348</v>
      </c>
      <c r="H1896" s="12"/>
      <c r="I1896" s="12"/>
      <c r="J1896" s="12"/>
      <c r="K1896" s="12"/>
      <c r="L1896" s="12"/>
      <c r="M1896" s="12"/>
      <c r="N1896" s="12"/>
      <c r="O1896" s="12"/>
      <c r="P1896" s="12"/>
      <c r="Q1896" s="12"/>
      <c r="R1896" s="12"/>
      <c r="S1896" s="12"/>
      <c r="T1896" s="12"/>
      <c r="U1896" s="12"/>
      <c r="V1896" s="12"/>
      <c r="W1896" s="12"/>
      <c r="X1896" s="12"/>
      <c r="Y1896" s="12"/>
      <c r="Z1896" s="12"/>
      <c r="AA1896" s="12"/>
      <c r="AB1896" s="12"/>
    </row>
    <row r="1897" spans="1:28" ht="12.75" customHeight="1" x14ac:dyDescent="0.15">
      <c r="A1897" t="str">
        <f t="shared" si="88"/>
        <v>1434906605540246188175</v>
      </c>
      <c r="B1897" s="45">
        <v>143490660</v>
      </c>
      <c r="C1897" s="11">
        <v>5540246188175</v>
      </c>
      <c r="D1897" s="11" t="str">
        <f t="shared" si="87"/>
        <v>CREMERIE</v>
      </c>
      <c r="E1897" s="4">
        <v>44912</v>
      </c>
      <c r="F1897" s="42" t="str">
        <f t="shared" si="89"/>
        <v>202212</v>
      </c>
      <c r="G1897" s="6">
        <v>232</v>
      </c>
      <c r="H1897" s="12"/>
      <c r="I1897" s="12"/>
      <c r="J1897" s="12"/>
      <c r="K1897" s="12"/>
      <c r="L1897" s="12"/>
      <c r="M1897" s="12"/>
      <c r="N1897" s="12"/>
      <c r="O1897" s="12"/>
      <c r="P1897" s="12"/>
      <c r="Q1897" s="12"/>
      <c r="R1897" s="12"/>
      <c r="S1897" s="12"/>
      <c r="T1897" s="12"/>
      <c r="U1897" s="12"/>
      <c r="V1897" s="12"/>
      <c r="W1897" s="12"/>
      <c r="X1897" s="12"/>
      <c r="Y1897" s="12"/>
      <c r="Z1897" s="12"/>
      <c r="AA1897" s="12"/>
      <c r="AB1897" s="12"/>
    </row>
    <row r="1898" spans="1:28" ht="12.75" customHeight="1" x14ac:dyDescent="0.15">
      <c r="A1898" t="str">
        <f t="shared" si="88"/>
        <v>1434906625540246171933</v>
      </c>
      <c r="B1898" s="45">
        <v>143490662</v>
      </c>
      <c r="C1898" s="11">
        <v>5540246171933</v>
      </c>
      <c r="D1898" s="11" t="str">
        <f t="shared" si="87"/>
        <v>CREMERIE</v>
      </c>
      <c r="E1898" s="4">
        <v>44912</v>
      </c>
      <c r="F1898" s="42" t="str">
        <f t="shared" si="89"/>
        <v>202212</v>
      </c>
      <c r="G1898" s="6">
        <v>1671</v>
      </c>
      <c r="H1898" s="12"/>
      <c r="I1898" s="12"/>
      <c r="J1898" s="12"/>
      <c r="K1898" s="12"/>
      <c r="L1898" s="12"/>
      <c r="M1898" s="12"/>
      <c r="N1898" s="12"/>
      <c r="O1898" s="12"/>
      <c r="P1898" s="12"/>
      <c r="Q1898" s="12"/>
      <c r="R1898" s="12"/>
      <c r="S1898" s="12"/>
      <c r="T1898" s="12"/>
      <c r="U1898" s="12"/>
      <c r="V1898" s="12"/>
      <c r="W1898" s="12"/>
      <c r="X1898" s="12"/>
      <c r="Y1898" s="12"/>
      <c r="Z1898" s="12"/>
      <c r="AA1898" s="12"/>
      <c r="AB1898" s="12"/>
    </row>
    <row r="1899" spans="1:28" ht="12.75" customHeight="1" x14ac:dyDescent="0.15">
      <c r="A1899" t="str">
        <f t="shared" si="88"/>
        <v>1434906825540246183560</v>
      </c>
      <c r="B1899" s="45">
        <v>143490682</v>
      </c>
      <c r="C1899" s="11">
        <v>5540246183560</v>
      </c>
      <c r="D1899" s="11" t="str">
        <f t="shared" si="87"/>
        <v>MIX LEGUMES</v>
      </c>
      <c r="E1899" s="4">
        <v>44917</v>
      </c>
      <c r="F1899" s="42" t="str">
        <f t="shared" si="89"/>
        <v>202212</v>
      </c>
      <c r="G1899" s="6">
        <v>669</v>
      </c>
      <c r="H1899" s="12"/>
      <c r="I1899" s="12"/>
      <c r="J1899" s="12"/>
      <c r="K1899" s="12"/>
      <c r="L1899" s="12"/>
      <c r="M1899" s="12"/>
      <c r="N1899" s="12"/>
      <c r="O1899" s="12"/>
      <c r="P1899" s="12"/>
      <c r="Q1899" s="12"/>
      <c r="R1899" s="12"/>
      <c r="S1899" s="12"/>
      <c r="T1899" s="12"/>
      <c r="U1899" s="12"/>
      <c r="V1899" s="12"/>
      <c r="W1899" s="12"/>
      <c r="X1899" s="12"/>
      <c r="Y1899" s="12"/>
      <c r="Z1899" s="12"/>
      <c r="AA1899" s="12"/>
      <c r="AB1899" s="12"/>
    </row>
    <row r="1900" spans="1:28" ht="12.75" customHeight="1" x14ac:dyDescent="0.15">
      <c r="A1900" t="str">
        <f t="shared" si="88"/>
        <v>1434906835540246170256</v>
      </c>
      <c r="B1900" s="45">
        <v>143490683</v>
      </c>
      <c r="C1900" s="13">
        <v>5540246170256</v>
      </c>
      <c r="D1900" s="11" t="str">
        <f t="shared" si="87"/>
        <v>BOULANGERIE</v>
      </c>
      <c r="E1900" s="7">
        <v>44947</v>
      </c>
      <c r="F1900" s="42" t="str">
        <f t="shared" si="89"/>
        <v>202301</v>
      </c>
      <c r="G1900" s="9">
        <v>3174</v>
      </c>
      <c r="H1900" s="12"/>
      <c r="I1900" s="12"/>
      <c r="J1900" s="12"/>
      <c r="K1900" s="12"/>
      <c r="L1900" s="12"/>
      <c r="M1900" s="12"/>
      <c r="N1900" s="12"/>
      <c r="O1900" s="12"/>
      <c r="P1900" s="12"/>
      <c r="Q1900" s="12"/>
      <c r="R1900" s="12"/>
      <c r="S1900" s="12"/>
      <c r="T1900" s="12"/>
      <c r="U1900" s="12"/>
      <c r="V1900" s="12"/>
      <c r="W1900" s="12"/>
      <c r="X1900" s="12"/>
      <c r="Y1900" s="12"/>
      <c r="Z1900" s="12"/>
      <c r="AA1900" s="12"/>
      <c r="AB1900" s="12"/>
    </row>
    <row r="1901" spans="1:28" ht="12.75" customHeight="1" x14ac:dyDescent="0.15">
      <c r="A1901" t="str">
        <f t="shared" si="88"/>
        <v>1434906835540246171888</v>
      </c>
      <c r="B1901" s="45">
        <v>143490683</v>
      </c>
      <c r="C1901" s="11">
        <v>5540246171888</v>
      </c>
      <c r="D1901" s="11" t="str">
        <f t="shared" si="87"/>
        <v>BOULANGERIE</v>
      </c>
      <c r="E1901" s="4">
        <v>44947</v>
      </c>
      <c r="F1901" s="42" t="str">
        <f t="shared" si="89"/>
        <v>202301</v>
      </c>
      <c r="G1901" s="6">
        <v>520</v>
      </c>
      <c r="H1901" s="12"/>
      <c r="I1901" s="12"/>
      <c r="J1901" s="12"/>
      <c r="K1901" s="12"/>
      <c r="L1901" s="12"/>
      <c r="M1901" s="12"/>
      <c r="N1901" s="12"/>
      <c r="O1901" s="12"/>
      <c r="P1901" s="12"/>
      <c r="Q1901" s="12"/>
      <c r="R1901" s="12"/>
      <c r="S1901" s="12"/>
      <c r="T1901" s="12"/>
      <c r="U1901" s="12"/>
      <c r="V1901" s="12"/>
      <c r="W1901" s="12"/>
      <c r="X1901" s="12"/>
      <c r="Y1901" s="12"/>
      <c r="Z1901" s="12"/>
      <c r="AA1901" s="12"/>
      <c r="AB1901" s="12"/>
    </row>
    <row r="1902" spans="1:28" ht="12.75" customHeight="1" x14ac:dyDescent="0.15">
      <c r="A1902" t="str">
        <f t="shared" si="88"/>
        <v>1434906935540246194632</v>
      </c>
      <c r="B1902" s="45">
        <v>143490693</v>
      </c>
      <c r="C1902" s="11">
        <v>5540246194632</v>
      </c>
      <c r="D1902" s="11" t="str">
        <f t="shared" si="87"/>
        <v>BOULANGERIE</v>
      </c>
      <c r="E1902" s="4">
        <v>44928</v>
      </c>
      <c r="F1902" s="42" t="str">
        <f t="shared" si="89"/>
        <v>202301</v>
      </c>
      <c r="G1902" s="6">
        <v>826</v>
      </c>
      <c r="H1902" s="12"/>
      <c r="I1902" s="12"/>
      <c r="J1902" s="12"/>
      <c r="K1902" s="12"/>
      <c r="L1902" s="12"/>
      <c r="M1902" s="12"/>
      <c r="N1902" s="12"/>
      <c r="O1902" s="12"/>
      <c r="P1902" s="12"/>
      <c r="Q1902" s="12"/>
      <c r="R1902" s="12"/>
      <c r="S1902" s="12"/>
      <c r="T1902" s="12"/>
      <c r="U1902" s="12"/>
      <c r="V1902" s="12"/>
      <c r="W1902" s="12"/>
      <c r="X1902" s="12"/>
      <c r="Y1902" s="12"/>
      <c r="Z1902" s="12"/>
      <c r="AA1902" s="12"/>
      <c r="AB1902" s="12"/>
    </row>
    <row r="1903" spans="1:28" ht="12.75" customHeight="1" x14ac:dyDescent="0.15">
      <c r="A1903" t="str">
        <f t="shared" si="88"/>
        <v>1434906945540246195250</v>
      </c>
      <c r="B1903" s="45">
        <v>143490694</v>
      </c>
      <c r="C1903" s="13">
        <v>5540246195250</v>
      </c>
      <c r="D1903" s="11" t="str">
        <f t="shared" si="87"/>
        <v>BOULANGERIE</v>
      </c>
      <c r="E1903" s="7">
        <v>44932</v>
      </c>
      <c r="F1903" s="42" t="str">
        <f t="shared" si="89"/>
        <v>202301</v>
      </c>
      <c r="G1903" s="9">
        <v>502</v>
      </c>
      <c r="H1903" s="12"/>
      <c r="I1903" s="12"/>
      <c r="J1903" s="12"/>
      <c r="K1903" s="12"/>
      <c r="L1903" s="12"/>
      <c r="M1903" s="12"/>
      <c r="N1903" s="12"/>
      <c r="O1903" s="12"/>
      <c r="P1903" s="12"/>
      <c r="Q1903" s="12"/>
      <c r="R1903" s="12"/>
      <c r="S1903" s="12"/>
      <c r="T1903" s="12"/>
      <c r="U1903" s="12"/>
      <c r="V1903" s="12"/>
      <c r="W1903" s="12"/>
      <c r="X1903" s="12"/>
      <c r="Y1903" s="12"/>
      <c r="Z1903" s="12"/>
      <c r="AA1903" s="12"/>
      <c r="AB1903" s="12"/>
    </row>
    <row r="1904" spans="1:28" ht="12.75" customHeight="1" x14ac:dyDescent="0.15">
      <c r="A1904" t="str">
        <f t="shared" si="88"/>
        <v>1434906945540246196046</v>
      </c>
      <c r="B1904" s="45">
        <v>143490694</v>
      </c>
      <c r="C1904" s="11">
        <v>5540246196046</v>
      </c>
      <c r="D1904" s="11" t="str">
        <f t="shared" si="87"/>
        <v>BOULANGERIE</v>
      </c>
      <c r="E1904" s="4">
        <v>44932</v>
      </c>
      <c r="F1904" s="42" t="str">
        <f t="shared" si="89"/>
        <v>202301</v>
      </c>
      <c r="G1904" s="6">
        <v>335</v>
      </c>
      <c r="H1904" s="12"/>
      <c r="I1904" s="12"/>
      <c r="J1904" s="12"/>
      <c r="K1904" s="12"/>
      <c r="L1904" s="12"/>
      <c r="M1904" s="12"/>
      <c r="N1904" s="12"/>
      <c r="O1904" s="12"/>
      <c r="P1904" s="12"/>
      <c r="Q1904" s="12"/>
      <c r="R1904" s="12"/>
      <c r="S1904" s="12"/>
      <c r="T1904" s="12"/>
      <c r="U1904" s="12"/>
      <c r="V1904" s="12"/>
      <c r="W1904" s="12"/>
      <c r="X1904" s="12"/>
      <c r="Y1904" s="12"/>
      <c r="Z1904" s="12"/>
      <c r="AA1904" s="12"/>
      <c r="AB1904" s="12"/>
    </row>
    <row r="1905" spans="1:28" ht="12.75" customHeight="1" x14ac:dyDescent="0.15">
      <c r="A1905" t="str">
        <f t="shared" si="88"/>
        <v>1434907115540246174095</v>
      </c>
      <c r="B1905" s="45">
        <v>143490711</v>
      </c>
      <c r="C1905" s="13">
        <v>5540246174095</v>
      </c>
      <c r="D1905" s="11" t="str">
        <f t="shared" si="87"/>
        <v>CREMERIE</v>
      </c>
      <c r="E1905" s="7">
        <v>44919</v>
      </c>
      <c r="F1905" s="42" t="str">
        <f t="shared" si="89"/>
        <v>202212</v>
      </c>
      <c r="G1905" s="9">
        <v>70</v>
      </c>
      <c r="H1905" s="12"/>
      <c r="I1905" s="12"/>
      <c r="J1905" s="12"/>
      <c r="K1905" s="12"/>
      <c r="L1905" s="12"/>
      <c r="M1905" s="12"/>
      <c r="N1905" s="12"/>
      <c r="O1905" s="12"/>
      <c r="P1905" s="12"/>
      <c r="Q1905" s="12"/>
      <c r="R1905" s="12"/>
      <c r="S1905" s="12"/>
      <c r="T1905" s="12"/>
      <c r="U1905" s="12"/>
      <c r="V1905" s="12"/>
      <c r="W1905" s="12"/>
      <c r="X1905" s="12"/>
      <c r="Y1905" s="12"/>
      <c r="Z1905" s="12"/>
      <c r="AA1905" s="12"/>
      <c r="AB1905" s="12"/>
    </row>
    <row r="1906" spans="1:28" ht="12.75" customHeight="1" x14ac:dyDescent="0.15">
      <c r="A1906" t="str">
        <f t="shared" si="88"/>
        <v>1434907115540246175049</v>
      </c>
      <c r="B1906" s="45">
        <v>143490711</v>
      </c>
      <c r="C1906" s="11">
        <v>5540246175049</v>
      </c>
      <c r="D1906" s="11" t="str">
        <f t="shared" si="87"/>
        <v>CREMERIE</v>
      </c>
      <c r="E1906" s="4">
        <v>44919</v>
      </c>
      <c r="F1906" s="42" t="str">
        <f t="shared" si="89"/>
        <v>202212</v>
      </c>
      <c r="G1906" s="6">
        <v>696</v>
      </c>
      <c r="H1906" s="12"/>
      <c r="I1906" s="12"/>
      <c r="J1906" s="12"/>
      <c r="K1906" s="12"/>
      <c r="L1906" s="12"/>
      <c r="M1906" s="12"/>
      <c r="N1906" s="12"/>
      <c r="O1906" s="12"/>
      <c r="P1906" s="12"/>
      <c r="Q1906" s="12"/>
      <c r="R1906" s="12"/>
      <c r="S1906" s="12"/>
      <c r="T1906" s="12"/>
      <c r="U1906" s="12"/>
      <c r="V1906" s="12"/>
      <c r="W1906" s="12"/>
      <c r="X1906" s="12"/>
      <c r="Y1906" s="12"/>
      <c r="Z1906" s="12"/>
      <c r="AA1906" s="12"/>
      <c r="AB1906" s="12"/>
    </row>
    <row r="1907" spans="1:28" ht="12.75" customHeight="1" x14ac:dyDescent="0.15">
      <c r="A1907" t="str">
        <f t="shared" si="88"/>
        <v>1434907115540246175050</v>
      </c>
      <c r="B1907" s="45">
        <v>143490711</v>
      </c>
      <c r="C1907" s="13">
        <v>5540246175050</v>
      </c>
      <c r="D1907" s="11" t="str">
        <f t="shared" si="87"/>
        <v>CREMERIE</v>
      </c>
      <c r="E1907" s="7">
        <v>44919</v>
      </c>
      <c r="F1907" s="42" t="str">
        <f t="shared" si="89"/>
        <v>202212</v>
      </c>
      <c r="G1907" s="9">
        <v>279</v>
      </c>
      <c r="H1907" s="12"/>
      <c r="I1907" s="12"/>
      <c r="J1907" s="12"/>
      <c r="K1907" s="12"/>
      <c r="L1907" s="12"/>
      <c r="M1907" s="12"/>
      <c r="N1907" s="12"/>
      <c r="O1907" s="12"/>
      <c r="P1907" s="12"/>
      <c r="Q1907" s="12"/>
      <c r="R1907" s="12"/>
      <c r="S1907" s="12"/>
      <c r="T1907" s="12"/>
      <c r="U1907" s="12"/>
      <c r="V1907" s="12"/>
      <c r="W1907" s="12"/>
      <c r="X1907" s="12"/>
      <c r="Y1907" s="12"/>
      <c r="Z1907" s="12"/>
      <c r="AA1907" s="12"/>
      <c r="AB1907" s="12"/>
    </row>
    <row r="1908" spans="1:28" ht="12.75" customHeight="1" x14ac:dyDescent="0.15">
      <c r="A1908" t="str">
        <f t="shared" si="88"/>
        <v>1434907325540246196148</v>
      </c>
      <c r="B1908" s="45">
        <v>143490732</v>
      </c>
      <c r="C1908" s="13">
        <v>5540246196148</v>
      </c>
      <c r="D1908" s="11" t="str">
        <f t="shared" si="87"/>
        <v>EMBALLAGES</v>
      </c>
      <c r="E1908" s="7">
        <v>44942</v>
      </c>
      <c r="F1908" s="42" t="str">
        <f t="shared" si="89"/>
        <v>202301</v>
      </c>
      <c r="G1908" s="9">
        <v>975</v>
      </c>
      <c r="H1908" s="12"/>
      <c r="I1908" s="12"/>
      <c r="J1908" s="12"/>
      <c r="K1908" s="12"/>
      <c r="L1908" s="12"/>
      <c r="M1908" s="12"/>
      <c r="N1908" s="12"/>
      <c r="O1908" s="12"/>
      <c r="P1908" s="12"/>
      <c r="Q1908" s="12"/>
      <c r="R1908" s="12"/>
      <c r="S1908" s="12"/>
      <c r="T1908" s="12"/>
      <c r="U1908" s="12"/>
      <c r="V1908" s="12"/>
      <c r="W1908" s="12"/>
      <c r="X1908" s="12"/>
      <c r="Y1908" s="12"/>
      <c r="Z1908" s="12"/>
      <c r="AA1908" s="12"/>
      <c r="AB1908" s="12"/>
    </row>
    <row r="1909" spans="1:28" ht="12.75" customHeight="1" x14ac:dyDescent="0.15">
      <c r="A1909" t="str">
        <f t="shared" si="88"/>
        <v>1434907365540246172539</v>
      </c>
      <c r="B1909" s="45">
        <v>143490736</v>
      </c>
      <c r="C1909" s="13">
        <v>5540246172539</v>
      </c>
      <c r="D1909" s="11" t="str">
        <f t="shared" si="87"/>
        <v>CREMERIE</v>
      </c>
      <c r="E1909" s="7">
        <v>44914</v>
      </c>
      <c r="F1909" s="42" t="str">
        <f t="shared" si="89"/>
        <v>202212</v>
      </c>
      <c r="G1909" s="9">
        <v>24</v>
      </c>
      <c r="H1909" s="12"/>
      <c r="I1909" s="12"/>
      <c r="J1909" s="12"/>
      <c r="K1909" s="12"/>
      <c r="L1909" s="12"/>
      <c r="M1909" s="12"/>
      <c r="N1909" s="12"/>
      <c r="O1909" s="12"/>
      <c r="P1909" s="12"/>
      <c r="Q1909" s="12"/>
      <c r="R1909" s="12"/>
      <c r="S1909" s="12"/>
      <c r="T1909" s="12"/>
      <c r="U1909" s="12"/>
      <c r="V1909" s="12"/>
      <c r="W1909" s="12"/>
      <c r="X1909" s="12"/>
      <c r="Y1909" s="12"/>
      <c r="Z1909" s="12"/>
      <c r="AA1909" s="12"/>
      <c r="AB1909" s="12"/>
    </row>
    <row r="1910" spans="1:28" ht="12.75" customHeight="1" x14ac:dyDescent="0.15">
      <c r="A1910" t="str">
        <f t="shared" si="88"/>
        <v>1434907365540246172669</v>
      </c>
      <c r="B1910" s="45">
        <v>143490736</v>
      </c>
      <c r="C1910" s="11">
        <v>5540246172669</v>
      </c>
      <c r="D1910" s="11" t="str">
        <f t="shared" si="87"/>
        <v>CREMERIE</v>
      </c>
      <c r="E1910" s="4">
        <v>44914</v>
      </c>
      <c r="F1910" s="42" t="str">
        <f t="shared" si="89"/>
        <v>202212</v>
      </c>
      <c r="G1910" s="6">
        <v>279</v>
      </c>
      <c r="H1910" s="12"/>
      <c r="I1910" s="12"/>
      <c r="J1910" s="12"/>
      <c r="K1910" s="12"/>
      <c r="L1910" s="12"/>
      <c r="M1910" s="12"/>
      <c r="N1910" s="12"/>
      <c r="O1910" s="12"/>
      <c r="P1910" s="12"/>
      <c r="Q1910" s="12"/>
      <c r="R1910" s="12"/>
      <c r="S1910" s="12"/>
      <c r="T1910" s="12"/>
      <c r="U1910" s="12"/>
      <c r="V1910" s="12"/>
      <c r="W1910" s="12"/>
      <c r="X1910" s="12"/>
      <c r="Y1910" s="12"/>
      <c r="Z1910" s="12"/>
      <c r="AA1910" s="12"/>
      <c r="AB1910" s="12"/>
    </row>
    <row r="1911" spans="1:28" ht="12.75" customHeight="1" x14ac:dyDescent="0.15">
      <c r="A1911" t="str">
        <f t="shared" si="88"/>
        <v>1434907365540246172978</v>
      </c>
      <c r="B1911" s="45">
        <v>143490736</v>
      </c>
      <c r="C1911" s="13">
        <v>5540246172978</v>
      </c>
      <c r="D1911" s="11" t="str">
        <f t="shared" si="87"/>
        <v>CREMERIE</v>
      </c>
      <c r="E1911" s="7">
        <v>44914</v>
      </c>
      <c r="F1911" s="42" t="str">
        <f t="shared" si="89"/>
        <v>202212</v>
      </c>
      <c r="G1911" s="9">
        <v>1671</v>
      </c>
      <c r="H1911" s="12"/>
      <c r="I1911" s="12"/>
      <c r="J1911" s="12"/>
      <c r="K1911" s="12"/>
      <c r="L1911" s="12"/>
      <c r="M1911" s="12"/>
      <c r="N1911" s="12"/>
      <c r="O1911" s="12"/>
      <c r="P1911" s="12"/>
      <c r="Q1911" s="12"/>
      <c r="R1911" s="12"/>
      <c r="S1911" s="12"/>
      <c r="T1911" s="12"/>
      <c r="U1911" s="12"/>
      <c r="V1911" s="12"/>
      <c r="W1911" s="12"/>
      <c r="X1911" s="12"/>
      <c r="Y1911" s="12"/>
      <c r="Z1911" s="12"/>
      <c r="AA1911" s="12"/>
      <c r="AB1911" s="12"/>
    </row>
    <row r="1912" spans="1:28" ht="12.75" customHeight="1" x14ac:dyDescent="0.15">
      <c r="A1912" t="str">
        <f t="shared" si="88"/>
        <v>1434907365540246174174</v>
      </c>
      <c r="B1912" s="45">
        <v>143490736</v>
      </c>
      <c r="C1912" s="13">
        <v>5540246174174</v>
      </c>
      <c r="D1912" s="11" t="str">
        <f t="shared" si="87"/>
        <v>CREMERIE</v>
      </c>
      <c r="E1912" s="7">
        <v>44914</v>
      </c>
      <c r="F1912" s="42" t="str">
        <f t="shared" si="89"/>
        <v>202212</v>
      </c>
      <c r="G1912" s="9">
        <v>232</v>
      </c>
      <c r="H1912" s="12"/>
      <c r="I1912" s="12"/>
      <c r="J1912" s="12"/>
      <c r="K1912" s="12"/>
      <c r="L1912" s="12"/>
      <c r="M1912" s="12"/>
      <c r="N1912" s="12"/>
      <c r="O1912" s="12"/>
      <c r="P1912" s="12"/>
      <c r="Q1912" s="12"/>
      <c r="R1912" s="12"/>
      <c r="S1912" s="12"/>
      <c r="T1912" s="12"/>
      <c r="U1912" s="12"/>
      <c r="V1912" s="12"/>
      <c r="W1912" s="12"/>
      <c r="X1912" s="12"/>
      <c r="Y1912" s="12"/>
      <c r="Z1912" s="12"/>
      <c r="AA1912" s="12"/>
      <c r="AB1912" s="12"/>
    </row>
    <row r="1913" spans="1:28" ht="12.75" customHeight="1" x14ac:dyDescent="0.15">
      <c r="A1913" t="str">
        <f t="shared" si="88"/>
        <v>1434907365540246176699</v>
      </c>
      <c r="B1913" s="45">
        <v>143490736</v>
      </c>
      <c r="C1913" s="11">
        <v>5540246176699</v>
      </c>
      <c r="D1913" s="11" t="str">
        <f t="shared" si="87"/>
        <v>CREMERIE</v>
      </c>
      <c r="E1913" s="4">
        <v>44914</v>
      </c>
      <c r="F1913" s="42" t="str">
        <f t="shared" si="89"/>
        <v>202212</v>
      </c>
      <c r="G1913" s="6">
        <v>6264</v>
      </c>
      <c r="H1913" s="12"/>
      <c r="I1913" s="12"/>
      <c r="J1913" s="12"/>
      <c r="K1913" s="12"/>
      <c r="L1913" s="12"/>
      <c r="M1913" s="12"/>
      <c r="N1913" s="12"/>
      <c r="O1913" s="12"/>
      <c r="P1913" s="12"/>
      <c r="Q1913" s="12"/>
      <c r="R1913" s="12"/>
      <c r="S1913" s="12"/>
      <c r="T1913" s="12"/>
      <c r="U1913" s="12"/>
      <c r="V1913" s="12"/>
      <c r="W1913" s="12"/>
      <c r="X1913" s="12"/>
      <c r="Y1913" s="12"/>
      <c r="Z1913" s="12"/>
      <c r="AA1913" s="12"/>
      <c r="AB1913" s="12"/>
    </row>
    <row r="1914" spans="1:28" ht="12.75" customHeight="1" x14ac:dyDescent="0.15">
      <c r="A1914" t="str">
        <f t="shared" si="88"/>
        <v>1434907375540246171933</v>
      </c>
      <c r="B1914" s="45">
        <v>143490737</v>
      </c>
      <c r="C1914" s="13">
        <v>5540246171933</v>
      </c>
      <c r="D1914" s="11" t="str">
        <f t="shared" si="87"/>
        <v>CREMERIE</v>
      </c>
      <c r="E1914" s="7">
        <v>44914</v>
      </c>
      <c r="F1914" s="42" t="str">
        <f t="shared" si="89"/>
        <v>202212</v>
      </c>
      <c r="G1914" s="9">
        <v>1114</v>
      </c>
      <c r="H1914" s="12"/>
      <c r="I1914" s="12"/>
      <c r="J1914" s="12"/>
      <c r="K1914" s="12"/>
      <c r="L1914" s="12"/>
      <c r="M1914" s="12"/>
      <c r="N1914" s="12"/>
      <c r="O1914" s="12"/>
      <c r="P1914" s="12"/>
      <c r="Q1914" s="12"/>
      <c r="R1914" s="12"/>
      <c r="S1914" s="12"/>
      <c r="T1914" s="12"/>
      <c r="U1914" s="12"/>
      <c r="V1914" s="12"/>
      <c r="W1914" s="12"/>
      <c r="X1914" s="12"/>
      <c r="Y1914" s="12"/>
      <c r="Z1914" s="12"/>
      <c r="AA1914" s="12"/>
      <c r="AB1914" s="12"/>
    </row>
    <row r="1915" spans="1:28" ht="12.75" customHeight="1" x14ac:dyDescent="0.15">
      <c r="A1915" t="str">
        <f t="shared" si="88"/>
        <v>1434907375540246176294</v>
      </c>
      <c r="B1915" s="45">
        <v>143490737</v>
      </c>
      <c r="C1915" s="11">
        <v>5540246176294</v>
      </c>
      <c r="D1915" s="11" t="str">
        <f t="shared" si="87"/>
        <v>CREMERIE</v>
      </c>
      <c r="E1915" s="4">
        <v>44914</v>
      </c>
      <c r="F1915" s="42" t="str">
        <f t="shared" si="89"/>
        <v>202212</v>
      </c>
      <c r="G1915" s="6">
        <v>1485</v>
      </c>
      <c r="H1915" s="12"/>
      <c r="I1915" s="12"/>
      <c r="J1915" s="12"/>
      <c r="K1915" s="12"/>
      <c r="L1915" s="12"/>
      <c r="M1915" s="12"/>
      <c r="N1915" s="12"/>
      <c r="O1915" s="12"/>
      <c r="P1915" s="12"/>
      <c r="Q1915" s="12"/>
      <c r="R1915" s="12"/>
      <c r="S1915" s="12"/>
      <c r="T1915" s="12"/>
      <c r="U1915" s="12"/>
      <c r="V1915" s="12"/>
      <c r="W1915" s="12"/>
      <c r="X1915" s="12"/>
      <c r="Y1915" s="12"/>
      <c r="Z1915" s="12"/>
      <c r="AA1915" s="12"/>
      <c r="AB1915" s="12"/>
    </row>
    <row r="1916" spans="1:28" ht="12.75" customHeight="1" x14ac:dyDescent="0.15">
      <c r="A1916" t="str">
        <f t="shared" si="88"/>
        <v>1434907375540246176295</v>
      </c>
      <c r="B1916" s="45">
        <v>143490737</v>
      </c>
      <c r="C1916" s="13">
        <v>5540246176295</v>
      </c>
      <c r="D1916" s="11" t="str">
        <f t="shared" si="87"/>
        <v>CREMERIE</v>
      </c>
      <c r="E1916" s="7">
        <v>44914</v>
      </c>
      <c r="F1916" s="42" t="str">
        <f t="shared" si="89"/>
        <v>202212</v>
      </c>
      <c r="G1916" s="9">
        <v>6682</v>
      </c>
      <c r="H1916" s="12"/>
      <c r="I1916" s="12"/>
      <c r="J1916" s="12"/>
      <c r="K1916" s="12"/>
      <c r="L1916" s="12"/>
      <c r="M1916" s="12"/>
      <c r="N1916" s="12"/>
      <c r="O1916" s="12"/>
      <c r="P1916" s="12"/>
      <c r="Q1916" s="12"/>
      <c r="R1916" s="12"/>
      <c r="S1916" s="12"/>
      <c r="T1916" s="12"/>
      <c r="U1916" s="12"/>
      <c r="V1916" s="12"/>
      <c r="W1916" s="12"/>
      <c r="X1916" s="12"/>
      <c r="Y1916" s="12"/>
      <c r="Z1916" s="12"/>
      <c r="AA1916" s="12"/>
      <c r="AB1916" s="12"/>
    </row>
    <row r="1917" spans="1:28" ht="12.75" customHeight="1" x14ac:dyDescent="0.15">
      <c r="A1917" t="str">
        <f t="shared" si="88"/>
        <v>1434907375540246187987</v>
      </c>
      <c r="B1917" s="45">
        <v>143490737</v>
      </c>
      <c r="C1917" s="13">
        <v>5540246187987</v>
      </c>
      <c r="D1917" s="11" t="str">
        <f t="shared" si="87"/>
        <v>CREMERIE</v>
      </c>
      <c r="E1917" s="7">
        <v>44914</v>
      </c>
      <c r="F1917" s="42" t="str">
        <f t="shared" si="89"/>
        <v>202212</v>
      </c>
      <c r="G1917" s="9">
        <v>3341</v>
      </c>
      <c r="H1917" s="12"/>
      <c r="I1917" s="12"/>
      <c r="J1917" s="12"/>
      <c r="K1917" s="12"/>
      <c r="L1917" s="12"/>
      <c r="M1917" s="12"/>
      <c r="N1917" s="12"/>
      <c r="O1917" s="12"/>
      <c r="P1917" s="12"/>
      <c r="Q1917" s="12"/>
      <c r="R1917" s="12"/>
      <c r="S1917" s="12"/>
      <c r="T1917" s="12"/>
      <c r="U1917" s="12"/>
      <c r="V1917" s="12"/>
      <c r="W1917" s="12"/>
      <c r="X1917" s="12"/>
      <c r="Y1917" s="12"/>
      <c r="Z1917" s="12"/>
      <c r="AA1917" s="12"/>
      <c r="AB1917" s="12"/>
    </row>
    <row r="1918" spans="1:28" ht="12.75" customHeight="1" x14ac:dyDescent="0.15">
      <c r="A1918" t="str">
        <f t="shared" si="88"/>
        <v>1434907475540246188175</v>
      </c>
      <c r="B1918" s="45">
        <v>143490747</v>
      </c>
      <c r="C1918" s="13">
        <v>5540246188175</v>
      </c>
      <c r="D1918" s="11" t="str">
        <f t="shared" si="87"/>
        <v>CREMERIE</v>
      </c>
      <c r="E1918" s="7">
        <v>44918</v>
      </c>
      <c r="F1918" s="42" t="str">
        <f t="shared" si="89"/>
        <v>202212</v>
      </c>
      <c r="G1918" s="9">
        <v>836</v>
      </c>
      <c r="H1918" s="12"/>
      <c r="I1918" s="12"/>
      <c r="J1918" s="12"/>
      <c r="K1918" s="12"/>
      <c r="L1918" s="12"/>
      <c r="M1918" s="12"/>
      <c r="N1918" s="12"/>
      <c r="O1918" s="12"/>
      <c r="P1918" s="12"/>
      <c r="Q1918" s="12"/>
      <c r="R1918" s="12"/>
      <c r="S1918" s="12"/>
      <c r="T1918" s="12"/>
      <c r="U1918" s="12"/>
      <c r="V1918" s="12"/>
      <c r="W1918" s="12"/>
      <c r="X1918" s="12"/>
      <c r="Y1918" s="12"/>
      <c r="Z1918" s="12"/>
      <c r="AA1918" s="12"/>
      <c r="AB1918" s="12"/>
    </row>
    <row r="1919" spans="1:28" ht="12.75" customHeight="1" x14ac:dyDescent="0.15">
      <c r="A1919" t="str">
        <f t="shared" si="88"/>
        <v>1434907615540246191394</v>
      </c>
      <c r="B1919" s="45">
        <v>143490761</v>
      </c>
      <c r="C1919" s="13">
        <v>5540246191394</v>
      </c>
      <c r="D1919" s="11" t="str">
        <f t="shared" si="87"/>
        <v>CREMERIE</v>
      </c>
      <c r="E1919" s="7">
        <v>44948</v>
      </c>
      <c r="F1919" s="42" t="str">
        <f t="shared" si="89"/>
        <v>202301</v>
      </c>
      <c r="G1919" s="9">
        <v>418</v>
      </c>
      <c r="H1919" s="12"/>
      <c r="I1919" s="12"/>
      <c r="J1919" s="12"/>
      <c r="K1919" s="12"/>
      <c r="L1919" s="12"/>
      <c r="M1919" s="12"/>
      <c r="N1919" s="12"/>
      <c r="O1919" s="12"/>
      <c r="P1919" s="12"/>
      <c r="Q1919" s="12"/>
      <c r="R1919" s="12"/>
      <c r="S1919" s="12"/>
      <c r="T1919" s="12"/>
      <c r="U1919" s="12"/>
      <c r="V1919" s="12"/>
      <c r="W1919" s="12"/>
      <c r="X1919" s="12"/>
      <c r="Y1919" s="12"/>
      <c r="Z1919" s="12"/>
      <c r="AA1919" s="12"/>
      <c r="AB1919" s="12"/>
    </row>
    <row r="1920" spans="1:28" ht="12.75" customHeight="1" x14ac:dyDescent="0.15">
      <c r="A1920" t="str">
        <f t="shared" si="88"/>
        <v>1434907635540246196002</v>
      </c>
      <c r="B1920" s="45">
        <v>143490763</v>
      </c>
      <c r="C1920" s="13">
        <v>5540246196002</v>
      </c>
      <c r="D1920" s="11" t="str">
        <f t="shared" si="87"/>
        <v>CREMERIE</v>
      </c>
      <c r="E1920" s="7">
        <v>44948</v>
      </c>
      <c r="F1920" s="42" t="str">
        <f t="shared" si="89"/>
        <v>202301</v>
      </c>
      <c r="G1920" s="9">
        <v>423</v>
      </c>
      <c r="H1920" s="12"/>
      <c r="I1920" s="12"/>
      <c r="J1920" s="12"/>
      <c r="K1920" s="12"/>
      <c r="L1920" s="12"/>
      <c r="M1920" s="12"/>
      <c r="N1920" s="12"/>
      <c r="O1920" s="12"/>
      <c r="P1920" s="12"/>
      <c r="Q1920" s="12"/>
      <c r="R1920" s="12"/>
      <c r="S1920" s="12"/>
      <c r="T1920" s="12"/>
      <c r="U1920" s="12"/>
      <c r="V1920" s="12"/>
      <c r="W1920" s="12"/>
      <c r="X1920" s="12"/>
      <c r="Y1920" s="12"/>
      <c r="Z1920" s="12"/>
      <c r="AA1920" s="12"/>
      <c r="AB1920" s="12"/>
    </row>
    <row r="1921" spans="1:28" ht="12.75" customHeight="1" x14ac:dyDescent="0.15">
      <c r="A1921" t="str">
        <f t="shared" si="88"/>
        <v>1434907655540246177133</v>
      </c>
      <c r="B1921" s="45">
        <v>143490765</v>
      </c>
      <c r="C1921" s="13">
        <v>5540246177133</v>
      </c>
      <c r="D1921" s="11" t="str">
        <f t="shared" si="87"/>
        <v>MIX LEGUMES</v>
      </c>
      <c r="E1921" s="7">
        <v>44931</v>
      </c>
      <c r="F1921" s="42" t="str">
        <f t="shared" si="89"/>
        <v>202301</v>
      </c>
      <c r="G1921" s="9">
        <v>6125</v>
      </c>
      <c r="H1921" s="12"/>
      <c r="I1921" s="12"/>
      <c r="J1921" s="12"/>
      <c r="K1921" s="12"/>
      <c r="L1921" s="12"/>
      <c r="M1921" s="12"/>
      <c r="N1921" s="12"/>
      <c r="O1921" s="12"/>
      <c r="P1921" s="12"/>
      <c r="Q1921" s="12"/>
      <c r="R1921" s="12"/>
      <c r="S1921" s="12"/>
      <c r="T1921" s="12"/>
      <c r="U1921" s="12"/>
      <c r="V1921" s="12"/>
      <c r="W1921" s="12"/>
      <c r="X1921" s="12"/>
      <c r="Y1921" s="12"/>
      <c r="Z1921" s="12"/>
      <c r="AA1921" s="12"/>
      <c r="AB1921" s="12"/>
    </row>
    <row r="1922" spans="1:28" ht="12.75" customHeight="1" x14ac:dyDescent="0.15">
      <c r="A1922" t="str">
        <f t="shared" si="88"/>
        <v>1434907655540246192148</v>
      </c>
      <c r="B1922" s="45">
        <v>143490765</v>
      </c>
      <c r="C1922" s="11">
        <v>5540246192148</v>
      </c>
      <c r="D1922" s="11" t="str">
        <f t="shared" ref="D1922:D1985" si="90">VLOOKUP(C1922,Categorie,4,FALSE)</f>
        <v>MIX LEGUMES</v>
      </c>
      <c r="E1922" s="4">
        <v>44931</v>
      </c>
      <c r="F1922" s="42" t="str">
        <f t="shared" si="89"/>
        <v>202301</v>
      </c>
      <c r="G1922" s="6">
        <v>13920</v>
      </c>
      <c r="H1922" s="12"/>
      <c r="I1922" s="12"/>
      <c r="J1922" s="12"/>
      <c r="K1922" s="12"/>
      <c r="L1922" s="12"/>
      <c r="M1922" s="12"/>
      <c r="N1922" s="12"/>
      <c r="O1922" s="12"/>
      <c r="P1922" s="12"/>
      <c r="Q1922" s="12"/>
      <c r="R1922" s="12"/>
      <c r="S1922" s="12"/>
      <c r="T1922" s="12"/>
      <c r="U1922" s="12"/>
      <c r="V1922" s="12"/>
      <c r="W1922" s="12"/>
      <c r="X1922" s="12"/>
      <c r="Y1922" s="12"/>
      <c r="Z1922" s="12"/>
      <c r="AA1922" s="12"/>
      <c r="AB1922" s="12"/>
    </row>
    <row r="1923" spans="1:28" ht="12.75" customHeight="1" x14ac:dyDescent="0.15">
      <c r="A1923" t="str">
        <f t="shared" ref="A1923:A1986" si="91">_xlfn.CONCAT(B1923,C1923)</f>
        <v>1434907655540246192518</v>
      </c>
      <c r="B1923" s="45">
        <v>143490765</v>
      </c>
      <c r="C1923" s="13">
        <v>5540246192518</v>
      </c>
      <c r="D1923" s="11" t="str">
        <f t="shared" si="90"/>
        <v>MIX LEGUMES</v>
      </c>
      <c r="E1923" s="7">
        <v>44931</v>
      </c>
      <c r="F1923" s="42" t="str">
        <f t="shared" ref="F1923:F1986" si="92">TEXT(E1923,"aaaamm")</f>
        <v>202301</v>
      </c>
      <c r="G1923" s="9">
        <v>9396</v>
      </c>
      <c r="H1923" s="12"/>
      <c r="I1923" s="12"/>
      <c r="J1923" s="12"/>
      <c r="K1923" s="12"/>
      <c r="L1923" s="12"/>
      <c r="M1923" s="12"/>
      <c r="N1923" s="12"/>
      <c r="O1923" s="12"/>
      <c r="P1923" s="12"/>
      <c r="Q1923" s="12"/>
      <c r="R1923" s="12"/>
      <c r="S1923" s="12"/>
      <c r="T1923" s="12"/>
      <c r="U1923" s="12"/>
      <c r="V1923" s="12"/>
      <c r="W1923" s="12"/>
      <c r="X1923" s="12"/>
      <c r="Y1923" s="12"/>
      <c r="Z1923" s="12"/>
      <c r="AA1923" s="12"/>
      <c r="AB1923" s="12"/>
    </row>
    <row r="1924" spans="1:28" ht="12.75" customHeight="1" x14ac:dyDescent="0.15">
      <c r="A1924" t="str">
        <f t="shared" si="91"/>
        <v>1434907675540246177376</v>
      </c>
      <c r="B1924" s="45">
        <v>143490767</v>
      </c>
      <c r="C1924" s="13">
        <v>5540246177376</v>
      </c>
      <c r="D1924" s="11" t="str">
        <f t="shared" si="90"/>
        <v>BOULANGERIE</v>
      </c>
      <c r="E1924" s="7">
        <v>44932</v>
      </c>
      <c r="F1924" s="42" t="str">
        <f t="shared" si="92"/>
        <v>202301</v>
      </c>
      <c r="G1924" s="9">
        <v>1253</v>
      </c>
      <c r="H1924" s="12"/>
      <c r="I1924" s="12"/>
      <c r="J1924" s="12"/>
      <c r="K1924" s="12"/>
      <c r="L1924" s="12"/>
      <c r="M1924" s="12"/>
      <c r="N1924" s="12"/>
      <c r="O1924" s="12"/>
      <c r="P1924" s="12"/>
      <c r="Q1924" s="12"/>
      <c r="R1924" s="12"/>
      <c r="S1924" s="12"/>
      <c r="T1924" s="12"/>
      <c r="U1924" s="12"/>
      <c r="V1924" s="12"/>
      <c r="W1924" s="12"/>
      <c r="X1924" s="12"/>
      <c r="Y1924" s="12"/>
      <c r="Z1924" s="12"/>
      <c r="AA1924" s="12"/>
      <c r="AB1924" s="12"/>
    </row>
    <row r="1925" spans="1:28" ht="12.75" customHeight="1" x14ac:dyDescent="0.15">
      <c r="A1925" t="str">
        <f t="shared" si="91"/>
        <v>1434907725540246170256</v>
      </c>
      <c r="B1925" s="45">
        <v>143490772</v>
      </c>
      <c r="C1925" s="13">
        <v>5540246170256</v>
      </c>
      <c r="D1925" s="11" t="str">
        <f t="shared" si="90"/>
        <v>BOULANGERIE</v>
      </c>
      <c r="E1925" s="7">
        <v>44947</v>
      </c>
      <c r="F1925" s="42" t="str">
        <f t="shared" si="92"/>
        <v>202301</v>
      </c>
      <c r="G1925" s="9">
        <v>2116</v>
      </c>
      <c r="H1925" s="12"/>
      <c r="I1925" s="12"/>
      <c r="J1925" s="12"/>
      <c r="K1925" s="12"/>
      <c r="L1925" s="12"/>
      <c r="M1925" s="12"/>
      <c r="N1925" s="12"/>
      <c r="O1925" s="12"/>
      <c r="P1925" s="12"/>
      <c r="Q1925" s="12"/>
      <c r="R1925" s="12"/>
      <c r="S1925" s="12"/>
      <c r="T1925" s="12"/>
      <c r="U1925" s="12"/>
      <c r="V1925" s="12"/>
      <c r="W1925" s="12"/>
      <c r="X1925" s="12"/>
      <c r="Y1925" s="12"/>
      <c r="Z1925" s="12"/>
      <c r="AA1925" s="12"/>
      <c r="AB1925" s="12"/>
    </row>
    <row r="1926" spans="1:28" ht="12.75" customHeight="1" x14ac:dyDescent="0.15">
      <c r="A1926" t="str">
        <f t="shared" si="91"/>
        <v>1434907725540246171888</v>
      </c>
      <c r="B1926" s="45">
        <v>143490772</v>
      </c>
      <c r="C1926" s="11">
        <v>5540246171888</v>
      </c>
      <c r="D1926" s="11" t="str">
        <f t="shared" si="90"/>
        <v>BOULANGERIE</v>
      </c>
      <c r="E1926" s="4">
        <v>44947</v>
      </c>
      <c r="F1926" s="42" t="str">
        <f t="shared" si="92"/>
        <v>202301</v>
      </c>
      <c r="G1926" s="6">
        <v>1040</v>
      </c>
      <c r="H1926" s="12"/>
      <c r="I1926" s="12"/>
      <c r="J1926" s="12"/>
      <c r="K1926" s="12"/>
      <c r="L1926" s="12"/>
      <c r="M1926" s="12"/>
      <c r="N1926" s="12"/>
      <c r="O1926" s="12"/>
      <c r="P1926" s="12"/>
      <c r="Q1926" s="12"/>
      <c r="R1926" s="12"/>
      <c r="S1926" s="12"/>
      <c r="T1926" s="12"/>
      <c r="U1926" s="12"/>
      <c r="V1926" s="12"/>
      <c r="W1926" s="12"/>
      <c r="X1926" s="12"/>
      <c r="Y1926" s="12"/>
      <c r="Z1926" s="12"/>
      <c r="AA1926" s="12"/>
      <c r="AB1926" s="12"/>
    </row>
    <row r="1927" spans="1:28" ht="12.75" customHeight="1" x14ac:dyDescent="0.15">
      <c r="A1927" t="str">
        <f t="shared" si="91"/>
        <v>1434907865540246176295</v>
      </c>
      <c r="B1927" s="45">
        <v>143490786</v>
      </c>
      <c r="C1927" s="13">
        <v>5540246176295</v>
      </c>
      <c r="D1927" s="11" t="str">
        <f t="shared" si="90"/>
        <v>CREMERIE</v>
      </c>
      <c r="E1927" s="7">
        <v>44917</v>
      </c>
      <c r="F1927" s="42" t="str">
        <f t="shared" si="92"/>
        <v>202212</v>
      </c>
      <c r="G1927" s="9">
        <v>6125</v>
      </c>
      <c r="H1927" s="12"/>
      <c r="I1927" s="12"/>
      <c r="J1927" s="12"/>
      <c r="K1927" s="12"/>
      <c r="L1927" s="12"/>
      <c r="M1927" s="12"/>
      <c r="N1927" s="12"/>
      <c r="O1927" s="12"/>
      <c r="P1927" s="12"/>
      <c r="Q1927" s="12"/>
      <c r="R1927" s="12"/>
      <c r="S1927" s="12"/>
      <c r="T1927" s="12"/>
      <c r="U1927" s="12"/>
      <c r="V1927" s="12"/>
      <c r="W1927" s="12"/>
      <c r="X1927" s="12"/>
      <c r="Y1927" s="12"/>
      <c r="Z1927" s="12"/>
      <c r="AA1927" s="12"/>
      <c r="AB1927" s="12"/>
    </row>
    <row r="1928" spans="1:28" ht="12.75" customHeight="1" x14ac:dyDescent="0.15">
      <c r="A1928" t="str">
        <f t="shared" si="91"/>
        <v>1434907865540246187987</v>
      </c>
      <c r="B1928" s="45">
        <v>143490786</v>
      </c>
      <c r="C1928" s="13">
        <v>5540246187987</v>
      </c>
      <c r="D1928" s="11" t="str">
        <f t="shared" si="90"/>
        <v>CREMERIE</v>
      </c>
      <c r="E1928" s="7">
        <v>44917</v>
      </c>
      <c r="F1928" s="42" t="str">
        <f t="shared" si="92"/>
        <v>202212</v>
      </c>
      <c r="G1928" s="9">
        <v>4455</v>
      </c>
      <c r="H1928" s="12"/>
      <c r="I1928" s="12"/>
      <c r="J1928" s="12"/>
      <c r="K1928" s="12"/>
      <c r="L1928" s="12"/>
      <c r="M1928" s="12"/>
      <c r="N1928" s="12"/>
      <c r="O1928" s="12"/>
      <c r="P1928" s="12"/>
      <c r="Q1928" s="12"/>
      <c r="R1928" s="12"/>
      <c r="S1928" s="12"/>
      <c r="T1928" s="12"/>
      <c r="U1928" s="12"/>
      <c r="V1928" s="12"/>
      <c r="W1928" s="12"/>
      <c r="X1928" s="12"/>
      <c r="Y1928" s="12"/>
      <c r="Z1928" s="12"/>
      <c r="AA1928" s="12"/>
      <c r="AB1928" s="12"/>
    </row>
    <row r="1929" spans="1:28" ht="12.75" customHeight="1" x14ac:dyDescent="0.15">
      <c r="A1929" t="str">
        <f t="shared" si="91"/>
        <v>1434907875540246172978</v>
      </c>
      <c r="B1929" s="45">
        <v>143490787</v>
      </c>
      <c r="C1929" s="13">
        <v>5540246172978</v>
      </c>
      <c r="D1929" s="11" t="str">
        <f t="shared" si="90"/>
        <v>CREMERIE</v>
      </c>
      <c r="E1929" s="7">
        <v>44917</v>
      </c>
      <c r="F1929" s="42" t="str">
        <f t="shared" si="92"/>
        <v>202212</v>
      </c>
      <c r="G1929" s="9">
        <v>836</v>
      </c>
      <c r="H1929" s="12"/>
      <c r="I1929" s="12"/>
      <c r="J1929" s="12"/>
      <c r="K1929" s="12"/>
      <c r="L1929" s="12"/>
      <c r="M1929" s="12"/>
      <c r="N1929" s="12"/>
      <c r="O1929" s="12"/>
      <c r="P1929" s="12"/>
      <c r="Q1929" s="12"/>
      <c r="R1929" s="12"/>
      <c r="S1929" s="12"/>
      <c r="T1929" s="12"/>
      <c r="U1929" s="12"/>
      <c r="V1929" s="12"/>
      <c r="W1929" s="12"/>
      <c r="X1929" s="12"/>
      <c r="Y1929" s="12"/>
      <c r="Z1929" s="12"/>
      <c r="AA1929" s="12"/>
      <c r="AB1929" s="12"/>
    </row>
    <row r="1930" spans="1:28" ht="12.75" customHeight="1" x14ac:dyDescent="0.15">
      <c r="A1930" t="str">
        <f t="shared" si="91"/>
        <v>1434907875540246176699</v>
      </c>
      <c r="B1930" s="45">
        <v>143490787</v>
      </c>
      <c r="C1930" s="11">
        <v>5540246176699</v>
      </c>
      <c r="D1930" s="11" t="str">
        <f t="shared" si="90"/>
        <v>CREMERIE</v>
      </c>
      <c r="E1930" s="4">
        <v>44917</v>
      </c>
      <c r="F1930" s="42" t="str">
        <f t="shared" si="92"/>
        <v>202212</v>
      </c>
      <c r="G1930" s="6">
        <v>6264</v>
      </c>
      <c r="H1930" s="12"/>
      <c r="I1930" s="12"/>
      <c r="J1930" s="12"/>
      <c r="K1930" s="12"/>
      <c r="L1930" s="12"/>
      <c r="M1930" s="12"/>
      <c r="N1930" s="12"/>
      <c r="O1930" s="12"/>
      <c r="P1930" s="12"/>
      <c r="Q1930" s="12"/>
      <c r="R1930" s="12"/>
      <c r="S1930" s="12"/>
      <c r="T1930" s="12"/>
      <c r="U1930" s="12"/>
      <c r="V1930" s="12"/>
      <c r="W1930" s="12"/>
      <c r="X1930" s="12"/>
      <c r="Y1930" s="12"/>
      <c r="Z1930" s="12"/>
      <c r="AA1930" s="12"/>
      <c r="AB1930" s="12"/>
    </row>
    <row r="1931" spans="1:28" ht="12.75" customHeight="1" x14ac:dyDescent="0.15">
      <c r="A1931" t="str">
        <f t="shared" si="91"/>
        <v>1434907875540246188175</v>
      </c>
      <c r="B1931" s="45">
        <v>143490787</v>
      </c>
      <c r="C1931" s="13">
        <v>5540246188175</v>
      </c>
      <c r="D1931" s="11" t="str">
        <f t="shared" si="90"/>
        <v>CREMERIE</v>
      </c>
      <c r="E1931" s="7">
        <v>44917</v>
      </c>
      <c r="F1931" s="42" t="str">
        <f t="shared" si="92"/>
        <v>202212</v>
      </c>
      <c r="G1931" s="9">
        <v>232</v>
      </c>
      <c r="H1931" s="12"/>
      <c r="I1931" s="12"/>
      <c r="J1931" s="12"/>
      <c r="K1931" s="12"/>
      <c r="L1931" s="12"/>
      <c r="M1931" s="12"/>
      <c r="N1931" s="12"/>
      <c r="O1931" s="12"/>
      <c r="P1931" s="12"/>
      <c r="Q1931" s="12"/>
      <c r="R1931" s="12"/>
      <c r="S1931" s="12"/>
      <c r="T1931" s="12"/>
      <c r="U1931" s="12"/>
      <c r="V1931" s="12"/>
      <c r="W1931" s="12"/>
      <c r="X1931" s="12"/>
      <c r="Y1931" s="12"/>
      <c r="Z1931" s="12"/>
      <c r="AA1931" s="12"/>
      <c r="AB1931" s="12"/>
    </row>
    <row r="1932" spans="1:28" ht="12.75" customHeight="1" x14ac:dyDescent="0.15">
      <c r="A1932" t="str">
        <f t="shared" si="91"/>
        <v>1434907905540246191598</v>
      </c>
      <c r="B1932" s="45">
        <v>143490790</v>
      </c>
      <c r="C1932" s="13">
        <v>5540246191598</v>
      </c>
      <c r="D1932" s="11" t="str">
        <f t="shared" si="90"/>
        <v>CREMERIE</v>
      </c>
      <c r="E1932" s="7">
        <v>44919</v>
      </c>
      <c r="F1932" s="42" t="str">
        <f t="shared" si="92"/>
        <v>202212</v>
      </c>
      <c r="G1932" s="9">
        <v>1601</v>
      </c>
      <c r="H1932" s="12"/>
      <c r="I1932" s="12"/>
      <c r="J1932" s="12"/>
      <c r="K1932" s="12"/>
      <c r="L1932" s="12"/>
      <c r="M1932" s="12"/>
      <c r="N1932" s="12"/>
      <c r="O1932" s="12"/>
      <c r="P1932" s="12"/>
      <c r="Q1932" s="12"/>
      <c r="R1932" s="12"/>
      <c r="S1932" s="12"/>
      <c r="T1932" s="12"/>
      <c r="U1932" s="12"/>
      <c r="V1932" s="12"/>
      <c r="W1932" s="12"/>
      <c r="X1932" s="12"/>
      <c r="Y1932" s="12"/>
      <c r="Z1932" s="12"/>
      <c r="AA1932" s="12"/>
      <c r="AB1932" s="12"/>
    </row>
    <row r="1933" spans="1:28" ht="12.75" customHeight="1" x14ac:dyDescent="0.15">
      <c r="A1933" t="str">
        <f t="shared" si="91"/>
        <v>1434908035540246185562</v>
      </c>
      <c r="B1933" s="45">
        <v>143490803</v>
      </c>
      <c r="C1933" s="13">
        <v>5540246185562</v>
      </c>
      <c r="D1933" s="11" t="str">
        <f t="shared" si="90"/>
        <v>CREMERIE</v>
      </c>
      <c r="E1933" s="7">
        <v>44919</v>
      </c>
      <c r="F1933" s="42" t="str">
        <f t="shared" si="92"/>
        <v>202212</v>
      </c>
      <c r="G1933" s="9">
        <v>279</v>
      </c>
      <c r="H1933" s="12"/>
      <c r="I1933" s="12"/>
      <c r="J1933" s="12"/>
      <c r="K1933" s="12"/>
      <c r="L1933" s="12"/>
      <c r="M1933" s="12"/>
      <c r="N1933" s="12"/>
      <c r="O1933" s="12"/>
      <c r="P1933" s="12"/>
      <c r="Q1933" s="12"/>
      <c r="R1933" s="12"/>
      <c r="S1933" s="12"/>
      <c r="T1933" s="12"/>
      <c r="U1933" s="12"/>
      <c r="V1933" s="12"/>
      <c r="W1933" s="12"/>
      <c r="X1933" s="12"/>
      <c r="Y1933" s="12"/>
      <c r="Z1933" s="12"/>
      <c r="AA1933" s="12"/>
      <c r="AB1933" s="12"/>
    </row>
    <row r="1934" spans="1:28" ht="12.75" customHeight="1" x14ac:dyDescent="0.15">
      <c r="A1934" t="str">
        <f t="shared" si="91"/>
        <v>1434908045540246174095</v>
      </c>
      <c r="B1934" s="45">
        <v>143490804</v>
      </c>
      <c r="C1934" s="13">
        <v>5540246174095</v>
      </c>
      <c r="D1934" s="11" t="str">
        <f t="shared" si="90"/>
        <v>CREMERIE</v>
      </c>
      <c r="E1934" s="7">
        <v>44921</v>
      </c>
      <c r="F1934" s="42" t="str">
        <f t="shared" si="92"/>
        <v>202212</v>
      </c>
      <c r="G1934" s="9">
        <v>70</v>
      </c>
      <c r="H1934" s="12"/>
      <c r="I1934" s="12"/>
      <c r="J1934" s="12"/>
      <c r="K1934" s="12"/>
      <c r="L1934" s="12"/>
      <c r="M1934" s="12"/>
      <c r="N1934" s="12"/>
      <c r="O1934" s="12"/>
      <c r="P1934" s="12"/>
      <c r="Q1934" s="12"/>
      <c r="R1934" s="12"/>
      <c r="S1934" s="12"/>
      <c r="T1934" s="12"/>
      <c r="U1934" s="12"/>
      <c r="V1934" s="12"/>
      <c r="W1934" s="12"/>
      <c r="X1934" s="12"/>
      <c r="Y1934" s="12"/>
      <c r="Z1934" s="12"/>
      <c r="AA1934" s="12"/>
      <c r="AB1934" s="12"/>
    </row>
    <row r="1935" spans="1:28" ht="12.75" customHeight="1" x14ac:dyDescent="0.15">
      <c r="A1935" t="str">
        <f t="shared" si="91"/>
        <v>1434908045540246175047</v>
      </c>
      <c r="B1935" s="45">
        <v>143490804</v>
      </c>
      <c r="C1935" s="11">
        <v>5540246175047</v>
      </c>
      <c r="D1935" s="11" t="str">
        <f t="shared" si="90"/>
        <v>CREMERIE</v>
      </c>
      <c r="E1935" s="4">
        <v>44921</v>
      </c>
      <c r="F1935" s="42" t="str">
        <f t="shared" si="92"/>
        <v>202212</v>
      </c>
      <c r="G1935" s="6">
        <v>279</v>
      </c>
      <c r="H1935" s="12"/>
      <c r="I1935" s="12"/>
      <c r="J1935" s="12"/>
      <c r="K1935" s="12"/>
      <c r="L1935" s="12"/>
      <c r="M1935" s="12"/>
      <c r="N1935" s="12"/>
      <c r="O1935" s="12"/>
      <c r="P1935" s="12"/>
      <c r="Q1935" s="12"/>
      <c r="R1935" s="12"/>
      <c r="S1935" s="12"/>
      <c r="T1935" s="12"/>
      <c r="U1935" s="12"/>
      <c r="V1935" s="12"/>
      <c r="W1935" s="12"/>
      <c r="X1935" s="12"/>
      <c r="Y1935" s="12"/>
      <c r="Z1935" s="12"/>
      <c r="AA1935" s="12"/>
      <c r="AB1935" s="12"/>
    </row>
    <row r="1936" spans="1:28" ht="12.75" customHeight="1" x14ac:dyDescent="0.15">
      <c r="A1936" t="str">
        <f t="shared" si="91"/>
        <v>1434908045540246175049</v>
      </c>
      <c r="B1936" s="45">
        <v>143490804</v>
      </c>
      <c r="C1936" s="13">
        <v>5540246175049</v>
      </c>
      <c r="D1936" s="11" t="str">
        <f t="shared" si="90"/>
        <v>CREMERIE</v>
      </c>
      <c r="E1936" s="7">
        <v>44921</v>
      </c>
      <c r="F1936" s="42" t="str">
        <f t="shared" si="92"/>
        <v>202212</v>
      </c>
      <c r="G1936" s="9">
        <v>836</v>
      </c>
      <c r="H1936" s="12"/>
      <c r="I1936" s="12"/>
      <c r="J1936" s="12"/>
      <c r="K1936" s="12"/>
      <c r="L1936" s="12"/>
      <c r="M1936" s="12"/>
      <c r="N1936" s="12"/>
      <c r="O1936" s="12"/>
      <c r="P1936" s="12"/>
      <c r="Q1936" s="12"/>
      <c r="R1936" s="12"/>
      <c r="S1936" s="12"/>
      <c r="T1936" s="12"/>
      <c r="U1936" s="12"/>
      <c r="V1936" s="12"/>
      <c r="W1936" s="12"/>
      <c r="X1936" s="12"/>
      <c r="Y1936" s="12"/>
      <c r="Z1936" s="12"/>
      <c r="AA1936" s="12"/>
      <c r="AB1936" s="12"/>
    </row>
    <row r="1937" spans="1:28" ht="12.75" customHeight="1" x14ac:dyDescent="0.15">
      <c r="A1937" t="str">
        <f t="shared" si="91"/>
        <v>1434908045540246190743</v>
      </c>
      <c r="B1937" s="45">
        <v>143490804</v>
      </c>
      <c r="C1937" s="11">
        <v>5540246190743</v>
      </c>
      <c r="D1937" s="11" t="str">
        <f t="shared" si="90"/>
        <v>CREMERIE</v>
      </c>
      <c r="E1937" s="4">
        <v>44921</v>
      </c>
      <c r="F1937" s="42" t="str">
        <f t="shared" si="92"/>
        <v>202212</v>
      </c>
      <c r="G1937" s="6">
        <v>557</v>
      </c>
      <c r="H1937" s="12"/>
      <c r="I1937" s="12"/>
      <c r="J1937" s="12"/>
      <c r="K1937" s="12"/>
      <c r="L1937" s="12"/>
      <c r="M1937" s="12"/>
      <c r="N1937" s="12"/>
      <c r="O1937" s="12"/>
      <c r="P1937" s="12"/>
      <c r="Q1937" s="12"/>
      <c r="R1937" s="12"/>
      <c r="S1937" s="12"/>
      <c r="T1937" s="12"/>
      <c r="U1937" s="12"/>
      <c r="V1937" s="12"/>
      <c r="W1937" s="12"/>
      <c r="X1937" s="12"/>
      <c r="Y1937" s="12"/>
      <c r="Z1937" s="12"/>
      <c r="AA1937" s="12"/>
      <c r="AB1937" s="12"/>
    </row>
    <row r="1938" spans="1:28" ht="12.75" customHeight="1" x14ac:dyDescent="0.15">
      <c r="A1938" t="str">
        <f t="shared" si="91"/>
        <v>1434908065540246194632</v>
      </c>
      <c r="B1938" s="45">
        <v>143490806</v>
      </c>
      <c r="C1938" s="11">
        <v>5540246194632</v>
      </c>
      <c r="D1938" s="11" t="str">
        <f t="shared" si="90"/>
        <v>BOULANGERIE</v>
      </c>
      <c r="E1938" s="4">
        <v>44932</v>
      </c>
      <c r="F1938" s="42" t="str">
        <f t="shared" si="92"/>
        <v>202301</v>
      </c>
      <c r="G1938" s="6">
        <v>729</v>
      </c>
      <c r="H1938" s="12"/>
      <c r="I1938" s="12"/>
      <c r="J1938" s="12"/>
      <c r="K1938" s="12"/>
      <c r="L1938" s="12"/>
      <c r="M1938" s="12"/>
      <c r="N1938" s="12"/>
      <c r="O1938" s="12"/>
      <c r="P1938" s="12"/>
      <c r="Q1938" s="12"/>
      <c r="R1938" s="12"/>
      <c r="S1938" s="12"/>
      <c r="T1938" s="12"/>
      <c r="U1938" s="12"/>
      <c r="V1938" s="12"/>
      <c r="W1938" s="12"/>
      <c r="X1938" s="12"/>
      <c r="Y1938" s="12"/>
      <c r="Z1938" s="12"/>
      <c r="AA1938" s="12"/>
      <c r="AB1938" s="12"/>
    </row>
    <row r="1939" spans="1:28" ht="12.75" customHeight="1" x14ac:dyDescent="0.15">
      <c r="A1939" t="str">
        <f t="shared" si="91"/>
        <v>1434908065540246195250</v>
      </c>
      <c r="B1939" s="45">
        <v>143490806</v>
      </c>
      <c r="C1939" s="13">
        <v>5540246195250</v>
      </c>
      <c r="D1939" s="11" t="str">
        <f t="shared" si="90"/>
        <v>BOULANGERIE</v>
      </c>
      <c r="E1939" s="7">
        <v>44932</v>
      </c>
      <c r="F1939" s="42" t="str">
        <f t="shared" si="92"/>
        <v>202301</v>
      </c>
      <c r="G1939" s="9">
        <v>151</v>
      </c>
      <c r="H1939" s="12"/>
      <c r="I1939" s="12"/>
      <c r="J1939" s="12"/>
      <c r="K1939" s="12"/>
      <c r="L1939" s="12"/>
      <c r="M1939" s="12"/>
      <c r="N1939" s="12"/>
      <c r="O1939" s="12"/>
      <c r="P1939" s="12"/>
      <c r="Q1939" s="12"/>
      <c r="R1939" s="12"/>
      <c r="S1939" s="12"/>
      <c r="T1939" s="12"/>
      <c r="U1939" s="12"/>
      <c r="V1939" s="12"/>
      <c r="W1939" s="12"/>
      <c r="X1939" s="12"/>
      <c r="Y1939" s="12"/>
      <c r="Z1939" s="12"/>
      <c r="AA1939" s="12"/>
      <c r="AB1939" s="12"/>
    </row>
    <row r="1940" spans="1:28" ht="12.75" customHeight="1" x14ac:dyDescent="0.15">
      <c r="A1940" t="str">
        <f t="shared" si="91"/>
        <v>1434908065540246196046</v>
      </c>
      <c r="B1940" s="45">
        <v>143490806</v>
      </c>
      <c r="C1940" s="11">
        <v>5540246196046</v>
      </c>
      <c r="D1940" s="11" t="str">
        <f t="shared" si="90"/>
        <v>BOULANGERIE</v>
      </c>
      <c r="E1940" s="4">
        <v>44932</v>
      </c>
      <c r="F1940" s="42" t="str">
        <f t="shared" si="92"/>
        <v>202301</v>
      </c>
      <c r="G1940" s="6">
        <v>84</v>
      </c>
      <c r="H1940" s="12"/>
      <c r="I1940" s="12"/>
      <c r="J1940" s="12"/>
      <c r="K1940" s="12"/>
      <c r="L1940" s="12"/>
      <c r="M1940" s="12"/>
      <c r="N1940" s="12"/>
      <c r="O1940" s="12"/>
      <c r="P1940" s="12"/>
      <c r="Q1940" s="12"/>
      <c r="R1940" s="12"/>
      <c r="S1940" s="12"/>
      <c r="T1940" s="12"/>
      <c r="U1940" s="12"/>
      <c r="V1940" s="12"/>
      <c r="W1940" s="12"/>
      <c r="X1940" s="12"/>
      <c r="Y1940" s="12"/>
      <c r="Z1940" s="12"/>
      <c r="AA1940" s="12"/>
      <c r="AB1940" s="12"/>
    </row>
    <row r="1941" spans="1:28" ht="12.75" customHeight="1" x14ac:dyDescent="0.15">
      <c r="A1941" t="str">
        <f t="shared" si="91"/>
        <v>1434908075540246177133</v>
      </c>
      <c r="B1941" s="45">
        <v>143490807</v>
      </c>
      <c r="C1941" s="13">
        <v>5540246177133</v>
      </c>
      <c r="D1941" s="11" t="str">
        <f t="shared" si="90"/>
        <v>MIX LEGUMES</v>
      </c>
      <c r="E1941" s="7">
        <v>44938</v>
      </c>
      <c r="F1941" s="42" t="str">
        <f t="shared" si="92"/>
        <v>202301</v>
      </c>
      <c r="G1941" s="9">
        <v>5568</v>
      </c>
      <c r="H1941" s="12"/>
      <c r="I1941" s="12"/>
      <c r="J1941" s="12"/>
      <c r="K1941" s="12"/>
      <c r="L1941" s="12"/>
      <c r="M1941" s="12"/>
      <c r="N1941" s="12"/>
      <c r="O1941" s="12"/>
      <c r="P1941" s="12"/>
      <c r="Q1941" s="12"/>
      <c r="R1941" s="12"/>
      <c r="S1941" s="12"/>
      <c r="T1941" s="12"/>
      <c r="U1941" s="12"/>
      <c r="V1941" s="12"/>
      <c r="W1941" s="12"/>
      <c r="X1941" s="12"/>
      <c r="Y1941" s="12"/>
      <c r="Z1941" s="12"/>
      <c r="AA1941" s="12"/>
      <c r="AB1941" s="12"/>
    </row>
    <row r="1942" spans="1:28" ht="12.75" customHeight="1" x14ac:dyDescent="0.15">
      <c r="A1942" t="str">
        <f t="shared" si="91"/>
        <v>1434908075540246192148</v>
      </c>
      <c r="B1942" s="45">
        <v>143490807</v>
      </c>
      <c r="C1942" s="11">
        <v>5540246192148</v>
      </c>
      <c r="D1942" s="11" t="str">
        <f t="shared" si="90"/>
        <v>MIX LEGUMES</v>
      </c>
      <c r="E1942" s="4">
        <v>44938</v>
      </c>
      <c r="F1942" s="42" t="str">
        <f t="shared" si="92"/>
        <v>202301</v>
      </c>
      <c r="G1942" s="6">
        <v>23664</v>
      </c>
      <c r="H1942" s="12"/>
      <c r="I1942" s="12"/>
      <c r="J1942" s="12"/>
      <c r="K1942" s="12"/>
      <c r="L1942" s="12"/>
      <c r="M1942" s="12"/>
      <c r="N1942" s="12"/>
      <c r="O1942" s="12"/>
      <c r="P1942" s="12"/>
      <c r="Q1942" s="12"/>
      <c r="R1942" s="12"/>
      <c r="S1942" s="12"/>
      <c r="T1942" s="12"/>
      <c r="U1942" s="12"/>
      <c r="V1942" s="12"/>
      <c r="W1942" s="12"/>
      <c r="X1942" s="12"/>
      <c r="Y1942" s="12"/>
      <c r="Z1942" s="12"/>
      <c r="AA1942" s="12"/>
      <c r="AB1942" s="12"/>
    </row>
    <row r="1943" spans="1:28" ht="12.75" customHeight="1" x14ac:dyDescent="0.15">
      <c r="A1943" t="str">
        <f t="shared" si="91"/>
        <v>1434908075540246192518</v>
      </c>
      <c r="B1943" s="45">
        <v>143490807</v>
      </c>
      <c r="C1943" s="13">
        <v>5540246192518</v>
      </c>
      <c r="D1943" s="11" t="str">
        <f t="shared" si="90"/>
        <v>MIX LEGUMES</v>
      </c>
      <c r="E1943" s="7">
        <v>44938</v>
      </c>
      <c r="F1943" s="42" t="str">
        <f t="shared" si="92"/>
        <v>202301</v>
      </c>
      <c r="G1943" s="9">
        <v>3132</v>
      </c>
      <c r="H1943" s="12"/>
      <c r="I1943" s="12"/>
      <c r="J1943" s="12"/>
      <c r="K1943" s="12"/>
      <c r="L1943" s="12"/>
      <c r="M1943" s="12"/>
      <c r="N1943" s="12"/>
      <c r="O1943" s="12"/>
      <c r="P1943" s="12"/>
      <c r="Q1943" s="12"/>
      <c r="R1943" s="12"/>
      <c r="S1943" s="12"/>
      <c r="T1943" s="12"/>
      <c r="U1943" s="12"/>
      <c r="V1943" s="12"/>
      <c r="W1943" s="12"/>
      <c r="X1943" s="12"/>
      <c r="Y1943" s="12"/>
      <c r="Z1943" s="12"/>
      <c r="AA1943" s="12"/>
      <c r="AB1943" s="12"/>
    </row>
    <row r="1944" spans="1:28" ht="12.75" customHeight="1" x14ac:dyDescent="0.15">
      <c r="A1944" t="str">
        <f t="shared" si="91"/>
        <v>1434908135540246173492</v>
      </c>
      <c r="B1944" s="45">
        <v>143490813</v>
      </c>
      <c r="C1944" s="13">
        <v>5540246173492</v>
      </c>
      <c r="D1944" s="11" t="str">
        <f t="shared" si="90"/>
        <v>VOLAILLE</v>
      </c>
      <c r="E1944" s="7">
        <v>44928</v>
      </c>
      <c r="F1944" s="42" t="str">
        <f t="shared" si="92"/>
        <v>202301</v>
      </c>
      <c r="G1944" s="9">
        <v>8967</v>
      </c>
      <c r="H1944" s="12"/>
      <c r="I1944" s="12"/>
      <c r="J1944" s="12"/>
      <c r="K1944" s="12"/>
      <c r="L1944" s="12"/>
      <c r="M1944" s="12"/>
      <c r="N1944" s="12"/>
      <c r="O1944" s="12"/>
      <c r="P1944" s="12"/>
      <c r="Q1944" s="12"/>
      <c r="R1944" s="12"/>
      <c r="S1944" s="12"/>
      <c r="T1944" s="12"/>
      <c r="U1944" s="12"/>
      <c r="V1944" s="12"/>
      <c r="W1944" s="12"/>
      <c r="X1944" s="12"/>
      <c r="Y1944" s="12"/>
      <c r="Z1944" s="12"/>
      <c r="AA1944" s="12"/>
      <c r="AB1944" s="12"/>
    </row>
    <row r="1945" spans="1:28" ht="12.75" customHeight="1" x14ac:dyDescent="0.15">
      <c r="A1945" t="str">
        <f t="shared" si="91"/>
        <v>1434908145540246196046</v>
      </c>
      <c r="B1945" s="45">
        <v>143490814</v>
      </c>
      <c r="C1945" s="13">
        <v>5540246196046</v>
      </c>
      <c r="D1945" s="11" t="str">
        <f t="shared" si="90"/>
        <v>BOULANGERIE</v>
      </c>
      <c r="E1945" s="7">
        <v>44914</v>
      </c>
      <c r="F1945" s="42" t="str">
        <f t="shared" si="92"/>
        <v>202212</v>
      </c>
      <c r="G1945" s="9">
        <v>335</v>
      </c>
      <c r="H1945" s="12"/>
      <c r="I1945" s="12"/>
      <c r="J1945" s="12"/>
      <c r="K1945" s="12"/>
      <c r="L1945" s="12"/>
      <c r="M1945" s="12"/>
      <c r="N1945" s="12"/>
      <c r="O1945" s="12"/>
      <c r="P1945" s="12"/>
      <c r="Q1945" s="12"/>
      <c r="R1945" s="12"/>
      <c r="S1945" s="12"/>
      <c r="T1945" s="12"/>
      <c r="U1945" s="12"/>
      <c r="V1945" s="12"/>
      <c r="W1945" s="12"/>
      <c r="X1945" s="12"/>
      <c r="Y1945" s="12"/>
      <c r="Z1945" s="12"/>
      <c r="AA1945" s="12"/>
      <c r="AB1945" s="12"/>
    </row>
    <row r="1946" spans="1:28" ht="12.75" customHeight="1" x14ac:dyDescent="0.15">
      <c r="A1946" t="str">
        <f t="shared" si="91"/>
        <v>1434908215540246181061</v>
      </c>
      <c r="B1946" s="45">
        <v>143490821</v>
      </c>
      <c r="C1946" s="11">
        <v>5540246181061</v>
      </c>
      <c r="D1946" s="11" t="str">
        <f t="shared" si="90"/>
        <v>VOLAILLE</v>
      </c>
      <c r="E1946" s="4">
        <v>44927</v>
      </c>
      <c r="F1946" s="42" t="str">
        <f t="shared" si="92"/>
        <v>202301</v>
      </c>
      <c r="G1946" s="6">
        <v>2849</v>
      </c>
      <c r="H1946" s="12"/>
      <c r="I1946" s="12"/>
      <c r="J1946" s="12"/>
      <c r="K1946" s="12"/>
      <c r="L1946" s="12"/>
      <c r="M1946" s="12"/>
      <c r="N1946" s="12"/>
      <c r="O1946" s="12"/>
      <c r="P1946" s="12"/>
      <c r="Q1946" s="12"/>
      <c r="R1946" s="12"/>
      <c r="S1946" s="12"/>
      <c r="T1946" s="12"/>
      <c r="U1946" s="12"/>
      <c r="V1946" s="12"/>
      <c r="W1946" s="12"/>
      <c r="X1946" s="12"/>
      <c r="Y1946" s="12"/>
      <c r="Z1946" s="12"/>
      <c r="AA1946" s="12"/>
      <c r="AB1946" s="12"/>
    </row>
    <row r="1947" spans="1:28" ht="12.75" customHeight="1" x14ac:dyDescent="0.15">
      <c r="A1947" t="str">
        <f t="shared" si="91"/>
        <v>1434908215540246185278</v>
      </c>
      <c r="B1947" s="45">
        <v>143490821</v>
      </c>
      <c r="C1947" s="13">
        <v>5540246185278</v>
      </c>
      <c r="D1947" s="11" t="str">
        <f t="shared" si="90"/>
        <v>VOLAILLE</v>
      </c>
      <c r="E1947" s="7">
        <v>44927</v>
      </c>
      <c r="F1947" s="42" t="str">
        <f t="shared" si="92"/>
        <v>202301</v>
      </c>
      <c r="G1947" s="9">
        <v>3358</v>
      </c>
      <c r="H1947" s="12"/>
      <c r="I1947" s="12"/>
      <c r="J1947" s="12"/>
      <c r="K1947" s="12"/>
      <c r="L1947" s="12"/>
      <c r="M1947" s="12"/>
      <c r="N1947" s="12"/>
      <c r="O1947" s="12"/>
      <c r="P1947" s="12"/>
      <c r="Q1947" s="12"/>
      <c r="R1947" s="12"/>
      <c r="S1947" s="12"/>
      <c r="T1947" s="12"/>
      <c r="U1947" s="12"/>
      <c r="V1947" s="12"/>
      <c r="W1947" s="12"/>
      <c r="X1947" s="12"/>
      <c r="Y1947" s="12"/>
      <c r="Z1947" s="12"/>
      <c r="AA1947" s="12"/>
      <c r="AB1947" s="12"/>
    </row>
    <row r="1948" spans="1:28" ht="12.75" customHeight="1" x14ac:dyDescent="0.15">
      <c r="A1948" t="str">
        <f t="shared" si="91"/>
        <v>1434908295540246176699</v>
      </c>
      <c r="B1948" s="45">
        <v>143490829</v>
      </c>
      <c r="C1948" s="13">
        <v>5540246176699</v>
      </c>
      <c r="D1948" s="11" t="str">
        <f t="shared" si="90"/>
        <v>CREMERIE</v>
      </c>
      <c r="E1948" s="7">
        <v>44918</v>
      </c>
      <c r="F1948" s="42" t="str">
        <f t="shared" si="92"/>
        <v>202212</v>
      </c>
      <c r="G1948" s="9">
        <v>6264</v>
      </c>
      <c r="H1948" s="12"/>
      <c r="I1948" s="12"/>
      <c r="J1948" s="12"/>
      <c r="K1948" s="12"/>
      <c r="L1948" s="12"/>
      <c r="M1948" s="12"/>
      <c r="N1948" s="12"/>
      <c r="O1948" s="12"/>
      <c r="P1948" s="12"/>
      <c r="Q1948" s="12"/>
      <c r="R1948" s="12"/>
      <c r="S1948" s="12"/>
      <c r="T1948" s="12"/>
      <c r="U1948" s="12"/>
      <c r="V1948" s="12"/>
      <c r="W1948" s="12"/>
      <c r="X1948" s="12"/>
      <c r="Y1948" s="12"/>
      <c r="Z1948" s="12"/>
      <c r="AA1948" s="12"/>
      <c r="AB1948" s="12"/>
    </row>
    <row r="1949" spans="1:28" ht="12.75" customHeight="1" x14ac:dyDescent="0.15">
      <c r="A1949" t="str">
        <f t="shared" si="91"/>
        <v>1434908305540246176295</v>
      </c>
      <c r="B1949" s="45">
        <v>143490830</v>
      </c>
      <c r="C1949" s="11">
        <v>5540246176295</v>
      </c>
      <c r="D1949" s="11" t="str">
        <f t="shared" si="90"/>
        <v>CREMERIE</v>
      </c>
      <c r="E1949" s="4">
        <v>44918</v>
      </c>
      <c r="F1949" s="42" t="str">
        <f t="shared" si="92"/>
        <v>202212</v>
      </c>
      <c r="G1949" s="6">
        <v>7424</v>
      </c>
      <c r="H1949" s="12"/>
      <c r="I1949" s="12"/>
      <c r="J1949" s="12"/>
      <c r="K1949" s="12"/>
      <c r="L1949" s="12"/>
      <c r="M1949" s="12"/>
      <c r="N1949" s="12"/>
      <c r="O1949" s="12"/>
      <c r="P1949" s="12"/>
      <c r="Q1949" s="12"/>
      <c r="R1949" s="12"/>
      <c r="S1949" s="12"/>
      <c r="T1949" s="12"/>
      <c r="U1949" s="12"/>
      <c r="V1949" s="12"/>
      <c r="W1949" s="12"/>
      <c r="X1949" s="12"/>
      <c r="Y1949" s="12"/>
      <c r="Z1949" s="12"/>
      <c r="AA1949" s="12"/>
      <c r="AB1949" s="12"/>
    </row>
    <row r="1950" spans="1:28" ht="12.75" customHeight="1" x14ac:dyDescent="0.15">
      <c r="A1950" t="str">
        <f t="shared" si="91"/>
        <v>1434908305540246187987</v>
      </c>
      <c r="B1950" s="45">
        <v>143490830</v>
      </c>
      <c r="C1950" s="13">
        <v>5540246187987</v>
      </c>
      <c r="D1950" s="11" t="str">
        <f t="shared" si="90"/>
        <v>CREMERIE</v>
      </c>
      <c r="E1950" s="7">
        <v>44918</v>
      </c>
      <c r="F1950" s="42" t="str">
        <f t="shared" si="92"/>
        <v>202212</v>
      </c>
      <c r="G1950" s="9">
        <v>3341</v>
      </c>
      <c r="H1950" s="12"/>
      <c r="I1950" s="12"/>
      <c r="J1950" s="12"/>
      <c r="K1950" s="12"/>
      <c r="L1950" s="12"/>
      <c r="M1950" s="12"/>
      <c r="N1950" s="12"/>
      <c r="O1950" s="12"/>
      <c r="P1950" s="12"/>
      <c r="Q1950" s="12"/>
      <c r="R1950" s="12"/>
      <c r="S1950" s="12"/>
      <c r="T1950" s="12"/>
      <c r="U1950" s="12"/>
      <c r="V1950" s="12"/>
      <c r="W1950" s="12"/>
      <c r="X1950" s="12"/>
      <c r="Y1950" s="12"/>
      <c r="Z1950" s="12"/>
      <c r="AA1950" s="12"/>
      <c r="AB1950" s="12"/>
    </row>
    <row r="1951" spans="1:28" ht="12.75" customHeight="1" x14ac:dyDescent="0.15">
      <c r="A1951" t="str">
        <f t="shared" si="91"/>
        <v>1434908375540246194632</v>
      </c>
      <c r="B1951" s="45">
        <v>143490837</v>
      </c>
      <c r="C1951" s="13">
        <v>5540246194632</v>
      </c>
      <c r="D1951" s="11" t="str">
        <f t="shared" si="90"/>
        <v>BOULANGERIE</v>
      </c>
      <c r="E1951" s="7">
        <v>44935</v>
      </c>
      <c r="F1951" s="42" t="str">
        <f t="shared" si="92"/>
        <v>202301</v>
      </c>
      <c r="G1951" s="9">
        <v>1381</v>
      </c>
      <c r="H1951" s="12"/>
      <c r="I1951" s="12"/>
      <c r="J1951" s="12"/>
      <c r="K1951" s="12"/>
      <c r="L1951" s="12"/>
      <c r="M1951" s="12"/>
      <c r="N1951" s="12"/>
      <c r="O1951" s="12"/>
      <c r="P1951" s="12"/>
      <c r="Q1951" s="12"/>
      <c r="R1951" s="12"/>
      <c r="S1951" s="12"/>
      <c r="T1951" s="12"/>
      <c r="U1951" s="12"/>
      <c r="V1951" s="12"/>
      <c r="W1951" s="12"/>
      <c r="X1951" s="12"/>
      <c r="Y1951" s="12"/>
      <c r="Z1951" s="12"/>
      <c r="AA1951" s="12"/>
      <c r="AB1951" s="12"/>
    </row>
    <row r="1952" spans="1:28" ht="12.75" customHeight="1" x14ac:dyDescent="0.15">
      <c r="A1952" t="str">
        <f t="shared" si="91"/>
        <v>1435008505540246174174</v>
      </c>
      <c r="B1952" s="45">
        <v>143500850</v>
      </c>
      <c r="C1952" s="11">
        <v>5540246174174</v>
      </c>
      <c r="D1952" s="11" t="str">
        <f t="shared" si="90"/>
        <v>CREMERIE</v>
      </c>
      <c r="E1952" s="4">
        <v>44919</v>
      </c>
      <c r="F1952" s="42" t="str">
        <f t="shared" si="92"/>
        <v>202212</v>
      </c>
      <c r="G1952" s="6">
        <v>696</v>
      </c>
      <c r="H1952" s="12"/>
      <c r="I1952" s="12"/>
      <c r="J1952" s="12"/>
      <c r="K1952" s="12"/>
      <c r="L1952" s="12"/>
      <c r="M1952" s="12"/>
      <c r="N1952" s="12"/>
      <c r="O1952" s="12"/>
      <c r="P1952" s="12"/>
      <c r="Q1952" s="12"/>
      <c r="R1952" s="12"/>
      <c r="S1952" s="12"/>
      <c r="T1952" s="12"/>
      <c r="U1952" s="12"/>
      <c r="V1952" s="12"/>
      <c r="W1952" s="12"/>
      <c r="X1952" s="12"/>
      <c r="Y1952" s="12"/>
      <c r="Z1952" s="12"/>
      <c r="AA1952" s="12"/>
      <c r="AB1952" s="12"/>
    </row>
    <row r="1953" spans="1:28" ht="12.75" customHeight="1" x14ac:dyDescent="0.15">
      <c r="A1953" t="str">
        <f t="shared" si="91"/>
        <v>1435008515540246187987</v>
      </c>
      <c r="B1953" s="45">
        <v>143500851</v>
      </c>
      <c r="C1953" s="11">
        <v>5540246187987</v>
      </c>
      <c r="D1953" s="11" t="str">
        <f t="shared" si="90"/>
        <v>CREMERIE</v>
      </c>
      <c r="E1953" s="4">
        <v>44919</v>
      </c>
      <c r="F1953" s="42" t="str">
        <f t="shared" si="92"/>
        <v>202212</v>
      </c>
      <c r="G1953" s="6">
        <v>2228</v>
      </c>
      <c r="H1953" s="12"/>
      <c r="I1953" s="12"/>
      <c r="J1953" s="12"/>
      <c r="K1953" s="12"/>
      <c r="L1953" s="12"/>
      <c r="M1953" s="12"/>
      <c r="N1953" s="12"/>
      <c r="O1953" s="12"/>
      <c r="P1953" s="12"/>
      <c r="Q1953" s="12"/>
      <c r="R1953" s="12"/>
      <c r="S1953" s="12"/>
      <c r="T1953" s="12"/>
      <c r="U1953" s="12"/>
      <c r="V1953" s="12"/>
      <c r="W1953" s="12"/>
      <c r="X1953" s="12"/>
      <c r="Y1953" s="12"/>
      <c r="Z1953" s="12"/>
      <c r="AA1953" s="12"/>
      <c r="AB1953" s="12"/>
    </row>
    <row r="1954" spans="1:28" ht="12.75" customHeight="1" x14ac:dyDescent="0.15">
      <c r="A1954" t="str">
        <f t="shared" si="91"/>
        <v>1435008605540246173472</v>
      </c>
      <c r="B1954" s="45">
        <v>143500860</v>
      </c>
      <c r="C1954" s="13">
        <v>5540246173472</v>
      </c>
      <c r="D1954" s="11" t="str">
        <f t="shared" si="90"/>
        <v>CREMERIE</v>
      </c>
      <c r="E1954" s="7">
        <v>44925</v>
      </c>
      <c r="F1954" s="42" t="str">
        <f t="shared" si="92"/>
        <v>202212</v>
      </c>
      <c r="G1954" s="9">
        <v>279</v>
      </c>
      <c r="H1954" s="12"/>
      <c r="I1954" s="12"/>
      <c r="J1954" s="12"/>
      <c r="K1954" s="12"/>
      <c r="L1954" s="12"/>
      <c r="M1954" s="12"/>
      <c r="N1954" s="12"/>
      <c r="O1954" s="12"/>
      <c r="P1954" s="12"/>
      <c r="Q1954" s="12"/>
      <c r="R1954" s="12"/>
      <c r="S1954" s="12"/>
      <c r="T1954" s="12"/>
      <c r="U1954" s="12"/>
      <c r="V1954" s="12"/>
      <c r="W1954" s="12"/>
      <c r="X1954" s="12"/>
      <c r="Y1954" s="12"/>
      <c r="Z1954" s="12"/>
      <c r="AA1954" s="12"/>
      <c r="AB1954" s="12"/>
    </row>
    <row r="1955" spans="1:28" ht="12.75" customHeight="1" x14ac:dyDescent="0.15">
      <c r="A1955" t="str">
        <f t="shared" si="91"/>
        <v>1435008605540246175049</v>
      </c>
      <c r="B1955" s="45">
        <v>143500860</v>
      </c>
      <c r="C1955" s="11">
        <v>5540246175049</v>
      </c>
      <c r="D1955" s="11" t="str">
        <f t="shared" si="90"/>
        <v>CREMERIE</v>
      </c>
      <c r="E1955" s="4">
        <v>44925</v>
      </c>
      <c r="F1955" s="42" t="str">
        <f t="shared" si="92"/>
        <v>202212</v>
      </c>
      <c r="G1955" s="6">
        <v>557</v>
      </c>
      <c r="H1955" s="12"/>
      <c r="I1955" s="12"/>
      <c r="J1955" s="12"/>
      <c r="K1955" s="12"/>
      <c r="L1955" s="12"/>
      <c r="M1955" s="12"/>
      <c r="N1955" s="12"/>
      <c r="O1955" s="12"/>
      <c r="P1955" s="12"/>
      <c r="Q1955" s="12"/>
      <c r="R1955" s="12"/>
      <c r="S1955" s="12"/>
      <c r="T1955" s="12"/>
      <c r="U1955" s="12"/>
      <c r="V1955" s="12"/>
      <c r="W1955" s="12"/>
      <c r="X1955" s="12"/>
      <c r="Y1955" s="12"/>
      <c r="Z1955" s="12"/>
      <c r="AA1955" s="12"/>
      <c r="AB1955" s="12"/>
    </row>
    <row r="1956" spans="1:28" ht="12.75" customHeight="1" x14ac:dyDescent="0.15">
      <c r="A1956" t="str">
        <f t="shared" si="91"/>
        <v>1435008605540246175050</v>
      </c>
      <c r="B1956" s="45">
        <v>143500860</v>
      </c>
      <c r="C1956" s="13">
        <v>5540246175050</v>
      </c>
      <c r="D1956" s="11" t="str">
        <f t="shared" si="90"/>
        <v>CREMERIE</v>
      </c>
      <c r="E1956" s="7">
        <v>44925</v>
      </c>
      <c r="F1956" s="42" t="str">
        <f t="shared" si="92"/>
        <v>202212</v>
      </c>
      <c r="G1956" s="9">
        <v>1114</v>
      </c>
      <c r="H1956" s="12"/>
      <c r="I1956" s="12"/>
      <c r="J1956" s="12"/>
      <c r="K1956" s="12"/>
      <c r="L1956" s="12"/>
      <c r="M1956" s="12"/>
      <c r="N1956" s="12"/>
      <c r="O1956" s="12"/>
      <c r="P1956" s="12"/>
      <c r="Q1956" s="12"/>
      <c r="R1956" s="12"/>
      <c r="S1956" s="12"/>
      <c r="T1956" s="12"/>
      <c r="U1956" s="12"/>
      <c r="V1956" s="12"/>
      <c r="W1956" s="12"/>
      <c r="X1956" s="12"/>
      <c r="Y1956" s="12"/>
      <c r="Z1956" s="12"/>
      <c r="AA1956" s="12"/>
      <c r="AB1956" s="12"/>
    </row>
    <row r="1957" spans="1:28" ht="12.75" customHeight="1" x14ac:dyDescent="0.15">
      <c r="A1957" t="str">
        <f t="shared" si="91"/>
        <v>1435008655540246194632</v>
      </c>
      <c r="B1957" s="45">
        <v>143500865</v>
      </c>
      <c r="C1957" s="11">
        <v>5540246194632</v>
      </c>
      <c r="D1957" s="11" t="str">
        <f t="shared" si="90"/>
        <v>BOULANGERIE</v>
      </c>
      <c r="E1957" s="4">
        <v>44939</v>
      </c>
      <c r="F1957" s="42" t="str">
        <f t="shared" si="92"/>
        <v>202301</v>
      </c>
      <c r="G1957" s="6">
        <v>669</v>
      </c>
      <c r="H1957" s="12"/>
      <c r="I1957" s="12"/>
      <c r="J1957" s="12"/>
      <c r="K1957" s="12"/>
      <c r="L1957" s="12"/>
      <c r="M1957" s="12"/>
      <c r="N1957" s="12"/>
      <c r="O1957" s="12"/>
      <c r="P1957" s="12"/>
      <c r="Q1957" s="12"/>
      <c r="R1957" s="12"/>
      <c r="S1957" s="12"/>
      <c r="T1957" s="12"/>
      <c r="U1957" s="12"/>
      <c r="V1957" s="12"/>
      <c r="W1957" s="12"/>
      <c r="X1957" s="12"/>
      <c r="Y1957" s="12"/>
      <c r="Z1957" s="12"/>
      <c r="AA1957" s="12"/>
      <c r="AB1957" s="12"/>
    </row>
    <row r="1958" spans="1:28" ht="12.75" customHeight="1" x14ac:dyDescent="0.15">
      <c r="A1958" t="str">
        <f t="shared" si="91"/>
        <v>1435008655540246195250</v>
      </c>
      <c r="B1958" s="45">
        <v>143500865</v>
      </c>
      <c r="C1958" s="13">
        <v>5540246195250</v>
      </c>
      <c r="D1958" s="11" t="str">
        <f t="shared" si="90"/>
        <v>BOULANGERIE</v>
      </c>
      <c r="E1958" s="7">
        <v>44939</v>
      </c>
      <c r="F1958" s="42" t="str">
        <f t="shared" si="92"/>
        <v>202301</v>
      </c>
      <c r="G1958" s="9">
        <v>168</v>
      </c>
      <c r="H1958" s="12"/>
      <c r="I1958" s="12"/>
      <c r="J1958" s="12"/>
      <c r="K1958" s="12"/>
      <c r="L1958" s="12"/>
      <c r="M1958" s="12"/>
      <c r="N1958" s="12"/>
      <c r="O1958" s="12"/>
      <c r="P1958" s="12"/>
      <c r="Q1958" s="12"/>
      <c r="R1958" s="12"/>
      <c r="S1958" s="12"/>
      <c r="T1958" s="12"/>
      <c r="U1958" s="12"/>
      <c r="V1958" s="12"/>
      <c r="W1958" s="12"/>
      <c r="X1958" s="12"/>
      <c r="Y1958" s="12"/>
      <c r="Z1958" s="12"/>
      <c r="AA1958" s="12"/>
      <c r="AB1958" s="12"/>
    </row>
    <row r="1959" spans="1:28" ht="12.75" customHeight="1" x14ac:dyDescent="0.15">
      <c r="A1959" t="str">
        <f t="shared" si="91"/>
        <v>1435008665540246182684</v>
      </c>
      <c r="B1959" s="45">
        <v>143500866</v>
      </c>
      <c r="C1959" s="11">
        <v>5540246182684</v>
      </c>
      <c r="D1959" s="11" t="str">
        <f t="shared" si="90"/>
        <v>BOULANGERIE</v>
      </c>
      <c r="E1959" s="4">
        <v>44941</v>
      </c>
      <c r="F1959" s="42" t="str">
        <f t="shared" si="92"/>
        <v>202301</v>
      </c>
      <c r="G1959" s="6">
        <v>372</v>
      </c>
      <c r="H1959" s="12"/>
      <c r="I1959" s="12"/>
      <c r="J1959" s="12"/>
      <c r="K1959" s="12"/>
      <c r="L1959" s="12"/>
      <c r="M1959" s="12"/>
      <c r="N1959" s="12"/>
      <c r="O1959" s="12"/>
      <c r="P1959" s="12"/>
      <c r="Q1959" s="12"/>
      <c r="R1959" s="12"/>
      <c r="S1959" s="12"/>
      <c r="T1959" s="12"/>
      <c r="U1959" s="12"/>
      <c r="V1959" s="12"/>
      <c r="W1959" s="12"/>
      <c r="X1959" s="12"/>
      <c r="Y1959" s="12"/>
      <c r="Z1959" s="12"/>
      <c r="AA1959" s="12"/>
      <c r="AB1959" s="12"/>
    </row>
    <row r="1960" spans="1:28" ht="12.75" customHeight="1" x14ac:dyDescent="0.15">
      <c r="A1960" t="str">
        <f t="shared" si="91"/>
        <v>1435008665540246194467</v>
      </c>
      <c r="B1960" s="45">
        <v>143500866</v>
      </c>
      <c r="C1960" s="11">
        <v>5540246194467</v>
      </c>
      <c r="D1960" s="11" t="str">
        <f t="shared" si="90"/>
        <v>BOULANGERIE</v>
      </c>
      <c r="E1960" s="4">
        <v>44941</v>
      </c>
      <c r="F1960" s="42" t="str">
        <f t="shared" si="92"/>
        <v>202301</v>
      </c>
      <c r="G1960" s="6">
        <v>14255</v>
      </c>
      <c r="H1960" s="12"/>
      <c r="I1960" s="12"/>
      <c r="J1960" s="12"/>
      <c r="K1960" s="12"/>
      <c r="L1960" s="12"/>
      <c r="M1960" s="12"/>
      <c r="N1960" s="12"/>
      <c r="O1960" s="12"/>
      <c r="P1960" s="12"/>
      <c r="Q1960" s="12"/>
      <c r="R1960" s="12"/>
      <c r="S1960" s="12"/>
      <c r="T1960" s="12"/>
      <c r="U1960" s="12"/>
      <c r="V1960" s="12"/>
      <c r="W1960" s="12"/>
      <c r="X1960" s="12"/>
      <c r="Y1960" s="12"/>
      <c r="Z1960" s="12"/>
      <c r="AA1960" s="12"/>
      <c r="AB1960" s="12"/>
    </row>
    <row r="1961" spans="1:28" ht="12.75" customHeight="1" x14ac:dyDescent="0.15">
      <c r="A1961" t="str">
        <f t="shared" si="91"/>
        <v>1435008735540246173906</v>
      </c>
      <c r="B1961" s="45">
        <v>143500873</v>
      </c>
      <c r="C1961" s="11">
        <v>5540246173906</v>
      </c>
      <c r="D1961" s="11" t="str">
        <f t="shared" si="90"/>
        <v>VOLAILLE</v>
      </c>
      <c r="E1961" s="4">
        <v>44932</v>
      </c>
      <c r="F1961" s="42" t="str">
        <f t="shared" si="92"/>
        <v>202301</v>
      </c>
      <c r="G1961" s="6">
        <v>4900</v>
      </c>
      <c r="H1961" s="12"/>
      <c r="I1961" s="12"/>
      <c r="J1961" s="12"/>
      <c r="K1961" s="12"/>
      <c r="L1961" s="12"/>
      <c r="M1961" s="12"/>
      <c r="N1961" s="12"/>
      <c r="O1961" s="12"/>
      <c r="P1961" s="12"/>
      <c r="Q1961" s="12"/>
      <c r="R1961" s="12"/>
      <c r="S1961" s="12"/>
      <c r="T1961" s="12"/>
      <c r="U1961" s="12"/>
      <c r="V1961" s="12"/>
      <c r="W1961" s="12"/>
      <c r="X1961" s="12"/>
      <c r="Y1961" s="12"/>
      <c r="Z1961" s="12"/>
      <c r="AA1961" s="12"/>
      <c r="AB1961" s="12"/>
    </row>
    <row r="1962" spans="1:28" ht="12.75" customHeight="1" x14ac:dyDescent="0.15">
      <c r="A1962" t="str">
        <f t="shared" si="91"/>
        <v>1435008735540246181016</v>
      </c>
      <c r="B1962" s="45">
        <v>143500873</v>
      </c>
      <c r="C1962" s="13">
        <v>5540246181016</v>
      </c>
      <c r="D1962" s="11" t="str">
        <f t="shared" si="90"/>
        <v>VOLAILLE</v>
      </c>
      <c r="E1962" s="7">
        <v>44932</v>
      </c>
      <c r="F1962" s="42" t="str">
        <f t="shared" si="92"/>
        <v>202301</v>
      </c>
      <c r="G1962" s="9">
        <v>10691</v>
      </c>
      <c r="H1962" s="12"/>
      <c r="I1962" s="12"/>
      <c r="J1962" s="12"/>
      <c r="K1962" s="12"/>
      <c r="L1962" s="12"/>
      <c r="M1962" s="12"/>
      <c r="N1962" s="12"/>
      <c r="O1962" s="12"/>
      <c r="P1962" s="12"/>
      <c r="Q1962" s="12"/>
      <c r="R1962" s="12"/>
      <c r="S1962" s="12"/>
      <c r="T1962" s="12"/>
      <c r="U1962" s="12"/>
      <c r="V1962" s="12"/>
      <c r="W1962" s="12"/>
      <c r="X1962" s="12"/>
      <c r="Y1962" s="12"/>
      <c r="Z1962" s="12"/>
      <c r="AA1962" s="12"/>
      <c r="AB1962" s="12"/>
    </row>
    <row r="1963" spans="1:28" ht="12.75" customHeight="1" x14ac:dyDescent="0.15">
      <c r="A1963" t="str">
        <f t="shared" si="91"/>
        <v>1435008745540246183130</v>
      </c>
      <c r="B1963" s="45">
        <v>143500874</v>
      </c>
      <c r="C1963" s="11">
        <v>5540246183130</v>
      </c>
      <c r="D1963" s="11" t="str">
        <f t="shared" si="90"/>
        <v>MIX LEGUMES</v>
      </c>
      <c r="E1963" s="4">
        <v>44940</v>
      </c>
      <c r="F1963" s="42" t="str">
        <f t="shared" si="92"/>
        <v>202301</v>
      </c>
      <c r="G1963" s="6">
        <v>1128</v>
      </c>
      <c r="H1963" s="12"/>
      <c r="I1963" s="12"/>
      <c r="J1963" s="12"/>
      <c r="K1963" s="12"/>
      <c r="L1963" s="12"/>
      <c r="M1963" s="12"/>
      <c r="N1963" s="12"/>
      <c r="O1963" s="12"/>
      <c r="P1963" s="12"/>
      <c r="Q1963" s="12"/>
      <c r="R1963" s="12"/>
      <c r="S1963" s="12"/>
      <c r="T1963" s="12"/>
      <c r="U1963" s="12"/>
      <c r="V1963" s="12"/>
      <c r="W1963" s="12"/>
      <c r="X1963" s="12"/>
      <c r="Y1963" s="12"/>
      <c r="Z1963" s="12"/>
      <c r="AA1963" s="12"/>
      <c r="AB1963" s="12"/>
    </row>
    <row r="1964" spans="1:28" ht="12.75" customHeight="1" x14ac:dyDescent="0.15">
      <c r="A1964" t="str">
        <f t="shared" si="91"/>
        <v>1435008745540246183455</v>
      </c>
      <c r="B1964" s="45">
        <v>143500874</v>
      </c>
      <c r="C1964" s="13">
        <v>5540246183455</v>
      </c>
      <c r="D1964" s="11" t="str">
        <f t="shared" si="90"/>
        <v>MIX LEGUMES</v>
      </c>
      <c r="E1964" s="7">
        <v>44940</v>
      </c>
      <c r="F1964" s="42" t="str">
        <f t="shared" si="92"/>
        <v>202301</v>
      </c>
      <c r="G1964" s="9">
        <v>1044</v>
      </c>
      <c r="H1964" s="12"/>
      <c r="I1964" s="12"/>
      <c r="J1964" s="12"/>
      <c r="K1964" s="12"/>
      <c r="L1964" s="12"/>
      <c r="M1964" s="12"/>
      <c r="N1964" s="12"/>
      <c r="O1964" s="12"/>
      <c r="P1964" s="12"/>
      <c r="Q1964" s="12"/>
      <c r="R1964" s="12"/>
      <c r="S1964" s="12"/>
      <c r="T1964" s="12"/>
      <c r="U1964" s="12"/>
      <c r="V1964" s="12"/>
      <c r="W1964" s="12"/>
      <c r="X1964" s="12"/>
      <c r="Y1964" s="12"/>
      <c r="Z1964" s="12"/>
      <c r="AA1964" s="12"/>
      <c r="AB1964" s="12"/>
    </row>
    <row r="1965" spans="1:28" ht="12.75" customHeight="1" x14ac:dyDescent="0.15">
      <c r="A1965" t="str">
        <f t="shared" si="91"/>
        <v>1435008745540246183538</v>
      </c>
      <c r="B1965" s="45">
        <v>143500874</v>
      </c>
      <c r="C1965" s="11">
        <v>5540246183538</v>
      </c>
      <c r="D1965" s="11" t="str">
        <f t="shared" si="90"/>
        <v>MIX LEGUMES</v>
      </c>
      <c r="E1965" s="4">
        <v>44940</v>
      </c>
      <c r="F1965" s="42" t="str">
        <f t="shared" si="92"/>
        <v>202301</v>
      </c>
      <c r="G1965" s="6">
        <v>919</v>
      </c>
      <c r="H1965" s="12"/>
      <c r="I1965" s="12"/>
      <c r="J1965" s="12"/>
      <c r="K1965" s="12"/>
      <c r="L1965" s="12"/>
      <c r="M1965" s="12"/>
      <c r="N1965" s="12"/>
      <c r="O1965" s="12"/>
      <c r="P1965" s="12"/>
      <c r="Q1965" s="12"/>
      <c r="R1965" s="12"/>
      <c r="S1965" s="12"/>
      <c r="T1965" s="12"/>
      <c r="U1965" s="12"/>
      <c r="V1965" s="12"/>
      <c r="W1965" s="12"/>
      <c r="X1965" s="12"/>
      <c r="Y1965" s="12"/>
      <c r="Z1965" s="12"/>
      <c r="AA1965" s="12"/>
      <c r="AB1965" s="12"/>
    </row>
    <row r="1966" spans="1:28" ht="12.75" customHeight="1" x14ac:dyDescent="0.15">
      <c r="A1966" t="str">
        <f t="shared" si="91"/>
        <v>1435008765540246183587</v>
      </c>
      <c r="B1966" s="45">
        <v>143500876</v>
      </c>
      <c r="C1966" s="11">
        <v>5540246183587</v>
      </c>
      <c r="D1966" s="11" t="str">
        <f t="shared" si="90"/>
        <v>MIX LEGUMES</v>
      </c>
      <c r="E1966" s="4">
        <v>44941</v>
      </c>
      <c r="F1966" s="42" t="str">
        <f t="shared" si="92"/>
        <v>202301</v>
      </c>
      <c r="G1966" s="6">
        <v>502</v>
      </c>
      <c r="H1966" s="12"/>
      <c r="I1966" s="12"/>
      <c r="J1966" s="12"/>
      <c r="K1966" s="12"/>
      <c r="L1966" s="12"/>
      <c r="M1966" s="12"/>
      <c r="N1966" s="12"/>
      <c r="O1966" s="12"/>
      <c r="P1966" s="12"/>
      <c r="Q1966" s="12"/>
      <c r="R1966" s="12"/>
      <c r="S1966" s="12"/>
      <c r="T1966" s="12"/>
      <c r="U1966" s="12"/>
      <c r="V1966" s="12"/>
      <c r="W1966" s="12"/>
      <c r="X1966" s="12"/>
      <c r="Y1966" s="12"/>
      <c r="Z1966" s="12"/>
      <c r="AA1966" s="12"/>
      <c r="AB1966" s="12"/>
    </row>
    <row r="1967" spans="1:28" ht="12.75" customHeight="1" x14ac:dyDescent="0.15">
      <c r="A1967" t="str">
        <f t="shared" si="91"/>
        <v>1435008765540246183589</v>
      </c>
      <c r="B1967" s="45">
        <v>143500876</v>
      </c>
      <c r="C1967" s="13">
        <v>5540246183589</v>
      </c>
      <c r="D1967" s="11" t="str">
        <f t="shared" si="90"/>
        <v>MIX LEGUMES</v>
      </c>
      <c r="E1967" s="7">
        <v>44941</v>
      </c>
      <c r="F1967" s="42" t="str">
        <f t="shared" si="92"/>
        <v>202301</v>
      </c>
      <c r="G1967" s="9">
        <v>1300</v>
      </c>
      <c r="H1967" s="12"/>
      <c r="I1967" s="12"/>
      <c r="J1967" s="12"/>
      <c r="K1967" s="12"/>
      <c r="L1967" s="12"/>
      <c r="M1967" s="12"/>
      <c r="N1967" s="12"/>
      <c r="O1967" s="12"/>
      <c r="P1967" s="12"/>
      <c r="Q1967" s="12"/>
      <c r="R1967" s="12"/>
      <c r="S1967" s="12"/>
      <c r="T1967" s="12"/>
      <c r="U1967" s="12"/>
      <c r="V1967" s="12"/>
      <c r="W1967" s="12"/>
      <c r="X1967" s="12"/>
      <c r="Y1967" s="12"/>
      <c r="Z1967" s="12"/>
      <c r="AA1967" s="12"/>
      <c r="AB1967" s="12"/>
    </row>
    <row r="1968" spans="1:28" ht="12.75" customHeight="1" x14ac:dyDescent="0.15">
      <c r="A1968" t="str">
        <f t="shared" si="91"/>
        <v>1435008765540246186352</v>
      </c>
      <c r="B1968" s="45">
        <v>143500876</v>
      </c>
      <c r="C1968" s="11">
        <v>5540246186352</v>
      </c>
      <c r="D1968" s="11" t="str">
        <f t="shared" si="90"/>
        <v>MIX LEGUMES</v>
      </c>
      <c r="E1968" s="4">
        <v>44941</v>
      </c>
      <c r="F1968" s="42" t="str">
        <f t="shared" si="92"/>
        <v>202301</v>
      </c>
      <c r="G1968" s="6">
        <v>940</v>
      </c>
      <c r="H1968" s="12"/>
      <c r="I1968" s="12"/>
      <c r="J1968" s="12"/>
      <c r="K1968" s="12"/>
      <c r="L1968" s="12"/>
      <c r="M1968" s="12"/>
      <c r="N1968" s="12"/>
      <c r="O1968" s="12"/>
      <c r="P1968" s="12"/>
      <c r="Q1968" s="12"/>
      <c r="R1968" s="12"/>
      <c r="S1968" s="12"/>
      <c r="T1968" s="12"/>
      <c r="U1968" s="12"/>
      <c r="V1968" s="12"/>
      <c r="W1968" s="12"/>
      <c r="X1968" s="12"/>
      <c r="Y1968" s="12"/>
      <c r="Z1968" s="12"/>
      <c r="AA1968" s="12"/>
      <c r="AB1968" s="12"/>
    </row>
    <row r="1969" spans="1:28" ht="12.75" customHeight="1" x14ac:dyDescent="0.15">
      <c r="A1969" t="str">
        <f t="shared" si="91"/>
        <v>1435008925540246188175</v>
      </c>
      <c r="B1969" s="45">
        <v>143500892</v>
      </c>
      <c r="C1969" s="11">
        <v>5540246188175</v>
      </c>
      <c r="D1969" s="11" t="str">
        <f t="shared" si="90"/>
        <v>CREMERIE</v>
      </c>
      <c r="E1969" s="4">
        <v>44920</v>
      </c>
      <c r="F1969" s="42" t="str">
        <f t="shared" si="92"/>
        <v>202212</v>
      </c>
      <c r="G1969" s="6">
        <v>348</v>
      </c>
      <c r="H1969" s="12"/>
      <c r="I1969" s="12"/>
      <c r="J1969" s="12"/>
      <c r="K1969" s="12"/>
      <c r="L1969" s="12"/>
      <c r="M1969" s="12"/>
      <c r="N1969" s="12"/>
      <c r="O1969" s="12"/>
      <c r="P1969" s="12"/>
      <c r="Q1969" s="12"/>
      <c r="R1969" s="12"/>
      <c r="S1969" s="12"/>
      <c r="T1969" s="12"/>
      <c r="U1969" s="12"/>
      <c r="V1969" s="12"/>
      <c r="W1969" s="12"/>
      <c r="X1969" s="12"/>
      <c r="Y1969" s="12"/>
      <c r="Z1969" s="12"/>
      <c r="AA1969" s="12"/>
      <c r="AB1969" s="12"/>
    </row>
    <row r="1970" spans="1:28" ht="12.75" customHeight="1" x14ac:dyDescent="0.15">
      <c r="A1970" t="str">
        <f t="shared" si="91"/>
        <v>1435008925540246192102</v>
      </c>
      <c r="B1970" s="45">
        <v>143500892</v>
      </c>
      <c r="C1970" s="13">
        <v>5540246192102</v>
      </c>
      <c r="D1970" s="11" t="str">
        <f t="shared" si="90"/>
        <v>CREMERIE</v>
      </c>
      <c r="E1970" s="7">
        <v>44920</v>
      </c>
      <c r="F1970" s="42" t="str">
        <f t="shared" si="92"/>
        <v>202212</v>
      </c>
      <c r="G1970" s="9">
        <v>4009</v>
      </c>
      <c r="H1970" s="12"/>
      <c r="I1970" s="12"/>
      <c r="J1970" s="12"/>
      <c r="K1970" s="12"/>
      <c r="L1970" s="12"/>
      <c r="M1970" s="12"/>
      <c r="N1970" s="12"/>
      <c r="O1970" s="12"/>
      <c r="P1970" s="12"/>
      <c r="Q1970" s="12"/>
      <c r="R1970" s="12"/>
      <c r="S1970" s="12"/>
      <c r="T1970" s="12"/>
      <c r="U1970" s="12"/>
      <c r="V1970" s="12"/>
      <c r="W1970" s="12"/>
      <c r="X1970" s="12"/>
      <c r="Y1970" s="12"/>
      <c r="Z1970" s="12"/>
      <c r="AA1970" s="12"/>
      <c r="AB1970" s="12"/>
    </row>
    <row r="1971" spans="1:28" ht="12.75" customHeight="1" x14ac:dyDescent="0.15">
      <c r="A1971" t="str">
        <f t="shared" si="91"/>
        <v>1435009315540246171933</v>
      </c>
      <c r="B1971" s="45">
        <v>143500931</v>
      </c>
      <c r="C1971" s="11">
        <v>5540246171933</v>
      </c>
      <c r="D1971" s="11" t="str">
        <f t="shared" si="90"/>
        <v>CREMERIE</v>
      </c>
      <c r="E1971" s="4">
        <v>44921</v>
      </c>
      <c r="F1971" s="42" t="str">
        <f t="shared" si="92"/>
        <v>202212</v>
      </c>
      <c r="G1971" s="6">
        <v>1671</v>
      </c>
      <c r="H1971" s="12"/>
      <c r="I1971" s="12"/>
      <c r="J1971" s="12"/>
      <c r="K1971" s="12"/>
      <c r="L1971" s="12"/>
      <c r="M1971" s="12"/>
      <c r="N1971" s="12"/>
      <c r="O1971" s="12"/>
      <c r="P1971" s="12"/>
      <c r="Q1971" s="12"/>
      <c r="R1971" s="12"/>
      <c r="S1971" s="12"/>
      <c r="T1971" s="12"/>
      <c r="U1971" s="12"/>
      <c r="V1971" s="12"/>
      <c r="W1971" s="12"/>
      <c r="X1971" s="12"/>
      <c r="Y1971" s="12"/>
      <c r="Z1971" s="12"/>
      <c r="AA1971" s="12"/>
      <c r="AB1971" s="12"/>
    </row>
    <row r="1972" spans="1:28" ht="12.75" customHeight="1" x14ac:dyDescent="0.15">
      <c r="A1972" t="str">
        <f t="shared" si="91"/>
        <v>1435009315540246176294</v>
      </c>
      <c r="B1972" s="45">
        <v>143500931</v>
      </c>
      <c r="C1972" s="13">
        <v>5540246176294</v>
      </c>
      <c r="D1972" s="11" t="str">
        <f t="shared" si="90"/>
        <v>CREMERIE</v>
      </c>
      <c r="E1972" s="7">
        <v>44921</v>
      </c>
      <c r="F1972" s="42" t="str">
        <f t="shared" si="92"/>
        <v>202212</v>
      </c>
      <c r="G1972" s="9">
        <v>1114</v>
      </c>
      <c r="H1972" s="12"/>
      <c r="I1972" s="12"/>
      <c r="J1972" s="12"/>
      <c r="K1972" s="12"/>
      <c r="L1972" s="12"/>
      <c r="M1972" s="12"/>
      <c r="N1972" s="12"/>
      <c r="O1972" s="12"/>
      <c r="P1972" s="12"/>
      <c r="Q1972" s="12"/>
      <c r="R1972" s="12"/>
      <c r="S1972" s="12"/>
      <c r="T1972" s="12"/>
      <c r="U1972" s="12"/>
      <c r="V1972" s="12"/>
      <c r="W1972" s="12"/>
      <c r="X1972" s="12"/>
      <c r="Y1972" s="12"/>
      <c r="Z1972" s="12"/>
      <c r="AA1972" s="12"/>
      <c r="AB1972" s="12"/>
    </row>
    <row r="1973" spans="1:28" ht="12.75" customHeight="1" x14ac:dyDescent="0.15">
      <c r="A1973" t="str">
        <f t="shared" si="91"/>
        <v>1435009315540246176295</v>
      </c>
      <c r="B1973" s="45">
        <v>143500931</v>
      </c>
      <c r="C1973" s="11">
        <v>5540246176295</v>
      </c>
      <c r="D1973" s="11" t="str">
        <f t="shared" si="90"/>
        <v>CREMERIE</v>
      </c>
      <c r="E1973" s="4">
        <v>44921</v>
      </c>
      <c r="F1973" s="42" t="str">
        <f t="shared" si="92"/>
        <v>202212</v>
      </c>
      <c r="G1973" s="6">
        <v>3712</v>
      </c>
      <c r="H1973" s="12"/>
      <c r="I1973" s="12"/>
      <c r="J1973" s="12"/>
      <c r="K1973" s="12"/>
      <c r="L1973" s="12"/>
      <c r="M1973" s="12"/>
      <c r="N1973" s="12"/>
      <c r="O1973" s="12"/>
      <c r="P1973" s="12"/>
      <c r="Q1973" s="12"/>
      <c r="R1973" s="12"/>
      <c r="S1973" s="12"/>
      <c r="T1973" s="12"/>
      <c r="U1973" s="12"/>
      <c r="V1973" s="12"/>
      <c r="W1973" s="12"/>
      <c r="X1973" s="12"/>
      <c r="Y1973" s="12"/>
      <c r="Z1973" s="12"/>
      <c r="AA1973" s="12"/>
      <c r="AB1973" s="12"/>
    </row>
    <row r="1974" spans="1:28" ht="12.75" customHeight="1" x14ac:dyDescent="0.15">
      <c r="A1974" t="str">
        <f t="shared" si="91"/>
        <v>1435009315540246187987</v>
      </c>
      <c r="B1974" s="45">
        <v>143500931</v>
      </c>
      <c r="C1974" s="11">
        <v>5540246187987</v>
      </c>
      <c r="D1974" s="11" t="str">
        <f t="shared" si="90"/>
        <v>CREMERIE</v>
      </c>
      <c r="E1974" s="4">
        <v>44921</v>
      </c>
      <c r="F1974" s="42" t="str">
        <f t="shared" si="92"/>
        <v>202212</v>
      </c>
      <c r="G1974" s="6">
        <v>2228</v>
      </c>
      <c r="H1974" s="12"/>
      <c r="I1974" s="12"/>
      <c r="J1974" s="12"/>
      <c r="K1974" s="12"/>
      <c r="L1974" s="12"/>
      <c r="M1974" s="12"/>
      <c r="N1974" s="12"/>
      <c r="O1974" s="12"/>
      <c r="P1974" s="12"/>
      <c r="Q1974" s="12"/>
      <c r="R1974" s="12"/>
      <c r="S1974" s="12"/>
      <c r="T1974" s="12"/>
      <c r="U1974" s="12"/>
      <c r="V1974" s="12"/>
      <c r="W1974" s="12"/>
      <c r="X1974" s="12"/>
      <c r="Y1974" s="12"/>
      <c r="Z1974" s="12"/>
      <c r="AA1974" s="12"/>
      <c r="AB1974" s="12"/>
    </row>
    <row r="1975" spans="1:28" ht="12.75" customHeight="1" x14ac:dyDescent="0.15">
      <c r="A1975" t="str">
        <f t="shared" si="91"/>
        <v>1435009365540246185429</v>
      </c>
      <c r="B1975" s="45">
        <v>143500936</v>
      </c>
      <c r="C1975" s="13">
        <v>5540246185429</v>
      </c>
      <c r="D1975" s="11" t="str">
        <f t="shared" si="90"/>
        <v>CREMERIE</v>
      </c>
      <c r="E1975" s="7">
        <v>44924</v>
      </c>
      <c r="F1975" s="42" t="str">
        <f t="shared" si="92"/>
        <v>202212</v>
      </c>
      <c r="G1975" s="9">
        <v>140</v>
      </c>
      <c r="H1975" s="12"/>
      <c r="I1975" s="12"/>
      <c r="J1975" s="12"/>
      <c r="K1975" s="12"/>
      <c r="L1975" s="12"/>
      <c r="M1975" s="12"/>
      <c r="N1975" s="12"/>
      <c r="O1975" s="12"/>
      <c r="P1975" s="12"/>
      <c r="Q1975" s="12"/>
      <c r="R1975" s="12"/>
      <c r="S1975" s="12"/>
      <c r="T1975" s="12"/>
      <c r="U1975" s="12"/>
      <c r="V1975" s="12"/>
      <c r="W1975" s="12"/>
      <c r="X1975" s="12"/>
      <c r="Y1975" s="12"/>
      <c r="Z1975" s="12"/>
      <c r="AA1975" s="12"/>
      <c r="AB1975" s="12"/>
    </row>
    <row r="1976" spans="1:28" ht="12.75" customHeight="1" x14ac:dyDescent="0.15">
      <c r="A1976" t="str">
        <f t="shared" si="91"/>
        <v>1435009425540246191598</v>
      </c>
      <c r="B1976" s="45">
        <v>143500942</v>
      </c>
      <c r="C1976" s="11">
        <v>5540246191598</v>
      </c>
      <c r="D1976" s="11" t="str">
        <f t="shared" si="90"/>
        <v>CREMERIE</v>
      </c>
      <c r="E1976" s="4">
        <v>44924</v>
      </c>
      <c r="F1976" s="42" t="str">
        <f t="shared" si="92"/>
        <v>202212</v>
      </c>
      <c r="G1976" s="6">
        <v>42</v>
      </c>
      <c r="H1976" s="12"/>
      <c r="I1976" s="12"/>
      <c r="J1976" s="12"/>
      <c r="K1976" s="12"/>
      <c r="L1976" s="12"/>
      <c r="M1976" s="12"/>
      <c r="N1976" s="12"/>
      <c r="O1976" s="12"/>
      <c r="P1976" s="12"/>
      <c r="Q1976" s="12"/>
      <c r="R1976" s="12"/>
      <c r="S1976" s="12"/>
      <c r="T1976" s="12"/>
      <c r="U1976" s="12"/>
      <c r="V1976" s="12"/>
      <c r="W1976" s="12"/>
      <c r="X1976" s="12"/>
      <c r="Y1976" s="12"/>
      <c r="Z1976" s="12"/>
      <c r="AA1976" s="12"/>
      <c r="AB1976" s="12"/>
    </row>
    <row r="1977" spans="1:28" ht="12.75" customHeight="1" x14ac:dyDescent="0.15">
      <c r="A1977" t="str">
        <f t="shared" si="91"/>
        <v>1435009435540246191594</v>
      </c>
      <c r="B1977" s="45">
        <v>143500943</v>
      </c>
      <c r="C1977" s="13">
        <v>5540246191594</v>
      </c>
      <c r="D1977" s="11" t="str">
        <f t="shared" si="90"/>
        <v>CREMERIE</v>
      </c>
      <c r="E1977" s="7">
        <v>44924</v>
      </c>
      <c r="F1977" s="42" t="str">
        <f t="shared" si="92"/>
        <v>202212</v>
      </c>
      <c r="G1977" s="9">
        <v>1392</v>
      </c>
      <c r="H1977" s="12"/>
      <c r="I1977" s="12"/>
      <c r="J1977" s="12"/>
      <c r="K1977" s="12"/>
      <c r="L1977" s="12"/>
      <c r="M1977" s="12"/>
      <c r="N1977" s="12"/>
      <c r="O1977" s="12"/>
      <c r="P1977" s="12"/>
      <c r="Q1977" s="12"/>
      <c r="R1977" s="12"/>
      <c r="S1977" s="12"/>
      <c r="T1977" s="12"/>
      <c r="U1977" s="12"/>
      <c r="V1977" s="12"/>
      <c r="W1977" s="12"/>
      <c r="X1977" s="12"/>
      <c r="Y1977" s="12"/>
      <c r="Z1977" s="12"/>
      <c r="AA1977" s="12"/>
      <c r="AB1977" s="12"/>
    </row>
    <row r="1978" spans="1:28" ht="12.75" customHeight="1" x14ac:dyDescent="0.15">
      <c r="A1978" t="str">
        <f t="shared" si="91"/>
        <v>1435009475540246191596</v>
      </c>
      <c r="B1978" s="45">
        <v>143500947</v>
      </c>
      <c r="C1978" s="11">
        <v>5540246191596</v>
      </c>
      <c r="D1978" s="11" t="str">
        <f t="shared" si="90"/>
        <v>BOULANGERIE</v>
      </c>
      <c r="E1978" s="4">
        <v>44938</v>
      </c>
      <c r="F1978" s="42" t="str">
        <f t="shared" si="92"/>
        <v>202301</v>
      </c>
      <c r="G1978" s="6">
        <v>149</v>
      </c>
      <c r="H1978" s="12"/>
      <c r="I1978" s="12"/>
      <c r="J1978" s="12"/>
      <c r="K1978" s="12"/>
      <c r="L1978" s="12"/>
      <c r="M1978" s="12"/>
      <c r="N1978" s="12"/>
      <c r="O1978" s="12"/>
      <c r="P1978" s="12"/>
      <c r="Q1978" s="12"/>
      <c r="R1978" s="12"/>
      <c r="S1978" s="12"/>
      <c r="T1978" s="12"/>
      <c r="U1978" s="12"/>
      <c r="V1978" s="12"/>
      <c r="W1978" s="12"/>
      <c r="X1978" s="12"/>
      <c r="Y1978" s="12"/>
      <c r="Z1978" s="12"/>
      <c r="AA1978" s="12"/>
      <c r="AB1978" s="12"/>
    </row>
    <row r="1979" spans="1:28" ht="12.75" customHeight="1" x14ac:dyDescent="0.15">
      <c r="A1979" t="str">
        <f t="shared" si="91"/>
        <v>1435009475540246196466</v>
      </c>
      <c r="B1979" s="45">
        <v>143500947</v>
      </c>
      <c r="C1979" s="13">
        <v>5540246196466</v>
      </c>
      <c r="D1979" s="11" t="str">
        <f t="shared" si="90"/>
        <v>BOULANGERIE</v>
      </c>
      <c r="E1979" s="7">
        <v>44938</v>
      </c>
      <c r="F1979" s="42" t="str">
        <f t="shared" si="92"/>
        <v>202301</v>
      </c>
      <c r="G1979" s="9">
        <v>594</v>
      </c>
      <c r="H1979" s="12"/>
      <c r="I1979" s="12"/>
      <c r="J1979" s="12"/>
      <c r="K1979" s="12"/>
      <c r="L1979" s="12"/>
      <c r="M1979" s="12"/>
      <c r="N1979" s="12"/>
      <c r="O1979" s="12"/>
      <c r="P1979" s="12"/>
      <c r="Q1979" s="12"/>
      <c r="R1979" s="12"/>
      <c r="S1979" s="12"/>
      <c r="T1979" s="12"/>
      <c r="U1979" s="12"/>
      <c r="V1979" s="12"/>
      <c r="W1979" s="12"/>
      <c r="X1979" s="12"/>
      <c r="Y1979" s="12"/>
      <c r="Z1979" s="12"/>
      <c r="AA1979" s="12"/>
      <c r="AB1979" s="12"/>
    </row>
    <row r="1980" spans="1:28" ht="12.75" customHeight="1" x14ac:dyDescent="0.15">
      <c r="A1980" t="str">
        <f t="shared" si="91"/>
        <v>1435009675540246172978</v>
      </c>
      <c r="B1980" s="45">
        <v>143500967</v>
      </c>
      <c r="C1980" s="13">
        <v>5540246172978</v>
      </c>
      <c r="D1980" s="11" t="str">
        <f t="shared" si="90"/>
        <v>CREMERIE</v>
      </c>
      <c r="E1980" s="7">
        <v>44924</v>
      </c>
      <c r="F1980" s="42" t="str">
        <f t="shared" si="92"/>
        <v>202212</v>
      </c>
      <c r="G1980" s="9">
        <v>1671</v>
      </c>
      <c r="H1980" s="12"/>
      <c r="I1980" s="12"/>
      <c r="J1980" s="12"/>
      <c r="K1980" s="12"/>
      <c r="L1980" s="12"/>
      <c r="M1980" s="12"/>
      <c r="N1980" s="12"/>
      <c r="O1980" s="12"/>
      <c r="P1980" s="12"/>
      <c r="Q1980" s="12"/>
      <c r="R1980" s="12"/>
      <c r="S1980" s="12"/>
      <c r="T1980" s="12"/>
      <c r="U1980" s="12"/>
      <c r="V1980" s="12"/>
      <c r="W1980" s="12"/>
      <c r="X1980" s="12"/>
      <c r="Y1980" s="12"/>
      <c r="Z1980" s="12"/>
      <c r="AA1980" s="12"/>
      <c r="AB1980" s="12"/>
    </row>
    <row r="1981" spans="1:28" ht="12.75" customHeight="1" x14ac:dyDescent="0.15">
      <c r="A1981" t="str">
        <f t="shared" si="91"/>
        <v>1435009675540246176699</v>
      </c>
      <c r="B1981" s="45">
        <v>143500967</v>
      </c>
      <c r="C1981" s="11">
        <v>5540246176699</v>
      </c>
      <c r="D1981" s="11" t="str">
        <f t="shared" si="90"/>
        <v>CREMERIE</v>
      </c>
      <c r="E1981" s="4">
        <v>44924</v>
      </c>
      <c r="F1981" s="42" t="str">
        <f t="shared" si="92"/>
        <v>202212</v>
      </c>
      <c r="G1981" s="6">
        <v>12528</v>
      </c>
      <c r="H1981" s="12"/>
      <c r="I1981" s="12"/>
      <c r="J1981" s="12"/>
      <c r="K1981" s="12"/>
      <c r="L1981" s="12"/>
      <c r="M1981" s="12"/>
      <c r="N1981" s="12"/>
      <c r="O1981" s="12"/>
      <c r="P1981" s="12"/>
      <c r="Q1981" s="12"/>
      <c r="R1981" s="12"/>
      <c r="S1981" s="12"/>
      <c r="T1981" s="12"/>
      <c r="U1981" s="12"/>
      <c r="V1981" s="12"/>
      <c r="W1981" s="12"/>
      <c r="X1981" s="12"/>
      <c r="Y1981" s="12"/>
      <c r="Z1981" s="12"/>
      <c r="AA1981" s="12"/>
      <c r="AB1981" s="12"/>
    </row>
    <row r="1982" spans="1:28" ht="12.75" customHeight="1" x14ac:dyDescent="0.15">
      <c r="A1982" t="str">
        <f t="shared" si="91"/>
        <v>1435009695540246171933</v>
      </c>
      <c r="B1982" s="45">
        <v>143500969</v>
      </c>
      <c r="C1982" s="13">
        <v>5540246171933</v>
      </c>
      <c r="D1982" s="11" t="str">
        <f t="shared" si="90"/>
        <v>CREMERIE</v>
      </c>
      <c r="E1982" s="7">
        <v>44924</v>
      </c>
      <c r="F1982" s="42" t="str">
        <f t="shared" si="92"/>
        <v>202212</v>
      </c>
      <c r="G1982" s="9">
        <v>1671</v>
      </c>
      <c r="H1982" s="12"/>
      <c r="I1982" s="12"/>
      <c r="J1982" s="12"/>
      <c r="K1982" s="12"/>
      <c r="L1982" s="12"/>
      <c r="M1982" s="12"/>
      <c r="N1982" s="12"/>
      <c r="O1982" s="12"/>
      <c r="P1982" s="12"/>
      <c r="Q1982" s="12"/>
      <c r="R1982" s="12"/>
      <c r="S1982" s="12"/>
      <c r="T1982" s="12"/>
      <c r="U1982" s="12"/>
      <c r="V1982" s="12"/>
      <c r="W1982" s="12"/>
      <c r="X1982" s="12"/>
      <c r="Y1982" s="12"/>
      <c r="Z1982" s="12"/>
      <c r="AA1982" s="12"/>
      <c r="AB1982" s="12"/>
    </row>
    <row r="1983" spans="1:28" ht="12.75" customHeight="1" x14ac:dyDescent="0.15">
      <c r="A1983" t="str">
        <f t="shared" si="91"/>
        <v>1435009695540246187987</v>
      </c>
      <c r="B1983" s="45">
        <v>143500969</v>
      </c>
      <c r="C1983" s="13">
        <v>5540246187987</v>
      </c>
      <c r="D1983" s="11" t="str">
        <f t="shared" si="90"/>
        <v>CREMERIE</v>
      </c>
      <c r="E1983" s="7">
        <v>44924</v>
      </c>
      <c r="F1983" s="42" t="str">
        <f t="shared" si="92"/>
        <v>202212</v>
      </c>
      <c r="G1983" s="9">
        <v>5568</v>
      </c>
      <c r="H1983" s="12"/>
      <c r="I1983" s="12"/>
      <c r="J1983" s="12"/>
      <c r="K1983" s="12"/>
      <c r="L1983" s="12"/>
      <c r="M1983" s="12"/>
      <c r="N1983" s="12"/>
      <c r="O1983" s="12"/>
      <c r="P1983" s="12"/>
      <c r="Q1983" s="12"/>
      <c r="R1983" s="12"/>
      <c r="S1983" s="12"/>
      <c r="T1983" s="12"/>
      <c r="U1983" s="12"/>
      <c r="V1983" s="12"/>
      <c r="W1983" s="12"/>
      <c r="X1983" s="12"/>
      <c r="Y1983" s="12"/>
      <c r="Z1983" s="12"/>
      <c r="AA1983" s="12"/>
      <c r="AB1983" s="12"/>
    </row>
    <row r="1984" spans="1:28" ht="12.75" customHeight="1" x14ac:dyDescent="0.15">
      <c r="A1984" t="str">
        <f t="shared" si="91"/>
        <v>1435009695540246188200</v>
      </c>
      <c r="B1984" s="45">
        <v>143500969</v>
      </c>
      <c r="C1984" s="11">
        <v>5540246188200</v>
      </c>
      <c r="D1984" s="11" t="str">
        <f t="shared" si="90"/>
        <v>CREMERIE</v>
      </c>
      <c r="E1984" s="4">
        <v>44924</v>
      </c>
      <c r="F1984" s="42" t="str">
        <f t="shared" si="92"/>
        <v>202212</v>
      </c>
      <c r="G1984" s="6">
        <v>2228</v>
      </c>
      <c r="H1984" s="12"/>
      <c r="I1984" s="12"/>
      <c r="J1984" s="12"/>
      <c r="K1984" s="12"/>
      <c r="L1984" s="12"/>
      <c r="M1984" s="12"/>
      <c r="N1984" s="12"/>
      <c r="O1984" s="12"/>
      <c r="P1984" s="12"/>
      <c r="Q1984" s="12"/>
      <c r="R1984" s="12"/>
      <c r="S1984" s="12"/>
      <c r="T1984" s="12"/>
      <c r="U1984" s="12"/>
      <c r="V1984" s="12"/>
      <c r="W1984" s="12"/>
      <c r="X1984" s="12"/>
      <c r="Y1984" s="12"/>
      <c r="Z1984" s="12"/>
      <c r="AA1984" s="12"/>
      <c r="AB1984" s="12"/>
    </row>
    <row r="1985" spans="1:28" ht="12.75" customHeight="1" x14ac:dyDescent="0.15">
      <c r="A1985" t="str">
        <f t="shared" si="91"/>
        <v>1435009735540246185278</v>
      </c>
      <c r="B1985" s="45">
        <v>143500973</v>
      </c>
      <c r="C1985" s="13">
        <v>5540246185278</v>
      </c>
      <c r="D1985" s="11" t="str">
        <f t="shared" si="90"/>
        <v>VOLAILLE</v>
      </c>
      <c r="E1985" s="7">
        <v>44921</v>
      </c>
      <c r="F1985" s="42" t="str">
        <f t="shared" si="92"/>
        <v>202212</v>
      </c>
      <c r="G1985" s="9">
        <v>1120</v>
      </c>
      <c r="H1985" s="12"/>
      <c r="I1985" s="12"/>
      <c r="J1985" s="12"/>
      <c r="K1985" s="12"/>
      <c r="L1985" s="12"/>
      <c r="M1985" s="12"/>
      <c r="N1985" s="12"/>
      <c r="O1985" s="12"/>
      <c r="P1985" s="12"/>
      <c r="Q1985" s="12"/>
      <c r="R1985" s="12"/>
      <c r="S1985" s="12"/>
      <c r="T1985" s="12"/>
      <c r="U1985" s="12"/>
      <c r="V1985" s="12"/>
      <c r="W1985" s="12"/>
      <c r="X1985" s="12"/>
      <c r="Y1985" s="12"/>
      <c r="Z1985" s="12"/>
      <c r="AA1985" s="12"/>
      <c r="AB1985" s="12"/>
    </row>
    <row r="1986" spans="1:28" ht="12.75" customHeight="1" x14ac:dyDescent="0.15">
      <c r="A1986" t="str">
        <f t="shared" si="91"/>
        <v>1435009845540246194632</v>
      </c>
      <c r="B1986" s="45">
        <v>143500984</v>
      </c>
      <c r="C1986" s="13">
        <v>5540246194632</v>
      </c>
      <c r="D1986" s="11" t="str">
        <f t="shared" ref="D1986:D2049" si="93">VLOOKUP(C1986,Categorie,4,FALSE)</f>
        <v>BOULANGERIE</v>
      </c>
      <c r="E1986" s="7">
        <v>44941</v>
      </c>
      <c r="F1986" s="42" t="str">
        <f t="shared" si="92"/>
        <v>202301</v>
      </c>
      <c r="G1986" s="9">
        <v>502</v>
      </c>
      <c r="H1986" s="12"/>
      <c r="I1986" s="12"/>
      <c r="J1986" s="12"/>
      <c r="K1986" s="12"/>
      <c r="L1986" s="12"/>
      <c r="M1986" s="12"/>
      <c r="N1986" s="12"/>
      <c r="O1986" s="12"/>
      <c r="P1986" s="12"/>
      <c r="Q1986" s="12"/>
      <c r="R1986" s="12"/>
      <c r="S1986" s="12"/>
      <c r="T1986" s="12"/>
      <c r="U1986" s="12"/>
      <c r="V1986" s="12"/>
      <c r="W1986" s="12"/>
      <c r="X1986" s="12"/>
      <c r="Y1986" s="12"/>
      <c r="Z1986" s="12"/>
      <c r="AA1986" s="12"/>
      <c r="AB1986" s="12"/>
    </row>
    <row r="1987" spans="1:28" ht="12.75" customHeight="1" x14ac:dyDescent="0.15">
      <c r="A1987" t="str">
        <f t="shared" ref="A1987:A2050" si="94">_xlfn.CONCAT(B1987,C1987)</f>
        <v>1435009875540246192148</v>
      </c>
      <c r="B1987" s="45">
        <v>143500987</v>
      </c>
      <c r="C1987" s="13">
        <v>5540246192148</v>
      </c>
      <c r="D1987" s="11" t="str">
        <f t="shared" si="93"/>
        <v>MIX LEGUMES</v>
      </c>
      <c r="E1987" s="7">
        <v>44938</v>
      </c>
      <c r="F1987" s="42" t="str">
        <f t="shared" ref="F1987:F2050" si="95">TEXT(E1987,"aaaamm")</f>
        <v>202301</v>
      </c>
      <c r="G1987" s="9">
        <v>45936</v>
      </c>
      <c r="H1987" s="12"/>
      <c r="I1987" s="12"/>
      <c r="J1987" s="12"/>
      <c r="K1987" s="12"/>
      <c r="L1987" s="12"/>
      <c r="M1987" s="12"/>
      <c r="N1987" s="12"/>
      <c r="O1987" s="12"/>
      <c r="P1987" s="12"/>
      <c r="Q1987" s="12"/>
      <c r="R1987" s="12"/>
      <c r="S1987" s="12"/>
      <c r="T1987" s="12"/>
      <c r="U1987" s="12"/>
      <c r="V1987" s="12"/>
      <c r="W1987" s="12"/>
      <c r="X1987" s="12"/>
      <c r="Y1987" s="12"/>
      <c r="Z1987" s="12"/>
      <c r="AA1987" s="12"/>
      <c r="AB1987" s="12"/>
    </row>
    <row r="1988" spans="1:28" ht="12.75" customHeight="1" x14ac:dyDescent="0.15">
      <c r="A1988" t="str">
        <f t="shared" si="94"/>
        <v>1435009885540246171759</v>
      </c>
      <c r="B1988" s="45">
        <v>143500988</v>
      </c>
      <c r="C1988" s="13">
        <v>5540246171759</v>
      </c>
      <c r="D1988" s="11" t="str">
        <f t="shared" si="93"/>
        <v>MIX LEGUMES</v>
      </c>
      <c r="E1988" s="7">
        <v>44941</v>
      </c>
      <c r="F1988" s="42" t="str">
        <f t="shared" si="95"/>
        <v>202301</v>
      </c>
      <c r="G1988" s="9">
        <v>7308</v>
      </c>
      <c r="H1988" s="12"/>
      <c r="I1988" s="12"/>
      <c r="J1988" s="12"/>
      <c r="K1988" s="12"/>
      <c r="L1988" s="12"/>
      <c r="M1988" s="12"/>
      <c r="N1988" s="12"/>
      <c r="O1988" s="12"/>
      <c r="P1988" s="12"/>
      <c r="Q1988" s="12"/>
      <c r="R1988" s="12"/>
      <c r="S1988" s="12"/>
      <c r="T1988" s="12"/>
      <c r="U1988" s="12"/>
      <c r="V1988" s="12"/>
      <c r="W1988" s="12"/>
      <c r="X1988" s="12"/>
      <c r="Y1988" s="12"/>
      <c r="Z1988" s="12"/>
      <c r="AA1988" s="12"/>
      <c r="AB1988" s="12"/>
    </row>
    <row r="1989" spans="1:28" ht="12.75" customHeight="1" x14ac:dyDescent="0.15">
      <c r="A1989" t="str">
        <f t="shared" si="94"/>
        <v>1435009885540246177133</v>
      </c>
      <c r="B1989" s="45">
        <v>143500988</v>
      </c>
      <c r="C1989" s="11">
        <v>5540246177133</v>
      </c>
      <c r="D1989" s="11" t="str">
        <f t="shared" si="93"/>
        <v>MIX LEGUMES</v>
      </c>
      <c r="E1989" s="4">
        <v>44941</v>
      </c>
      <c r="F1989" s="42" t="str">
        <f t="shared" si="95"/>
        <v>202301</v>
      </c>
      <c r="G1989" s="6">
        <v>8352</v>
      </c>
      <c r="H1989" s="12"/>
      <c r="I1989" s="12"/>
      <c r="J1989" s="12"/>
      <c r="K1989" s="12"/>
      <c r="L1989" s="12"/>
      <c r="M1989" s="12"/>
      <c r="N1989" s="12"/>
      <c r="O1989" s="12"/>
      <c r="P1989" s="12"/>
      <c r="Q1989" s="12"/>
      <c r="R1989" s="12"/>
      <c r="S1989" s="12"/>
      <c r="T1989" s="12"/>
      <c r="U1989" s="12"/>
      <c r="V1989" s="12"/>
      <c r="W1989" s="12"/>
      <c r="X1989" s="12"/>
      <c r="Y1989" s="12"/>
      <c r="Z1989" s="12"/>
      <c r="AA1989" s="12"/>
      <c r="AB1989" s="12"/>
    </row>
    <row r="1990" spans="1:28" ht="12.75" customHeight="1" x14ac:dyDescent="0.15">
      <c r="A1990" t="str">
        <f t="shared" si="94"/>
        <v>1435009885540246192518</v>
      </c>
      <c r="B1990" s="45">
        <v>143500988</v>
      </c>
      <c r="C1990" s="13">
        <v>5540246192518</v>
      </c>
      <c r="D1990" s="11" t="str">
        <f t="shared" si="93"/>
        <v>MIX LEGUMES</v>
      </c>
      <c r="E1990" s="7">
        <v>44941</v>
      </c>
      <c r="F1990" s="42" t="str">
        <f t="shared" si="95"/>
        <v>202301</v>
      </c>
      <c r="G1990" s="9">
        <v>5220</v>
      </c>
      <c r="H1990" s="12"/>
      <c r="I1990" s="12"/>
      <c r="J1990" s="12"/>
      <c r="K1990" s="12"/>
      <c r="L1990" s="12"/>
      <c r="M1990" s="12"/>
      <c r="N1990" s="12"/>
      <c r="O1990" s="12"/>
      <c r="P1990" s="12"/>
      <c r="Q1990" s="12"/>
      <c r="R1990" s="12"/>
      <c r="S1990" s="12"/>
      <c r="T1990" s="12"/>
      <c r="U1990" s="12"/>
      <c r="V1990" s="12"/>
      <c r="W1990" s="12"/>
      <c r="X1990" s="12"/>
      <c r="Y1990" s="12"/>
      <c r="Z1990" s="12"/>
      <c r="AA1990" s="12"/>
      <c r="AB1990" s="12"/>
    </row>
    <row r="1991" spans="1:28" ht="12.75" customHeight="1" x14ac:dyDescent="0.15">
      <c r="A1991" t="str">
        <f t="shared" si="94"/>
        <v>1435010075540246172539</v>
      </c>
      <c r="B1991" s="45">
        <v>143501007</v>
      </c>
      <c r="C1991" s="13">
        <v>5540246172539</v>
      </c>
      <c r="D1991" s="11" t="str">
        <f t="shared" si="93"/>
        <v>CREMERIE</v>
      </c>
      <c r="E1991" s="7">
        <v>44925</v>
      </c>
      <c r="F1991" s="42" t="str">
        <f t="shared" si="95"/>
        <v>202212</v>
      </c>
      <c r="G1991" s="9">
        <v>47</v>
      </c>
      <c r="H1991" s="12"/>
      <c r="I1991" s="12"/>
      <c r="J1991" s="12"/>
      <c r="K1991" s="12"/>
      <c r="L1991" s="12"/>
      <c r="M1991" s="12"/>
      <c r="N1991" s="12"/>
      <c r="O1991" s="12"/>
      <c r="P1991" s="12"/>
      <c r="Q1991" s="12"/>
      <c r="R1991" s="12"/>
      <c r="S1991" s="12"/>
      <c r="T1991" s="12"/>
      <c r="U1991" s="12"/>
      <c r="V1991" s="12"/>
      <c r="W1991" s="12"/>
      <c r="X1991" s="12"/>
      <c r="Y1991" s="12"/>
      <c r="Z1991" s="12"/>
      <c r="AA1991" s="12"/>
      <c r="AB1991" s="12"/>
    </row>
    <row r="1992" spans="1:28" ht="12.75" customHeight="1" x14ac:dyDescent="0.15">
      <c r="A1992" t="str">
        <f t="shared" si="94"/>
        <v>1435010075540246172669</v>
      </c>
      <c r="B1992" s="45">
        <v>143501007</v>
      </c>
      <c r="C1992" s="11">
        <v>5540246172669</v>
      </c>
      <c r="D1992" s="11" t="str">
        <f t="shared" si="93"/>
        <v>CREMERIE</v>
      </c>
      <c r="E1992" s="4">
        <v>44925</v>
      </c>
      <c r="F1992" s="42" t="str">
        <f t="shared" si="95"/>
        <v>202212</v>
      </c>
      <c r="G1992" s="6">
        <v>251</v>
      </c>
      <c r="H1992" s="12"/>
      <c r="I1992" s="12"/>
      <c r="J1992" s="12"/>
      <c r="K1992" s="12"/>
      <c r="L1992" s="12"/>
      <c r="M1992" s="12"/>
      <c r="N1992" s="12"/>
      <c r="O1992" s="12"/>
      <c r="P1992" s="12"/>
      <c r="Q1992" s="12"/>
      <c r="R1992" s="12"/>
      <c r="S1992" s="12"/>
      <c r="T1992" s="12"/>
      <c r="U1992" s="12"/>
      <c r="V1992" s="12"/>
      <c r="W1992" s="12"/>
      <c r="X1992" s="12"/>
      <c r="Y1992" s="12"/>
      <c r="Z1992" s="12"/>
      <c r="AA1992" s="12"/>
      <c r="AB1992" s="12"/>
    </row>
    <row r="1993" spans="1:28" ht="12.75" customHeight="1" x14ac:dyDescent="0.15">
      <c r="A1993" t="str">
        <f t="shared" si="94"/>
        <v>1435010075540246172978</v>
      </c>
      <c r="B1993" s="45">
        <v>143501007</v>
      </c>
      <c r="C1993" s="13">
        <v>5540246172978</v>
      </c>
      <c r="D1993" s="11" t="str">
        <f t="shared" si="93"/>
        <v>CREMERIE</v>
      </c>
      <c r="E1993" s="7">
        <v>44925</v>
      </c>
      <c r="F1993" s="42" t="str">
        <f t="shared" si="95"/>
        <v>202212</v>
      </c>
      <c r="G1993" s="9">
        <v>1671</v>
      </c>
      <c r="H1993" s="12"/>
      <c r="I1993" s="12"/>
      <c r="J1993" s="12"/>
      <c r="K1993" s="12"/>
      <c r="L1993" s="12"/>
      <c r="M1993" s="12"/>
      <c r="N1993" s="12"/>
      <c r="O1993" s="12"/>
      <c r="P1993" s="12"/>
      <c r="Q1993" s="12"/>
      <c r="R1993" s="12"/>
      <c r="S1993" s="12"/>
      <c r="T1993" s="12"/>
      <c r="U1993" s="12"/>
      <c r="V1993" s="12"/>
      <c r="W1993" s="12"/>
      <c r="X1993" s="12"/>
      <c r="Y1993" s="12"/>
      <c r="Z1993" s="12"/>
      <c r="AA1993" s="12"/>
      <c r="AB1993" s="12"/>
    </row>
    <row r="1994" spans="1:28" ht="12.75" customHeight="1" x14ac:dyDescent="0.15">
      <c r="A1994" t="str">
        <f t="shared" si="94"/>
        <v>1435010085540246191598</v>
      </c>
      <c r="B1994" s="45">
        <v>143501008</v>
      </c>
      <c r="C1994" s="13">
        <v>5540246191598</v>
      </c>
      <c r="D1994" s="11" t="str">
        <f t="shared" si="93"/>
        <v>CREMERIE</v>
      </c>
      <c r="E1994" s="7">
        <v>44925</v>
      </c>
      <c r="F1994" s="42" t="str">
        <f t="shared" si="95"/>
        <v>202212</v>
      </c>
      <c r="G1994" s="9">
        <v>1601</v>
      </c>
      <c r="H1994" s="12"/>
      <c r="I1994" s="12"/>
      <c r="J1994" s="12"/>
      <c r="K1994" s="12"/>
      <c r="L1994" s="12"/>
      <c r="M1994" s="12"/>
      <c r="N1994" s="12"/>
      <c r="O1994" s="12"/>
      <c r="P1994" s="12"/>
      <c r="Q1994" s="12"/>
      <c r="R1994" s="12"/>
      <c r="S1994" s="12"/>
      <c r="T1994" s="12"/>
      <c r="U1994" s="12"/>
      <c r="V1994" s="12"/>
      <c r="W1994" s="12"/>
      <c r="X1994" s="12"/>
      <c r="Y1994" s="12"/>
      <c r="Z1994" s="12"/>
      <c r="AA1994" s="12"/>
      <c r="AB1994" s="12"/>
    </row>
    <row r="1995" spans="1:28" ht="12.75" customHeight="1" x14ac:dyDescent="0.15">
      <c r="A1995" t="str">
        <f t="shared" si="94"/>
        <v>1435010095540246171933</v>
      </c>
      <c r="B1995" s="45">
        <v>143501009</v>
      </c>
      <c r="C1995" s="13">
        <v>5540246171933</v>
      </c>
      <c r="D1995" s="11" t="str">
        <f t="shared" si="93"/>
        <v>CREMERIE</v>
      </c>
      <c r="E1995" s="7">
        <v>44925</v>
      </c>
      <c r="F1995" s="42" t="str">
        <f t="shared" si="95"/>
        <v>202212</v>
      </c>
      <c r="G1995" s="9">
        <v>1671</v>
      </c>
      <c r="H1995" s="12"/>
      <c r="I1995" s="12"/>
      <c r="J1995" s="12"/>
      <c r="K1995" s="12"/>
      <c r="L1995" s="12"/>
      <c r="M1995" s="12"/>
      <c r="N1995" s="12"/>
      <c r="O1995" s="12"/>
      <c r="P1995" s="12"/>
      <c r="Q1995" s="12"/>
      <c r="R1995" s="12"/>
      <c r="S1995" s="12"/>
      <c r="T1995" s="12"/>
      <c r="U1995" s="12"/>
      <c r="V1995" s="12"/>
      <c r="W1995" s="12"/>
      <c r="X1995" s="12"/>
      <c r="Y1995" s="12"/>
      <c r="Z1995" s="12"/>
      <c r="AA1995" s="12"/>
      <c r="AB1995" s="12"/>
    </row>
    <row r="1996" spans="1:28" ht="12.75" customHeight="1" x14ac:dyDescent="0.15">
      <c r="A1996" t="str">
        <f t="shared" si="94"/>
        <v>1435010095540246176294</v>
      </c>
      <c r="B1996" s="45">
        <v>143501009</v>
      </c>
      <c r="C1996" s="11">
        <v>5540246176294</v>
      </c>
      <c r="D1996" s="11" t="str">
        <f t="shared" si="93"/>
        <v>CREMERIE</v>
      </c>
      <c r="E1996" s="4">
        <v>44925</v>
      </c>
      <c r="F1996" s="42" t="str">
        <f t="shared" si="95"/>
        <v>202212</v>
      </c>
      <c r="G1996" s="6">
        <v>2228</v>
      </c>
      <c r="H1996" s="12"/>
      <c r="I1996" s="12"/>
      <c r="J1996" s="12"/>
      <c r="K1996" s="12"/>
      <c r="L1996" s="12"/>
      <c r="M1996" s="12"/>
      <c r="N1996" s="12"/>
      <c r="O1996" s="12"/>
      <c r="P1996" s="12"/>
      <c r="Q1996" s="12"/>
      <c r="R1996" s="12"/>
      <c r="S1996" s="12"/>
      <c r="T1996" s="12"/>
      <c r="U1996" s="12"/>
      <c r="V1996" s="12"/>
      <c r="W1996" s="12"/>
      <c r="X1996" s="12"/>
      <c r="Y1996" s="12"/>
      <c r="Z1996" s="12"/>
      <c r="AA1996" s="12"/>
      <c r="AB1996" s="12"/>
    </row>
    <row r="1997" spans="1:28" ht="12.75" customHeight="1" x14ac:dyDescent="0.15">
      <c r="A1997" t="str">
        <f t="shared" si="94"/>
        <v>1435010095540246176295</v>
      </c>
      <c r="B1997" s="45">
        <v>143501009</v>
      </c>
      <c r="C1997" s="13">
        <v>5540246176295</v>
      </c>
      <c r="D1997" s="11" t="str">
        <f t="shared" si="93"/>
        <v>CREMERIE</v>
      </c>
      <c r="E1997" s="7">
        <v>44925</v>
      </c>
      <c r="F1997" s="42" t="str">
        <f t="shared" si="95"/>
        <v>202212</v>
      </c>
      <c r="G1997" s="9">
        <v>4455</v>
      </c>
      <c r="H1997" s="12"/>
      <c r="I1997" s="12"/>
      <c r="J1997" s="12"/>
      <c r="K1997" s="12"/>
      <c r="L1997" s="12"/>
      <c r="M1997" s="12"/>
      <c r="N1997" s="12"/>
      <c r="O1997" s="12"/>
      <c r="P1997" s="12"/>
      <c r="Q1997" s="12"/>
      <c r="R1997" s="12"/>
      <c r="S1997" s="12"/>
      <c r="T1997" s="12"/>
      <c r="U1997" s="12"/>
      <c r="V1997" s="12"/>
      <c r="W1997" s="12"/>
      <c r="X1997" s="12"/>
      <c r="Y1997" s="12"/>
      <c r="Z1997" s="12"/>
      <c r="AA1997" s="12"/>
      <c r="AB1997" s="12"/>
    </row>
    <row r="1998" spans="1:28" ht="12.75" customHeight="1" x14ac:dyDescent="0.15">
      <c r="A1998" t="str">
        <f t="shared" si="94"/>
        <v>1435010095540246187987</v>
      </c>
      <c r="B1998" s="45">
        <v>143501009</v>
      </c>
      <c r="C1998" s="13">
        <v>5540246187987</v>
      </c>
      <c r="D1998" s="11" t="str">
        <f t="shared" si="93"/>
        <v>CREMERIE</v>
      </c>
      <c r="E1998" s="7">
        <v>44925</v>
      </c>
      <c r="F1998" s="42" t="str">
        <f t="shared" si="95"/>
        <v>202212</v>
      </c>
      <c r="G1998" s="9">
        <v>4455</v>
      </c>
      <c r="H1998" s="12"/>
      <c r="I1998" s="12"/>
      <c r="J1998" s="12"/>
      <c r="K1998" s="12"/>
      <c r="L1998" s="12"/>
      <c r="M1998" s="12"/>
      <c r="N1998" s="12"/>
      <c r="O1998" s="12"/>
      <c r="P1998" s="12"/>
      <c r="Q1998" s="12"/>
      <c r="R1998" s="12"/>
      <c r="S1998" s="12"/>
      <c r="T1998" s="12"/>
      <c r="U1998" s="12"/>
      <c r="V1998" s="12"/>
      <c r="W1998" s="12"/>
      <c r="X1998" s="12"/>
      <c r="Y1998" s="12"/>
      <c r="Z1998" s="12"/>
      <c r="AA1998" s="12"/>
      <c r="AB1998" s="12"/>
    </row>
    <row r="1999" spans="1:28" ht="12.75" customHeight="1" x14ac:dyDescent="0.15">
      <c r="A1999" t="str">
        <f t="shared" si="94"/>
        <v>1435010095540246188200</v>
      </c>
      <c r="B1999" s="45">
        <v>143501009</v>
      </c>
      <c r="C1999" s="11">
        <v>5540246188200</v>
      </c>
      <c r="D1999" s="11" t="str">
        <f t="shared" si="93"/>
        <v>CREMERIE</v>
      </c>
      <c r="E1999" s="4">
        <v>44925</v>
      </c>
      <c r="F1999" s="42" t="str">
        <f t="shared" si="95"/>
        <v>202212</v>
      </c>
      <c r="G1999" s="6">
        <v>1485</v>
      </c>
      <c r="H1999" s="12"/>
      <c r="I1999" s="12"/>
      <c r="J1999" s="12"/>
      <c r="K1999" s="12"/>
      <c r="L1999" s="12"/>
      <c r="M1999" s="12"/>
      <c r="N1999" s="12"/>
      <c r="O1999" s="12"/>
      <c r="P1999" s="12"/>
      <c r="Q1999" s="12"/>
      <c r="R1999" s="12"/>
      <c r="S1999" s="12"/>
      <c r="T1999" s="12"/>
      <c r="U1999" s="12"/>
      <c r="V1999" s="12"/>
      <c r="W1999" s="12"/>
      <c r="X1999" s="12"/>
      <c r="Y1999" s="12"/>
      <c r="Z1999" s="12"/>
      <c r="AA1999" s="12"/>
      <c r="AB1999" s="12"/>
    </row>
    <row r="2000" spans="1:28" ht="12.75" customHeight="1" x14ac:dyDescent="0.15">
      <c r="A2000" t="str">
        <f t="shared" si="94"/>
        <v>1435010145540246186325</v>
      </c>
      <c r="B2000" s="45">
        <v>143501014</v>
      </c>
      <c r="C2000" s="11">
        <v>5540246186325</v>
      </c>
      <c r="D2000" s="11" t="str">
        <f t="shared" si="93"/>
        <v>CREMERIE</v>
      </c>
      <c r="E2000" s="4">
        <v>44927</v>
      </c>
      <c r="F2000" s="42" t="str">
        <f t="shared" si="95"/>
        <v>202301</v>
      </c>
      <c r="G2000" s="6">
        <v>140</v>
      </c>
      <c r="H2000" s="12"/>
      <c r="I2000" s="12"/>
      <c r="J2000" s="12"/>
      <c r="K2000" s="12"/>
      <c r="L2000" s="12"/>
      <c r="M2000" s="12"/>
      <c r="N2000" s="12"/>
      <c r="O2000" s="12"/>
      <c r="P2000" s="12"/>
      <c r="Q2000" s="12"/>
      <c r="R2000" s="12"/>
      <c r="S2000" s="12"/>
      <c r="T2000" s="12"/>
      <c r="U2000" s="12"/>
      <c r="V2000" s="12"/>
      <c r="W2000" s="12"/>
      <c r="X2000" s="12"/>
      <c r="Y2000" s="12"/>
      <c r="Z2000" s="12"/>
      <c r="AA2000" s="12"/>
      <c r="AB2000" s="12"/>
    </row>
    <row r="2001" spans="1:28" ht="12.75" customHeight="1" x14ac:dyDescent="0.15">
      <c r="A2001" t="str">
        <f t="shared" si="94"/>
        <v>1435010155540246188175</v>
      </c>
      <c r="B2001" s="45">
        <v>143501015</v>
      </c>
      <c r="C2001" s="11">
        <v>5540246188175</v>
      </c>
      <c r="D2001" s="11" t="str">
        <f t="shared" si="93"/>
        <v>CREMERIE</v>
      </c>
      <c r="E2001" s="4">
        <v>44925</v>
      </c>
      <c r="F2001" s="42" t="str">
        <f t="shared" si="95"/>
        <v>202212</v>
      </c>
      <c r="G2001" s="6">
        <v>348</v>
      </c>
      <c r="H2001" s="12"/>
      <c r="I2001" s="12"/>
      <c r="J2001" s="12"/>
      <c r="K2001" s="12"/>
      <c r="L2001" s="12"/>
      <c r="M2001" s="12"/>
      <c r="N2001" s="12"/>
      <c r="O2001" s="12"/>
      <c r="P2001" s="12"/>
      <c r="Q2001" s="12"/>
      <c r="R2001" s="12"/>
      <c r="S2001" s="12"/>
      <c r="T2001" s="12"/>
      <c r="U2001" s="12"/>
      <c r="V2001" s="12"/>
      <c r="W2001" s="12"/>
      <c r="X2001" s="12"/>
      <c r="Y2001" s="12"/>
      <c r="Z2001" s="12"/>
      <c r="AA2001" s="12"/>
      <c r="AB2001" s="12"/>
    </row>
    <row r="2002" spans="1:28" ht="12.75" customHeight="1" x14ac:dyDescent="0.15">
      <c r="A2002" t="str">
        <f t="shared" si="94"/>
        <v>1435010165540246196800</v>
      </c>
      <c r="B2002" s="45">
        <v>143501016</v>
      </c>
      <c r="C2002" s="13">
        <v>5540246196800</v>
      </c>
      <c r="D2002" s="11" t="str">
        <f t="shared" si="93"/>
        <v>MIX LEGUMES</v>
      </c>
      <c r="E2002" s="7">
        <v>44926</v>
      </c>
      <c r="F2002" s="42" t="str">
        <f t="shared" si="95"/>
        <v>202212</v>
      </c>
      <c r="G2002" s="9">
        <v>669</v>
      </c>
      <c r="H2002" s="12"/>
      <c r="I2002" s="12"/>
      <c r="J2002" s="12"/>
      <c r="K2002" s="12"/>
      <c r="L2002" s="12"/>
      <c r="M2002" s="12"/>
      <c r="N2002" s="12"/>
      <c r="O2002" s="12"/>
      <c r="P2002" s="12"/>
      <c r="Q2002" s="12"/>
      <c r="R2002" s="12"/>
      <c r="S2002" s="12"/>
      <c r="T2002" s="12"/>
      <c r="U2002" s="12"/>
      <c r="V2002" s="12"/>
      <c r="W2002" s="12"/>
      <c r="X2002" s="12"/>
      <c r="Y2002" s="12"/>
      <c r="Z2002" s="12"/>
      <c r="AA2002" s="12"/>
      <c r="AB2002" s="12"/>
    </row>
    <row r="2003" spans="1:28" ht="12.75" customHeight="1" x14ac:dyDescent="0.15">
      <c r="A2003" t="str">
        <f t="shared" si="94"/>
        <v>1435010185540246173472</v>
      </c>
      <c r="B2003" s="45">
        <v>143501018</v>
      </c>
      <c r="C2003" s="13">
        <v>5540246173472</v>
      </c>
      <c r="D2003" s="11" t="str">
        <f t="shared" si="93"/>
        <v>CREMERIE</v>
      </c>
      <c r="E2003" s="7">
        <v>44928</v>
      </c>
      <c r="F2003" s="42" t="str">
        <f t="shared" si="95"/>
        <v>202301</v>
      </c>
      <c r="G2003" s="9">
        <v>279</v>
      </c>
      <c r="H2003" s="12"/>
      <c r="I2003" s="12"/>
      <c r="J2003" s="12"/>
      <c r="K2003" s="12"/>
      <c r="L2003" s="12"/>
      <c r="M2003" s="12"/>
      <c r="N2003" s="12"/>
      <c r="O2003" s="12"/>
      <c r="P2003" s="12"/>
      <c r="Q2003" s="12"/>
      <c r="R2003" s="12"/>
      <c r="S2003" s="12"/>
      <c r="T2003" s="12"/>
      <c r="U2003" s="12"/>
      <c r="V2003" s="12"/>
      <c r="W2003" s="12"/>
      <c r="X2003" s="12"/>
      <c r="Y2003" s="12"/>
      <c r="Z2003" s="12"/>
      <c r="AA2003" s="12"/>
      <c r="AB2003" s="12"/>
    </row>
    <row r="2004" spans="1:28" ht="12.75" customHeight="1" x14ac:dyDescent="0.15">
      <c r="A2004" t="str">
        <f t="shared" si="94"/>
        <v>1435010185540246174095</v>
      </c>
      <c r="B2004" s="45">
        <v>143501018</v>
      </c>
      <c r="C2004" s="11">
        <v>5540246174095</v>
      </c>
      <c r="D2004" s="11" t="str">
        <f t="shared" si="93"/>
        <v>CREMERIE</v>
      </c>
      <c r="E2004" s="4">
        <v>44928</v>
      </c>
      <c r="F2004" s="42" t="str">
        <f t="shared" si="95"/>
        <v>202301</v>
      </c>
      <c r="G2004" s="6">
        <v>279</v>
      </c>
      <c r="H2004" s="12"/>
      <c r="I2004" s="12"/>
      <c r="J2004" s="12"/>
      <c r="K2004" s="12"/>
      <c r="L2004" s="12"/>
      <c r="M2004" s="12"/>
      <c r="N2004" s="12"/>
      <c r="O2004" s="12"/>
      <c r="P2004" s="12"/>
      <c r="Q2004" s="12"/>
      <c r="R2004" s="12"/>
      <c r="S2004" s="12"/>
      <c r="T2004" s="12"/>
      <c r="U2004" s="12"/>
      <c r="V2004" s="12"/>
      <c r="W2004" s="12"/>
      <c r="X2004" s="12"/>
      <c r="Y2004" s="12"/>
      <c r="Z2004" s="12"/>
      <c r="AA2004" s="12"/>
      <c r="AB2004" s="12"/>
    </row>
    <row r="2005" spans="1:28" ht="12.75" customHeight="1" x14ac:dyDescent="0.15">
      <c r="A2005" t="str">
        <f t="shared" si="94"/>
        <v>1435010185540246175049</v>
      </c>
      <c r="B2005" s="45">
        <v>143501018</v>
      </c>
      <c r="C2005" s="13">
        <v>5540246175049</v>
      </c>
      <c r="D2005" s="11" t="str">
        <f t="shared" si="93"/>
        <v>CREMERIE</v>
      </c>
      <c r="E2005" s="7">
        <v>44928</v>
      </c>
      <c r="F2005" s="42" t="str">
        <f t="shared" si="95"/>
        <v>202301</v>
      </c>
      <c r="G2005" s="9">
        <v>836</v>
      </c>
      <c r="H2005" s="12"/>
      <c r="I2005" s="12"/>
      <c r="J2005" s="12"/>
      <c r="K2005" s="12"/>
      <c r="L2005" s="12"/>
      <c r="M2005" s="12"/>
      <c r="N2005" s="12"/>
      <c r="O2005" s="12"/>
      <c r="P2005" s="12"/>
      <c r="Q2005" s="12"/>
      <c r="R2005" s="12"/>
      <c r="S2005" s="12"/>
      <c r="T2005" s="12"/>
      <c r="U2005" s="12"/>
      <c r="V2005" s="12"/>
      <c r="W2005" s="12"/>
      <c r="X2005" s="12"/>
      <c r="Y2005" s="12"/>
      <c r="Z2005" s="12"/>
      <c r="AA2005" s="12"/>
      <c r="AB2005" s="12"/>
    </row>
    <row r="2006" spans="1:28" ht="12.75" customHeight="1" x14ac:dyDescent="0.15">
      <c r="A2006" t="str">
        <f t="shared" si="94"/>
        <v>1435010185540246175050</v>
      </c>
      <c r="B2006" s="45">
        <v>143501018</v>
      </c>
      <c r="C2006" s="11">
        <v>5540246175050</v>
      </c>
      <c r="D2006" s="11" t="str">
        <f t="shared" si="93"/>
        <v>CREMERIE</v>
      </c>
      <c r="E2006" s="4">
        <v>44928</v>
      </c>
      <c r="F2006" s="42" t="str">
        <f t="shared" si="95"/>
        <v>202301</v>
      </c>
      <c r="G2006" s="6">
        <v>557</v>
      </c>
      <c r="H2006" s="12"/>
      <c r="I2006" s="12"/>
      <c r="J2006" s="12"/>
      <c r="K2006" s="12"/>
      <c r="L2006" s="12"/>
      <c r="M2006" s="12"/>
      <c r="N2006" s="12"/>
      <c r="O2006" s="12"/>
      <c r="P2006" s="12"/>
      <c r="Q2006" s="12"/>
      <c r="R2006" s="12"/>
      <c r="S2006" s="12"/>
      <c r="T2006" s="12"/>
      <c r="U2006" s="12"/>
      <c r="V2006" s="12"/>
      <c r="W2006" s="12"/>
      <c r="X2006" s="12"/>
      <c r="Y2006" s="12"/>
      <c r="Z2006" s="12"/>
      <c r="AA2006" s="12"/>
      <c r="AB2006" s="12"/>
    </row>
    <row r="2007" spans="1:28" ht="12.75" customHeight="1" x14ac:dyDescent="0.15">
      <c r="A2007" t="str">
        <f t="shared" si="94"/>
        <v>1435110445540246174174</v>
      </c>
      <c r="B2007" s="45">
        <v>143511044</v>
      </c>
      <c r="C2007" s="11">
        <v>5540246174174</v>
      </c>
      <c r="D2007" s="11" t="str">
        <f t="shared" si="93"/>
        <v>CREMERIE</v>
      </c>
      <c r="E2007" s="4">
        <v>44926</v>
      </c>
      <c r="F2007" s="42" t="str">
        <f t="shared" si="95"/>
        <v>202212</v>
      </c>
      <c r="G2007" s="6">
        <v>464</v>
      </c>
      <c r="H2007" s="12"/>
      <c r="I2007" s="12"/>
      <c r="J2007" s="12"/>
      <c r="K2007" s="12"/>
      <c r="L2007" s="12"/>
      <c r="M2007" s="12"/>
      <c r="N2007" s="12"/>
      <c r="O2007" s="12"/>
      <c r="P2007" s="12"/>
      <c r="Q2007" s="12"/>
      <c r="R2007" s="12"/>
      <c r="S2007" s="12"/>
      <c r="T2007" s="12"/>
      <c r="U2007" s="12"/>
      <c r="V2007" s="12"/>
      <c r="W2007" s="12"/>
      <c r="X2007" s="12"/>
      <c r="Y2007" s="12"/>
      <c r="Z2007" s="12"/>
      <c r="AA2007" s="12"/>
      <c r="AB2007" s="12"/>
    </row>
    <row r="2008" spans="1:28" ht="12.75" customHeight="1" x14ac:dyDescent="0.15">
      <c r="A2008" t="str">
        <f t="shared" si="94"/>
        <v>1435110455540246176295</v>
      </c>
      <c r="B2008" s="45">
        <v>143511045</v>
      </c>
      <c r="C2008" s="11">
        <v>5540246176295</v>
      </c>
      <c r="D2008" s="11" t="str">
        <f t="shared" si="93"/>
        <v>CREMERIE</v>
      </c>
      <c r="E2008" s="4">
        <v>44926</v>
      </c>
      <c r="F2008" s="42" t="str">
        <f t="shared" si="95"/>
        <v>202212</v>
      </c>
      <c r="G2008" s="6">
        <v>7424</v>
      </c>
      <c r="H2008" s="12"/>
      <c r="I2008" s="12"/>
      <c r="J2008" s="12"/>
      <c r="K2008" s="12"/>
      <c r="L2008" s="12"/>
      <c r="M2008" s="12"/>
      <c r="N2008" s="12"/>
      <c r="O2008" s="12"/>
      <c r="P2008" s="12"/>
      <c r="Q2008" s="12"/>
      <c r="R2008" s="12"/>
      <c r="S2008" s="12"/>
      <c r="T2008" s="12"/>
      <c r="U2008" s="12"/>
      <c r="V2008" s="12"/>
      <c r="W2008" s="12"/>
      <c r="X2008" s="12"/>
      <c r="Y2008" s="12"/>
      <c r="Z2008" s="12"/>
      <c r="AA2008" s="12"/>
      <c r="AB2008" s="12"/>
    </row>
    <row r="2009" spans="1:28" ht="12.75" customHeight="1" x14ac:dyDescent="0.15">
      <c r="A2009" t="str">
        <f t="shared" si="94"/>
        <v>1435110455540246188200</v>
      </c>
      <c r="B2009" s="45">
        <v>143511045</v>
      </c>
      <c r="C2009" s="13">
        <v>5540246188200</v>
      </c>
      <c r="D2009" s="11" t="str">
        <f t="shared" si="93"/>
        <v>CREMERIE</v>
      </c>
      <c r="E2009" s="7">
        <v>44926</v>
      </c>
      <c r="F2009" s="42" t="str">
        <f t="shared" si="95"/>
        <v>202212</v>
      </c>
      <c r="G2009" s="9">
        <v>2228</v>
      </c>
      <c r="H2009" s="12"/>
      <c r="I2009" s="12"/>
      <c r="J2009" s="12"/>
      <c r="K2009" s="12"/>
      <c r="L2009" s="12"/>
      <c r="M2009" s="12"/>
      <c r="N2009" s="12"/>
      <c r="O2009" s="12"/>
      <c r="P2009" s="12"/>
      <c r="Q2009" s="12"/>
      <c r="R2009" s="12"/>
      <c r="S2009" s="12"/>
      <c r="T2009" s="12"/>
      <c r="U2009" s="12"/>
      <c r="V2009" s="12"/>
      <c r="W2009" s="12"/>
      <c r="X2009" s="12"/>
      <c r="Y2009" s="12"/>
      <c r="Z2009" s="12"/>
      <c r="AA2009" s="12"/>
      <c r="AB2009" s="12"/>
    </row>
    <row r="2010" spans="1:28" ht="12.75" customHeight="1" x14ac:dyDescent="0.15">
      <c r="A2010" t="str">
        <f t="shared" si="94"/>
        <v>1435110525540246175049</v>
      </c>
      <c r="B2010" s="45">
        <v>143511052</v>
      </c>
      <c r="C2010" s="13">
        <v>5540246175049</v>
      </c>
      <c r="D2010" s="11" t="str">
        <f t="shared" si="93"/>
        <v>CREMERIE</v>
      </c>
      <c r="E2010" s="7">
        <v>44932</v>
      </c>
      <c r="F2010" s="42" t="str">
        <f t="shared" si="95"/>
        <v>202301</v>
      </c>
      <c r="G2010" s="9">
        <v>1114</v>
      </c>
      <c r="H2010" s="12"/>
      <c r="I2010" s="12"/>
      <c r="J2010" s="12"/>
      <c r="K2010" s="12"/>
      <c r="L2010" s="12"/>
      <c r="M2010" s="12"/>
      <c r="N2010" s="12"/>
      <c r="O2010" s="12"/>
      <c r="P2010" s="12"/>
      <c r="Q2010" s="12"/>
      <c r="R2010" s="12"/>
      <c r="S2010" s="12"/>
      <c r="T2010" s="12"/>
      <c r="U2010" s="12"/>
      <c r="V2010" s="12"/>
      <c r="W2010" s="12"/>
      <c r="X2010" s="12"/>
      <c r="Y2010" s="12"/>
      <c r="Z2010" s="12"/>
      <c r="AA2010" s="12"/>
      <c r="AB2010" s="12"/>
    </row>
    <row r="2011" spans="1:28" ht="12.75" customHeight="1" x14ac:dyDescent="0.15">
      <c r="A2011" t="str">
        <f t="shared" si="94"/>
        <v>1435110525540246175050</v>
      </c>
      <c r="B2011" s="45">
        <v>143511052</v>
      </c>
      <c r="C2011" s="11">
        <v>5540246175050</v>
      </c>
      <c r="D2011" s="11" t="str">
        <f t="shared" si="93"/>
        <v>CREMERIE</v>
      </c>
      <c r="E2011" s="4">
        <v>44932</v>
      </c>
      <c r="F2011" s="42" t="str">
        <f t="shared" si="95"/>
        <v>202301</v>
      </c>
      <c r="G2011" s="6">
        <v>557</v>
      </c>
      <c r="H2011" s="12"/>
      <c r="I2011" s="12"/>
      <c r="J2011" s="12"/>
      <c r="K2011" s="12"/>
      <c r="L2011" s="12"/>
      <c r="M2011" s="12"/>
      <c r="N2011" s="12"/>
      <c r="O2011" s="12"/>
      <c r="P2011" s="12"/>
      <c r="Q2011" s="12"/>
      <c r="R2011" s="12"/>
      <c r="S2011" s="12"/>
      <c r="T2011" s="12"/>
      <c r="U2011" s="12"/>
      <c r="V2011" s="12"/>
      <c r="W2011" s="12"/>
      <c r="X2011" s="12"/>
      <c r="Y2011" s="12"/>
      <c r="Z2011" s="12"/>
      <c r="AA2011" s="12"/>
      <c r="AB2011" s="12"/>
    </row>
    <row r="2012" spans="1:28" ht="12.75" customHeight="1" x14ac:dyDescent="0.15">
      <c r="A2012" t="str">
        <f t="shared" si="94"/>
        <v>1435110645540246194632</v>
      </c>
      <c r="B2012" s="45">
        <v>143511064</v>
      </c>
      <c r="C2012" s="13">
        <v>5540246194632</v>
      </c>
      <c r="D2012" s="11" t="str">
        <f t="shared" si="93"/>
        <v>BOULANGERIE</v>
      </c>
      <c r="E2012" s="7">
        <v>44945</v>
      </c>
      <c r="F2012" s="42" t="str">
        <f t="shared" si="95"/>
        <v>202301</v>
      </c>
      <c r="G2012" s="9">
        <v>539</v>
      </c>
      <c r="H2012" s="12"/>
      <c r="I2012" s="12"/>
      <c r="J2012" s="12"/>
      <c r="K2012" s="12"/>
      <c r="L2012" s="12"/>
      <c r="M2012" s="12"/>
      <c r="N2012" s="12"/>
      <c r="O2012" s="12"/>
      <c r="P2012" s="12"/>
      <c r="Q2012" s="12"/>
      <c r="R2012" s="12"/>
      <c r="S2012" s="12"/>
      <c r="T2012" s="12"/>
      <c r="U2012" s="12"/>
      <c r="V2012" s="12"/>
      <c r="W2012" s="12"/>
      <c r="X2012" s="12"/>
      <c r="Y2012" s="12"/>
      <c r="Z2012" s="12"/>
      <c r="AA2012" s="12"/>
      <c r="AB2012" s="12"/>
    </row>
    <row r="2013" spans="1:28" ht="12.75" customHeight="1" x14ac:dyDescent="0.15">
      <c r="A2013" t="str">
        <f t="shared" si="94"/>
        <v>1435110685540246192209</v>
      </c>
      <c r="B2013" s="45">
        <v>143511068</v>
      </c>
      <c r="C2013" s="11">
        <v>5540246192209</v>
      </c>
      <c r="D2013" s="11" t="str">
        <f t="shared" si="93"/>
        <v>MIX LEGUMES</v>
      </c>
      <c r="E2013" s="4">
        <v>44940</v>
      </c>
      <c r="F2013" s="42" t="str">
        <f t="shared" si="95"/>
        <v>202301</v>
      </c>
      <c r="G2013" s="6">
        <v>1114</v>
      </c>
      <c r="H2013" s="12"/>
      <c r="I2013" s="12"/>
      <c r="J2013" s="12"/>
      <c r="K2013" s="12"/>
      <c r="L2013" s="12"/>
      <c r="M2013" s="12"/>
      <c r="N2013" s="12"/>
      <c r="O2013" s="12"/>
      <c r="P2013" s="12"/>
      <c r="Q2013" s="12"/>
      <c r="R2013" s="12"/>
      <c r="S2013" s="12"/>
      <c r="T2013" s="12"/>
      <c r="U2013" s="12"/>
      <c r="V2013" s="12"/>
      <c r="W2013" s="12"/>
      <c r="X2013" s="12"/>
      <c r="Y2013" s="12"/>
      <c r="Z2013" s="12"/>
      <c r="AA2013" s="12"/>
      <c r="AB2013" s="12"/>
    </row>
    <row r="2014" spans="1:28" ht="12.75" customHeight="1" x14ac:dyDescent="0.15">
      <c r="A2014" t="str">
        <f t="shared" si="94"/>
        <v>1435110685540246192594</v>
      </c>
      <c r="B2014" s="45">
        <v>143511068</v>
      </c>
      <c r="C2014" s="13">
        <v>5540246192594</v>
      </c>
      <c r="D2014" s="11" t="str">
        <f t="shared" si="93"/>
        <v>MIX LEGUMES</v>
      </c>
      <c r="E2014" s="7">
        <v>44940</v>
      </c>
      <c r="F2014" s="42" t="str">
        <f t="shared" si="95"/>
        <v>202301</v>
      </c>
      <c r="G2014" s="9">
        <v>743</v>
      </c>
      <c r="H2014" s="12"/>
      <c r="I2014" s="12"/>
      <c r="J2014" s="12"/>
      <c r="K2014" s="12"/>
      <c r="L2014" s="12"/>
      <c r="M2014" s="12"/>
      <c r="N2014" s="12"/>
      <c r="O2014" s="12"/>
      <c r="P2014" s="12"/>
      <c r="Q2014" s="12"/>
      <c r="R2014" s="12"/>
      <c r="S2014" s="12"/>
      <c r="T2014" s="12"/>
      <c r="U2014" s="12"/>
      <c r="V2014" s="12"/>
      <c r="W2014" s="12"/>
      <c r="X2014" s="12"/>
      <c r="Y2014" s="12"/>
      <c r="Z2014" s="12"/>
      <c r="AA2014" s="12"/>
      <c r="AB2014" s="12"/>
    </row>
    <row r="2015" spans="1:28" ht="12.75" customHeight="1" x14ac:dyDescent="0.15">
      <c r="A2015" t="str">
        <f t="shared" si="94"/>
        <v>1435110685540246192831</v>
      </c>
      <c r="B2015" s="45">
        <v>143511068</v>
      </c>
      <c r="C2015" s="11">
        <v>5540246192831</v>
      </c>
      <c r="D2015" s="11" t="str">
        <f t="shared" si="93"/>
        <v>MIX LEGUMES</v>
      </c>
      <c r="E2015" s="4">
        <v>44940</v>
      </c>
      <c r="F2015" s="42" t="str">
        <f t="shared" si="95"/>
        <v>202301</v>
      </c>
      <c r="G2015" s="6">
        <v>1300</v>
      </c>
      <c r="H2015" s="12"/>
      <c r="I2015" s="12"/>
      <c r="J2015" s="12"/>
      <c r="K2015" s="12"/>
      <c r="L2015" s="12"/>
      <c r="M2015" s="12"/>
      <c r="N2015" s="12"/>
      <c r="O2015" s="12"/>
      <c r="P2015" s="12"/>
      <c r="Q2015" s="12"/>
      <c r="R2015" s="12"/>
      <c r="S2015" s="12"/>
      <c r="T2015" s="12"/>
      <c r="U2015" s="12"/>
      <c r="V2015" s="12"/>
      <c r="W2015" s="12"/>
      <c r="X2015" s="12"/>
      <c r="Y2015" s="12"/>
      <c r="Z2015" s="12"/>
      <c r="AA2015" s="12"/>
      <c r="AB2015" s="12"/>
    </row>
    <row r="2016" spans="1:28" ht="12.75" customHeight="1" x14ac:dyDescent="0.15">
      <c r="A2016" t="str">
        <f t="shared" si="94"/>
        <v>1435110705540246193316</v>
      </c>
      <c r="B2016" s="45">
        <v>143511070</v>
      </c>
      <c r="C2016" s="11">
        <v>5540246193316</v>
      </c>
      <c r="D2016" s="11" t="str">
        <f t="shared" si="93"/>
        <v>BOULANGERIE</v>
      </c>
      <c r="E2016" s="4">
        <v>44945</v>
      </c>
      <c r="F2016" s="42" t="str">
        <f t="shared" si="95"/>
        <v>202301</v>
      </c>
      <c r="G2016" s="6">
        <v>669</v>
      </c>
      <c r="H2016" s="12"/>
      <c r="I2016" s="12"/>
      <c r="J2016" s="12"/>
      <c r="K2016" s="12"/>
      <c r="L2016" s="12"/>
      <c r="M2016" s="12"/>
      <c r="N2016" s="12"/>
      <c r="O2016" s="12"/>
      <c r="P2016" s="12"/>
      <c r="Q2016" s="12"/>
      <c r="R2016" s="12"/>
      <c r="S2016" s="12"/>
      <c r="T2016" s="12"/>
      <c r="U2016" s="12"/>
      <c r="V2016" s="12"/>
      <c r="W2016" s="12"/>
      <c r="X2016" s="12"/>
      <c r="Y2016" s="12"/>
      <c r="Z2016" s="12"/>
      <c r="AA2016" s="12"/>
      <c r="AB2016" s="12"/>
    </row>
    <row r="2017" spans="1:28" ht="12.75" customHeight="1" x14ac:dyDescent="0.15">
      <c r="A2017" t="str">
        <f t="shared" si="94"/>
        <v>1435110825540246172669</v>
      </c>
      <c r="B2017" s="45">
        <v>143511082</v>
      </c>
      <c r="C2017" s="13">
        <v>5540246172669</v>
      </c>
      <c r="D2017" s="11" t="str">
        <f t="shared" si="93"/>
        <v>CREMERIE</v>
      </c>
      <c r="E2017" s="7">
        <v>44927</v>
      </c>
      <c r="F2017" s="42" t="str">
        <f t="shared" si="95"/>
        <v>202301</v>
      </c>
      <c r="G2017" s="9">
        <v>279</v>
      </c>
      <c r="H2017" s="12"/>
      <c r="I2017" s="12"/>
      <c r="J2017" s="12"/>
      <c r="K2017" s="12"/>
      <c r="L2017" s="12"/>
      <c r="M2017" s="12"/>
      <c r="N2017" s="12"/>
      <c r="O2017" s="12"/>
      <c r="P2017" s="12"/>
      <c r="Q2017" s="12"/>
      <c r="R2017" s="12"/>
      <c r="S2017" s="12"/>
      <c r="T2017" s="12"/>
      <c r="U2017" s="12"/>
      <c r="V2017" s="12"/>
      <c r="W2017" s="12"/>
      <c r="X2017" s="12"/>
      <c r="Y2017" s="12"/>
      <c r="Z2017" s="12"/>
      <c r="AA2017" s="12"/>
      <c r="AB2017" s="12"/>
    </row>
    <row r="2018" spans="1:28" ht="12.75" customHeight="1" x14ac:dyDescent="0.15">
      <c r="A2018" t="str">
        <f t="shared" si="94"/>
        <v>1435110825540246174174</v>
      </c>
      <c r="B2018" s="45">
        <v>143511082</v>
      </c>
      <c r="C2018" s="13">
        <v>5540246174174</v>
      </c>
      <c r="D2018" s="11" t="str">
        <f t="shared" si="93"/>
        <v>CREMERIE</v>
      </c>
      <c r="E2018" s="7">
        <v>44927</v>
      </c>
      <c r="F2018" s="42" t="str">
        <f t="shared" si="95"/>
        <v>202301</v>
      </c>
      <c r="G2018" s="9">
        <v>464</v>
      </c>
      <c r="H2018" s="12"/>
      <c r="I2018" s="12"/>
      <c r="J2018" s="12"/>
      <c r="K2018" s="12"/>
      <c r="L2018" s="12"/>
      <c r="M2018" s="12"/>
      <c r="N2018" s="12"/>
      <c r="O2018" s="12"/>
      <c r="P2018" s="12"/>
      <c r="Q2018" s="12"/>
      <c r="R2018" s="12"/>
      <c r="S2018" s="12"/>
      <c r="T2018" s="12"/>
      <c r="U2018" s="12"/>
      <c r="V2018" s="12"/>
      <c r="W2018" s="12"/>
      <c r="X2018" s="12"/>
      <c r="Y2018" s="12"/>
      <c r="Z2018" s="12"/>
      <c r="AA2018" s="12"/>
      <c r="AB2018" s="12"/>
    </row>
    <row r="2019" spans="1:28" ht="12.75" customHeight="1" x14ac:dyDescent="0.15">
      <c r="A2019" t="str">
        <f t="shared" si="94"/>
        <v>1435110825540246176699</v>
      </c>
      <c r="B2019" s="45">
        <v>143511082</v>
      </c>
      <c r="C2019" s="11">
        <v>5540246176699</v>
      </c>
      <c r="D2019" s="11" t="str">
        <f t="shared" si="93"/>
        <v>CREMERIE</v>
      </c>
      <c r="E2019" s="4">
        <v>44927</v>
      </c>
      <c r="F2019" s="42" t="str">
        <f t="shared" si="95"/>
        <v>202301</v>
      </c>
      <c r="G2019" s="6">
        <v>8352</v>
      </c>
      <c r="H2019" s="12"/>
      <c r="I2019" s="12"/>
      <c r="J2019" s="12"/>
      <c r="K2019" s="12"/>
      <c r="L2019" s="12"/>
      <c r="M2019" s="12"/>
      <c r="N2019" s="12"/>
      <c r="O2019" s="12"/>
      <c r="P2019" s="12"/>
      <c r="Q2019" s="12"/>
      <c r="R2019" s="12"/>
      <c r="S2019" s="12"/>
      <c r="T2019" s="12"/>
      <c r="U2019" s="12"/>
      <c r="V2019" s="12"/>
      <c r="W2019" s="12"/>
      <c r="X2019" s="12"/>
      <c r="Y2019" s="12"/>
      <c r="Z2019" s="12"/>
      <c r="AA2019" s="12"/>
      <c r="AB2019" s="12"/>
    </row>
    <row r="2020" spans="1:28" ht="12.75" customHeight="1" x14ac:dyDescent="0.15">
      <c r="A2020" t="str">
        <f t="shared" si="94"/>
        <v>1435110825540246192102</v>
      </c>
      <c r="B2020" s="45">
        <v>143511082</v>
      </c>
      <c r="C2020" s="11">
        <v>5540246192102</v>
      </c>
      <c r="D2020" s="11" t="str">
        <f t="shared" si="93"/>
        <v>CREMERIE</v>
      </c>
      <c r="E2020" s="4">
        <v>44927</v>
      </c>
      <c r="F2020" s="42" t="str">
        <f t="shared" si="95"/>
        <v>202301</v>
      </c>
      <c r="G2020" s="6">
        <v>2005</v>
      </c>
      <c r="H2020" s="12"/>
      <c r="I2020" s="12"/>
      <c r="J2020" s="12"/>
      <c r="K2020" s="12"/>
      <c r="L2020" s="12"/>
      <c r="M2020" s="12"/>
      <c r="N2020" s="12"/>
      <c r="O2020" s="12"/>
      <c r="P2020" s="12"/>
      <c r="Q2020" s="12"/>
      <c r="R2020" s="12"/>
      <c r="S2020" s="12"/>
      <c r="T2020" s="12"/>
      <c r="U2020" s="12"/>
      <c r="V2020" s="12"/>
      <c r="W2020" s="12"/>
      <c r="X2020" s="12"/>
      <c r="Y2020" s="12"/>
      <c r="Z2020" s="12"/>
      <c r="AA2020" s="12"/>
      <c r="AB2020" s="12"/>
    </row>
    <row r="2021" spans="1:28" ht="12.75" customHeight="1" x14ac:dyDescent="0.15">
      <c r="A2021" t="str">
        <f t="shared" si="94"/>
        <v>1435110835540246176295</v>
      </c>
      <c r="B2021" s="45">
        <v>143511083</v>
      </c>
      <c r="C2021" s="11">
        <v>5540246176295</v>
      </c>
      <c r="D2021" s="11" t="str">
        <f t="shared" si="93"/>
        <v>CREMERIE</v>
      </c>
      <c r="E2021" s="4">
        <v>44927</v>
      </c>
      <c r="F2021" s="42" t="str">
        <f t="shared" si="95"/>
        <v>202301</v>
      </c>
      <c r="G2021" s="6">
        <v>7424</v>
      </c>
      <c r="H2021" s="12"/>
      <c r="I2021" s="12"/>
      <c r="J2021" s="12"/>
      <c r="K2021" s="12"/>
      <c r="L2021" s="12"/>
      <c r="M2021" s="12"/>
      <c r="N2021" s="12"/>
      <c r="O2021" s="12"/>
      <c r="P2021" s="12"/>
      <c r="Q2021" s="12"/>
      <c r="R2021" s="12"/>
      <c r="S2021" s="12"/>
      <c r="T2021" s="12"/>
      <c r="U2021" s="12"/>
      <c r="V2021" s="12"/>
      <c r="W2021" s="12"/>
      <c r="X2021" s="12"/>
      <c r="Y2021" s="12"/>
      <c r="Z2021" s="12"/>
      <c r="AA2021" s="12"/>
      <c r="AB2021" s="12"/>
    </row>
    <row r="2022" spans="1:28" ht="12.75" customHeight="1" x14ac:dyDescent="0.15">
      <c r="A2022" t="str">
        <f t="shared" si="94"/>
        <v>1435110835540246187987</v>
      </c>
      <c r="B2022" s="45">
        <v>143511083</v>
      </c>
      <c r="C2022" s="13">
        <v>5540246187987</v>
      </c>
      <c r="D2022" s="11" t="str">
        <f t="shared" si="93"/>
        <v>CREMERIE</v>
      </c>
      <c r="E2022" s="7">
        <v>44927</v>
      </c>
      <c r="F2022" s="42" t="str">
        <f t="shared" si="95"/>
        <v>202301</v>
      </c>
      <c r="G2022" s="9">
        <v>2228</v>
      </c>
      <c r="H2022" s="12"/>
      <c r="I2022" s="12"/>
      <c r="J2022" s="12"/>
      <c r="K2022" s="12"/>
      <c r="L2022" s="12"/>
      <c r="M2022" s="12"/>
      <c r="N2022" s="12"/>
      <c r="O2022" s="12"/>
      <c r="P2022" s="12"/>
      <c r="Q2022" s="12"/>
      <c r="R2022" s="12"/>
      <c r="S2022" s="12"/>
      <c r="T2022" s="12"/>
      <c r="U2022" s="12"/>
      <c r="V2022" s="12"/>
      <c r="W2022" s="12"/>
      <c r="X2022" s="12"/>
      <c r="Y2022" s="12"/>
      <c r="Z2022" s="12"/>
      <c r="AA2022" s="12"/>
      <c r="AB2022" s="12"/>
    </row>
    <row r="2023" spans="1:28" ht="12.75" customHeight="1" x14ac:dyDescent="0.15">
      <c r="A2023" t="str">
        <f t="shared" si="94"/>
        <v>1435110975540246183130</v>
      </c>
      <c r="B2023" s="45">
        <v>143511097</v>
      </c>
      <c r="C2023" s="13">
        <v>5540246183130</v>
      </c>
      <c r="D2023" s="11" t="str">
        <f t="shared" si="93"/>
        <v>MIX LEGUMES</v>
      </c>
      <c r="E2023" s="7">
        <v>44948</v>
      </c>
      <c r="F2023" s="42" t="str">
        <f t="shared" si="95"/>
        <v>202301</v>
      </c>
      <c r="G2023" s="9">
        <v>1692</v>
      </c>
      <c r="H2023" s="12"/>
      <c r="I2023" s="12"/>
      <c r="J2023" s="12"/>
      <c r="K2023" s="12"/>
      <c r="L2023" s="12"/>
      <c r="M2023" s="12"/>
      <c r="N2023" s="12"/>
      <c r="O2023" s="12"/>
      <c r="P2023" s="12"/>
      <c r="Q2023" s="12"/>
      <c r="R2023" s="12"/>
      <c r="S2023" s="12"/>
      <c r="T2023" s="12"/>
      <c r="U2023" s="12"/>
      <c r="V2023" s="12"/>
      <c r="W2023" s="12"/>
      <c r="X2023" s="12"/>
      <c r="Y2023" s="12"/>
      <c r="Z2023" s="12"/>
      <c r="AA2023" s="12"/>
      <c r="AB2023" s="12"/>
    </row>
    <row r="2024" spans="1:28" ht="12.75" customHeight="1" x14ac:dyDescent="0.15">
      <c r="A2024" t="str">
        <f t="shared" si="94"/>
        <v>1435110975540246183537</v>
      </c>
      <c r="B2024" s="45">
        <v>143511097</v>
      </c>
      <c r="C2024" s="11">
        <v>5540246183537</v>
      </c>
      <c r="D2024" s="11" t="str">
        <f t="shared" si="93"/>
        <v>MIX LEGUMES</v>
      </c>
      <c r="E2024" s="4">
        <v>44948</v>
      </c>
      <c r="F2024" s="42" t="str">
        <f t="shared" si="95"/>
        <v>202301</v>
      </c>
      <c r="G2024" s="6">
        <v>961</v>
      </c>
      <c r="H2024" s="12"/>
      <c r="I2024" s="12"/>
      <c r="J2024" s="12"/>
      <c r="K2024" s="12"/>
      <c r="L2024" s="12"/>
      <c r="M2024" s="12"/>
      <c r="N2024" s="12"/>
      <c r="O2024" s="12"/>
      <c r="P2024" s="12"/>
      <c r="Q2024" s="12"/>
      <c r="R2024" s="12"/>
      <c r="S2024" s="12"/>
      <c r="T2024" s="12"/>
      <c r="U2024" s="12"/>
      <c r="V2024" s="12"/>
      <c r="W2024" s="12"/>
      <c r="X2024" s="12"/>
      <c r="Y2024" s="12"/>
      <c r="Z2024" s="12"/>
      <c r="AA2024" s="12"/>
      <c r="AB2024" s="12"/>
    </row>
    <row r="2025" spans="1:28" ht="12.75" customHeight="1" x14ac:dyDescent="0.15">
      <c r="A2025" t="str">
        <f t="shared" si="94"/>
        <v>1435110975540246183538</v>
      </c>
      <c r="B2025" s="45">
        <v>143511097</v>
      </c>
      <c r="C2025" s="13">
        <v>5540246183538</v>
      </c>
      <c r="D2025" s="11" t="str">
        <f t="shared" si="93"/>
        <v>MIX LEGUMES</v>
      </c>
      <c r="E2025" s="7">
        <v>44948</v>
      </c>
      <c r="F2025" s="42" t="str">
        <f t="shared" si="95"/>
        <v>202301</v>
      </c>
      <c r="G2025" s="9">
        <v>919</v>
      </c>
      <c r="H2025" s="12"/>
      <c r="I2025" s="12"/>
      <c r="J2025" s="12"/>
      <c r="K2025" s="12"/>
      <c r="L2025" s="12"/>
      <c r="M2025" s="12"/>
      <c r="N2025" s="12"/>
      <c r="O2025" s="12"/>
      <c r="P2025" s="12"/>
      <c r="Q2025" s="12"/>
      <c r="R2025" s="12"/>
      <c r="S2025" s="12"/>
      <c r="T2025" s="12"/>
      <c r="U2025" s="12"/>
      <c r="V2025" s="12"/>
      <c r="W2025" s="12"/>
      <c r="X2025" s="12"/>
      <c r="Y2025" s="12"/>
      <c r="Z2025" s="12"/>
      <c r="AA2025" s="12"/>
      <c r="AB2025" s="12"/>
    </row>
    <row r="2026" spans="1:28" ht="12.75" customHeight="1" x14ac:dyDescent="0.15">
      <c r="A2026" t="str">
        <f t="shared" si="94"/>
        <v>1435110975540246183541</v>
      </c>
      <c r="B2026" s="45">
        <v>143511097</v>
      </c>
      <c r="C2026" s="11">
        <v>5540246183541</v>
      </c>
      <c r="D2026" s="11" t="str">
        <f t="shared" si="93"/>
        <v>MIX LEGUMES</v>
      </c>
      <c r="E2026" s="4">
        <v>44948</v>
      </c>
      <c r="F2026" s="42" t="str">
        <f t="shared" si="95"/>
        <v>202301</v>
      </c>
      <c r="G2026" s="6">
        <v>928</v>
      </c>
      <c r="H2026" s="12"/>
      <c r="I2026" s="12"/>
      <c r="J2026" s="12"/>
      <c r="K2026" s="12"/>
      <c r="L2026" s="12"/>
      <c r="M2026" s="12"/>
      <c r="N2026" s="12"/>
      <c r="O2026" s="12"/>
      <c r="P2026" s="12"/>
      <c r="Q2026" s="12"/>
      <c r="R2026" s="12"/>
      <c r="S2026" s="12"/>
      <c r="T2026" s="12"/>
      <c r="U2026" s="12"/>
      <c r="V2026" s="12"/>
      <c r="W2026" s="12"/>
      <c r="X2026" s="12"/>
      <c r="Y2026" s="12"/>
      <c r="Z2026" s="12"/>
      <c r="AA2026" s="12"/>
      <c r="AB2026" s="12"/>
    </row>
    <row r="2027" spans="1:28" ht="12.75" customHeight="1" x14ac:dyDescent="0.15">
      <c r="A2027" t="str">
        <f t="shared" si="94"/>
        <v>1435110975540246183552</v>
      </c>
      <c r="B2027" s="45">
        <v>143511097</v>
      </c>
      <c r="C2027" s="13">
        <v>5540246183552</v>
      </c>
      <c r="D2027" s="11" t="str">
        <f t="shared" si="93"/>
        <v>MIX LEGUMES</v>
      </c>
      <c r="E2027" s="7">
        <v>44948</v>
      </c>
      <c r="F2027" s="42" t="str">
        <f t="shared" si="95"/>
        <v>202301</v>
      </c>
      <c r="G2027" s="9">
        <v>2172</v>
      </c>
      <c r="H2027" s="12"/>
      <c r="I2027" s="12"/>
      <c r="J2027" s="12"/>
      <c r="K2027" s="12"/>
      <c r="L2027" s="12"/>
      <c r="M2027" s="12"/>
      <c r="N2027" s="12"/>
      <c r="O2027" s="12"/>
      <c r="P2027" s="12"/>
      <c r="Q2027" s="12"/>
      <c r="R2027" s="12"/>
      <c r="S2027" s="12"/>
      <c r="T2027" s="12"/>
      <c r="U2027" s="12"/>
      <c r="V2027" s="12"/>
      <c r="W2027" s="12"/>
      <c r="X2027" s="12"/>
      <c r="Y2027" s="12"/>
      <c r="Z2027" s="12"/>
      <c r="AA2027" s="12"/>
      <c r="AB2027" s="12"/>
    </row>
    <row r="2028" spans="1:28" ht="12.75" customHeight="1" x14ac:dyDescent="0.15">
      <c r="A2028" t="str">
        <f t="shared" si="94"/>
        <v>1435110975540246192571</v>
      </c>
      <c r="B2028" s="45">
        <v>143511097</v>
      </c>
      <c r="C2028" s="13">
        <v>5540246192571</v>
      </c>
      <c r="D2028" s="11" t="str">
        <f t="shared" si="93"/>
        <v>MIX LEGUMES</v>
      </c>
      <c r="E2028" s="7">
        <v>44948</v>
      </c>
      <c r="F2028" s="42" t="str">
        <f t="shared" si="95"/>
        <v>202301</v>
      </c>
      <c r="G2028" s="9">
        <v>669</v>
      </c>
      <c r="H2028" s="12"/>
      <c r="I2028" s="12"/>
      <c r="J2028" s="12"/>
      <c r="K2028" s="12"/>
      <c r="L2028" s="12"/>
      <c r="M2028" s="12"/>
      <c r="N2028" s="12"/>
      <c r="O2028" s="12"/>
      <c r="P2028" s="12"/>
      <c r="Q2028" s="12"/>
      <c r="R2028" s="12"/>
      <c r="S2028" s="12"/>
      <c r="T2028" s="12"/>
      <c r="U2028" s="12"/>
      <c r="V2028" s="12"/>
      <c r="W2028" s="12"/>
      <c r="X2028" s="12"/>
      <c r="Y2028" s="12"/>
      <c r="Z2028" s="12"/>
      <c r="AA2028" s="12"/>
      <c r="AB2028" s="12"/>
    </row>
    <row r="2029" spans="1:28" ht="12.75" customHeight="1" x14ac:dyDescent="0.15">
      <c r="A2029" t="str">
        <f t="shared" si="94"/>
        <v>1435111015540246180522</v>
      </c>
      <c r="B2029" s="45">
        <v>143511101</v>
      </c>
      <c r="C2029" s="13">
        <v>5540246180522</v>
      </c>
      <c r="D2029" s="11" t="str">
        <f t="shared" si="93"/>
        <v>BOULANGERIE</v>
      </c>
      <c r="E2029" s="7">
        <v>44949</v>
      </c>
      <c r="F2029" s="42" t="str">
        <f t="shared" si="95"/>
        <v>202301</v>
      </c>
      <c r="G2029" s="9">
        <v>1782</v>
      </c>
      <c r="H2029" s="12"/>
      <c r="I2029" s="12"/>
      <c r="J2029" s="12"/>
      <c r="K2029" s="12"/>
      <c r="L2029" s="12"/>
      <c r="M2029" s="12"/>
      <c r="N2029" s="12"/>
      <c r="O2029" s="12"/>
      <c r="P2029" s="12"/>
      <c r="Q2029" s="12"/>
      <c r="R2029" s="12"/>
      <c r="S2029" s="12"/>
      <c r="T2029" s="12"/>
      <c r="U2029" s="12"/>
      <c r="V2029" s="12"/>
      <c r="W2029" s="12"/>
      <c r="X2029" s="12"/>
      <c r="Y2029" s="12"/>
      <c r="Z2029" s="12"/>
      <c r="AA2029" s="12"/>
      <c r="AB2029" s="12"/>
    </row>
    <row r="2030" spans="1:28" ht="12.75" customHeight="1" x14ac:dyDescent="0.15">
      <c r="A2030" t="str">
        <f t="shared" si="94"/>
        <v>1435111015540246193409</v>
      </c>
      <c r="B2030" s="45">
        <v>143511101</v>
      </c>
      <c r="C2030" s="11">
        <v>5540246193409</v>
      </c>
      <c r="D2030" s="11" t="str">
        <f t="shared" si="93"/>
        <v>BOULANGERIE</v>
      </c>
      <c r="E2030" s="4">
        <v>44949</v>
      </c>
      <c r="F2030" s="42" t="str">
        <f t="shared" si="95"/>
        <v>202301</v>
      </c>
      <c r="G2030" s="6">
        <v>65</v>
      </c>
      <c r="H2030" s="12"/>
      <c r="I2030" s="12"/>
      <c r="J2030" s="12"/>
      <c r="K2030" s="12"/>
      <c r="L2030" s="12"/>
      <c r="M2030" s="12"/>
      <c r="N2030" s="12"/>
      <c r="O2030" s="12"/>
      <c r="P2030" s="12"/>
      <c r="Q2030" s="12"/>
      <c r="R2030" s="12"/>
      <c r="S2030" s="12"/>
      <c r="T2030" s="12"/>
      <c r="U2030" s="12"/>
      <c r="V2030" s="12"/>
      <c r="W2030" s="12"/>
      <c r="X2030" s="12"/>
      <c r="Y2030" s="12"/>
      <c r="Z2030" s="12"/>
      <c r="AA2030" s="12"/>
      <c r="AB2030" s="12"/>
    </row>
    <row r="2031" spans="1:28" ht="12.75" customHeight="1" x14ac:dyDescent="0.15">
      <c r="A2031" t="str">
        <f t="shared" si="94"/>
        <v>1435111025540246191596</v>
      </c>
      <c r="B2031" s="45">
        <v>143511102</v>
      </c>
      <c r="C2031" s="13">
        <v>5540246191596</v>
      </c>
      <c r="D2031" s="11" t="str">
        <f t="shared" si="93"/>
        <v>BOULANGERIE</v>
      </c>
      <c r="E2031" s="7">
        <v>44946</v>
      </c>
      <c r="F2031" s="42" t="str">
        <f t="shared" si="95"/>
        <v>202301</v>
      </c>
      <c r="G2031" s="9">
        <v>297</v>
      </c>
      <c r="H2031" s="12"/>
      <c r="I2031" s="12"/>
      <c r="J2031" s="12"/>
      <c r="K2031" s="12"/>
      <c r="L2031" s="12"/>
      <c r="M2031" s="12"/>
      <c r="N2031" s="12"/>
      <c r="O2031" s="12"/>
      <c r="P2031" s="12"/>
      <c r="Q2031" s="12"/>
      <c r="R2031" s="12"/>
      <c r="S2031" s="12"/>
      <c r="T2031" s="12"/>
      <c r="U2031" s="12"/>
      <c r="V2031" s="12"/>
      <c r="W2031" s="12"/>
      <c r="X2031" s="12"/>
      <c r="Y2031" s="12"/>
      <c r="Z2031" s="12"/>
      <c r="AA2031" s="12"/>
      <c r="AB2031" s="12"/>
    </row>
    <row r="2032" spans="1:28" ht="12.75" customHeight="1" x14ac:dyDescent="0.15">
      <c r="A2032" t="str">
        <f t="shared" si="94"/>
        <v>1435111025540246196466</v>
      </c>
      <c r="B2032" s="45">
        <v>143511102</v>
      </c>
      <c r="C2032" s="11">
        <v>5540246196466</v>
      </c>
      <c r="D2032" s="11" t="str">
        <f t="shared" si="93"/>
        <v>BOULANGERIE</v>
      </c>
      <c r="E2032" s="4">
        <v>44946</v>
      </c>
      <c r="F2032" s="42" t="str">
        <f t="shared" si="95"/>
        <v>202301</v>
      </c>
      <c r="G2032" s="6">
        <v>1188</v>
      </c>
      <c r="H2032" s="12"/>
      <c r="I2032" s="12"/>
      <c r="J2032" s="12"/>
      <c r="K2032" s="12"/>
      <c r="L2032" s="12"/>
      <c r="M2032" s="12"/>
      <c r="N2032" s="12"/>
      <c r="O2032" s="12"/>
      <c r="P2032" s="12"/>
      <c r="Q2032" s="12"/>
      <c r="R2032" s="12"/>
      <c r="S2032" s="12"/>
      <c r="T2032" s="12"/>
      <c r="U2032" s="12"/>
      <c r="V2032" s="12"/>
      <c r="W2032" s="12"/>
      <c r="X2032" s="12"/>
      <c r="Y2032" s="12"/>
      <c r="Z2032" s="12"/>
      <c r="AA2032" s="12"/>
      <c r="AB2032" s="12"/>
    </row>
    <row r="2033" spans="1:28" ht="12.75" customHeight="1" x14ac:dyDescent="0.15">
      <c r="A2033" t="str">
        <f t="shared" si="94"/>
        <v>1435111205540246172978</v>
      </c>
      <c r="B2033" s="45">
        <v>143511120</v>
      </c>
      <c r="C2033" s="11">
        <v>5540246172978</v>
      </c>
      <c r="D2033" s="11" t="str">
        <f t="shared" si="93"/>
        <v>CREMERIE</v>
      </c>
      <c r="E2033" s="4">
        <v>44928</v>
      </c>
      <c r="F2033" s="42" t="str">
        <f t="shared" si="95"/>
        <v>202301</v>
      </c>
      <c r="G2033" s="6">
        <v>2506</v>
      </c>
      <c r="H2033" s="12"/>
      <c r="I2033" s="12"/>
      <c r="J2033" s="12"/>
      <c r="K2033" s="12"/>
      <c r="L2033" s="12"/>
      <c r="M2033" s="12"/>
      <c r="N2033" s="12"/>
      <c r="O2033" s="12"/>
      <c r="P2033" s="12"/>
      <c r="Q2033" s="12"/>
      <c r="R2033" s="12"/>
      <c r="S2033" s="12"/>
      <c r="T2033" s="12"/>
      <c r="U2033" s="12"/>
      <c r="V2033" s="12"/>
      <c r="W2033" s="12"/>
      <c r="X2033" s="12"/>
      <c r="Y2033" s="12"/>
      <c r="Z2033" s="12"/>
      <c r="AA2033" s="12"/>
      <c r="AB2033" s="12"/>
    </row>
    <row r="2034" spans="1:28" ht="12.75" customHeight="1" x14ac:dyDescent="0.15">
      <c r="A2034" t="str">
        <f t="shared" si="94"/>
        <v>1435111205540246174174</v>
      </c>
      <c r="B2034" s="45">
        <v>143511120</v>
      </c>
      <c r="C2034" s="11">
        <v>5540246174174</v>
      </c>
      <c r="D2034" s="11" t="str">
        <f t="shared" si="93"/>
        <v>CREMERIE</v>
      </c>
      <c r="E2034" s="4">
        <v>44928</v>
      </c>
      <c r="F2034" s="42" t="str">
        <f t="shared" si="95"/>
        <v>202301</v>
      </c>
      <c r="G2034" s="6">
        <v>348</v>
      </c>
      <c r="H2034" s="12"/>
      <c r="I2034" s="12"/>
      <c r="J2034" s="12"/>
      <c r="K2034" s="12"/>
      <c r="L2034" s="12"/>
      <c r="M2034" s="12"/>
      <c r="N2034" s="12"/>
      <c r="O2034" s="12"/>
      <c r="P2034" s="12"/>
      <c r="Q2034" s="12"/>
      <c r="R2034" s="12"/>
      <c r="S2034" s="12"/>
      <c r="T2034" s="12"/>
      <c r="U2034" s="12"/>
      <c r="V2034" s="12"/>
      <c r="W2034" s="12"/>
      <c r="X2034" s="12"/>
      <c r="Y2034" s="12"/>
      <c r="Z2034" s="12"/>
      <c r="AA2034" s="12"/>
      <c r="AB2034" s="12"/>
    </row>
    <row r="2035" spans="1:28" ht="12.75" customHeight="1" x14ac:dyDescent="0.15">
      <c r="A2035" t="str">
        <f t="shared" si="94"/>
        <v>1435111205540246176699</v>
      </c>
      <c r="B2035" s="45">
        <v>143511120</v>
      </c>
      <c r="C2035" s="11">
        <v>5540246176699</v>
      </c>
      <c r="D2035" s="11" t="str">
        <f t="shared" si="93"/>
        <v>CREMERIE</v>
      </c>
      <c r="E2035" s="4">
        <v>44928</v>
      </c>
      <c r="F2035" s="42" t="str">
        <f t="shared" si="95"/>
        <v>202301</v>
      </c>
      <c r="G2035" s="6">
        <v>4176</v>
      </c>
      <c r="H2035" s="12"/>
      <c r="I2035" s="12"/>
      <c r="J2035" s="12"/>
      <c r="K2035" s="12"/>
      <c r="L2035" s="12"/>
      <c r="M2035" s="12"/>
      <c r="N2035" s="12"/>
      <c r="O2035" s="12"/>
      <c r="P2035" s="12"/>
      <c r="Q2035" s="12"/>
      <c r="R2035" s="12"/>
      <c r="S2035" s="12"/>
      <c r="T2035" s="12"/>
      <c r="U2035" s="12"/>
      <c r="V2035" s="12"/>
      <c r="W2035" s="12"/>
      <c r="X2035" s="12"/>
      <c r="Y2035" s="12"/>
      <c r="Z2035" s="12"/>
      <c r="AA2035" s="12"/>
      <c r="AB2035" s="12"/>
    </row>
    <row r="2036" spans="1:28" ht="12.75" customHeight="1" x14ac:dyDescent="0.15">
      <c r="A2036" t="str">
        <f t="shared" si="94"/>
        <v>1435111205540246188175</v>
      </c>
      <c r="B2036" s="45">
        <v>143511120</v>
      </c>
      <c r="C2036" s="13">
        <v>5540246188175</v>
      </c>
      <c r="D2036" s="11" t="str">
        <f t="shared" si="93"/>
        <v>CREMERIE</v>
      </c>
      <c r="E2036" s="7">
        <v>44928</v>
      </c>
      <c r="F2036" s="42" t="str">
        <f t="shared" si="95"/>
        <v>202301</v>
      </c>
      <c r="G2036" s="9">
        <v>696</v>
      </c>
      <c r="H2036" s="12"/>
      <c r="I2036" s="12"/>
      <c r="J2036" s="12"/>
      <c r="K2036" s="12"/>
      <c r="L2036" s="12"/>
      <c r="M2036" s="12"/>
      <c r="N2036" s="12"/>
      <c r="O2036" s="12"/>
      <c r="P2036" s="12"/>
      <c r="Q2036" s="12"/>
      <c r="R2036" s="12"/>
      <c r="S2036" s="12"/>
      <c r="T2036" s="12"/>
      <c r="U2036" s="12"/>
      <c r="V2036" s="12"/>
      <c r="W2036" s="12"/>
      <c r="X2036" s="12"/>
      <c r="Y2036" s="12"/>
      <c r="Z2036" s="12"/>
      <c r="AA2036" s="12"/>
      <c r="AB2036" s="12"/>
    </row>
    <row r="2037" spans="1:28" ht="12.75" customHeight="1" x14ac:dyDescent="0.15">
      <c r="A2037" t="str">
        <f t="shared" si="94"/>
        <v>1435111215540246176294</v>
      </c>
      <c r="B2037" s="45">
        <v>143511121</v>
      </c>
      <c r="C2037" s="11">
        <v>5540246176294</v>
      </c>
      <c r="D2037" s="11" t="str">
        <f t="shared" si="93"/>
        <v>CREMERIE</v>
      </c>
      <c r="E2037" s="4">
        <v>44928</v>
      </c>
      <c r="F2037" s="42" t="str">
        <f t="shared" si="95"/>
        <v>202301</v>
      </c>
      <c r="G2037" s="6">
        <v>743</v>
      </c>
      <c r="H2037" s="12"/>
      <c r="I2037" s="12"/>
      <c r="J2037" s="12"/>
      <c r="K2037" s="12"/>
      <c r="L2037" s="12"/>
      <c r="M2037" s="12"/>
      <c r="N2037" s="12"/>
      <c r="O2037" s="12"/>
      <c r="P2037" s="12"/>
      <c r="Q2037" s="12"/>
      <c r="R2037" s="12"/>
      <c r="S2037" s="12"/>
      <c r="T2037" s="12"/>
      <c r="U2037" s="12"/>
      <c r="V2037" s="12"/>
      <c r="W2037" s="12"/>
      <c r="X2037" s="12"/>
      <c r="Y2037" s="12"/>
      <c r="Z2037" s="12"/>
      <c r="AA2037" s="12"/>
      <c r="AB2037" s="12"/>
    </row>
    <row r="2038" spans="1:28" ht="12.75" customHeight="1" x14ac:dyDescent="0.15">
      <c r="A2038" t="str">
        <f t="shared" si="94"/>
        <v>1435111215540246176295</v>
      </c>
      <c r="B2038" s="45">
        <v>143511121</v>
      </c>
      <c r="C2038" s="13">
        <v>5540246176295</v>
      </c>
      <c r="D2038" s="11" t="str">
        <f t="shared" si="93"/>
        <v>CREMERIE</v>
      </c>
      <c r="E2038" s="7">
        <v>44928</v>
      </c>
      <c r="F2038" s="42" t="str">
        <f t="shared" si="95"/>
        <v>202301</v>
      </c>
      <c r="G2038" s="9">
        <v>4455</v>
      </c>
      <c r="H2038" s="12"/>
      <c r="I2038" s="12"/>
      <c r="J2038" s="12"/>
      <c r="K2038" s="12"/>
      <c r="L2038" s="12"/>
      <c r="M2038" s="12"/>
      <c r="N2038" s="12"/>
      <c r="O2038" s="12"/>
      <c r="P2038" s="12"/>
      <c r="Q2038" s="12"/>
      <c r="R2038" s="12"/>
      <c r="S2038" s="12"/>
      <c r="T2038" s="12"/>
      <c r="U2038" s="12"/>
      <c r="V2038" s="12"/>
      <c r="W2038" s="12"/>
      <c r="X2038" s="12"/>
      <c r="Y2038" s="12"/>
      <c r="Z2038" s="12"/>
      <c r="AA2038" s="12"/>
      <c r="AB2038" s="12"/>
    </row>
    <row r="2039" spans="1:28" ht="12.75" customHeight="1" x14ac:dyDescent="0.15">
      <c r="A2039" t="str">
        <f t="shared" si="94"/>
        <v>1435111215540246188200</v>
      </c>
      <c r="B2039" s="45">
        <v>143511121</v>
      </c>
      <c r="C2039" s="13">
        <v>5540246188200</v>
      </c>
      <c r="D2039" s="11" t="str">
        <f t="shared" si="93"/>
        <v>CREMERIE</v>
      </c>
      <c r="E2039" s="7">
        <v>44928</v>
      </c>
      <c r="F2039" s="42" t="str">
        <f t="shared" si="95"/>
        <v>202301</v>
      </c>
      <c r="G2039" s="9">
        <v>1485</v>
      </c>
      <c r="H2039" s="12"/>
      <c r="I2039" s="12"/>
      <c r="J2039" s="12"/>
      <c r="K2039" s="12"/>
      <c r="L2039" s="12"/>
      <c r="M2039" s="12"/>
      <c r="N2039" s="12"/>
      <c r="O2039" s="12"/>
      <c r="P2039" s="12"/>
      <c r="Q2039" s="12"/>
      <c r="R2039" s="12"/>
      <c r="S2039" s="12"/>
      <c r="T2039" s="12"/>
      <c r="U2039" s="12"/>
      <c r="V2039" s="12"/>
      <c r="W2039" s="12"/>
      <c r="X2039" s="12"/>
      <c r="Y2039" s="12"/>
      <c r="Z2039" s="12"/>
      <c r="AA2039" s="12"/>
      <c r="AB2039" s="12"/>
    </row>
    <row r="2040" spans="1:28" ht="12.75" customHeight="1" x14ac:dyDescent="0.15">
      <c r="A2040" t="str">
        <f t="shared" si="94"/>
        <v>1435111275540246191598</v>
      </c>
      <c r="B2040" s="45">
        <v>143511127</v>
      </c>
      <c r="C2040" s="13">
        <v>5540246191598</v>
      </c>
      <c r="D2040" s="11" t="str">
        <f t="shared" si="93"/>
        <v>CREMERIE</v>
      </c>
      <c r="E2040" s="7">
        <v>44932</v>
      </c>
      <c r="F2040" s="42" t="str">
        <f t="shared" si="95"/>
        <v>202301</v>
      </c>
      <c r="G2040" s="9">
        <v>1601</v>
      </c>
      <c r="H2040" s="12"/>
      <c r="I2040" s="12"/>
      <c r="J2040" s="12"/>
      <c r="K2040" s="12"/>
      <c r="L2040" s="12"/>
      <c r="M2040" s="12"/>
      <c r="N2040" s="12"/>
      <c r="O2040" s="12"/>
      <c r="P2040" s="12"/>
      <c r="Q2040" s="12"/>
      <c r="R2040" s="12"/>
      <c r="S2040" s="12"/>
      <c r="T2040" s="12"/>
      <c r="U2040" s="12"/>
      <c r="V2040" s="12"/>
      <c r="W2040" s="12"/>
      <c r="X2040" s="12"/>
      <c r="Y2040" s="12"/>
      <c r="Z2040" s="12"/>
      <c r="AA2040" s="12"/>
      <c r="AB2040" s="12"/>
    </row>
    <row r="2041" spans="1:28" ht="12.75" customHeight="1" x14ac:dyDescent="0.15">
      <c r="A2041" t="str">
        <f t="shared" si="94"/>
        <v>1435111295540246195242</v>
      </c>
      <c r="B2041" s="45">
        <v>143511129</v>
      </c>
      <c r="C2041" s="13">
        <v>5540246195242</v>
      </c>
      <c r="D2041" s="11" t="str">
        <f t="shared" si="93"/>
        <v>MIX LEGUMES</v>
      </c>
      <c r="E2041" s="7">
        <v>44946</v>
      </c>
      <c r="F2041" s="42" t="str">
        <f t="shared" si="95"/>
        <v>202301</v>
      </c>
      <c r="G2041" s="9">
        <v>743</v>
      </c>
      <c r="H2041" s="12"/>
      <c r="I2041" s="12"/>
      <c r="J2041" s="12"/>
      <c r="K2041" s="12"/>
      <c r="L2041" s="12"/>
      <c r="M2041" s="12"/>
      <c r="N2041" s="12"/>
      <c r="O2041" s="12"/>
      <c r="P2041" s="12"/>
      <c r="Q2041" s="12"/>
      <c r="R2041" s="12"/>
      <c r="S2041" s="12"/>
      <c r="T2041" s="12"/>
      <c r="U2041" s="12"/>
      <c r="V2041" s="12"/>
      <c r="W2041" s="12"/>
      <c r="X2041" s="12"/>
      <c r="Y2041" s="12"/>
      <c r="Z2041" s="12"/>
      <c r="AA2041" s="12"/>
      <c r="AB2041" s="12"/>
    </row>
    <row r="2042" spans="1:28" ht="12.75" customHeight="1" x14ac:dyDescent="0.15">
      <c r="A2042" t="str">
        <f t="shared" si="94"/>
        <v>1435111485540246174174</v>
      </c>
      <c r="B2042" s="45">
        <v>143511148</v>
      </c>
      <c r="C2042" s="13">
        <v>5540246174174</v>
      </c>
      <c r="D2042" s="11" t="str">
        <f t="shared" si="93"/>
        <v>CREMERIE</v>
      </c>
      <c r="E2042" s="7">
        <v>44931</v>
      </c>
      <c r="F2042" s="42" t="str">
        <f t="shared" si="95"/>
        <v>202301</v>
      </c>
      <c r="G2042" s="9">
        <v>232</v>
      </c>
      <c r="H2042" s="12"/>
      <c r="I2042" s="12"/>
      <c r="J2042" s="12"/>
      <c r="K2042" s="12"/>
      <c r="L2042" s="12"/>
      <c r="M2042" s="12"/>
      <c r="N2042" s="12"/>
      <c r="O2042" s="12"/>
      <c r="P2042" s="12"/>
      <c r="Q2042" s="12"/>
      <c r="R2042" s="12"/>
      <c r="S2042" s="12"/>
      <c r="T2042" s="12"/>
      <c r="U2042" s="12"/>
      <c r="V2042" s="12"/>
      <c r="W2042" s="12"/>
      <c r="X2042" s="12"/>
      <c r="Y2042" s="12"/>
      <c r="Z2042" s="12"/>
      <c r="AA2042" s="12"/>
      <c r="AB2042" s="12"/>
    </row>
    <row r="2043" spans="1:28" ht="12.75" customHeight="1" x14ac:dyDescent="0.15">
      <c r="A2043" t="str">
        <f t="shared" si="94"/>
        <v>1435111485540246176699</v>
      </c>
      <c r="B2043" s="45">
        <v>143511148</v>
      </c>
      <c r="C2043" s="11">
        <v>5540246176699</v>
      </c>
      <c r="D2043" s="11" t="str">
        <f t="shared" si="93"/>
        <v>CREMERIE</v>
      </c>
      <c r="E2043" s="4">
        <v>44931</v>
      </c>
      <c r="F2043" s="42" t="str">
        <f t="shared" si="95"/>
        <v>202301</v>
      </c>
      <c r="G2043" s="6">
        <v>8352</v>
      </c>
      <c r="H2043" s="12"/>
      <c r="I2043" s="12"/>
      <c r="J2043" s="12"/>
      <c r="K2043" s="12"/>
      <c r="L2043" s="12"/>
      <c r="M2043" s="12"/>
      <c r="N2043" s="12"/>
      <c r="O2043" s="12"/>
      <c r="P2043" s="12"/>
      <c r="Q2043" s="12"/>
      <c r="R2043" s="12"/>
      <c r="S2043" s="12"/>
      <c r="T2043" s="12"/>
      <c r="U2043" s="12"/>
      <c r="V2043" s="12"/>
      <c r="W2043" s="12"/>
      <c r="X2043" s="12"/>
      <c r="Y2043" s="12"/>
      <c r="Z2043" s="12"/>
      <c r="AA2043" s="12"/>
      <c r="AB2043" s="12"/>
    </row>
    <row r="2044" spans="1:28" ht="12.75" customHeight="1" x14ac:dyDescent="0.15">
      <c r="A2044" t="str">
        <f t="shared" si="94"/>
        <v>1435111495540246176294</v>
      </c>
      <c r="B2044" s="45">
        <v>143511149</v>
      </c>
      <c r="C2044" s="13">
        <v>5540246176294</v>
      </c>
      <c r="D2044" s="11" t="str">
        <f t="shared" si="93"/>
        <v>CREMERIE</v>
      </c>
      <c r="E2044" s="7">
        <v>44931</v>
      </c>
      <c r="F2044" s="42" t="str">
        <f t="shared" si="95"/>
        <v>202301</v>
      </c>
      <c r="G2044" s="9">
        <v>1485</v>
      </c>
      <c r="H2044" s="12"/>
      <c r="I2044" s="12"/>
      <c r="J2044" s="12"/>
      <c r="K2044" s="12"/>
      <c r="L2044" s="12"/>
      <c r="M2044" s="12"/>
      <c r="N2044" s="12"/>
      <c r="O2044" s="12"/>
      <c r="P2044" s="12"/>
      <c r="Q2044" s="12"/>
      <c r="R2044" s="12"/>
      <c r="S2044" s="12"/>
      <c r="T2044" s="12"/>
      <c r="U2044" s="12"/>
      <c r="V2044" s="12"/>
      <c r="W2044" s="12"/>
      <c r="X2044" s="12"/>
      <c r="Y2044" s="12"/>
      <c r="Z2044" s="12"/>
      <c r="AA2044" s="12"/>
      <c r="AB2044" s="12"/>
    </row>
    <row r="2045" spans="1:28" ht="12.75" customHeight="1" x14ac:dyDescent="0.15">
      <c r="A2045" t="str">
        <f t="shared" si="94"/>
        <v>1435111495540246187987</v>
      </c>
      <c r="B2045" s="45">
        <v>143511149</v>
      </c>
      <c r="C2045" s="11">
        <v>5540246187987</v>
      </c>
      <c r="D2045" s="11" t="str">
        <f t="shared" si="93"/>
        <v>CREMERIE</v>
      </c>
      <c r="E2045" s="4">
        <v>44931</v>
      </c>
      <c r="F2045" s="42" t="str">
        <f t="shared" si="95"/>
        <v>202301</v>
      </c>
      <c r="G2045" s="6">
        <v>2784</v>
      </c>
      <c r="H2045" s="12"/>
      <c r="I2045" s="12"/>
      <c r="J2045" s="12"/>
      <c r="K2045" s="12"/>
      <c r="L2045" s="12"/>
      <c r="M2045" s="12"/>
      <c r="N2045" s="12"/>
      <c r="O2045" s="12"/>
      <c r="P2045" s="12"/>
      <c r="Q2045" s="12"/>
      <c r="R2045" s="12"/>
      <c r="S2045" s="12"/>
      <c r="T2045" s="12"/>
      <c r="U2045" s="12"/>
      <c r="V2045" s="12"/>
      <c r="W2045" s="12"/>
      <c r="X2045" s="12"/>
      <c r="Y2045" s="12"/>
      <c r="Z2045" s="12"/>
      <c r="AA2045" s="12"/>
      <c r="AB2045" s="12"/>
    </row>
    <row r="2046" spans="1:28" ht="12.75" customHeight="1" x14ac:dyDescent="0.15">
      <c r="A2046" t="str">
        <f t="shared" si="94"/>
        <v>1435111525540246175049</v>
      </c>
      <c r="B2046" s="45">
        <v>143511152</v>
      </c>
      <c r="C2046" s="13">
        <v>5540246175049</v>
      </c>
      <c r="D2046" s="11" t="str">
        <f t="shared" si="93"/>
        <v>CREMERIE</v>
      </c>
      <c r="E2046" s="7">
        <v>44935</v>
      </c>
      <c r="F2046" s="42" t="str">
        <f t="shared" si="95"/>
        <v>202301</v>
      </c>
      <c r="G2046" s="9">
        <v>836</v>
      </c>
      <c r="H2046" s="12"/>
      <c r="I2046" s="12"/>
      <c r="J2046" s="12"/>
      <c r="K2046" s="12"/>
      <c r="L2046" s="12"/>
      <c r="M2046" s="12"/>
      <c r="N2046" s="12"/>
      <c r="O2046" s="12"/>
      <c r="P2046" s="12"/>
      <c r="Q2046" s="12"/>
      <c r="R2046" s="12"/>
      <c r="S2046" s="12"/>
      <c r="T2046" s="12"/>
      <c r="U2046" s="12"/>
      <c r="V2046" s="12"/>
      <c r="W2046" s="12"/>
      <c r="X2046" s="12"/>
      <c r="Y2046" s="12"/>
      <c r="Z2046" s="12"/>
      <c r="AA2046" s="12"/>
      <c r="AB2046" s="12"/>
    </row>
    <row r="2047" spans="1:28" ht="12.75" customHeight="1" x14ac:dyDescent="0.15">
      <c r="A2047" t="str">
        <f t="shared" si="94"/>
        <v>1435111685540246183587</v>
      </c>
      <c r="B2047" s="45">
        <v>143511168</v>
      </c>
      <c r="C2047" s="11">
        <v>5540246183587</v>
      </c>
      <c r="D2047" s="11" t="str">
        <f t="shared" si="93"/>
        <v>MIX LEGUMES</v>
      </c>
      <c r="E2047" s="4">
        <v>44948</v>
      </c>
      <c r="F2047" s="42" t="str">
        <f t="shared" si="95"/>
        <v>202301</v>
      </c>
      <c r="G2047" s="6">
        <v>502</v>
      </c>
      <c r="H2047" s="12"/>
      <c r="I2047" s="12"/>
      <c r="J2047" s="12"/>
      <c r="K2047" s="12"/>
      <c r="L2047" s="12"/>
      <c r="M2047" s="12"/>
      <c r="N2047" s="12"/>
      <c r="O2047" s="12"/>
      <c r="P2047" s="12"/>
      <c r="Q2047" s="12"/>
      <c r="R2047" s="12"/>
      <c r="S2047" s="12"/>
      <c r="T2047" s="12"/>
      <c r="U2047" s="12"/>
      <c r="V2047" s="12"/>
      <c r="W2047" s="12"/>
      <c r="X2047" s="12"/>
      <c r="Y2047" s="12"/>
      <c r="Z2047" s="12"/>
      <c r="AA2047" s="12"/>
      <c r="AB2047" s="12"/>
    </row>
    <row r="2048" spans="1:28" ht="12.75" customHeight="1" x14ac:dyDescent="0.15">
      <c r="A2048" t="str">
        <f t="shared" si="94"/>
        <v>1435111685540246183589</v>
      </c>
      <c r="B2048" s="45">
        <v>143511168</v>
      </c>
      <c r="C2048" s="13">
        <v>5540246183589</v>
      </c>
      <c r="D2048" s="11" t="str">
        <f t="shared" si="93"/>
        <v>MIX LEGUMES</v>
      </c>
      <c r="E2048" s="7">
        <v>44948</v>
      </c>
      <c r="F2048" s="42" t="str">
        <f t="shared" si="95"/>
        <v>202301</v>
      </c>
      <c r="G2048" s="9">
        <v>1300</v>
      </c>
      <c r="H2048" s="12"/>
      <c r="I2048" s="12"/>
      <c r="J2048" s="12"/>
      <c r="K2048" s="12"/>
      <c r="L2048" s="12"/>
      <c r="M2048" s="12"/>
      <c r="N2048" s="12"/>
      <c r="O2048" s="12"/>
      <c r="P2048" s="12"/>
      <c r="Q2048" s="12"/>
      <c r="R2048" s="12"/>
      <c r="S2048" s="12"/>
      <c r="T2048" s="12"/>
      <c r="U2048" s="12"/>
      <c r="V2048" s="12"/>
      <c r="W2048" s="12"/>
      <c r="X2048" s="12"/>
      <c r="Y2048" s="12"/>
      <c r="Z2048" s="12"/>
      <c r="AA2048" s="12"/>
      <c r="AB2048" s="12"/>
    </row>
    <row r="2049" spans="1:28" ht="12.75" customHeight="1" x14ac:dyDescent="0.15">
      <c r="A2049" t="str">
        <f t="shared" si="94"/>
        <v>1435111685540246186352</v>
      </c>
      <c r="B2049" s="45">
        <v>143511168</v>
      </c>
      <c r="C2049" s="11">
        <v>5540246186352</v>
      </c>
      <c r="D2049" s="11" t="str">
        <f t="shared" si="93"/>
        <v>MIX LEGUMES</v>
      </c>
      <c r="E2049" s="4">
        <v>44948</v>
      </c>
      <c r="F2049" s="42" t="str">
        <f t="shared" si="95"/>
        <v>202301</v>
      </c>
      <c r="G2049" s="6">
        <v>940</v>
      </c>
      <c r="H2049" s="12"/>
      <c r="I2049" s="12"/>
      <c r="J2049" s="12"/>
      <c r="K2049" s="12"/>
      <c r="L2049" s="12"/>
      <c r="M2049" s="12"/>
      <c r="N2049" s="12"/>
      <c r="O2049" s="12"/>
      <c r="P2049" s="12"/>
      <c r="Q2049" s="12"/>
      <c r="R2049" s="12"/>
      <c r="S2049" s="12"/>
      <c r="T2049" s="12"/>
      <c r="U2049" s="12"/>
      <c r="V2049" s="12"/>
      <c r="W2049" s="12"/>
      <c r="X2049" s="12"/>
      <c r="Y2049" s="12"/>
      <c r="Z2049" s="12"/>
      <c r="AA2049" s="12"/>
      <c r="AB2049" s="12"/>
    </row>
    <row r="2050" spans="1:28" ht="12.75" customHeight="1" x14ac:dyDescent="0.15">
      <c r="A2050" t="str">
        <f t="shared" si="94"/>
        <v>1435111685540246194790</v>
      </c>
      <c r="B2050" s="45">
        <v>143511168</v>
      </c>
      <c r="C2050" s="13">
        <v>5540246194790</v>
      </c>
      <c r="D2050" s="11" t="str">
        <f t="shared" ref="D2050:D2113" si="96">VLOOKUP(C2050,Categorie,4,FALSE)</f>
        <v>MIX LEGUMES</v>
      </c>
      <c r="E2050" s="7">
        <v>44948</v>
      </c>
      <c r="F2050" s="42" t="str">
        <f t="shared" si="95"/>
        <v>202301</v>
      </c>
      <c r="G2050" s="9">
        <v>1316</v>
      </c>
      <c r="H2050" s="12"/>
      <c r="I2050" s="12"/>
      <c r="J2050" s="12"/>
      <c r="K2050" s="12"/>
      <c r="L2050" s="12"/>
      <c r="M2050" s="12"/>
      <c r="N2050" s="12"/>
      <c r="O2050" s="12"/>
      <c r="P2050" s="12"/>
      <c r="Q2050" s="12"/>
      <c r="R2050" s="12"/>
      <c r="S2050" s="12"/>
      <c r="T2050" s="12"/>
      <c r="U2050" s="12"/>
      <c r="V2050" s="12"/>
      <c r="W2050" s="12"/>
      <c r="X2050" s="12"/>
      <c r="Y2050" s="12"/>
      <c r="Z2050" s="12"/>
      <c r="AA2050" s="12"/>
      <c r="AB2050" s="12"/>
    </row>
    <row r="2051" spans="1:28" ht="12.75" customHeight="1" x14ac:dyDescent="0.15">
      <c r="A2051" t="str">
        <f t="shared" ref="A2051:A2114" si="97">_xlfn.CONCAT(B2051,C2051)</f>
        <v>1435111735540246192148</v>
      </c>
      <c r="B2051" s="45">
        <v>143511173</v>
      </c>
      <c r="C2051" s="11">
        <v>5540246192148</v>
      </c>
      <c r="D2051" s="11" t="str">
        <f t="shared" si="96"/>
        <v>MIX LEGUMES</v>
      </c>
      <c r="E2051" s="4">
        <v>44946</v>
      </c>
      <c r="F2051" s="42" t="str">
        <f t="shared" ref="F2051:F2114" si="98">TEXT(E2051,"aaaamm")</f>
        <v>202301</v>
      </c>
      <c r="G2051" s="6">
        <v>45936</v>
      </c>
      <c r="H2051" s="12"/>
      <c r="I2051" s="12"/>
      <c r="J2051" s="12"/>
      <c r="K2051" s="12"/>
      <c r="L2051" s="12"/>
      <c r="M2051" s="12"/>
      <c r="N2051" s="12"/>
      <c r="O2051" s="12"/>
      <c r="P2051" s="12"/>
      <c r="Q2051" s="12"/>
      <c r="R2051" s="12"/>
      <c r="S2051" s="12"/>
      <c r="T2051" s="12"/>
      <c r="U2051" s="12"/>
      <c r="V2051" s="12"/>
      <c r="W2051" s="12"/>
      <c r="X2051" s="12"/>
      <c r="Y2051" s="12"/>
      <c r="Z2051" s="12"/>
      <c r="AA2051" s="12"/>
      <c r="AB2051" s="12"/>
    </row>
    <row r="2052" spans="1:28" ht="12.75" customHeight="1" x14ac:dyDescent="0.15">
      <c r="A2052" t="str">
        <f t="shared" si="97"/>
        <v>1435111745540246192148</v>
      </c>
      <c r="B2052" s="45">
        <v>143511174</v>
      </c>
      <c r="C2052" s="13">
        <v>5540246192148</v>
      </c>
      <c r="D2052" s="11" t="str">
        <f t="shared" si="96"/>
        <v>MIX LEGUMES</v>
      </c>
      <c r="E2052" s="7">
        <v>44949</v>
      </c>
      <c r="F2052" s="42" t="str">
        <f t="shared" si="98"/>
        <v>202301</v>
      </c>
      <c r="G2052" s="9">
        <v>45936</v>
      </c>
      <c r="H2052" s="12"/>
      <c r="I2052" s="12"/>
      <c r="J2052" s="12"/>
      <c r="K2052" s="12"/>
      <c r="L2052" s="12"/>
      <c r="M2052" s="12"/>
      <c r="N2052" s="12"/>
      <c r="O2052" s="12"/>
      <c r="P2052" s="12"/>
      <c r="Q2052" s="12"/>
      <c r="R2052" s="12"/>
      <c r="S2052" s="12"/>
      <c r="T2052" s="12"/>
      <c r="U2052" s="12"/>
      <c r="V2052" s="12"/>
      <c r="W2052" s="12"/>
      <c r="X2052" s="12"/>
      <c r="Y2052" s="12"/>
      <c r="Z2052" s="12"/>
      <c r="AA2052" s="12"/>
      <c r="AB2052" s="12"/>
    </row>
    <row r="2053" spans="1:28" ht="12.75" customHeight="1" x14ac:dyDescent="0.15">
      <c r="A2053" t="str">
        <f t="shared" si="97"/>
        <v>1435111755540246171759</v>
      </c>
      <c r="B2053" s="45">
        <v>143511175</v>
      </c>
      <c r="C2053" s="13">
        <v>5540246171759</v>
      </c>
      <c r="D2053" s="11" t="str">
        <f t="shared" si="96"/>
        <v>MIX LEGUMES</v>
      </c>
      <c r="E2053" s="7">
        <v>44947</v>
      </c>
      <c r="F2053" s="42" t="str">
        <f t="shared" si="98"/>
        <v>202301</v>
      </c>
      <c r="G2053" s="9">
        <v>5847</v>
      </c>
      <c r="H2053" s="12"/>
      <c r="I2053" s="12"/>
      <c r="J2053" s="12"/>
      <c r="K2053" s="12"/>
      <c r="L2053" s="12"/>
      <c r="M2053" s="12"/>
      <c r="N2053" s="12"/>
      <c r="O2053" s="12"/>
      <c r="P2053" s="12"/>
      <c r="Q2053" s="12"/>
      <c r="R2053" s="12"/>
      <c r="S2053" s="12"/>
      <c r="T2053" s="12"/>
      <c r="U2053" s="12"/>
      <c r="V2053" s="12"/>
      <c r="W2053" s="12"/>
      <c r="X2053" s="12"/>
      <c r="Y2053" s="12"/>
      <c r="Z2053" s="12"/>
      <c r="AA2053" s="12"/>
      <c r="AB2053" s="12"/>
    </row>
    <row r="2054" spans="1:28" ht="12.75" customHeight="1" x14ac:dyDescent="0.15">
      <c r="A2054" t="str">
        <f t="shared" si="97"/>
        <v>1435111755540246177133</v>
      </c>
      <c r="B2054" s="45">
        <v>143511175</v>
      </c>
      <c r="C2054" s="11">
        <v>5540246177133</v>
      </c>
      <c r="D2054" s="11" t="str">
        <f t="shared" si="96"/>
        <v>MIX LEGUMES</v>
      </c>
      <c r="E2054" s="4">
        <v>44947</v>
      </c>
      <c r="F2054" s="42" t="str">
        <f t="shared" si="98"/>
        <v>202301</v>
      </c>
      <c r="G2054" s="6">
        <v>8352</v>
      </c>
      <c r="H2054" s="12"/>
      <c r="I2054" s="12"/>
      <c r="J2054" s="12"/>
      <c r="K2054" s="12"/>
      <c r="L2054" s="12"/>
      <c r="M2054" s="12"/>
      <c r="N2054" s="12"/>
      <c r="O2054" s="12"/>
      <c r="P2054" s="12"/>
      <c r="Q2054" s="12"/>
      <c r="R2054" s="12"/>
      <c r="S2054" s="12"/>
      <c r="T2054" s="12"/>
      <c r="U2054" s="12"/>
      <c r="V2054" s="12"/>
      <c r="W2054" s="12"/>
      <c r="X2054" s="12"/>
      <c r="Y2054" s="12"/>
      <c r="Z2054" s="12"/>
      <c r="AA2054" s="12"/>
      <c r="AB2054" s="12"/>
    </row>
    <row r="2055" spans="1:28" ht="12.75" customHeight="1" x14ac:dyDescent="0.15">
      <c r="A2055" t="str">
        <f t="shared" si="97"/>
        <v>1435111755540246192518</v>
      </c>
      <c r="B2055" s="45">
        <v>143511175</v>
      </c>
      <c r="C2055" s="13">
        <v>5540246192518</v>
      </c>
      <c r="D2055" s="11" t="str">
        <f t="shared" si="96"/>
        <v>MIX LEGUMES</v>
      </c>
      <c r="E2055" s="7">
        <v>44947</v>
      </c>
      <c r="F2055" s="42" t="str">
        <f t="shared" si="98"/>
        <v>202301</v>
      </c>
      <c r="G2055" s="9">
        <v>4176</v>
      </c>
      <c r="H2055" s="12"/>
      <c r="I2055" s="12"/>
      <c r="J2055" s="12"/>
      <c r="K2055" s="12"/>
      <c r="L2055" s="12"/>
      <c r="M2055" s="12"/>
      <c r="N2055" s="12"/>
      <c r="O2055" s="12"/>
      <c r="P2055" s="12"/>
      <c r="Q2055" s="12"/>
      <c r="R2055" s="12"/>
      <c r="S2055" s="12"/>
      <c r="T2055" s="12"/>
      <c r="U2055" s="12"/>
      <c r="V2055" s="12"/>
      <c r="W2055" s="12"/>
      <c r="X2055" s="12"/>
      <c r="Y2055" s="12"/>
      <c r="Z2055" s="12"/>
      <c r="AA2055" s="12"/>
      <c r="AB2055" s="12"/>
    </row>
    <row r="2056" spans="1:28" ht="12.75" customHeight="1" x14ac:dyDescent="0.15">
      <c r="A2056" t="str">
        <f t="shared" si="97"/>
        <v>1435111885540246174174</v>
      </c>
      <c r="B2056" s="45">
        <v>143511188</v>
      </c>
      <c r="C2056" s="11">
        <v>5540246174174</v>
      </c>
      <c r="D2056" s="11" t="str">
        <f t="shared" si="96"/>
        <v>CREMERIE</v>
      </c>
      <c r="E2056" s="4">
        <v>44932</v>
      </c>
      <c r="F2056" s="42" t="str">
        <f t="shared" si="98"/>
        <v>202301</v>
      </c>
      <c r="G2056" s="6">
        <v>232</v>
      </c>
      <c r="H2056" s="12"/>
      <c r="I2056" s="12"/>
      <c r="J2056" s="12"/>
      <c r="K2056" s="12"/>
      <c r="L2056" s="12"/>
      <c r="M2056" s="12"/>
      <c r="N2056" s="12"/>
      <c r="O2056" s="12"/>
      <c r="P2056" s="12"/>
      <c r="Q2056" s="12"/>
      <c r="R2056" s="12"/>
      <c r="S2056" s="12"/>
      <c r="T2056" s="12"/>
      <c r="U2056" s="12"/>
      <c r="V2056" s="12"/>
      <c r="W2056" s="12"/>
      <c r="X2056" s="12"/>
      <c r="Y2056" s="12"/>
      <c r="Z2056" s="12"/>
      <c r="AA2056" s="12"/>
      <c r="AB2056" s="12"/>
    </row>
    <row r="2057" spans="1:28" ht="12.75" customHeight="1" x14ac:dyDescent="0.15">
      <c r="A2057" t="str">
        <f t="shared" si="97"/>
        <v>1435111885540246188175</v>
      </c>
      <c r="B2057" s="45">
        <v>143511188</v>
      </c>
      <c r="C2057" s="11">
        <v>5540246188175</v>
      </c>
      <c r="D2057" s="11" t="str">
        <f t="shared" si="96"/>
        <v>CREMERIE</v>
      </c>
      <c r="E2057" s="4">
        <v>44932</v>
      </c>
      <c r="F2057" s="42" t="str">
        <f t="shared" si="98"/>
        <v>202301</v>
      </c>
      <c r="G2057" s="6">
        <v>464</v>
      </c>
      <c r="H2057" s="12"/>
      <c r="I2057" s="12"/>
      <c r="J2057" s="12"/>
      <c r="K2057" s="12"/>
      <c r="L2057" s="12"/>
      <c r="M2057" s="12"/>
      <c r="N2057" s="12"/>
      <c r="O2057" s="12"/>
      <c r="P2057" s="12"/>
      <c r="Q2057" s="12"/>
      <c r="R2057" s="12"/>
      <c r="S2057" s="12"/>
      <c r="T2057" s="12"/>
      <c r="U2057" s="12"/>
      <c r="V2057" s="12"/>
      <c r="W2057" s="12"/>
      <c r="X2057" s="12"/>
      <c r="Y2057" s="12"/>
      <c r="Z2057" s="12"/>
      <c r="AA2057" s="12"/>
      <c r="AB2057" s="12"/>
    </row>
    <row r="2058" spans="1:28" ht="12.75" customHeight="1" x14ac:dyDescent="0.15">
      <c r="A2058" t="str">
        <f t="shared" si="97"/>
        <v>1435111895540246176294</v>
      </c>
      <c r="B2058" s="45">
        <v>143511189</v>
      </c>
      <c r="C2058" s="11">
        <v>5540246176294</v>
      </c>
      <c r="D2058" s="11" t="str">
        <f t="shared" si="96"/>
        <v>CREMERIE</v>
      </c>
      <c r="E2058" s="4">
        <v>44932</v>
      </c>
      <c r="F2058" s="42" t="str">
        <f t="shared" si="98"/>
        <v>202301</v>
      </c>
      <c r="G2058" s="6">
        <v>2228</v>
      </c>
      <c r="H2058" s="12"/>
      <c r="I2058" s="12"/>
      <c r="J2058" s="12"/>
      <c r="K2058" s="12"/>
      <c r="L2058" s="12"/>
      <c r="M2058" s="12"/>
      <c r="N2058" s="12"/>
      <c r="O2058" s="12"/>
      <c r="P2058" s="12"/>
      <c r="Q2058" s="12"/>
      <c r="R2058" s="12"/>
      <c r="S2058" s="12"/>
      <c r="T2058" s="12"/>
      <c r="U2058" s="12"/>
      <c r="V2058" s="12"/>
      <c r="W2058" s="12"/>
      <c r="X2058" s="12"/>
      <c r="Y2058" s="12"/>
      <c r="Z2058" s="12"/>
      <c r="AA2058" s="12"/>
      <c r="AB2058" s="12"/>
    </row>
    <row r="2059" spans="1:28" ht="12.75" customHeight="1" x14ac:dyDescent="0.15">
      <c r="A2059" t="str">
        <f t="shared" si="97"/>
        <v>1435111895540246187987</v>
      </c>
      <c r="B2059" s="45">
        <v>143511189</v>
      </c>
      <c r="C2059" s="11">
        <v>5540246187987</v>
      </c>
      <c r="D2059" s="11" t="str">
        <f t="shared" si="96"/>
        <v>CREMERIE</v>
      </c>
      <c r="E2059" s="4">
        <v>44932</v>
      </c>
      <c r="F2059" s="42" t="str">
        <f t="shared" si="98"/>
        <v>202301</v>
      </c>
      <c r="G2059" s="6">
        <v>4455</v>
      </c>
      <c r="H2059" s="12"/>
      <c r="I2059" s="12"/>
      <c r="J2059" s="12"/>
      <c r="K2059" s="12"/>
      <c r="L2059" s="12"/>
      <c r="M2059" s="12"/>
      <c r="N2059" s="12"/>
      <c r="O2059" s="12"/>
      <c r="P2059" s="12"/>
      <c r="Q2059" s="12"/>
      <c r="R2059" s="12"/>
      <c r="S2059" s="12"/>
      <c r="T2059" s="12"/>
      <c r="U2059" s="12"/>
      <c r="V2059" s="12"/>
      <c r="W2059" s="12"/>
      <c r="X2059" s="12"/>
      <c r="Y2059" s="12"/>
      <c r="Z2059" s="12"/>
      <c r="AA2059" s="12"/>
      <c r="AB2059" s="12"/>
    </row>
    <row r="2060" spans="1:28" ht="12.75" customHeight="1" x14ac:dyDescent="0.15">
      <c r="A2060" t="str">
        <f t="shared" si="97"/>
        <v>1435111895540246188200</v>
      </c>
      <c r="B2060" s="45">
        <v>143511189</v>
      </c>
      <c r="C2060" s="13">
        <v>5540246188200</v>
      </c>
      <c r="D2060" s="11" t="str">
        <f t="shared" si="96"/>
        <v>CREMERIE</v>
      </c>
      <c r="E2060" s="7">
        <v>44932</v>
      </c>
      <c r="F2060" s="42" t="str">
        <f t="shared" si="98"/>
        <v>202301</v>
      </c>
      <c r="G2060" s="9">
        <v>743</v>
      </c>
      <c r="H2060" s="12"/>
      <c r="I2060" s="12"/>
      <c r="J2060" s="12"/>
      <c r="K2060" s="12"/>
      <c r="L2060" s="12"/>
      <c r="M2060" s="12"/>
      <c r="N2060" s="12"/>
      <c r="O2060" s="12"/>
      <c r="P2060" s="12"/>
      <c r="Q2060" s="12"/>
      <c r="R2060" s="12"/>
      <c r="S2060" s="12"/>
      <c r="T2060" s="12"/>
      <c r="U2060" s="12"/>
      <c r="V2060" s="12"/>
      <c r="W2060" s="12"/>
      <c r="X2060" s="12"/>
      <c r="Y2060" s="12"/>
      <c r="Z2060" s="12"/>
      <c r="AA2060" s="12"/>
      <c r="AB2060" s="12"/>
    </row>
    <row r="2061" spans="1:28" ht="12.75" customHeight="1" x14ac:dyDescent="0.15">
      <c r="A2061" t="str">
        <f t="shared" si="97"/>
        <v>1435111945540246185429</v>
      </c>
      <c r="B2061" s="45">
        <v>143511194</v>
      </c>
      <c r="C2061" s="11">
        <v>5540246185429</v>
      </c>
      <c r="D2061" s="11" t="str">
        <f t="shared" si="96"/>
        <v>CREMERIE</v>
      </c>
      <c r="E2061" s="4">
        <v>44935</v>
      </c>
      <c r="F2061" s="42" t="str">
        <f t="shared" si="98"/>
        <v>202301</v>
      </c>
      <c r="G2061" s="6">
        <v>140</v>
      </c>
      <c r="H2061" s="12"/>
      <c r="I2061" s="12"/>
      <c r="J2061" s="12"/>
      <c r="K2061" s="12"/>
      <c r="L2061" s="12"/>
      <c r="M2061" s="12"/>
      <c r="N2061" s="12"/>
      <c r="O2061" s="12"/>
      <c r="P2061" s="12"/>
      <c r="Q2061" s="12"/>
      <c r="R2061" s="12"/>
      <c r="S2061" s="12"/>
      <c r="T2061" s="12"/>
      <c r="U2061" s="12"/>
      <c r="V2061" s="12"/>
      <c r="W2061" s="12"/>
      <c r="X2061" s="12"/>
      <c r="Y2061" s="12"/>
      <c r="Z2061" s="12"/>
      <c r="AA2061" s="12"/>
      <c r="AB2061" s="12"/>
    </row>
    <row r="2062" spans="1:28" ht="12.75" customHeight="1" x14ac:dyDescent="0.15">
      <c r="A2062" t="str">
        <f t="shared" si="97"/>
        <v>1435111945540246185562</v>
      </c>
      <c r="B2062" s="45">
        <v>143511194</v>
      </c>
      <c r="C2062" s="13">
        <v>5540246185562</v>
      </c>
      <c r="D2062" s="11" t="str">
        <f t="shared" si="96"/>
        <v>CREMERIE</v>
      </c>
      <c r="E2062" s="7">
        <v>44935</v>
      </c>
      <c r="F2062" s="42" t="str">
        <f t="shared" si="98"/>
        <v>202301</v>
      </c>
      <c r="G2062" s="9">
        <v>140</v>
      </c>
      <c r="H2062" s="12"/>
      <c r="I2062" s="12"/>
      <c r="J2062" s="12"/>
      <c r="K2062" s="12"/>
      <c r="L2062" s="12"/>
      <c r="M2062" s="12"/>
      <c r="N2062" s="12"/>
      <c r="O2062" s="12"/>
      <c r="P2062" s="12"/>
      <c r="Q2062" s="12"/>
      <c r="R2062" s="12"/>
      <c r="S2062" s="12"/>
      <c r="T2062" s="12"/>
      <c r="U2062" s="12"/>
      <c r="V2062" s="12"/>
      <c r="W2062" s="12"/>
      <c r="X2062" s="12"/>
      <c r="Y2062" s="12"/>
      <c r="Z2062" s="12"/>
      <c r="AA2062" s="12"/>
      <c r="AB2062" s="12"/>
    </row>
    <row r="2063" spans="1:28" ht="12.75" customHeight="1" x14ac:dyDescent="0.15">
      <c r="A2063" t="str">
        <f t="shared" si="97"/>
        <v>1435112015540246173906</v>
      </c>
      <c r="B2063" s="45">
        <v>143511201</v>
      </c>
      <c r="C2063" s="13">
        <v>5540246173906</v>
      </c>
      <c r="D2063" s="11" t="str">
        <f t="shared" si="96"/>
        <v>VOLAILLE</v>
      </c>
      <c r="E2063" s="7">
        <v>44942</v>
      </c>
      <c r="F2063" s="42" t="str">
        <f t="shared" si="98"/>
        <v>202301</v>
      </c>
      <c r="G2063" s="9">
        <v>3267</v>
      </c>
      <c r="H2063" s="12"/>
      <c r="I2063" s="12"/>
      <c r="J2063" s="12"/>
      <c r="K2063" s="12"/>
      <c r="L2063" s="12"/>
      <c r="M2063" s="12"/>
      <c r="N2063" s="12"/>
      <c r="O2063" s="12"/>
      <c r="P2063" s="12"/>
      <c r="Q2063" s="12"/>
      <c r="R2063" s="12"/>
      <c r="S2063" s="12"/>
      <c r="T2063" s="12"/>
      <c r="U2063" s="12"/>
      <c r="V2063" s="12"/>
      <c r="W2063" s="12"/>
      <c r="X2063" s="12"/>
      <c r="Y2063" s="12"/>
      <c r="Z2063" s="12"/>
      <c r="AA2063" s="12"/>
      <c r="AB2063" s="12"/>
    </row>
    <row r="2064" spans="1:28" ht="12.75" customHeight="1" x14ac:dyDescent="0.15">
      <c r="A2064" t="str">
        <f t="shared" si="97"/>
        <v>1435112015540246181016</v>
      </c>
      <c r="B2064" s="45">
        <v>143511201</v>
      </c>
      <c r="C2064" s="11">
        <v>5540246181016</v>
      </c>
      <c r="D2064" s="11" t="str">
        <f t="shared" si="96"/>
        <v>VOLAILLE</v>
      </c>
      <c r="E2064" s="4">
        <v>44942</v>
      </c>
      <c r="F2064" s="42" t="str">
        <f t="shared" si="98"/>
        <v>202301</v>
      </c>
      <c r="G2064" s="6">
        <v>10691</v>
      </c>
      <c r="H2064" s="12"/>
      <c r="I2064" s="12"/>
      <c r="J2064" s="12"/>
      <c r="K2064" s="12"/>
      <c r="L2064" s="12"/>
      <c r="M2064" s="12"/>
      <c r="N2064" s="12"/>
      <c r="O2064" s="12"/>
      <c r="P2064" s="12"/>
      <c r="Q2064" s="12"/>
      <c r="R2064" s="12"/>
      <c r="S2064" s="12"/>
      <c r="T2064" s="12"/>
      <c r="U2064" s="12"/>
      <c r="V2064" s="12"/>
      <c r="W2064" s="12"/>
      <c r="X2064" s="12"/>
      <c r="Y2064" s="12"/>
      <c r="Z2064" s="12"/>
      <c r="AA2064" s="12"/>
      <c r="AB2064" s="12"/>
    </row>
    <row r="2065" spans="1:28" ht="12.75" customHeight="1" x14ac:dyDescent="0.15">
      <c r="A2065" t="str">
        <f t="shared" si="97"/>
        <v>1435112095540246194632</v>
      </c>
      <c r="B2065" s="45">
        <v>143511209</v>
      </c>
      <c r="C2065" s="11">
        <v>5540246194632</v>
      </c>
      <c r="D2065" s="11" t="str">
        <f t="shared" si="96"/>
        <v>BOULANGERIE</v>
      </c>
      <c r="E2065" s="4">
        <v>44948</v>
      </c>
      <c r="F2065" s="42" t="str">
        <f t="shared" si="98"/>
        <v>202301</v>
      </c>
      <c r="G2065" s="6">
        <v>713</v>
      </c>
      <c r="H2065" s="12"/>
      <c r="I2065" s="12"/>
      <c r="J2065" s="12"/>
      <c r="K2065" s="12"/>
      <c r="L2065" s="12"/>
      <c r="M2065" s="12"/>
      <c r="N2065" s="12"/>
      <c r="O2065" s="12"/>
      <c r="P2065" s="12"/>
      <c r="Q2065" s="12"/>
      <c r="R2065" s="12"/>
      <c r="S2065" s="12"/>
      <c r="T2065" s="12"/>
      <c r="U2065" s="12"/>
      <c r="V2065" s="12"/>
      <c r="W2065" s="12"/>
      <c r="X2065" s="12"/>
      <c r="Y2065" s="12"/>
      <c r="Z2065" s="12"/>
      <c r="AA2065" s="12"/>
      <c r="AB2065" s="12"/>
    </row>
    <row r="2066" spans="1:28" ht="12.75" customHeight="1" x14ac:dyDescent="0.15">
      <c r="A2066" t="str">
        <f t="shared" si="97"/>
        <v>1435212225540246172539</v>
      </c>
      <c r="B2066" s="45">
        <v>143521222</v>
      </c>
      <c r="C2066" s="13">
        <v>5540246172539</v>
      </c>
      <c r="D2066" s="11" t="str">
        <f t="shared" si="96"/>
        <v>CREMERIE</v>
      </c>
      <c r="E2066" s="7">
        <v>44933</v>
      </c>
      <c r="F2066" s="42" t="str">
        <f t="shared" si="98"/>
        <v>202301</v>
      </c>
      <c r="G2066" s="9">
        <v>47</v>
      </c>
      <c r="H2066" s="12"/>
      <c r="I2066" s="12"/>
      <c r="J2066" s="12"/>
      <c r="K2066" s="12"/>
      <c r="L2066" s="12"/>
      <c r="M2066" s="12"/>
      <c r="N2066" s="12"/>
      <c r="O2066" s="12"/>
      <c r="P2066" s="12"/>
      <c r="Q2066" s="12"/>
      <c r="R2066" s="12"/>
      <c r="S2066" s="12"/>
      <c r="T2066" s="12"/>
      <c r="U2066" s="12"/>
      <c r="V2066" s="12"/>
      <c r="W2066" s="12"/>
      <c r="X2066" s="12"/>
      <c r="Y2066" s="12"/>
      <c r="Z2066" s="12"/>
      <c r="AA2066" s="12"/>
      <c r="AB2066" s="12"/>
    </row>
    <row r="2067" spans="1:28" ht="12.75" customHeight="1" x14ac:dyDescent="0.15">
      <c r="A2067" t="str">
        <f t="shared" si="97"/>
        <v>1435212225540246172669</v>
      </c>
      <c r="B2067" s="45">
        <v>143521222</v>
      </c>
      <c r="C2067" s="11">
        <v>5540246172669</v>
      </c>
      <c r="D2067" s="11" t="str">
        <f t="shared" si="96"/>
        <v>CREMERIE</v>
      </c>
      <c r="E2067" s="4">
        <v>44933</v>
      </c>
      <c r="F2067" s="42" t="str">
        <f t="shared" si="98"/>
        <v>202301</v>
      </c>
      <c r="G2067" s="6">
        <v>279</v>
      </c>
      <c r="H2067" s="12"/>
      <c r="I2067" s="12"/>
      <c r="J2067" s="12"/>
      <c r="K2067" s="12"/>
      <c r="L2067" s="12"/>
      <c r="M2067" s="12"/>
      <c r="N2067" s="12"/>
      <c r="O2067" s="12"/>
      <c r="P2067" s="12"/>
      <c r="Q2067" s="12"/>
      <c r="R2067" s="12"/>
      <c r="S2067" s="12"/>
      <c r="T2067" s="12"/>
      <c r="U2067" s="12"/>
      <c r="V2067" s="12"/>
      <c r="W2067" s="12"/>
      <c r="X2067" s="12"/>
      <c r="Y2067" s="12"/>
      <c r="Z2067" s="12"/>
      <c r="AA2067" s="12"/>
      <c r="AB2067" s="12"/>
    </row>
    <row r="2068" spans="1:28" ht="12.75" customHeight="1" x14ac:dyDescent="0.15">
      <c r="A2068" t="str">
        <f t="shared" si="97"/>
        <v>1435212225540246172978</v>
      </c>
      <c r="B2068" s="45">
        <v>143521222</v>
      </c>
      <c r="C2068" s="13">
        <v>5540246172978</v>
      </c>
      <c r="D2068" s="11" t="str">
        <f t="shared" si="96"/>
        <v>CREMERIE</v>
      </c>
      <c r="E2068" s="7">
        <v>44933</v>
      </c>
      <c r="F2068" s="42" t="str">
        <f t="shared" si="98"/>
        <v>202301</v>
      </c>
      <c r="G2068" s="9">
        <v>1671</v>
      </c>
      <c r="H2068" s="12"/>
      <c r="I2068" s="12"/>
      <c r="J2068" s="12"/>
      <c r="K2068" s="12"/>
      <c r="L2068" s="12"/>
      <c r="M2068" s="12"/>
      <c r="N2068" s="12"/>
      <c r="O2068" s="12"/>
      <c r="P2068" s="12"/>
      <c r="Q2068" s="12"/>
      <c r="R2068" s="12"/>
      <c r="S2068" s="12"/>
      <c r="T2068" s="12"/>
      <c r="U2068" s="12"/>
      <c r="V2068" s="12"/>
      <c r="W2068" s="12"/>
      <c r="X2068" s="12"/>
      <c r="Y2068" s="12"/>
      <c r="Z2068" s="12"/>
      <c r="AA2068" s="12"/>
      <c r="AB2068" s="12"/>
    </row>
    <row r="2069" spans="1:28" ht="12.75" customHeight="1" x14ac:dyDescent="0.15">
      <c r="A2069" t="str">
        <f t="shared" si="97"/>
        <v>1435212225540246174174</v>
      </c>
      <c r="B2069" s="45">
        <v>143521222</v>
      </c>
      <c r="C2069" s="13">
        <v>5540246174174</v>
      </c>
      <c r="D2069" s="11" t="str">
        <f t="shared" si="96"/>
        <v>CREMERIE</v>
      </c>
      <c r="E2069" s="7">
        <v>44933</v>
      </c>
      <c r="F2069" s="42" t="str">
        <f t="shared" si="98"/>
        <v>202301</v>
      </c>
      <c r="G2069" s="9">
        <v>348</v>
      </c>
      <c r="H2069" s="12"/>
      <c r="I2069" s="12"/>
      <c r="J2069" s="12"/>
      <c r="K2069" s="12"/>
      <c r="L2069" s="12"/>
      <c r="M2069" s="12"/>
      <c r="N2069" s="12"/>
      <c r="O2069" s="12"/>
      <c r="P2069" s="12"/>
      <c r="Q2069" s="12"/>
      <c r="R2069" s="12"/>
      <c r="S2069" s="12"/>
      <c r="T2069" s="12"/>
      <c r="U2069" s="12"/>
      <c r="V2069" s="12"/>
      <c r="W2069" s="12"/>
      <c r="X2069" s="12"/>
      <c r="Y2069" s="12"/>
      <c r="Z2069" s="12"/>
      <c r="AA2069" s="12"/>
      <c r="AB2069" s="12"/>
    </row>
    <row r="2070" spans="1:28" ht="12.75" customHeight="1" x14ac:dyDescent="0.15">
      <c r="A2070" t="str">
        <f t="shared" si="97"/>
        <v>1435212225540246176699</v>
      </c>
      <c r="B2070" s="45">
        <v>143521222</v>
      </c>
      <c r="C2070" s="11">
        <v>5540246176699</v>
      </c>
      <c r="D2070" s="11" t="str">
        <f t="shared" si="96"/>
        <v>CREMERIE</v>
      </c>
      <c r="E2070" s="4">
        <v>44933</v>
      </c>
      <c r="F2070" s="42" t="str">
        <f t="shared" si="98"/>
        <v>202301</v>
      </c>
      <c r="G2070" s="6">
        <v>8352</v>
      </c>
      <c r="H2070" s="12"/>
      <c r="I2070" s="12"/>
      <c r="J2070" s="12"/>
      <c r="K2070" s="12"/>
      <c r="L2070" s="12"/>
      <c r="M2070" s="12"/>
      <c r="N2070" s="12"/>
      <c r="O2070" s="12"/>
      <c r="P2070" s="12"/>
      <c r="Q2070" s="12"/>
      <c r="R2070" s="12"/>
      <c r="S2070" s="12"/>
      <c r="T2070" s="12"/>
      <c r="U2070" s="12"/>
      <c r="V2070" s="12"/>
      <c r="W2070" s="12"/>
      <c r="X2070" s="12"/>
      <c r="Y2070" s="12"/>
      <c r="Z2070" s="12"/>
      <c r="AA2070" s="12"/>
      <c r="AB2070" s="12"/>
    </row>
    <row r="2071" spans="1:28" ht="12.75" customHeight="1" x14ac:dyDescent="0.15">
      <c r="A2071" t="str">
        <f t="shared" si="97"/>
        <v>1435212245540246176294</v>
      </c>
      <c r="B2071" s="45">
        <v>143521224</v>
      </c>
      <c r="C2071" s="13">
        <v>5540246176294</v>
      </c>
      <c r="D2071" s="11" t="str">
        <f t="shared" si="96"/>
        <v>CREMERIE</v>
      </c>
      <c r="E2071" s="7">
        <v>44933</v>
      </c>
      <c r="F2071" s="42" t="str">
        <f t="shared" si="98"/>
        <v>202301</v>
      </c>
      <c r="G2071" s="9">
        <v>1485</v>
      </c>
      <c r="H2071" s="12"/>
      <c r="I2071" s="12"/>
      <c r="J2071" s="12"/>
      <c r="K2071" s="12"/>
      <c r="L2071" s="12"/>
      <c r="M2071" s="12"/>
      <c r="N2071" s="12"/>
      <c r="O2071" s="12"/>
      <c r="P2071" s="12"/>
      <c r="Q2071" s="12"/>
      <c r="R2071" s="12"/>
      <c r="S2071" s="12"/>
      <c r="T2071" s="12"/>
      <c r="U2071" s="12"/>
      <c r="V2071" s="12"/>
      <c r="W2071" s="12"/>
      <c r="X2071" s="12"/>
      <c r="Y2071" s="12"/>
      <c r="Z2071" s="12"/>
      <c r="AA2071" s="12"/>
      <c r="AB2071" s="12"/>
    </row>
    <row r="2072" spans="1:28" ht="12.75" customHeight="1" x14ac:dyDescent="0.15">
      <c r="A2072" t="str">
        <f t="shared" si="97"/>
        <v>1435212245540246176295</v>
      </c>
      <c r="B2072" s="45">
        <v>143521224</v>
      </c>
      <c r="C2072" s="11">
        <v>5540246176295</v>
      </c>
      <c r="D2072" s="11" t="str">
        <f t="shared" si="96"/>
        <v>CREMERIE</v>
      </c>
      <c r="E2072" s="4">
        <v>44933</v>
      </c>
      <c r="F2072" s="42" t="str">
        <f t="shared" si="98"/>
        <v>202301</v>
      </c>
      <c r="G2072" s="6">
        <v>14848</v>
      </c>
      <c r="H2072" s="12"/>
      <c r="I2072" s="12"/>
      <c r="J2072" s="12"/>
      <c r="K2072" s="12"/>
      <c r="L2072" s="12"/>
      <c r="M2072" s="12"/>
      <c r="N2072" s="12"/>
      <c r="O2072" s="12"/>
      <c r="P2072" s="12"/>
      <c r="Q2072" s="12"/>
      <c r="R2072" s="12"/>
      <c r="S2072" s="12"/>
      <c r="T2072" s="12"/>
      <c r="U2072" s="12"/>
      <c r="V2072" s="12"/>
      <c r="W2072" s="12"/>
      <c r="X2072" s="12"/>
      <c r="Y2072" s="12"/>
      <c r="Z2072" s="12"/>
      <c r="AA2072" s="12"/>
      <c r="AB2072" s="12"/>
    </row>
    <row r="2073" spans="1:28" ht="12.75" customHeight="1" x14ac:dyDescent="0.15">
      <c r="A2073" t="str">
        <f t="shared" si="97"/>
        <v>1435212245540246187987</v>
      </c>
      <c r="B2073" s="45">
        <v>143521224</v>
      </c>
      <c r="C2073" s="11">
        <v>5540246187987</v>
      </c>
      <c r="D2073" s="11" t="str">
        <f t="shared" si="96"/>
        <v>CREMERIE</v>
      </c>
      <c r="E2073" s="4">
        <v>44933</v>
      </c>
      <c r="F2073" s="42" t="str">
        <f t="shared" si="98"/>
        <v>202301</v>
      </c>
      <c r="G2073" s="6">
        <v>6682</v>
      </c>
      <c r="H2073" s="12"/>
      <c r="I2073" s="12"/>
      <c r="J2073" s="12"/>
      <c r="K2073" s="12"/>
      <c r="L2073" s="12"/>
      <c r="M2073" s="12"/>
      <c r="N2073" s="12"/>
      <c r="O2073" s="12"/>
      <c r="P2073" s="12"/>
      <c r="Q2073" s="12"/>
      <c r="R2073" s="12"/>
      <c r="S2073" s="12"/>
      <c r="T2073" s="12"/>
      <c r="U2073" s="12"/>
      <c r="V2073" s="12"/>
      <c r="W2073" s="12"/>
      <c r="X2073" s="12"/>
      <c r="Y2073" s="12"/>
      <c r="Z2073" s="12"/>
      <c r="AA2073" s="12"/>
      <c r="AB2073" s="12"/>
    </row>
    <row r="2074" spans="1:28" ht="12.75" customHeight="1" x14ac:dyDescent="0.15">
      <c r="A2074" t="str">
        <f t="shared" si="97"/>
        <v>1435212245540246188200</v>
      </c>
      <c r="B2074" s="45">
        <v>143521224</v>
      </c>
      <c r="C2074" s="13">
        <v>5540246188200</v>
      </c>
      <c r="D2074" s="11" t="str">
        <f t="shared" si="96"/>
        <v>CREMERIE</v>
      </c>
      <c r="E2074" s="7">
        <v>44933</v>
      </c>
      <c r="F2074" s="42" t="str">
        <f t="shared" si="98"/>
        <v>202301</v>
      </c>
      <c r="G2074" s="9">
        <v>2228</v>
      </c>
      <c r="H2074" s="12"/>
      <c r="I2074" s="12"/>
      <c r="J2074" s="12"/>
      <c r="K2074" s="12"/>
      <c r="L2074" s="12"/>
      <c r="M2074" s="12"/>
      <c r="N2074" s="12"/>
      <c r="O2074" s="12"/>
      <c r="P2074" s="12"/>
      <c r="Q2074" s="12"/>
      <c r="R2074" s="12"/>
      <c r="S2074" s="12"/>
      <c r="T2074" s="12"/>
      <c r="U2074" s="12"/>
      <c r="V2074" s="12"/>
      <c r="W2074" s="12"/>
      <c r="X2074" s="12"/>
      <c r="Y2074" s="12"/>
      <c r="Z2074" s="12"/>
      <c r="AA2074" s="12"/>
      <c r="AB2074" s="12"/>
    </row>
    <row r="2075" spans="1:28" ht="12.75" customHeight="1" x14ac:dyDescent="0.15">
      <c r="A2075" t="str">
        <f t="shared" si="97"/>
        <v>1435212315540246191598</v>
      </c>
      <c r="B2075" s="45">
        <v>143521231</v>
      </c>
      <c r="C2075" s="11">
        <v>5540246191598</v>
      </c>
      <c r="D2075" s="11" t="str">
        <f t="shared" si="96"/>
        <v>CREMERIE</v>
      </c>
      <c r="E2075" s="4">
        <v>44935</v>
      </c>
      <c r="F2075" s="42" t="str">
        <f t="shared" si="98"/>
        <v>202301</v>
      </c>
      <c r="G2075" s="6">
        <v>1601</v>
      </c>
      <c r="H2075" s="12"/>
      <c r="I2075" s="12"/>
      <c r="J2075" s="12"/>
      <c r="K2075" s="12"/>
      <c r="L2075" s="12"/>
      <c r="M2075" s="12"/>
      <c r="N2075" s="12"/>
      <c r="O2075" s="12"/>
      <c r="P2075" s="12"/>
      <c r="Q2075" s="12"/>
      <c r="R2075" s="12"/>
      <c r="S2075" s="12"/>
      <c r="T2075" s="12"/>
      <c r="U2075" s="12"/>
      <c r="V2075" s="12"/>
      <c r="W2075" s="12"/>
      <c r="X2075" s="12"/>
      <c r="Y2075" s="12"/>
      <c r="Z2075" s="12"/>
      <c r="AA2075" s="12"/>
      <c r="AB2075" s="12"/>
    </row>
    <row r="2076" spans="1:28" ht="12.75" customHeight="1" x14ac:dyDescent="0.15">
      <c r="A2076" t="str">
        <f t="shared" si="97"/>
        <v>1435212455540246175047</v>
      </c>
      <c r="B2076" s="45">
        <v>143521245</v>
      </c>
      <c r="C2076" s="13">
        <v>5540246175047</v>
      </c>
      <c r="D2076" s="11" t="str">
        <f t="shared" si="96"/>
        <v>CREMERIE</v>
      </c>
      <c r="E2076" s="7">
        <v>44939</v>
      </c>
      <c r="F2076" s="42" t="str">
        <f t="shared" si="98"/>
        <v>202301</v>
      </c>
      <c r="G2076" s="9">
        <v>418</v>
      </c>
      <c r="H2076" s="12"/>
      <c r="I2076" s="12"/>
      <c r="J2076" s="12"/>
      <c r="K2076" s="12"/>
      <c r="L2076" s="12"/>
      <c r="M2076" s="12"/>
      <c r="N2076" s="12"/>
      <c r="O2076" s="12"/>
      <c r="P2076" s="12"/>
      <c r="Q2076" s="12"/>
      <c r="R2076" s="12"/>
      <c r="S2076" s="12"/>
      <c r="T2076" s="12"/>
      <c r="U2076" s="12"/>
      <c r="V2076" s="12"/>
      <c r="W2076" s="12"/>
      <c r="X2076" s="12"/>
      <c r="Y2076" s="12"/>
      <c r="Z2076" s="12"/>
      <c r="AA2076" s="12"/>
      <c r="AB2076" s="12"/>
    </row>
    <row r="2077" spans="1:28" ht="12.75" customHeight="1" x14ac:dyDescent="0.15">
      <c r="A2077" t="str">
        <f t="shared" si="97"/>
        <v>1435212455540246175049</v>
      </c>
      <c r="B2077" s="45">
        <v>143521245</v>
      </c>
      <c r="C2077" s="11">
        <v>5540246175049</v>
      </c>
      <c r="D2077" s="11" t="str">
        <f t="shared" si="96"/>
        <v>CREMERIE</v>
      </c>
      <c r="E2077" s="4">
        <v>44939</v>
      </c>
      <c r="F2077" s="42" t="str">
        <f t="shared" si="98"/>
        <v>202301</v>
      </c>
      <c r="G2077" s="6">
        <v>1114</v>
      </c>
      <c r="H2077" s="12"/>
      <c r="I2077" s="12"/>
      <c r="J2077" s="12"/>
      <c r="K2077" s="12"/>
      <c r="L2077" s="12"/>
      <c r="M2077" s="12"/>
      <c r="N2077" s="12"/>
      <c r="O2077" s="12"/>
      <c r="P2077" s="12"/>
      <c r="Q2077" s="12"/>
      <c r="R2077" s="12"/>
      <c r="S2077" s="12"/>
      <c r="T2077" s="12"/>
      <c r="U2077" s="12"/>
      <c r="V2077" s="12"/>
      <c r="W2077" s="12"/>
      <c r="X2077" s="12"/>
      <c r="Y2077" s="12"/>
      <c r="Z2077" s="12"/>
      <c r="AA2077" s="12"/>
      <c r="AB2077" s="12"/>
    </row>
    <row r="2078" spans="1:28" ht="12.75" customHeight="1" x14ac:dyDescent="0.15">
      <c r="A2078" t="str">
        <f t="shared" si="97"/>
        <v>1435212455540246175050</v>
      </c>
      <c r="B2078" s="45">
        <v>143521245</v>
      </c>
      <c r="C2078" s="13">
        <v>5540246175050</v>
      </c>
      <c r="D2078" s="11" t="str">
        <f t="shared" si="96"/>
        <v>CREMERIE</v>
      </c>
      <c r="E2078" s="7">
        <v>44939</v>
      </c>
      <c r="F2078" s="42" t="str">
        <f t="shared" si="98"/>
        <v>202301</v>
      </c>
      <c r="G2078" s="9">
        <v>1114</v>
      </c>
      <c r="H2078" s="12"/>
      <c r="I2078" s="12"/>
      <c r="J2078" s="12"/>
      <c r="K2078" s="12"/>
      <c r="L2078" s="12"/>
      <c r="M2078" s="12"/>
      <c r="N2078" s="12"/>
      <c r="O2078" s="12"/>
      <c r="P2078" s="12"/>
      <c r="Q2078" s="12"/>
      <c r="R2078" s="12"/>
      <c r="S2078" s="12"/>
      <c r="T2078" s="12"/>
      <c r="U2078" s="12"/>
      <c r="V2078" s="12"/>
      <c r="W2078" s="12"/>
      <c r="X2078" s="12"/>
      <c r="Y2078" s="12"/>
      <c r="Z2078" s="12"/>
      <c r="AA2078" s="12"/>
      <c r="AB2078" s="12"/>
    </row>
    <row r="2079" spans="1:28" ht="12.75" customHeight="1" x14ac:dyDescent="0.15">
      <c r="A2079" t="str">
        <f t="shared" si="97"/>
        <v>1435212725540246176699</v>
      </c>
      <c r="B2079" s="45">
        <v>143521272</v>
      </c>
      <c r="C2079" s="11">
        <v>5540246176699</v>
      </c>
      <c r="D2079" s="11" t="str">
        <f t="shared" si="96"/>
        <v>CREMERIE</v>
      </c>
      <c r="E2079" s="4">
        <v>44935</v>
      </c>
      <c r="F2079" s="42" t="str">
        <f t="shared" si="98"/>
        <v>202301</v>
      </c>
      <c r="G2079" s="6">
        <v>6264</v>
      </c>
      <c r="H2079" s="12"/>
      <c r="I2079" s="12"/>
      <c r="J2079" s="12"/>
      <c r="K2079" s="12"/>
      <c r="L2079" s="12"/>
      <c r="M2079" s="12"/>
      <c r="N2079" s="12"/>
      <c r="O2079" s="12"/>
      <c r="P2079" s="12"/>
      <c r="Q2079" s="12"/>
      <c r="R2079" s="12"/>
      <c r="S2079" s="12"/>
      <c r="T2079" s="12"/>
      <c r="U2079" s="12"/>
      <c r="V2079" s="12"/>
      <c r="W2079" s="12"/>
      <c r="X2079" s="12"/>
      <c r="Y2079" s="12"/>
      <c r="Z2079" s="12"/>
      <c r="AA2079" s="12"/>
      <c r="AB2079" s="12"/>
    </row>
    <row r="2080" spans="1:28" ht="12.75" customHeight="1" x14ac:dyDescent="0.15">
      <c r="A2080" t="str">
        <f t="shared" si="97"/>
        <v>1435212725540246188175</v>
      </c>
      <c r="B2080" s="45">
        <v>143521272</v>
      </c>
      <c r="C2080" s="11">
        <v>5540246188175</v>
      </c>
      <c r="D2080" s="11" t="str">
        <f t="shared" si="96"/>
        <v>CREMERIE</v>
      </c>
      <c r="E2080" s="4">
        <v>44935</v>
      </c>
      <c r="F2080" s="42" t="str">
        <f t="shared" si="98"/>
        <v>202301</v>
      </c>
      <c r="G2080" s="6">
        <v>580</v>
      </c>
      <c r="H2080" s="12"/>
      <c r="I2080" s="12"/>
      <c r="J2080" s="12"/>
      <c r="K2080" s="12"/>
      <c r="L2080" s="12"/>
      <c r="M2080" s="12"/>
      <c r="N2080" s="12"/>
      <c r="O2080" s="12"/>
      <c r="P2080" s="12"/>
      <c r="Q2080" s="12"/>
      <c r="R2080" s="12"/>
      <c r="S2080" s="12"/>
      <c r="T2080" s="12"/>
      <c r="U2080" s="12"/>
      <c r="V2080" s="12"/>
      <c r="W2080" s="12"/>
      <c r="X2080" s="12"/>
      <c r="Y2080" s="12"/>
      <c r="Z2080" s="12"/>
      <c r="AA2080" s="12"/>
      <c r="AB2080" s="12"/>
    </row>
    <row r="2081" spans="1:28" ht="12.75" customHeight="1" x14ac:dyDescent="0.15">
      <c r="A2081" t="str">
        <f t="shared" si="97"/>
        <v>1435212745540246176295</v>
      </c>
      <c r="B2081" s="45">
        <v>143521274</v>
      </c>
      <c r="C2081" s="13">
        <v>5540246176295</v>
      </c>
      <c r="D2081" s="11" t="str">
        <f t="shared" si="96"/>
        <v>CREMERIE</v>
      </c>
      <c r="E2081" s="7">
        <v>44935</v>
      </c>
      <c r="F2081" s="42" t="str">
        <f t="shared" si="98"/>
        <v>202301</v>
      </c>
      <c r="G2081" s="9">
        <v>7424</v>
      </c>
      <c r="H2081" s="12"/>
      <c r="I2081" s="12"/>
      <c r="J2081" s="12"/>
      <c r="K2081" s="12"/>
      <c r="L2081" s="12"/>
      <c r="M2081" s="12"/>
      <c r="N2081" s="12"/>
      <c r="O2081" s="12"/>
      <c r="P2081" s="12"/>
      <c r="Q2081" s="12"/>
      <c r="R2081" s="12"/>
      <c r="S2081" s="12"/>
      <c r="T2081" s="12"/>
      <c r="U2081" s="12"/>
      <c r="V2081" s="12"/>
      <c r="W2081" s="12"/>
      <c r="X2081" s="12"/>
      <c r="Y2081" s="12"/>
      <c r="Z2081" s="12"/>
      <c r="AA2081" s="12"/>
      <c r="AB2081" s="12"/>
    </row>
    <row r="2082" spans="1:28" ht="12.75" customHeight="1" x14ac:dyDescent="0.15">
      <c r="A2082" t="str">
        <f t="shared" si="97"/>
        <v>1435212745540246187987</v>
      </c>
      <c r="B2082" s="45">
        <v>143521274</v>
      </c>
      <c r="C2082" s="11">
        <v>5540246187987</v>
      </c>
      <c r="D2082" s="11" t="str">
        <f t="shared" si="96"/>
        <v>CREMERIE</v>
      </c>
      <c r="E2082" s="4">
        <v>44935</v>
      </c>
      <c r="F2082" s="42" t="str">
        <f t="shared" si="98"/>
        <v>202301</v>
      </c>
      <c r="G2082" s="6">
        <v>4455</v>
      </c>
      <c r="H2082" s="12"/>
      <c r="I2082" s="12"/>
      <c r="J2082" s="12"/>
      <c r="K2082" s="12"/>
      <c r="L2082" s="12"/>
      <c r="M2082" s="12"/>
      <c r="N2082" s="12"/>
      <c r="O2082" s="12"/>
      <c r="P2082" s="12"/>
      <c r="Q2082" s="12"/>
      <c r="R2082" s="12"/>
      <c r="S2082" s="12"/>
      <c r="T2082" s="12"/>
      <c r="U2082" s="12"/>
      <c r="V2082" s="12"/>
      <c r="W2082" s="12"/>
      <c r="X2082" s="12"/>
      <c r="Y2082" s="12"/>
      <c r="Z2082" s="12"/>
      <c r="AA2082" s="12"/>
      <c r="AB2082" s="12"/>
    </row>
    <row r="2083" spans="1:28" ht="12.75" customHeight="1" x14ac:dyDescent="0.15">
      <c r="A2083" t="str">
        <f t="shared" si="97"/>
        <v>1435212855540246194632</v>
      </c>
      <c r="B2083" s="45">
        <v>143521285</v>
      </c>
      <c r="C2083" s="13">
        <v>5540246194632</v>
      </c>
      <c r="D2083" s="11" t="str">
        <f t="shared" si="96"/>
        <v>BOULANGERIE</v>
      </c>
      <c r="E2083" s="7">
        <v>44942</v>
      </c>
      <c r="F2083" s="42" t="str">
        <f t="shared" si="98"/>
        <v>202301</v>
      </c>
      <c r="G2083" s="9">
        <v>418</v>
      </c>
      <c r="H2083" s="12"/>
      <c r="I2083" s="12"/>
      <c r="J2083" s="12"/>
      <c r="K2083" s="12"/>
      <c r="L2083" s="12"/>
      <c r="M2083" s="12"/>
      <c r="N2083" s="12"/>
      <c r="O2083" s="12"/>
      <c r="P2083" s="12"/>
      <c r="Q2083" s="12"/>
      <c r="R2083" s="12"/>
      <c r="S2083" s="12"/>
      <c r="T2083" s="12"/>
      <c r="U2083" s="12"/>
      <c r="V2083" s="12"/>
      <c r="W2083" s="12"/>
      <c r="X2083" s="12"/>
      <c r="Y2083" s="12"/>
      <c r="Z2083" s="12"/>
      <c r="AA2083" s="12"/>
      <c r="AB2083" s="12"/>
    </row>
    <row r="2084" spans="1:28" ht="12.75" customHeight="1" x14ac:dyDescent="0.15">
      <c r="A2084" t="str">
        <f t="shared" si="97"/>
        <v>1435212895540246195250</v>
      </c>
      <c r="B2084" s="45">
        <v>143521289</v>
      </c>
      <c r="C2084" s="13">
        <v>5540246195250</v>
      </c>
      <c r="D2084" s="11" t="str">
        <f t="shared" si="96"/>
        <v>BOULANGERIE</v>
      </c>
      <c r="E2084" s="7">
        <v>44940</v>
      </c>
      <c r="F2084" s="42" t="str">
        <f t="shared" si="98"/>
        <v>202301</v>
      </c>
      <c r="G2084" s="9">
        <v>84</v>
      </c>
      <c r="H2084" s="12"/>
      <c r="I2084" s="12"/>
      <c r="J2084" s="12"/>
      <c r="K2084" s="12"/>
      <c r="L2084" s="12"/>
      <c r="M2084" s="12"/>
      <c r="N2084" s="12"/>
      <c r="O2084" s="12"/>
      <c r="P2084" s="12"/>
      <c r="Q2084" s="12"/>
      <c r="R2084" s="12"/>
      <c r="S2084" s="12"/>
      <c r="T2084" s="12"/>
      <c r="U2084" s="12"/>
      <c r="V2084" s="12"/>
      <c r="W2084" s="12"/>
      <c r="X2084" s="12"/>
      <c r="Y2084" s="12"/>
      <c r="Z2084" s="12"/>
      <c r="AA2084" s="12"/>
      <c r="AB2084" s="12"/>
    </row>
    <row r="2085" spans="1:28" ht="12.75" customHeight="1" x14ac:dyDescent="0.15">
      <c r="A2085" t="str">
        <f t="shared" si="97"/>
        <v>1435213005540246176699</v>
      </c>
      <c r="B2085" s="45">
        <v>143521300</v>
      </c>
      <c r="C2085" s="13">
        <v>5540246176699</v>
      </c>
      <c r="D2085" s="11" t="str">
        <f t="shared" si="96"/>
        <v>CREMERIE</v>
      </c>
      <c r="E2085" s="7">
        <v>44938</v>
      </c>
      <c r="F2085" s="42" t="str">
        <f t="shared" si="98"/>
        <v>202301</v>
      </c>
      <c r="G2085" s="9">
        <v>4176</v>
      </c>
      <c r="H2085" s="12"/>
      <c r="I2085" s="12"/>
      <c r="J2085" s="12"/>
      <c r="K2085" s="12"/>
      <c r="L2085" s="12"/>
      <c r="M2085" s="12"/>
      <c r="N2085" s="12"/>
      <c r="O2085" s="12"/>
      <c r="P2085" s="12"/>
      <c r="Q2085" s="12"/>
      <c r="R2085" s="12"/>
      <c r="S2085" s="12"/>
      <c r="T2085" s="12"/>
      <c r="U2085" s="12"/>
      <c r="V2085" s="12"/>
      <c r="W2085" s="12"/>
      <c r="X2085" s="12"/>
      <c r="Y2085" s="12"/>
      <c r="Z2085" s="12"/>
      <c r="AA2085" s="12"/>
      <c r="AB2085" s="12"/>
    </row>
    <row r="2086" spans="1:28" ht="12.75" customHeight="1" x14ac:dyDescent="0.15">
      <c r="A2086" t="str">
        <f t="shared" si="97"/>
        <v>1435213005540246192102</v>
      </c>
      <c r="B2086" s="45">
        <v>143521300</v>
      </c>
      <c r="C2086" s="11">
        <v>5540246192102</v>
      </c>
      <c r="D2086" s="11" t="str">
        <f t="shared" si="96"/>
        <v>CREMERIE</v>
      </c>
      <c r="E2086" s="4">
        <v>44938</v>
      </c>
      <c r="F2086" s="42" t="str">
        <f t="shared" si="98"/>
        <v>202301</v>
      </c>
      <c r="G2086" s="6">
        <v>4009</v>
      </c>
      <c r="H2086" s="12"/>
      <c r="I2086" s="12"/>
      <c r="J2086" s="12"/>
      <c r="K2086" s="12"/>
      <c r="L2086" s="12"/>
      <c r="M2086" s="12"/>
      <c r="N2086" s="12"/>
      <c r="O2086" s="12"/>
      <c r="P2086" s="12"/>
      <c r="Q2086" s="12"/>
      <c r="R2086" s="12"/>
      <c r="S2086" s="12"/>
      <c r="T2086" s="12"/>
      <c r="U2086" s="12"/>
      <c r="V2086" s="12"/>
      <c r="W2086" s="12"/>
      <c r="X2086" s="12"/>
      <c r="Y2086" s="12"/>
      <c r="Z2086" s="12"/>
      <c r="AA2086" s="12"/>
      <c r="AB2086" s="12"/>
    </row>
    <row r="2087" spans="1:28" ht="12.75" customHeight="1" x14ac:dyDescent="0.15">
      <c r="A2087" t="str">
        <f t="shared" si="97"/>
        <v>1435213025540246187987</v>
      </c>
      <c r="B2087" s="45">
        <v>143521302</v>
      </c>
      <c r="C2087" s="11">
        <v>5540246187987</v>
      </c>
      <c r="D2087" s="11" t="str">
        <f t="shared" si="96"/>
        <v>CREMERIE</v>
      </c>
      <c r="E2087" s="4">
        <v>44938</v>
      </c>
      <c r="F2087" s="42" t="str">
        <f t="shared" si="98"/>
        <v>202301</v>
      </c>
      <c r="G2087" s="6">
        <v>3341</v>
      </c>
      <c r="H2087" s="12"/>
      <c r="I2087" s="12"/>
      <c r="J2087" s="12"/>
      <c r="K2087" s="12"/>
      <c r="L2087" s="12"/>
      <c r="M2087" s="12"/>
      <c r="N2087" s="12"/>
      <c r="O2087" s="12"/>
      <c r="P2087" s="12"/>
      <c r="Q2087" s="12"/>
      <c r="R2087" s="12"/>
      <c r="S2087" s="12"/>
      <c r="T2087" s="12"/>
      <c r="U2087" s="12"/>
      <c r="V2087" s="12"/>
      <c r="W2087" s="12"/>
      <c r="X2087" s="12"/>
      <c r="Y2087" s="12"/>
      <c r="Z2087" s="12"/>
      <c r="AA2087" s="12"/>
      <c r="AB2087" s="12"/>
    </row>
    <row r="2088" spans="1:28" ht="12.75" customHeight="1" x14ac:dyDescent="0.15">
      <c r="A2088" t="str">
        <f t="shared" si="97"/>
        <v>1435213245540246172978</v>
      </c>
      <c r="B2088" s="45">
        <v>143521324</v>
      </c>
      <c r="C2088" s="13">
        <v>5540246172978</v>
      </c>
      <c r="D2088" s="11" t="str">
        <f t="shared" si="96"/>
        <v>CREMERIE</v>
      </c>
      <c r="E2088" s="7">
        <v>44939</v>
      </c>
      <c r="F2088" s="42" t="str">
        <f t="shared" si="98"/>
        <v>202301</v>
      </c>
      <c r="G2088" s="9">
        <v>836</v>
      </c>
      <c r="H2088" s="12"/>
      <c r="I2088" s="12"/>
      <c r="J2088" s="12"/>
      <c r="K2088" s="12"/>
      <c r="L2088" s="12"/>
      <c r="M2088" s="12"/>
      <c r="N2088" s="12"/>
      <c r="O2088" s="12"/>
      <c r="P2088" s="12"/>
      <c r="Q2088" s="12"/>
      <c r="R2088" s="12"/>
      <c r="S2088" s="12"/>
      <c r="T2088" s="12"/>
      <c r="U2088" s="12"/>
      <c r="V2088" s="12"/>
      <c r="W2088" s="12"/>
      <c r="X2088" s="12"/>
      <c r="Y2088" s="12"/>
      <c r="Z2088" s="12"/>
      <c r="AA2088" s="12"/>
      <c r="AB2088" s="12"/>
    </row>
    <row r="2089" spans="1:28" ht="12.75" customHeight="1" x14ac:dyDescent="0.15">
      <c r="A2089" t="str">
        <f t="shared" si="97"/>
        <v>1435213245540246174174</v>
      </c>
      <c r="B2089" s="45">
        <v>143521324</v>
      </c>
      <c r="C2089" s="11">
        <v>5540246174174</v>
      </c>
      <c r="D2089" s="11" t="str">
        <f t="shared" si="96"/>
        <v>CREMERIE</v>
      </c>
      <c r="E2089" s="4">
        <v>44939</v>
      </c>
      <c r="F2089" s="42" t="str">
        <f t="shared" si="98"/>
        <v>202301</v>
      </c>
      <c r="G2089" s="6">
        <v>464</v>
      </c>
      <c r="H2089" s="12"/>
      <c r="I2089" s="12"/>
      <c r="J2089" s="12"/>
      <c r="K2089" s="12"/>
      <c r="L2089" s="12"/>
      <c r="M2089" s="12"/>
      <c r="N2089" s="12"/>
      <c r="O2089" s="12"/>
      <c r="P2089" s="12"/>
      <c r="Q2089" s="12"/>
      <c r="R2089" s="12"/>
      <c r="S2089" s="12"/>
      <c r="T2089" s="12"/>
      <c r="U2089" s="12"/>
      <c r="V2089" s="12"/>
      <c r="W2089" s="12"/>
      <c r="X2089" s="12"/>
      <c r="Y2089" s="12"/>
      <c r="Z2089" s="12"/>
      <c r="AA2089" s="12"/>
      <c r="AB2089" s="12"/>
    </row>
    <row r="2090" spans="1:28" ht="12.75" customHeight="1" x14ac:dyDescent="0.15">
      <c r="A2090" t="str">
        <f t="shared" si="97"/>
        <v>1435213245540246176699</v>
      </c>
      <c r="B2090" s="45">
        <v>143521324</v>
      </c>
      <c r="C2090" s="11">
        <v>5540246176699</v>
      </c>
      <c r="D2090" s="11" t="str">
        <f t="shared" si="96"/>
        <v>CREMERIE</v>
      </c>
      <c r="E2090" s="4">
        <v>44939</v>
      </c>
      <c r="F2090" s="42" t="str">
        <f t="shared" si="98"/>
        <v>202301</v>
      </c>
      <c r="G2090" s="6">
        <v>4176</v>
      </c>
      <c r="H2090" s="12"/>
      <c r="I2090" s="12"/>
      <c r="J2090" s="12"/>
      <c r="K2090" s="12"/>
      <c r="L2090" s="12"/>
      <c r="M2090" s="12"/>
      <c r="N2090" s="12"/>
      <c r="O2090" s="12"/>
      <c r="P2090" s="12"/>
      <c r="Q2090" s="12"/>
      <c r="R2090" s="12"/>
      <c r="S2090" s="12"/>
      <c r="T2090" s="12"/>
      <c r="U2090" s="12"/>
      <c r="V2090" s="12"/>
      <c r="W2090" s="12"/>
      <c r="X2090" s="12"/>
      <c r="Y2090" s="12"/>
      <c r="Z2090" s="12"/>
      <c r="AA2090" s="12"/>
      <c r="AB2090" s="12"/>
    </row>
    <row r="2091" spans="1:28" ht="12.75" customHeight="1" x14ac:dyDescent="0.15">
      <c r="A2091" t="str">
        <f t="shared" si="97"/>
        <v>1435213245540246188175</v>
      </c>
      <c r="B2091" s="45">
        <v>143521324</v>
      </c>
      <c r="C2091" s="13">
        <v>5540246188175</v>
      </c>
      <c r="D2091" s="11" t="str">
        <f t="shared" si="96"/>
        <v>CREMERIE</v>
      </c>
      <c r="E2091" s="7">
        <v>44939</v>
      </c>
      <c r="F2091" s="42" t="str">
        <f t="shared" si="98"/>
        <v>202301</v>
      </c>
      <c r="G2091" s="9">
        <v>464</v>
      </c>
      <c r="H2091" s="12"/>
      <c r="I2091" s="12"/>
      <c r="J2091" s="12"/>
      <c r="K2091" s="12"/>
      <c r="L2091" s="12"/>
      <c r="M2091" s="12"/>
      <c r="N2091" s="12"/>
      <c r="O2091" s="12"/>
      <c r="P2091" s="12"/>
      <c r="Q2091" s="12"/>
      <c r="R2091" s="12"/>
      <c r="S2091" s="12"/>
      <c r="T2091" s="12"/>
      <c r="U2091" s="12"/>
      <c r="V2091" s="12"/>
      <c r="W2091" s="12"/>
      <c r="X2091" s="12"/>
      <c r="Y2091" s="12"/>
      <c r="Z2091" s="12"/>
      <c r="AA2091" s="12"/>
      <c r="AB2091" s="12"/>
    </row>
    <row r="2092" spans="1:28" ht="12.75" customHeight="1" x14ac:dyDescent="0.15">
      <c r="A2092" t="str">
        <f t="shared" si="97"/>
        <v>1435213255540246171933</v>
      </c>
      <c r="B2092" s="45">
        <v>143521325</v>
      </c>
      <c r="C2092" s="13">
        <v>5540246171933</v>
      </c>
      <c r="D2092" s="11" t="str">
        <f t="shared" si="96"/>
        <v>CREMERIE</v>
      </c>
      <c r="E2092" s="7">
        <v>44939</v>
      </c>
      <c r="F2092" s="42" t="str">
        <f t="shared" si="98"/>
        <v>202301</v>
      </c>
      <c r="G2092" s="9">
        <v>1671</v>
      </c>
      <c r="H2092" s="12"/>
      <c r="I2092" s="12"/>
      <c r="J2092" s="12"/>
      <c r="K2092" s="12"/>
      <c r="L2092" s="12"/>
      <c r="M2092" s="12"/>
      <c r="N2092" s="12"/>
      <c r="O2092" s="12"/>
      <c r="P2092" s="12"/>
      <c r="Q2092" s="12"/>
      <c r="R2092" s="12"/>
      <c r="S2092" s="12"/>
      <c r="T2092" s="12"/>
      <c r="U2092" s="12"/>
      <c r="V2092" s="12"/>
      <c r="W2092" s="12"/>
      <c r="X2092" s="12"/>
      <c r="Y2092" s="12"/>
      <c r="Z2092" s="12"/>
      <c r="AA2092" s="12"/>
      <c r="AB2092" s="12"/>
    </row>
    <row r="2093" spans="1:28" ht="12.75" customHeight="1" x14ac:dyDescent="0.15">
      <c r="A2093" t="str">
        <f t="shared" si="97"/>
        <v>1435213255540246188200</v>
      </c>
      <c r="B2093" s="45">
        <v>143521325</v>
      </c>
      <c r="C2093" s="11">
        <v>5540246188200</v>
      </c>
      <c r="D2093" s="11" t="str">
        <f t="shared" si="96"/>
        <v>CREMERIE</v>
      </c>
      <c r="E2093" s="4">
        <v>44939</v>
      </c>
      <c r="F2093" s="42" t="str">
        <f t="shared" si="98"/>
        <v>202301</v>
      </c>
      <c r="G2093" s="6">
        <v>743</v>
      </c>
      <c r="H2093" s="12"/>
      <c r="I2093" s="12"/>
      <c r="J2093" s="12"/>
      <c r="K2093" s="12"/>
      <c r="L2093" s="12"/>
      <c r="M2093" s="12"/>
      <c r="N2093" s="12"/>
      <c r="O2093" s="12"/>
      <c r="P2093" s="12"/>
      <c r="Q2093" s="12"/>
      <c r="R2093" s="12"/>
      <c r="S2093" s="12"/>
      <c r="T2093" s="12"/>
      <c r="U2093" s="12"/>
      <c r="V2093" s="12"/>
      <c r="W2093" s="12"/>
      <c r="X2093" s="12"/>
      <c r="Y2093" s="12"/>
      <c r="Z2093" s="12"/>
      <c r="AA2093" s="12"/>
      <c r="AB2093" s="12"/>
    </row>
    <row r="2094" spans="1:28" ht="12.75" customHeight="1" x14ac:dyDescent="0.15">
      <c r="A2094" t="str">
        <f t="shared" si="97"/>
        <v>1435213425540246185429</v>
      </c>
      <c r="B2094" s="45">
        <v>143521342</v>
      </c>
      <c r="C2094" s="11">
        <v>5540246185429</v>
      </c>
      <c r="D2094" s="11" t="str">
        <f t="shared" si="96"/>
        <v>CREMERIE</v>
      </c>
      <c r="E2094" s="4">
        <v>44940</v>
      </c>
      <c r="F2094" s="42" t="str">
        <f t="shared" si="98"/>
        <v>202301</v>
      </c>
      <c r="G2094" s="6">
        <v>140</v>
      </c>
      <c r="H2094" s="12"/>
      <c r="I2094" s="12"/>
      <c r="J2094" s="12"/>
      <c r="K2094" s="12"/>
      <c r="L2094" s="12"/>
      <c r="M2094" s="12"/>
      <c r="N2094" s="12"/>
      <c r="O2094" s="12"/>
      <c r="P2094" s="12"/>
      <c r="Q2094" s="12"/>
      <c r="R2094" s="12"/>
      <c r="S2094" s="12"/>
      <c r="T2094" s="12"/>
      <c r="U2094" s="12"/>
      <c r="V2094" s="12"/>
      <c r="W2094" s="12"/>
      <c r="X2094" s="12"/>
      <c r="Y2094" s="12"/>
      <c r="Z2094" s="12"/>
      <c r="AA2094" s="12"/>
      <c r="AB2094" s="12"/>
    </row>
    <row r="2095" spans="1:28" ht="12.75" customHeight="1" x14ac:dyDescent="0.15">
      <c r="A2095" t="str">
        <f t="shared" si="97"/>
        <v>1435213425540246185562</v>
      </c>
      <c r="B2095" s="45">
        <v>143521342</v>
      </c>
      <c r="C2095" s="13">
        <v>5540246185562</v>
      </c>
      <c r="D2095" s="11" t="str">
        <f t="shared" si="96"/>
        <v>CREMERIE</v>
      </c>
      <c r="E2095" s="7">
        <v>44940</v>
      </c>
      <c r="F2095" s="42" t="str">
        <f t="shared" si="98"/>
        <v>202301</v>
      </c>
      <c r="G2095" s="9">
        <v>279</v>
      </c>
      <c r="H2095" s="12"/>
      <c r="I2095" s="12"/>
      <c r="J2095" s="12"/>
      <c r="K2095" s="12"/>
      <c r="L2095" s="12"/>
      <c r="M2095" s="12"/>
      <c r="N2095" s="12"/>
      <c r="O2095" s="12"/>
      <c r="P2095" s="12"/>
      <c r="Q2095" s="12"/>
      <c r="R2095" s="12"/>
      <c r="S2095" s="12"/>
      <c r="T2095" s="12"/>
      <c r="U2095" s="12"/>
      <c r="V2095" s="12"/>
      <c r="W2095" s="12"/>
      <c r="X2095" s="12"/>
      <c r="Y2095" s="12"/>
      <c r="Z2095" s="12"/>
      <c r="AA2095" s="12"/>
      <c r="AB2095" s="12"/>
    </row>
    <row r="2096" spans="1:28" ht="12.75" customHeight="1" x14ac:dyDescent="0.15">
      <c r="A2096" t="str">
        <f t="shared" si="97"/>
        <v>1435213425540246186325</v>
      </c>
      <c r="B2096" s="45">
        <v>143521342</v>
      </c>
      <c r="C2096" s="11">
        <v>5540246186325</v>
      </c>
      <c r="D2096" s="11" t="str">
        <f t="shared" si="96"/>
        <v>CREMERIE</v>
      </c>
      <c r="E2096" s="4">
        <v>44940</v>
      </c>
      <c r="F2096" s="42" t="str">
        <f t="shared" si="98"/>
        <v>202301</v>
      </c>
      <c r="G2096" s="6">
        <v>279</v>
      </c>
      <c r="H2096" s="12"/>
      <c r="I2096" s="12"/>
      <c r="J2096" s="12"/>
      <c r="K2096" s="12"/>
      <c r="L2096" s="12"/>
      <c r="M2096" s="12"/>
      <c r="N2096" s="12"/>
      <c r="O2096" s="12"/>
      <c r="P2096" s="12"/>
      <c r="Q2096" s="12"/>
      <c r="R2096" s="12"/>
      <c r="S2096" s="12"/>
      <c r="T2096" s="12"/>
      <c r="U2096" s="12"/>
      <c r="V2096" s="12"/>
      <c r="W2096" s="12"/>
      <c r="X2096" s="12"/>
      <c r="Y2096" s="12"/>
      <c r="Z2096" s="12"/>
      <c r="AA2096" s="12"/>
      <c r="AB2096" s="12"/>
    </row>
    <row r="2097" spans="1:28" ht="12.75" customHeight="1" x14ac:dyDescent="0.15">
      <c r="A2097" t="str">
        <f t="shared" si="97"/>
        <v>1435313655540246174174</v>
      </c>
      <c r="B2097" s="45">
        <v>143531365</v>
      </c>
      <c r="C2097" s="11">
        <v>5540246174174</v>
      </c>
      <c r="D2097" s="11" t="str">
        <f t="shared" si="96"/>
        <v>CREMERIE</v>
      </c>
      <c r="E2097" s="4">
        <v>44940</v>
      </c>
      <c r="F2097" s="42" t="str">
        <f t="shared" si="98"/>
        <v>202301</v>
      </c>
      <c r="G2097" s="6">
        <v>464</v>
      </c>
      <c r="H2097" s="12"/>
      <c r="I2097" s="12"/>
      <c r="J2097" s="12"/>
      <c r="K2097" s="12"/>
      <c r="L2097" s="12"/>
      <c r="M2097" s="12"/>
      <c r="N2097" s="12"/>
      <c r="O2097" s="12"/>
      <c r="P2097" s="12"/>
      <c r="Q2097" s="12"/>
      <c r="R2097" s="12"/>
      <c r="S2097" s="12"/>
      <c r="T2097" s="12"/>
      <c r="U2097" s="12"/>
      <c r="V2097" s="12"/>
      <c r="W2097" s="12"/>
      <c r="X2097" s="12"/>
      <c r="Y2097" s="12"/>
      <c r="Z2097" s="12"/>
      <c r="AA2097" s="12"/>
      <c r="AB2097" s="12"/>
    </row>
    <row r="2098" spans="1:28" ht="12.75" customHeight="1" x14ac:dyDescent="0.15">
      <c r="A2098" t="str">
        <f t="shared" si="97"/>
        <v>1435313655540246188175</v>
      </c>
      <c r="B2098" s="45">
        <v>143531365</v>
      </c>
      <c r="C2098" s="13">
        <v>5540246188175</v>
      </c>
      <c r="D2098" s="11" t="str">
        <f t="shared" si="96"/>
        <v>CREMERIE</v>
      </c>
      <c r="E2098" s="7">
        <v>44940</v>
      </c>
      <c r="F2098" s="42" t="str">
        <f t="shared" si="98"/>
        <v>202301</v>
      </c>
      <c r="G2098" s="9">
        <v>464</v>
      </c>
      <c r="H2098" s="12"/>
      <c r="I2098" s="12"/>
      <c r="J2098" s="12"/>
      <c r="K2098" s="12"/>
      <c r="L2098" s="12"/>
      <c r="M2098" s="12"/>
      <c r="N2098" s="12"/>
      <c r="O2098" s="12"/>
      <c r="P2098" s="12"/>
      <c r="Q2098" s="12"/>
      <c r="R2098" s="12"/>
      <c r="S2098" s="12"/>
      <c r="T2098" s="12"/>
      <c r="U2098" s="12"/>
      <c r="V2098" s="12"/>
      <c r="W2098" s="12"/>
      <c r="X2098" s="12"/>
      <c r="Y2098" s="12"/>
      <c r="Z2098" s="12"/>
      <c r="AA2098" s="12"/>
      <c r="AB2098" s="12"/>
    </row>
    <row r="2099" spans="1:28" ht="12.75" customHeight="1" x14ac:dyDescent="0.15">
      <c r="A2099" t="str">
        <f t="shared" si="97"/>
        <v>1435313665540246176294</v>
      </c>
      <c r="B2099" s="45">
        <v>143531366</v>
      </c>
      <c r="C2099" s="13">
        <v>5540246176294</v>
      </c>
      <c r="D2099" s="11" t="str">
        <f t="shared" si="96"/>
        <v>CREMERIE</v>
      </c>
      <c r="E2099" s="7">
        <v>44940</v>
      </c>
      <c r="F2099" s="42" t="str">
        <f t="shared" si="98"/>
        <v>202301</v>
      </c>
      <c r="G2099" s="9">
        <v>1114</v>
      </c>
      <c r="H2099" s="12"/>
      <c r="I2099" s="12"/>
      <c r="J2099" s="12"/>
      <c r="K2099" s="12"/>
      <c r="L2099" s="12"/>
      <c r="M2099" s="12"/>
      <c r="N2099" s="12"/>
      <c r="O2099" s="12"/>
      <c r="P2099" s="12"/>
      <c r="Q2099" s="12"/>
      <c r="R2099" s="12"/>
      <c r="S2099" s="12"/>
      <c r="T2099" s="12"/>
      <c r="U2099" s="12"/>
      <c r="V2099" s="12"/>
      <c r="W2099" s="12"/>
      <c r="X2099" s="12"/>
      <c r="Y2099" s="12"/>
      <c r="Z2099" s="12"/>
      <c r="AA2099" s="12"/>
      <c r="AB2099" s="12"/>
    </row>
    <row r="2100" spans="1:28" ht="12.75" customHeight="1" x14ac:dyDescent="0.15">
      <c r="A2100" t="str">
        <f t="shared" si="97"/>
        <v>1435313665540246176295</v>
      </c>
      <c r="B2100" s="45">
        <v>143531366</v>
      </c>
      <c r="C2100" s="11">
        <v>5540246176295</v>
      </c>
      <c r="D2100" s="11" t="str">
        <f t="shared" si="96"/>
        <v>CREMERIE</v>
      </c>
      <c r="E2100" s="4">
        <v>44940</v>
      </c>
      <c r="F2100" s="42" t="str">
        <f t="shared" si="98"/>
        <v>202301</v>
      </c>
      <c r="G2100" s="6">
        <v>4381</v>
      </c>
      <c r="H2100" s="12"/>
      <c r="I2100" s="12"/>
      <c r="J2100" s="12"/>
      <c r="K2100" s="12"/>
      <c r="L2100" s="12"/>
      <c r="M2100" s="12"/>
      <c r="N2100" s="12"/>
      <c r="O2100" s="12"/>
      <c r="P2100" s="12"/>
      <c r="Q2100" s="12"/>
      <c r="R2100" s="12"/>
      <c r="S2100" s="12"/>
      <c r="T2100" s="12"/>
      <c r="U2100" s="12"/>
      <c r="V2100" s="12"/>
      <c r="W2100" s="12"/>
      <c r="X2100" s="12"/>
      <c r="Y2100" s="12"/>
      <c r="Z2100" s="12"/>
      <c r="AA2100" s="12"/>
      <c r="AB2100" s="12"/>
    </row>
    <row r="2101" spans="1:28" ht="12.75" customHeight="1" x14ac:dyDescent="0.15">
      <c r="A2101" t="str">
        <f t="shared" si="97"/>
        <v>1435313825540246171933</v>
      </c>
      <c r="B2101" s="45">
        <v>143531382</v>
      </c>
      <c r="C2101" s="11">
        <v>5540246171933</v>
      </c>
      <c r="D2101" s="11" t="str">
        <f t="shared" si="96"/>
        <v>CREMERIE</v>
      </c>
      <c r="E2101" s="4">
        <v>44941</v>
      </c>
      <c r="F2101" s="42" t="str">
        <f t="shared" si="98"/>
        <v>202301</v>
      </c>
      <c r="G2101" s="6">
        <v>446</v>
      </c>
      <c r="H2101" s="12"/>
      <c r="I2101" s="12"/>
      <c r="J2101" s="12"/>
      <c r="K2101" s="12"/>
      <c r="L2101" s="12"/>
      <c r="M2101" s="12"/>
      <c r="N2101" s="12"/>
      <c r="O2101" s="12"/>
      <c r="P2101" s="12"/>
      <c r="Q2101" s="12"/>
      <c r="R2101" s="12"/>
      <c r="S2101" s="12"/>
      <c r="T2101" s="12"/>
      <c r="U2101" s="12"/>
      <c r="V2101" s="12"/>
      <c r="W2101" s="12"/>
      <c r="X2101" s="12"/>
      <c r="Y2101" s="12"/>
      <c r="Z2101" s="12"/>
      <c r="AA2101" s="12"/>
      <c r="AB2101" s="12"/>
    </row>
    <row r="2102" spans="1:28" ht="12.75" customHeight="1" x14ac:dyDescent="0.15">
      <c r="A2102" t="str">
        <f t="shared" si="97"/>
        <v>1435313935540246194632</v>
      </c>
      <c r="B2102" s="45">
        <v>143531393</v>
      </c>
      <c r="C2102" s="11">
        <v>5540246194632</v>
      </c>
      <c r="D2102" s="11" t="str">
        <f t="shared" si="96"/>
        <v>BOULANGERIE</v>
      </c>
      <c r="E2102" s="4">
        <v>44940</v>
      </c>
      <c r="F2102" s="42" t="str">
        <f t="shared" si="98"/>
        <v>202301</v>
      </c>
      <c r="G2102" s="6">
        <v>251</v>
      </c>
      <c r="H2102" s="12"/>
      <c r="I2102" s="12"/>
      <c r="J2102" s="12"/>
      <c r="K2102" s="12"/>
      <c r="L2102" s="12"/>
      <c r="M2102" s="12"/>
      <c r="N2102" s="12"/>
      <c r="O2102" s="12"/>
      <c r="P2102" s="12"/>
      <c r="Q2102" s="12"/>
      <c r="R2102" s="12"/>
      <c r="S2102" s="12"/>
      <c r="T2102" s="12"/>
      <c r="U2102" s="12"/>
      <c r="V2102" s="12"/>
      <c r="W2102" s="12"/>
      <c r="X2102" s="12"/>
      <c r="Y2102" s="12"/>
      <c r="Z2102" s="12"/>
      <c r="AA2102" s="12"/>
      <c r="AB2102" s="12"/>
    </row>
    <row r="2103" spans="1:28" ht="12.75" customHeight="1" x14ac:dyDescent="0.15">
      <c r="A2103" t="str">
        <f t="shared" si="97"/>
        <v>1435314235540246188175</v>
      </c>
      <c r="B2103" s="45">
        <v>143531423</v>
      </c>
      <c r="C2103" s="13">
        <v>5540246188175</v>
      </c>
      <c r="D2103" s="11" t="str">
        <f t="shared" si="96"/>
        <v>CREMERIE</v>
      </c>
      <c r="E2103" s="7">
        <v>44945</v>
      </c>
      <c r="F2103" s="42" t="str">
        <f t="shared" si="98"/>
        <v>202301</v>
      </c>
      <c r="G2103" s="9">
        <v>464</v>
      </c>
      <c r="H2103" s="12"/>
      <c r="I2103" s="12"/>
      <c r="J2103" s="12"/>
      <c r="K2103" s="12"/>
      <c r="L2103" s="12"/>
      <c r="M2103" s="12"/>
      <c r="N2103" s="12"/>
      <c r="O2103" s="12"/>
      <c r="P2103" s="12"/>
      <c r="Q2103" s="12"/>
      <c r="R2103" s="12"/>
      <c r="S2103" s="12"/>
      <c r="T2103" s="12"/>
      <c r="U2103" s="12"/>
      <c r="V2103" s="12"/>
      <c r="W2103" s="12"/>
      <c r="X2103" s="12"/>
      <c r="Y2103" s="12"/>
      <c r="Z2103" s="12"/>
      <c r="AA2103" s="12"/>
      <c r="AB2103" s="12"/>
    </row>
    <row r="2104" spans="1:28" ht="12.75" customHeight="1" x14ac:dyDescent="0.15">
      <c r="A2104" t="str">
        <f t="shared" si="97"/>
        <v>1435314255540246171933</v>
      </c>
      <c r="B2104" s="45">
        <v>143531425</v>
      </c>
      <c r="C2104" s="11">
        <v>5540246171933</v>
      </c>
      <c r="D2104" s="11" t="str">
        <f t="shared" si="96"/>
        <v>CREMERIE</v>
      </c>
      <c r="E2104" s="4">
        <v>44945</v>
      </c>
      <c r="F2104" s="42" t="str">
        <f t="shared" si="98"/>
        <v>202301</v>
      </c>
      <c r="G2104" s="6">
        <v>1114</v>
      </c>
      <c r="H2104" s="12"/>
      <c r="I2104" s="12"/>
      <c r="J2104" s="12"/>
      <c r="K2104" s="12"/>
      <c r="L2104" s="12"/>
      <c r="M2104" s="12"/>
      <c r="N2104" s="12"/>
      <c r="O2104" s="12"/>
      <c r="P2104" s="12"/>
      <c r="Q2104" s="12"/>
      <c r="R2104" s="12"/>
      <c r="S2104" s="12"/>
      <c r="T2104" s="12"/>
      <c r="U2104" s="12"/>
      <c r="V2104" s="12"/>
      <c r="W2104" s="12"/>
      <c r="X2104" s="12"/>
      <c r="Y2104" s="12"/>
      <c r="Z2104" s="12"/>
      <c r="AA2104" s="12"/>
      <c r="AB2104" s="12"/>
    </row>
    <row r="2105" spans="1:28" ht="12.75" customHeight="1" x14ac:dyDescent="0.15">
      <c r="A2105" t="str">
        <f t="shared" si="97"/>
        <v>1435314255540246176294</v>
      </c>
      <c r="B2105" s="45">
        <v>143531425</v>
      </c>
      <c r="C2105" s="13">
        <v>5540246176294</v>
      </c>
      <c r="D2105" s="11" t="str">
        <f t="shared" si="96"/>
        <v>CREMERIE</v>
      </c>
      <c r="E2105" s="7">
        <v>44945</v>
      </c>
      <c r="F2105" s="42" t="str">
        <f t="shared" si="98"/>
        <v>202301</v>
      </c>
      <c r="G2105" s="9">
        <v>743</v>
      </c>
      <c r="H2105" s="12"/>
      <c r="I2105" s="12"/>
      <c r="J2105" s="12"/>
      <c r="K2105" s="12"/>
      <c r="L2105" s="12"/>
      <c r="M2105" s="12"/>
      <c r="N2105" s="12"/>
      <c r="O2105" s="12"/>
      <c r="P2105" s="12"/>
      <c r="Q2105" s="12"/>
      <c r="R2105" s="12"/>
      <c r="S2105" s="12"/>
      <c r="T2105" s="12"/>
      <c r="U2105" s="12"/>
      <c r="V2105" s="12"/>
      <c r="W2105" s="12"/>
      <c r="X2105" s="12"/>
      <c r="Y2105" s="12"/>
      <c r="Z2105" s="12"/>
      <c r="AA2105" s="12"/>
      <c r="AB2105" s="12"/>
    </row>
    <row r="2106" spans="1:28" ht="12.75" customHeight="1" x14ac:dyDescent="0.15">
      <c r="A2106" t="str">
        <f t="shared" si="97"/>
        <v>1435314255540246176295</v>
      </c>
      <c r="B2106" s="45">
        <v>143531425</v>
      </c>
      <c r="C2106" s="11">
        <v>5540246176295</v>
      </c>
      <c r="D2106" s="11" t="str">
        <f t="shared" si="96"/>
        <v>CREMERIE</v>
      </c>
      <c r="E2106" s="4">
        <v>44945</v>
      </c>
      <c r="F2106" s="42" t="str">
        <f t="shared" si="98"/>
        <v>202301</v>
      </c>
      <c r="G2106" s="6">
        <v>7424</v>
      </c>
      <c r="H2106" s="12"/>
      <c r="I2106" s="12"/>
      <c r="J2106" s="12"/>
      <c r="K2106" s="12"/>
      <c r="L2106" s="12"/>
      <c r="M2106" s="12"/>
      <c r="N2106" s="12"/>
      <c r="O2106" s="12"/>
      <c r="P2106" s="12"/>
      <c r="Q2106" s="12"/>
      <c r="R2106" s="12"/>
      <c r="S2106" s="12"/>
      <c r="T2106" s="12"/>
      <c r="U2106" s="12"/>
      <c r="V2106" s="12"/>
      <c r="W2106" s="12"/>
      <c r="X2106" s="12"/>
      <c r="Y2106" s="12"/>
      <c r="Z2106" s="12"/>
      <c r="AA2106" s="12"/>
      <c r="AB2106" s="12"/>
    </row>
    <row r="2107" spans="1:28" ht="12.75" customHeight="1" x14ac:dyDescent="0.15">
      <c r="A2107" t="str">
        <f t="shared" si="97"/>
        <v>1435314255540246187987</v>
      </c>
      <c r="B2107" s="45">
        <v>143531425</v>
      </c>
      <c r="C2107" s="11">
        <v>5540246187987</v>
      </c>
      <c r="D2107" s="11" t="str">
        <f t="shared" si="96"/>
        <v>CREMERIE</v>
      </c>
      <c r="E2107" s="4">
        <v>44945</v>
      </c>
      <c r="F2107" s="42" t="str">
        <f t="shared" si="98"/>
        <v>202301</v>
      </c>
      <c r="G2107" s="6">
        <v>4455</v>
      </c>
      <c r="H2107" s="12"/>
      <c r="I2107" s="12"/>
      <c r="J2107" s="12"/>
      <c r="K2107" s="12"/>
      <c r="L2107" s="12"/>
      <c r="M2107" s="12"/>
      <c r="N2107" s="12"/>
      <c r="O2107" s="12"/>
      <c r="P2107" s="12"/>
      <c r="Q2107" s="12"/>
      <c r="R2107" s="12"/>
      <c r="S2107" s="12"/>
      <c r="T2107" s="12"/>
      <c r="U2107" s="12"/>
      <c r="V2107" s="12"/>
      <c r="W2107" s="12"/>
      <c r="X2107" s="12"/>
      <c r="Y2107" s="12"/>
      <c r="Z2107" s="12"/>
      <c r="AA2107" s="12"/>
      <c r="AB2107" s="12"/>
    </row>
    <row r="2108" spans="1:28" ht="12.75" customHeight="1" x14ac:dyDescent="0.15">
      <c r="A2108" t="str">
        <f t="shared" si="97"/>
        <v>1435314305540246194632</v>
      </c>
      <c r="B2108" s="45">
        <v>143531430</v>
      </c>
      <c r="C2108" s="13">
        <v>5540246194632</v>
      </c>
      <c r="D2108" s="11" t="str">
        <f t="shared" si="96"/>
        <v>BOULANGERIE</v>
      </c>
      <c r="E2108" s="7">
        <v>44947</v>
      </c>
      <c r="F2108" s="42" t="str">
        <f t="shared" si="98"/>
        <v>202301</v>
      </c>
      <c r="G2108" s="9">
        <v>1253</v>
      </c>
      <c r="H2108" s="12"/>
      <c r="I2108" s="12"/>
      <c r="J2108" s="12"/>
      <c r="K2108" s="12"/>
      <c r="L2108" s="12"/>
      <c r="M2108" s="12"/>
      <c r="N2108" s="12"/>
      <c r="O2108" s="12"/>
      <c r="P2108" s="12"/>
      <c r="Q2108" s="12"/>
      <c r="R2108" s="12"/>
      <c r="S2108" s="12"/>
      <c r="T2108" s="12"/>
      <c r="U2108" s="12"/>
      <c r="V2108" s="12"/>
      <c r="W2108" s="12"/>
      <c r="X2108" s="12"/>
      <c r="Y2108" s="12"/>
      <c r="Z2108" s="12"/>
      <c r="AA2108" s="12"/>
      <c r="AB2108" s="12"/>
    </row>
    <row r="2109" spans="1:28" ht="12.75" customHeight="1" x14ac:dyDescent="0.15">
      <c r="A2109" t="str">
        <f t="shared" si="97"/>
        <v>1435314325540246188175</v>
      </c>
      <c r="B2109" s="45">
        <v>143531432</v>
      </c>
      <c r="C2109" s="13">
        <v>5540246188175</v>
      </c>
      <c r="D2109" s="11" t="str">
        <f t="shared" si="96"/>
        <v>CREMERIE</v>
      </c>
      <c r="E2109" s="7">
        <v>44942</v>
      </c>
      <c r="F2109" s="42" t="str">
        <f t="shared" si="98"/>
        <v>202301</v>
      </c>
      <c r="G2109" s="9">
        <v>464</v>
      </c>
      <c r="H2109" s="12"/>
      <c r="I2109" s="12"/>
      <c r="J2109" s="12"/>
      <c r="K2109" s="12"/>
      <c r="L2109" s="12"/>
      <c r="M2109" s="12"/>
      <c r="N2109" s="12"/>
      <c r="O2109" s="12"/>
      <c r="P2109" s="12"/>
      <c r="Q2109" s="12"/>
      <c r="R2109" s="12"/>
      <c r="S2109" s="12"/>
      <c r="T2109" s="12"/>
      <c r="U2109" s="12"/>
      <c r="V2109" s="12"/>
      <c r="W2109" s="12"/>
      <c r="X2109" s="12"/>
      <c r="Y2109" s="12"/>
      <c r="Z2109" s="12"/>
      <c r="AA2109" s="12"/>
      <c r="AB2109" s="12"/>
    </row>
    <row r="2110" spans="1:28" ht="12.75" customHeight="1" x14ac:dyDescent="0.15">
      <c r="A2110" t="str">
        <f t="shared" si="97"/>
        <v>1435314335540246188175</v>
      </c>
      <c r="B2110" s="45">
        <v>143531433</v>
      </c>
      <c r="C2110" s="11">
        <v>5540246188175</v>
      </c>
      <c r="D2110" s="11" t="str">
        <f t="shared" si="96"/>
        <v>CREMERIE</v>
      </c>
      <c r="E2110" s="4">
        <v>44946</v>
      </c>
      <c r="F2110" s="42" t="str">
        <f t="shared" si="98"/>
        <v>202301</v>
      </c>
      <c r="G2110" s="6">
        <v>1044</v>
      </c>
      <c r="H2110" s="12"/>
      <c r="I2110" s="12"/>
      <c r="J2110" s="12"/>
      <c r="K2110" s="12"/>
      <c r="L2110" s="12"/>
      <c r="M2110" s="12"/>
      <c r="N2110" s="12"/>
      <c r="O2110" s="12"/>
      <c r="P2110" s="12"/>
      <c r="Q2110" s="12"/>
      <c r="R2110" s="12"/>
      <c r="S2110" s="12"/>
      <c r="T2110" s="12"/>
      <c r="U2110" s="12"/>
      <c r="V2110" s="12"/>
      <c r="W2110" s="12"/>
      <c r="X2110" s="12"/>
      <c r="Y2110" s="12"/>
      <c r="Z2110" s="12"/>
      <c r="AA2110" s="12"/>
      <c r="AB2110" s="12"/>
    </row>
    <row r="2111" spans="1:28" ht="12.75" customHeight="1" x14ac:dyDescent="0.15">
      <c r="A2111" t="str">
        <f t="shared" si="97"/>
        <v>1435314355540246183844</v>
      </c>
      <c r="B2111" s="45">
        <v>143531435</v>
      </c>
      <c r="C2111" s="11">
        <v>5540246183844</v>
      </c>
      <c r="D2111" s="11" t="str">
        <f t="shared" si="96"/>
        <v>BOULANGERIE</v>
      </c>
      <c r="E2111" s="4">
        <v>44946</v>
      </c>
      <c r="F2111" s="42" t="str">
        <f t="shared" si="98"/>
        <v>202301</v>
      </c>
      <c r="G2111" s="6">
        <v>325</v>
      </c>
      <c r="H2111" s="12"/>
      <c r="I2111" s="12"/>
      <c r="J2111" s="12"/>
      <c r="K2111" s="12"/>
      <c r="L2111" s="12"/>
      <c r="M2111" s="12"/>
      <c r="N2111" s="12"/>
      <c r="O2111" s="12"/>
      <c r="P2111" s="12"/>
      <c r="Q2111" s="12"/>
      <c r="R2111" s="12"/>
      <c r="S2111" s="12"/>
      <c r="T2111" s="12"/>
      <c r="U2111" s="12"/>
      <c r="V2111" s="12"/>
      <c r="W2111" s="12"/>
      <c r="X2111" s="12"/>
      <c r="Y2111" s="12"/>
      <c r="Z2111" s="12"/>
      <c r="AA2111" s="12"/>
      <c r="AB2111" s="12"/>
    </row>
    <row r="2112" spans="1:28" ht="12.75" customHeight="1" x14ac:dyDescent="0.15">
      <c r="A2112" t="str">
        <f t="shared" si="97"/>
        <v>1435314535540246172978</v>
      </c>
      <c r="B2112" s="45">
        <v>143531453</v>
      </c>
      <c r="C2112" s="13">
        <v>5540246172978</v>
      </c>
      <c r="D2112" s="11" t="str">
        <f t="shared" si="96"/>
        <v>CREMERIE</v>
      </c>
      <c r="E2112" s="7">
        <v>44946</v>
      </c>
      <c r="F2112" s="42" t="str">
        <f t="shared" si="98"/>
        <v>202301</v>
      </c>
      <c r="G2112" s="9">
        <v>1671</v>
      </c>
      <c r="H2112" s="12"/>
      <c r="I2112" s="12"/>
      <c r="J2112" s="12"/>
      <c r="K2112" s="12"/>
      <c r="L2112" s="12"/>
      <c r="M2112" s="12"/>
      <c r="N2112" s="12"/>
      <c r="O2112" s="12"/>
      <c r="P2112" s="12"/>
      <c r="Q2112" s="12"/>
      <c r="R2112" s="12"/>
      <c r="S2112" s="12"/>
      <c r="T2112" s="12"/>
      <c r="U2112" s="12"/>
      <c r="V2112" s="12"/>
      <c r="W2112" s="12"/>
      <c r="X2112" s="12"/>
      <c r="Y2112" s="12"/>
      <c r="Z2112" s="12"/>
      <c r="AA2112" s="12"/>
      <c r="AB2112" s="12"/>
    </row>
    <row r="2113" spans="1:28" ht="12.75" customHeight="1" x14ac:dyDescent="0.15">
      <c r="A2113" t="str">
        <f t="shared" si="97"/>
        <v>1435314535540246174174</v>
      </c>
      <c r="B2113" s="45">
        <v>143531453</v>
      </c>
      <c r="C2113" s="13">
        <v>5540246174174</v>
      </c>
      <c r="D2113" s="11" t="str">
        <f t="shared" si="96"/>
        <v>CREMERIE</v>
      </c>
      <c r="E2113" s="7">
        <v>44946</v>
      </c>
      <c r="F2113" s="42" t="str">
        <f t="shared" si="98"/>
        <v>202301</v>
      </c>
      <c r="G2113" s="9">
        <v>464</v>
      </c>
      <c r="H2113" s="12"/>
      <c r="I2113" s="12"/>
      <c r="J2113" s="12"/>
      <c r="K2113" s="12"/>
      <c r="L2113" s="12"/>
      <c r="M2113" s="12"/>
      <c r="N2113" s="12"/>
      <c r="O2113" s="12"/>
      <c r="P2113" s="12"/>
      <c r="Q2113" s="12"/>
      <c r="R2113" s="12"/>
      <c r="S2113" s="12"/>
      <c r="T2113" s="12"/>
      <c r="U2113" s="12"/>
      <c r="V2113" s="12"/>
      <c r="W2113" s="12"/>
      <c r="X2113" s="12"/>
      <c r="Y2113" s="12"/>
      <c r="Z2113" s="12"/>
      <c r="AA2113" s="12"/>
      <c r="AB2113" s="12"/>
    </row>
    <row r="2114" spans="1:28" ht="12.75" customHeight="1" x14ac:dyDescent="0.15">
      <c r="A2114" t="str">
        <f t="shared" si="97"/>
        <v>1435314535540246176699</v>
      </c>
      <c r="B2114" s="45">
        <v>143531453</v>
      </c>
      <c r="C2114" s="11">
        <v>5540246176699</v>
      </c>
      <c r="D2114" s="11" t="str">
        <f t="shared" ref="D2114:D2159" si="99">VLOOKUP(C2114,Categorie,4,FALSE)</f>
        <v>CREMERIE</v>
      </c>
      <c r="E2114" s="4">
        <v>44946</v>
      </c>
      <c r="F2114" s="42" t="str">
        <f t="shared" si="98"/>
        <v>202301</v>
      </c>
      <c r="G2114" s="6">
        <v>4176</v>
      </c>
      <c r="H2114" s="12"/>
      <c r="I2114" s="12"/>
      <c r="J2114" s="12"/>
      <c r="K2114" s="12"/>
      <c r="L2114" s="12"/>
      <c r="M2114" s="12"/>
      <c r="N2114" s="12"/>
      <c r="O2114" s="12"/>
      <c r="P2114" s="12"/>
      <c r="Q2114" s="12"/>
      <c r="R2114" s="12"/>
      <c r="S2114" s="12"/>
      <c r="T2114" s="12"/>
      <c r="U2114" s="12"/>
      <c r="V2114" s="12"/>
      <c r="W2114" s="12"/>
      <c r="X2114" s="12"/>
      <c r="Y2114" s="12"/>
      <c r="Z2114" s="12"/>
      <c r="AA2114" s="12"/>
      <c r="AB2114" s="12"/>
    </row>
    <row r="2115" spans="1:28" ht="12.75" customHeight="1" x14ac:dyDescent="0.15">
      <c r="A2115" t="str">
        <f t="shared" ref="A2115:A2159" si="100">_xlfn.CONCAT(B2115,C2115)</f>
        <v>1435314535540246192102</v>
      </c>
      <c r="B2115" s="45">
        <v>143531453</v>
      </c>
      <c r="C2115" s="13">
        <v>5540246192102</v>
      </c>
      <c r="D2115" s="11" t="str">
        <f t="shared" si="99"/>
        <v>CREMERIE</v>
      </c>
      <c r="E2115" s="7">
        <v>44946</v>
      </c>
      <c r="F2115" s="42" t="str">
        <f t="shared" ref="F2115:F2159" si="101">TEXT(E2115,"aaaamm")</f>
        <v>202301</v>
      </c>
      <c r="G2115" s="9">
        <v>2005</v>
      </c>
      <c r="H2115" s="12"/>
      <c r="I2115" s="12"/>
      <c r="J2115" s="12"/>
      <c r="K2115" s="12"/>
      <c r="L2115" s="12"/>
      <c r="M2115" s="12"/>
      <c r="N2115" s="12"/>
      <c r="O2115" s="12"/>
      <c r="P2115" s="12"/>
      <c r="Q2115" s="12"/>
      <c r="R2115" s="12"/>
      <c r="S2115" s="12"/>
      <c r="T2115" s="12"/>
      <c r="U2115" s="12"/>
      <c r="V2115" s="12"/>
      <c r="W2115" s="12"/>
      <c r="X2115" s="12"/>
      <c r="Y2115" s="12"/>
      <c r="Z2115" s="12"/>
      <c r="AA2115" s="12"/>
      <c r="AB2115" s="12"/>
    </row>
    <row r="2116" spans="1:28" ht="12.75" customHeight="1" x14ac:dyDescent="0.15">
      <c r="A2116" t="str">
        <f t="shared" si="100"/>
        <v>1435314545540246171933</v>
      </c>
      <c r="B2116" s="45">
        <v>143531454</v>
      </c>
      <c r="C2116" s="13">
        <v>5540246171933</v>
      </c>
      <c r="D2116" s="11" t="str">
        <f t="shared" si="99"/>
        <v>CREMERIE</v>
      </c>
      <c r="E2116" s="7">
        <v>44946</v>
      </c>
      <c r="F2116" s="42" t="str">
        <f t="shared" si="101"/>
        <v>202301</v>
      </c>
      <c r="G2116" s="9">
        <v>557</v>
      </c>
      <c r="H2116" s="12"/>
      <c r="I2116" s="12"/>
      <c r="J2116" s="12"/>
      <c r="K2116" s="12"/>
      <c r="L2116" s="12"/>
      <c r="M2116" s="12"/>
      <c r="N2116" s="12"/>
      <c r="O2116" s="12"/>
      <c r="P2116" s="12"/>
      <c r="Q2116" s="12"/>
      <c r="R2116" s="12"/>
      <c r="S2116" s="12"/>
      <c r="T2116" s="12"/>
      <c r="U2116" s="12"/>
      <c r="V2116" s="12"/>
      <c r="W2116" s="12"/>
      <c r="X2116" s="12"/>
      <c r="Y2116" s="12"/>
      <c r="Z2116" s="12"/>
      <c r="AA2116" s="12"/>
      <c r="AB2116" s="12"/>
    </row>
    <row r="2117" spans="1:28" ht="12.75" customHeight="1" x14ac:dyDescent="0.15">
      <c r="A2117" t="str">
        <f t="shared" si="100"/>
        <v>1435314545540246176294</v>
      </c>
      <c r="B2117" s="45">
        <v>143531454</v>
      </c>
      <c r="C2117" s="11">
        <v>5540246176294</v>
      </c>
      <c r="D2117" s="11" t="str">
        <f t="shared" si="99"/>
        <v>CREMERIE</v>
      </c>
      <c r="E2117" s="4">
        <v>44946</v>
      </c>
      <c r="F2117" s="42" t="str">
        <f t="shared" si="101"/>
        <v>202301</v>
      </c>
      <c r="G2117" s="6">
        <v>743</v>
      </c>
      <c r="H2117" s="12"/>
      <c r="I2117" s="12"/>
      <c r="J2117" s="12"/>
      <c r="K2117" s="12"/>
      <c r="L2117" s="12"/>
      <c r="M2117" s="12"/>
      <c r="N2117" s="12"/>
      <c r="O2117" s="12"/>
      <c r="P2117" s="12"/>
      <c r="Q2117" s="12"/>
      <c r="R2117" s="12"/>
      <c r="S2117" s="12"/>
      <c r="T2117" s="12"/>
      <c r="U2117" s="12"/>
      <c r="V2117" s="12"/>
      <c r="W2117" s="12"/>
      <c r="X2117" s="12"/>
      <c r="Y2117" s="12"/>
      <c r="Z2117" s="12"/>
      <c r="AA2117" s="12"/>
      <c r="AB2117" s="12"/>
    </row>
    <row r="2118" spans="1:28" ht="12.75" customHeight="1" x14ac:dyDescent="0.15">
      <c r="A2118" t="str">
        <f t="shared" si="100"/>
        <v>1435314545540246176295</v>
      </c>
      <c r="B2118" s="45">
        <v>143531454</v>
      </c>
      <c r="C2118" s="13">
        <v>5540246176295</v>
      </c>
      <c r="D2118" s="11" t="str">
        <f t="shared" si="99"/>
        <v>CREMERIE</v>
      </c>
      <c r="E2118" s="7">
        <v>44946</v>
      </c>
      <c r="F2118" s="42" t="str">
        <f t="shared" si="101"/>
        <v>202301</v>
      </c>
      <c r="G2118" s="9">
        <v>7424</v>
      </c>
      <c r="H2118" s="12"/>
      <c r="I2118" s="12"/>
      <c r="J2118" s="12"/>
      <c r="K2118" s="12"/>
      <c r="L2118" s="12"/>
      <c r="M2118" s="12"/>
      <c r="N2118" s="12"/>
      <c r="O2118" s="12"/>
      <c r="P2118" s="12"/>
      <c r="Q2118" s="12"/>
      <c r="R2118" s="12"/>
      <c r="S2118" s="12"/>
      <c r="T2118" s="12"/>
      <c r="U2118" s="12"/>
      <c r="V2118" s="12"/>
      <c r="W2118" s="12"/>
      <c r="X2118" s="12"/>
      <c r="Y2118" s="12"/>
      <c r="Z2118" s="12"/>
      <c r="AA2118" s="12"/>
      <c r="AB2118" s="12"/>
    </row>
    <row r="2119" spans="1:28" ht="12.75" customHeight="1" x14ac:dyDescent="0.15">
      <c r="A2119" t="str">
        <f t="shared" si="100"/>
        <v>1435314545540246187987</v>
      </c>
      <c r="B2119" s="45">
        <v>143531454</v>
      </c>
      <c r="C2119" s="11">
        <v>5540246187987</v>
      </c>
      <c r="D2119" s="11" t="str">
        <f t="shared" si="99"/>
        <v>CREMERIE</v>
      </c>
      <c r="E2119" s="4">
        <v>44946</v>
      </c>
      <c r="F2119" s="42" t="str">
        <f t="shared" si="101"/>
        <v>202301</v>
      </c>
      <c r="G2119" s="6">
        <v>4455</v>
      </c>
      <c r="H2119" s="12"/>
      <c r="I2119" s="12"/>
      <c r="J2119" s="12"/>
      <c r="K2119" s="12"/>
      <c r="L2119" s="12"/>
      <c r="M2119" s="12"/>
      <c r="N2119" s="12"/>
      <c r="O2119" s="12"/>
      <c r="P2119" s="12"/>
      <c r="Q2119" s="12"/>
      <c r="R2119" s="12"/>
      <c r="S2119" s="12"/>
      <c r="T2119" s="12"/>
      <c r="U2119" s="12"/>
      <c r="V2119" s="12"/>
      <c r="W2119" s="12"/>
      <c r="X2119" s="12"/>
      <c r="Y2119" s="12"/>
      <c r="Z2119" s="12"/>
      <c r="AA2119" s="12"/>
      <c r="AB2119" s="12"/>
    </row>
    <row r="2120" spans="1:28" ht="12.75" customHeight="1" x14ac:dyDescent="0.15">
      <c r="A2120" t="str">
        <f t="shared" si="100"/>
        <v>1435314585540246188175</v>
      </c>
      <c r="B2120" s="45">
        <v>143531458</v>
      </c>
      <c r="C2120" s="13">
        <v>5540246188175</v>
      </c>
      <c r="D2120" s="11" t="str">
        <f t="shared" si="99"/>
        <v>CREMERIE</v>
      </c>
      <c r="E2120" s="7">
        <v>44943</v>
      </c>
      <c r="F2120" s="42" t="str">
        <f t="shared" si="101"/>
        <v>202301</v>
      </c>
      <c r="G2120" s="9">
        <v>1392</v>
      </c>
      <c r="H2120" s="12"/>
      <c r="I2120" s="12"/>
      <c r="J2120" s="12"/>
      <c r="K2120" s="12"/>
      <c r="L2120" s="12"/>
      <c r="M2120" s="12"/>
      <c r="N2120" s="12"/>
      <c r="O2120" s="12"/>
      <c r="P2120" s="12"/>
      <c r="Q2120" s="12"/>
      <c r="R2120" s="12"/>
      <c r="S2120" s="12"/>
      <c r="T2120" s="12"/>
      <c r="U2120" s="12"/>
      <c r="V2120" s="12"/>
      <c r="W2120" s="12"/>
      <c r="X2120" s="12"/>
      <c r="Y2120" s="12"/>
      <c r="Z2120" s="12"/>
      <c r="AA2120" s="12"/>
      <c r="AB2120" s="12"/>
    </row>
    <row r="2121" spans="1:28" ht="12.75" customHeight="1" x14ac:dyDescent="0.15">
      <c r="A2121" t="str">
        <f t="shared" si="100"/>
        <v>1435314605540246191598</v>
      </c>
      <c r="B2121" s="45">
        <v>143531460</v>
      </c>
      <c r="C2121" s="13">
        <v>5540246191598</v>
      </c>
      <c r="D2121" s="11" t="str">
        <f t="shared" si="99"/>
        <v>CREMERIE</v>
      </c>
      <c r="E2121" s="7">
        <v>44947</v>
      </c>
      <c r="F2121" s="42" t="str">
        <f t="shared" si="101"/>
        <v>202301</v>
      </c>
      <c r="G2121" s="9">
        <v>1601</v>
      </c>
      <c r="H2121" s="12"/>
      <c r="I2121" s="12"/>
      <c r="J2121" s="12"/>
      <c r="K2121" s="12"/>
      <c r="L2121" s="12"/>
      <c r="M2121" s="12"/>
      <c r="N2121" s="12"/>
      <c r="O2121" s="12"/>
      <c r="P2121" s="12"/>
      <c r="Q2121" s="12"/>
      <c r="R2121" s="12"/>
      <c r="S2121" s="12"/>
      <c r="T2121" s="12"/>
      <c r="U2121" s="12"/>
      <c r="V2121" s="12"/>
      <c r="W2121" s="12"/>
      <c r="X2121" s="12"/>
      <c r="Y2121" s="12"/>
      <c r="Z2121" s="12"/>
      <c r="AA2121" s="12"/>
      <c r="AB2121" s="12"/>
    </row>
    <row r="2122" spans="1:28" ht="12.75" customHeight="1" x14ac:dyDescent="0.15">
      <c r="A2122" t="str">
        <f t="shared" si="100"/>
        <v>1435414755540246172669</v>
      </c>
      <c r="B2122" s="45">
        <v>143541475</v>
      </c>
      <c r="C2122" s="11">
        <v>5540246172669</v>
      </c>
      <c r="D2122" s="11" t="str">
        <f t="shared" si="99"/>
        <v>CREMERIE</v>
      </c>
      <c r="E2122" s="4">
        <v>44947</v>
      </c>
      <c r="F2122" s="42" t="str">
        <f t="shared" si="101"/>
        <v>202301</v>
      </c>
      <c r="G2122" s="6">
        <v>279</v>
      </c>
      <c r="H2122" s="12"/>
      <c r="I2122" s="12"/>
      <c r="J2122" s="12"/>
      <c r="K2122" s="12"/>
      <c r="L2122" s="12"/>
      <c r="M2122" s="12"/>
      <c r="N2122" s="12"/>
      <c r="O2122" s="12"/>
      <c r="P2122" s="12"/>
      <c r="Q2122" s="12"/>
      <c r="R2122" s="12"/>
      <c r="S2122" s="12"/>
      <c r="T2122" s="12"/>
      <c r="U2122" s="12"/>
      <c r="V2122" s="12"/>
      <c r="W2122" s="12"/>
      <c r="X2122" s="12"/>
      <c r="Y2122" s="12"/>
      <c r="Z2122" s="12"/>
      <c r="AA2122" s="12"/>
      <c r="AB2122" s="12"/>
    </row>
    <row r="2123" spans="1:28" ht="12.75" customHeight="1" x14ac:dyDescent="0.15">
      <c r="A2123" t="str">
        <f t="shared" si="100"/>
        <v>1435414755540246172978</v>
      </c>
      <c r="B2123" s="45">
        <v>143541475</v>
      </c>
      <c r="C2123" s="13">
        <v>5540246172978</v>
      </c>
      <c r="D2123" s="11" t="str">
        <f t="shared" si="99"/>
        <v>CREMERIE</v>
      </c>
      <c r="E2123" s="7">
        <v>44947</v>
      </c>
      <c r="F2123" s="42" t="str">
        <f t="shared" si="101"/>
        <v>202301</v>
      </c>
      <c r="G2123" s="9">
        <v>1253</v>
      </c>
      <c r="H2123" s="12"/>
      <c r="I2123" s="12"/>
      <c r="J2123" s="12"/>
      <c r="K2123" s="12"/>
      <c r="L2123" s="12"/>
      <c r="M2123" s="12"/>
      <c r="N2123" s="12"/>
      <c r="O2123" s="12"/>
      <c r="P2123" s="12"/>
      <c r="Q2123" s="12"/>
      <c r="R2123" s="12"/>
      <c r="S2123" s="12"/>
      <c r="T2123" s="12"/>
      <c r="U2123" s="12"/>
      <c r="V2123" s="12"/>
      <c r="W2123" s="12"/>
      <c r="X2123" s="12"/>
      <c r="Y2123" s="12"/>
      <c r="Z2123" s="12"/>
      <c r="AA2123" s="12"/>
      <c r="AB2123" s="12"/>
    </row>
    <row r="2124" spans="1:28" ht="12.75" customHeight="1" x14ac:dyDescent="0.15">
      <c r="A2124" t="str">
        <f t="shared" si="100"/>
        <v>1435414755540246174174</v>
      </c>
      <c r="B2124" s="45">
        <v>143541475</v>
      </c>
      <c r="C2124" s="13">
        <v>5540246174174</v>
      </c>
      <c r="D2124" s="11" t="str">
        <f t="shared" si="99"/>
        <v>CREMERIE</v>
      </c>
      <c r="E2124" s="7">
        <v>44947</v>
      </c>
      <c r="F2124" s="42" t="str">
        <f t="shared" si="101"/>
        <v>202301</v>
      </c>
      <c r="G2124" s="9">
        <v>464</v>
      </c>
      <c r="H2124" s="12"/>
      <c r="I2124" s="12"/>
      <c r="J2124" s="12"/>
      <c r="K2124" s="12"/>
      <c r="L2124" s="12"/>
      <c r="M2124" s="12"/>
      <c r="N2124" s="12"/>
      <c r="O2124" s="12"/>
      <c r="P2124" s="12"/>
      <c r="Q2124" s="12"/>
      <c r="R2124" s="12"/>
      <c r="S2124" s="12"/>
      <c r="T2124" s="12"/>
      <c r="U2124" s="12"/>
      <c r="V2124" s="12"/>
      <c r="W2124" s="12"/>
      <c r="X2124" s="12"/>
      <c r="Y2124" s="12"/>
      <c r="Z2124" s="12"/>
      <c r="AA2124" s="12"/>
      <c r="AB2124" s="12"/>
    </row>
    <row r="2125" spans="1:28" ht="12.75" customHeight="1" x14ac:dyDescent="0.15">
      <c r="A2125" t="str">
        <f t="shared" si="100"/>
        <v>1435414755540246176699</v>
      </c>
      <c r="B2125" s="45">
        <v>143541475</v>
      </c>
      <c r="C2125" s="13">
        <v>5540246176699</v>
      </c>
      <c r="D2125" s="11" t="str">
        <f t="shared" si="99"/>
        <v>CREMERIE</v>
      </c>
      <c r="E2125" s="7">
        <v>44947</v>
      </c>
      <c r="F2125" s="42" t="str">
        <f t="shared" si="101"/>
        <v>202301</v>
      </c>
      <c r="G2125" s="9">
        <v>4176</v>
      </c>
      <c r="H2125" s="12"/>
      <c r="I2125" s="12"/>
      <c r="J2125" s="12"/>
      <c r="K2125" s="12"/>
      <c r="L2125" s="12"/>
      <c r="M2125" s="12"/>
      <c r="N2125" s="12"/>
      <c r="O2125" s="12"/>
      <c r="P2125" s="12"/>
      <c r="Q2125" s="12"/>
      <c r="R2125" s="12"/>
      <c r="S2125" s="12"/>
      <c r="T2125" s="12"/>
      <c r="U2125" s="12"/>
      <c r="V2125" s="12"/>
      <c r="W2125" s="12"/>
      <c r="X2125" s="12"/>
      <c r="Y2125" s="12"/>
      <c r="Z2125" s="12"/>
      <c r="AA2125" s="12"/>
      <c r="AB2125" s="12"/>
    </row>
    <row r="2126" spans="1:28" ht="12.75" customHeight="1" x14ac:dyDescent="0.15">
      <c r="A2126" t="str">
        <f t="shared" si="100"/>
        <v>1435414775540246176294</v>
      </c>
      <c r="B2126" s="45">
        <v>143541477</v>
      </c>
      <c r="C2126" s="13">
        <v>5540246176294</v>
      </c>
      <c r="D2126" s="11" t="str">
        <f t="shared" si="99"/>
        <v>CREMERIE</v>
      </c>
      <c r="E2126" s="7">
        <v>44947</v>
      </c>
      <c r="F2126" s="42" t="str">
        <f t="shared" si="101"/>
        <v>202301</v>
      </c>
      <c r="G2126" s="9">
        <v>1485</v>
      </c>
      <c r="H2126" s="12"/>
      <c r="I2126" s="12"/>
      <c r="J2126" s="12"/>
      <c r="K2126" s="12"/>
      <c r="L2126" s="12"/>
      <c r="M2126" s="12"/>
      <c r="N2126" s="12"/>
      <c r="O2126" s="12"/>
      <c r="P2126" s="12"/>
      <c r="Q2126" s="12"/>
      <c r="R2126" s="12"/>
      <c r="S2126" s="12"/>
      <c r="T2126" s="12"/>
      <c r="U2126" s="12"/>
      <c r="V2126" s="12"/>
      <c r="W2126" s="12"/>
      <c r="X2126" s="12"/>
      <c r="Y2126" s="12"/>
      <c r="Z2126" s="12"/>
      <c r="AA2126" s="12"/>
      <c r="AB2126" s="12"/>
    </row>
    <row r="2127" spans="1:28" ht="12.75" customHeight="1" x14ac:dyDescent="0.15">
      <c r="A2127" t="str">
        <f t="shared" si="100"/>
        <v>1435414775540246176295</v>
      </c>
      <c r="B2127" s="45">
        <v>143541477</v>
      </c>
      <c r="C2127" s="11">
        <v>5540246176295</v>
      </c>
      <c r="D2127" s="11" t="str">
        <f t="shared" si="99"/>
        <v>CREMERIE</v>
      </c>
      <c r="E2127" s="4">
        <v>44947</v>
      </c>
      <c r="F2127" s="42" t="str">
        <f t="shared" si="101"/>
        <v>202301</v>
      </c>
      <c r="G2127" s="6">
        <v>11099</v>
      </c>
      <c r="H2127" s="12"/>
      <c r="I2127" s="12"/>
      <c r="J2127" s="12"/>
      <c r="K2127" s="12"/>
      <c r="L2127" s="12"/>
      <c r="M2127" s="12"/>
      <c r="N2127" s="12"/>
      <c r="O2127" s="12"/>
      <c r="P2127" s="12"/>
      <c r="Q2127" s="12"/>
      <c r="R2127" s="12"/>
      <c r="S2127" s="12"/>
      <c r="T2127" s="12"/>
      <c r="U2127" s="12"/>
      <c r="V2127" s="12"/>
      <c r="W2127" s="12"/>
      <c r="X2127" s="12"/>
      <c r="Y2127" s="12"/>
      <c r="Z2127" s="12"/>
      <c r="AA2127" s="12"/>
      <c r="AB2127" s="12"/>
    </row>
    <row r="2128" spans="1:28" ht="12.75" customHeight="1" x14ac:dyDescent="0.15">
      <c r="A2128" t="str">
        <f t="shared" si="100"/>
        <v>1435414865540246173472</v>
      </c>
      <c r="B2128" s="45">
        <v>143541486</v>
      </c>
      <c r="C2128" s="13">
        <v>5540246173472</v>
      </c>
      <c r="D2128" s="11" t="str">
        <f t="shared" si="99"/>
        <v>CREMERIE</v>
      </c>
      <c r="E2128" s="7">
        <v>44949</v>
      </c>
      <c r="F2128" s="42" t="str">
        <f t="shared" si="101"/>
        <v>202301</v>
      </c>
      <c r="G2128" s="9">
        <v>140</v>
      </c>
      <c r="H2128" s="12"/>
      <c r="I2128" s="12"/>
      <c r="J2128" s="12"/>
      <c r="K2128" s="12"/>
      <c r="L2128" s="12"/>
      <c r="M2128" s="12"/>
      <c r="N2128" s="12"/>
      <c r="O2128" s="12"/>
      <c r="P2128" s="12"/>
      <c r="Q2128" s="12"/>
      <c r="R2128" s="12"/>
      <c r="S2128" s="12"/>
      <c r="T2128" s="12"/>
      <c r="U2128" s="12"/>
      <c r="V2128" s="12"/>
      <c r="W2128" s="12"/>
      <c r="X2128" s="12"/>
      <c r="Y2128" s="12"/>
      <c r="Z2128" s="12"/>
      <c r="AA2128" s="12"/>
      <c r="AB2128" s="12"/>
    </row>
    <row r="2129" spans="1:28" ht="12.75" customHeight="1" x14ac:dyDescent="0.15">
      <c r="A2129" t="str">
        <f t="shared" si="100"/>
        <v>1435414865540246174095</v>
      </c>
      <c r="B2129" s="45">
        <v>143541486</v>
      </c>
      <c r="C2129" s="11">
        <v>5540246174095</v>
      </c>
      <c r="D2129" s="11" t="str">
        <f t="shared" si="99"/>
        <v>CREMERIE</v>
      </c>
      <c r="E2129" s="4">
        <v>44949</v>
      </c>
      <c r="F2129" s="42" t="str">
        <f t="shared" si="101"/>
        <v>202301</v>
      </c>
      <c r="G2129" s="6">
        <v>140</v>
      </c>
      <c r="H2129" s="12"/>
      <c r="I2129" s="12"/>
      <c r="J2129" s="12"/>
      <c r="K2129" s="12"/>
      <c r="L2129" s="12"/>
      <c r="M2129" s="12"/>
      <c r="N2129" s="12"/>
      <c r="O2129" s="12"/>
      <c r="P2129" s="12"/>
      <c r="Q2129" s="12"/>
      <c r="R2129" s="12"/>
      <c r="S2129" s="12"/>
      <c r="T2129" s="12"/>
      <c r="U2129" s="12"/>
      <c r="V2129" s="12"/>
      <c r="W2129" s="12"/>
      <c r="X2129" s="12"/>
      <c r="Y2129" s="12"/>
      <c r="Z2129" s="12"/>
      <c r="AA2129" s="12"/>
      <c r="AB2129" s="12"/>
    </row>
    <row r="2130" spans="1:28" ht="12.75" customHeight="1" x14ac:dyDescent="0.15">
      <c r="A2130" t="str">
        <f t="shared" si="100"/>
        <v>1435414865540246175049</v>
      </c>
      <c r="B2130" s="45">
        <v>143541486</v>
      </c>
      <c r="C2130" s="13">
        <v>5540246175049</v>
      </c>
      <c r="D2130" s="11" t="str">
        <f t="shared" si="99"/>
        <v>CREMERIE</v>
      </c>
      <c r="E2130" s="7">
        <v>44949</v>
      </c>
      <c r="F2130" s="42" t="str">
        <f t="shared" si="101"/>
        <v>202301</v>
      </c>
      <c r="G2130" s="9">
        <v>836</v>
      </c>
      <c r="H2130" s="12"/>
      <c r="I2130" s="12"/>
      <c r="J2130" s="12"/>
      <c r="K2130" s="12"/>
      <c r="L2130" s="12"/>
      <c r="M2130" s="12"/>
      <c r="N2130" s="12"/>
      <c r="O2130" s="12"/>
      <c r="P2130" s="12"/>
      <c r="Q2130" s="12"/>
      <c r="R2130" s="12"/>
      <c r="S2130" s="12"/>
      <c r="T2130" s="12"/>
      <c r="U2130" s="12"/>
      <c r="V2130" s="12"/>
      <c r="W2130" s="12"/>
      <c r="X2130" s="12"/>
      <c r="Y2130" s="12"/>
      <c r="Z2130" s="12"/>
      <c r="AA2130" s="12"/>
      <c r="AB2130" s="12"/>
    </row>
    <row r="2131" spans="1:28" ht="12.75" customHeight="1" x14ac:dyDescent="0.15">
      <c r="A2131" t="str">
        <f t="shared" si="100"/>
        <v>1435414865540246175050</v>
      </c>
      <c r="B2131" s="45">
        <v>143541486</v>
      </c>
      <c r="C2131" s="11">
        <v>5540246175050</v>
      </c>
      <c r="D2131" s="11" t="str">
        <f t="shared" si="99"/>
        <v>CREMERIE</v>
      </c>
      <c r="E2131" s="4">
        <v>44949</v>
      </c>
      <c r="F2131" s="42" t="str">
        <f t="shared" si="101"/>
        <v>202301</v>
      </c>
      <c r="G2131" s="6">
        <v>836</v>
      </c>
      <c r="H2131" s="12"/>
      <c r="I2131" s="12"/>
      <c r="J2131" s="12"/>
      <c r="K2131" s="12"/>
      <c r="L2131" s="12"/>
      <c r="M2131" s="12"/>
      <c r="N2131" s="12"/>
      <c r="O2131" s="12"/>
      <c r="P2131" s="12"/>
      <c r="Q2131" s="12"/>
      <c r="R2131" s="12"/>
      <c r="S2131" s="12"/>
      <c r="T2131" s="12"/>
      <c r="U2131" s="12"/>
      <c r="V2131" s="12"/>
      <c r="W2131" s="12"/>
      <c r="X2131" s="12"/>
      <c r="Y2131" s="12"/>
      <c r="Z2131" s="12"/>
      <c r="AA2131" s="12"/>
      <c r="AB2131" s="12"/>
    </row>
    <row r="2132" spans="1:28" ht="12.75" customHeight="1" x14ac:dyDescent="0.15">
      <c r="A2132" t="str">
        <f t="shared" si="100"/>
        <v>1435414865540246190743</v>
      </c>
      <c r="B2132" s="45">
        <v>143541486</v>
      </c>
      <c r="C2132" s="13">
        <v>5540246190743</v>
      </c>
      <c r="D2132" s="11" t="str">
        <f t="shared" si="99"/>
        <v>CREMERIE</v>
      </c>
      <c r="E2132" s="7">
        <v>44949</v>
      </c>
      <c r="F2132" s="42" t="str">
        <f t="shared" si="101"/>
        <v>202301</v>
      </c>
      <c r="G2132" s="9">
        <v>140</v>
      </c>
      <c r="H2132" s="12"/>
      <c r="I2132" s="12"/>
      <c r="J2132" s="12"/>
      <c r="K2132" s="12"/>
      <c r="L2132" s="12"/>
      <c r="M2132" s="12"/>
      <c r="N2132" s="12"/>
      <c r="O2132" s="12"/>
      <c r="P2132" s="12"/>
      <c r="Q2132" s="12"/>
      <c r="R2132" s="12"/>
      <c r="S2132" s="12"/>
      <c r="T2132" s="12"/>
      <c r="U2132" s="12"/>
      <c r="V2132" s="12"/>
      <c r="W2132" s="12"/>
      <c r="X2132" s="12"/>
      <c r="Y2132" s="12"/>
      <c r="Z2132" s="12"/>
      <c r="AA2132" s="12"/>
      <c r="AB2132" s="12"/>
    </row>
    <row r="2133" spans="1:28" ht="12.75" customHeight="1" x14ac:dyDescent="0.15">
      <c r="A2133" t="str">
        <f t="shared" si="100"/>
        <v>1435415055540246172539</v>
      </c>
      <c r="B2133" s="45">
        <v>143541505</v>
      </c>
      <c r="C2133" s="13">
        <v>5540246172539</v>
      </c>
      <c r="D2133" s="11" t="str">
        <f t="shared" si="99"/>
        <v>CREMERIE</v>
      </c>
      <c r="E2133" s="7">
        <v>44948</v>
      </c>
      <c r="F2133" s="42" t="str">
        <f t="shared" si="101"/>
        <v>202301</v>
      </c>
      <c r="G2133" s="9">
        <v>70</v>
      </c>
      <c r="H2133" s="12"/>
      <c r="I2133" s="12"/>
      <c r="J2133" s="12"/>
      <c r="K2133" s="12"/>
      <c r="L2133" s="12"/>
      <c r="M2133" s="12"/>
      <c r="N2133" s="12"/>
      <c r="O2133" s="12"/>
      <c r="P2133" s="12"/>
      <c r="Q2133" s="12"/>
      <c r="R2133" s="12"/>
      <c r="S2133" s="12"/>
      <c r="T2133" s="12"/>
      <c r="U2133" s="12"/>
      <c r="V2133" s="12"/>
      <c r="W2133" s="12"/>
      <c r="X2133" s="12"/>
      <c r="Y2133" s="12"/>
      <c r="Z2133" s="12"/>
      <c r="AA2133" s="12"/>
      <c r="AB2133" s="12"/>
    </row>
    <row r="2134" spans="1:28" ht="12.75" customHeight="1" x14ac:dyDescent="0.15">
      <c r="A2134" t="str">
        <f t="shared" si="100"/>
        <v>1435415055540246172669</v>
      </c>
      <c r="B2134" s="45">
        <v>143541505</v>
      </c>
      <c r="C2134" s="11">
        <v>5540246172669</v>
      </c>
      <c r="D2134" s="11" t="str">
        <f t="shared" si="99"/>
        <v>CREMERIE</v>
      </c>
      <c r="E2134" s="4">
        <v>44948</v>
      </c>
      <c r="F2134" s="42" t="str">
        <f t="shared" si="101"/>
        <v>202301</v>
      </c>
      <c r="G2134" s="6">
        <v>279</v>
      </c>
      <c r="H2134" s="12"/>
      <c r="I2134" s="12"/>
      <c r="J2134" s="12"/>
      <c r="K2134" s="12"/>
      <c r="L2134" s="12"/>
      <c r="M2134" s="12"/>
      <c r="N2134" s="12"/>
      <c r="O2134" s="12"/>
      <c r="P2134" s="12"/>
      <c r="Q2134" s="12"/>
      <c r="R2134" s="12"/>
      <c r="S2134" s="12"/>
      <c r="T2134" s="12"/>
      <c r="U2134" s="12"/>
      <c r="V2134" s="12"/>
      <c r="W2134" s="12"/>
      <c r="X2134" s="12"/>
      <c r="Y2134" s="12"/>
      <c r="Z2134" s="12"/>
      <c r="AA2134" s="12"/>
      <c r="AB2134" s="12"/>
    </row>
    <row r="2135" spans="1:28" ht="12.75" customHeight="1" x14ac:dyDescent="0.15">
      <c r="A2135" t="str">
        <f t="shared" si="100"/>
        <v>1435415055540246172978</v>
      </c>
      <c r="B2135" s="45">
        <v>143541505</v>
      </c>
      <c r="C2135" s="13">
        <v>5540246172978</v>
      </c>
      <c r="D2135" s="11" t="str">
        <f t="shared" si="99"/>
        <v>CREMERIE</v>
      </c>
      <c r="E2135" s="7">
        <v>44948</v>
      </c>
      <c r="F2135" s="42" t="str">
        <f t="shared" si="101"/>
        <v>202301</v>
      </c>
      <c r="G2135" s="9">
        <v>418</v>
      </c>
      <c r="H2135" s="12"/>
      <c r="I2135" s="12"/>
      <c r="J2135" s="12"/>
      <c r="K2135" s="12"/>
      <c r="L2135" s="12"/>
      <c r="M2135" s="12"/>
      <c r="N2135" s="12"/>
      <c r="O2135" s="12"/>
      <c r="P2135" s="12"/>
      <c r="Q2135" s="12"/>
      <c r="R2135" s="12"/>
      <c r="S2135" s="12"/>
      <c r="T2135" s="12"/>
      <c r="U2135" s="12"/>
      <c r="V2135" s="12"/>
      <c r="W2135" s="12"/>
      <c r="X2135" s="12"/>
      <c r="Y2135" s="12"/>
      <c r="Z2135" s="12"/>
      <c r="AA2135" s="12"/>
      <c r="AB2135" s="12"/>
    </row>
    <row r="2136" spans="1:28" ht="12.75" customHeight="1" x14ac:dyDescent="0.15">
      <c r="A2136" t="str">
        <f t="shared" si="100"/>
        <v>1435415055540246174174</v>
      </c>
      <c r="B2136" s="45">
        <v>143541505</v>
      </c>
      <c r="C2136" s="13">
        <v>5540246174174</v>
      </c>
      <c r="D2136" s="11" t="str">
        <f t="shared" si="99"/>
        <v>CREMERIE</v>
      </c>
      <c r="E2136" s="7">
        <v>44948</v>
      </c>
      <c r="F2136" s="42" t="str">
        <f t="shared" si="101"/>
        <v>202301</v>
      </c>
      <c r="G2136" s="9">
        <v>464</v>
      </c>
      <c r="H2136" s="12"/>
      <c r="I2136" s="12"/>
      <c r="J2136" s="12"/>
      <c r="K2136" s="12"/>
      <c r="L2136" s="12"/>
      <c r="M2136" s="12"/>
      <c r="N2136" s="12"/>
      <c r="O2136" s="12"/>
      <c r="P2136" s="12"/>
      <c r="Q2136" s="12"/>
      <c r="R2136" s="12"/>
      <c r="S2136" s="12"/>
      <c r="T2136" s="12"/>
      <c r="U2136" s="12"/>
      <c r="V2136" s="12"/>
      <c r="W2136" s="12"/>
      <c r="X2136" s="12"/>
      <c r="Y2136" s="12"/>
      <c r="Z2136" s="12"/>
      <c r="AA2136" s="12"/>
      <c r="AB2136" s="12"/>
    </row>
    <row r="2137" spans="1:28" ht="12.75" customHeight="1" x14ac:dyDescent="0.15">
      <c r="A2137" t="str">
        <f t="shared" si="100"/>
        <v>1435415055540246176699</v>
      </c>
      <c r="B2137" s="45">
        <v>143541505</v>
      </c>
      <c r="C2137" s="11">
        <v>5540246176699</v>
      </c>
      <c r="D2137" s="11" t="str">
        <f t="shared" si="99"/>
        <v>CREMERIE</v>
      </c>
      <c r="E2137" s="4">
        <v>44948</v>
      </c>
      <c r="F2137" s="42" t="str">
        <f t="shared" si="101"/>
        <v>202301</v>
      </c>
      <c r="G2137" s="6">
        <v>12528</v>
      </c>
      <c r="H2137" s="12"/>
      <c r="I2137" s="12"/>
      <c r="J2137" s="12"/>
      <c r="K2137" s="12"/>
      <c r="L2137" s="12"/>
      <c r="M2137" s="12"/>
      <c r="N2137" s="12"/>
      <c r="O2137" s="12"/>
      <c r="P2137" s="12"/>
      <c r="Q2137" s="12"/>
      <c r="R2137" s="12"/>
      <c r="S2137" s="12"/>
      <c r="T2137" s="12"/>
      <c r="U2137" s="12"/>
      <c r="V2137" s="12"/>
      <c r="W2137" s="12"/>
      <c r="X2137" s="12"/>
      <c r="Y2137" s="12"/>
      <c r="Z2137" s="12"/>
      <c r="AA2137" s="12"/>
      <c r="AB2137" s="12"/>
    </row>
    <row r="2138" spans="1:28" ht="12.75" customHeight="1" x14ac:dyDescent="0.15">
      <c r="A2138" t="str">
        <f t="shared" si="100"/>
        <v>1435415065540246171933</v>
      </c>
      <c r="B2138" s="45">
        <v>143541506</v>
      </c>
      <c r="C2138" s="13">
        <v>5540246171933</v>
      </c>
      <c r="D2138" s="11" t="str">
        <f t="shared" si="99"/>
        <v>CREMERIE</v>
      </c>
      <c r="E2138" s="7">
        <v>44948</v>
      </c>
      <c r="F2138" s="42" t="str">
        <f t="shared" si="101"/>
        <v>202301</v>
      </c>
      <c r="G2138" s="9">
        <v>1114</v>
      </c>
      <c r="H2138" s="12"/>
      <c r="I2138" s="12"/>
      <c r="J2138" s="12"/>
      <c r="K2138" s="12"/>
      <c r="L2138" s="12"/>
      <c r="M2138" s="12"/>
      <c r="N2138" s="12"/>
      <c r="O2138" s="12"/>
      <c r="P2138" s="12"/>
      <c r="Q2138" s="12"/>
      <c r="R2138" s="12"/>
      <c r="S2138" s="12"/>
      <c r="T2138" s="12"/>
      <c r="U2138" s="12"/>
      <c r="V2138" s="12"/>
      <c r="W2138" s="12"/>
      <c r="X2138" s="12"/>
      <c r="Y2138" s="12"/>
      <c r="Z2138" s="12"/>
      <c r="AA2138" s="12"/>
      <c r="AB2138" s="12"/>
    </row>
    <row r="2139" spans="1:28" ht="12.75" customHeight="1" x14ac:dyDescent="0.15">
      <c r="A2139" t="str">
        <f t="shared" si="100"/>
        <v>1435415065540246187987</v>
      </c>
      <c r="B2139" s="45">
        <v>143541506</v>
      </c>
      <c r="C2139" s="13">
        <v>5540246187987</v>
      </c>
      <c r="D2139" s="11" t="str">
        <f t="shared" si="99"/>
        <v>CREMERIE</v>
      </c>
      <c r="E2139" s="7">
        <v>44948</v>
      </c>
      <c r="F2139" s="42" t="str">
        <f t="shared" si="101"/>
        <v>202301</v>
      </c>
      <c r="G2139" s="9">
        <v>4455</v>
      </c>
      <c r="H2139" s="12"/>
      <c r="I2139" s="12"/>
      <c r="J2139" s="12"/>
      <c r="K2139" s="12"/>
      <c r="L2139" s="12"/>
      <c r="M2139" s="12"/>
      <c r="N2139" s="12"/>
      <c r="O2139" s="12"/>
      <c r="P2139" s="12"/>
      <c r="Q2139" s="12"/>
      <c r="R2139" s="12"/>
      <c r="S2139" s="12"/>
      <c r="T2139" s="12"/>
      <c r="U2139" s="12"/>
      <c r="V2139" s="12"/>
      <c r="W2139" s="12"/>
      <c r="X2139" s="12"/>
      <c r="Y2139" s="12"/>
      <c r="Z2139" s="12"/>
      <c r="AA2139" s="12"/>
      <c r="AB2139" s="12"/>
    </row>
    <row r="2140" spans="1:28" ht="12.75" customHeight="1" x14ac:dyDescent="0.15">
      <c r="A2140" t="str">
        <f t="shared" si="100"/>
        <v>1435415325540246172978</v>
      </c>
      <c r="B2140" s="45">
        <v>143541532</v>
      </c>
      <c r="C2140" s="11">
        <v>5540246172978</v>
      </c>
      <c r="D2140" s="11" t="str">
        <f t="shared" si="99"/>
        <v>CREMERIE</v>
      </c>
      <c r="E2140" s="4">
        <v>44949</v>
      </c>
      <c r="F2140" s="42" t="str">
        <f t="shared" si="101"/>
        <v>202301</v>
      </c>
      <c r="G2140" s="6">
        <v>2506</v>
      </c>
      <c r="H2140" s="12"/>
      <c r="I2140" s="12"/>
      <c r="J2140" s="12"/>
      <c r="K2140" s="12"/>
      <c r="L2140" s="12"/>
      <c r="M2140" s="12"/>
      <c r="N2140" s="12"/>
      <c r="O2140" s="12"/>
      <c r="P2140" s="12"/>
      <c r="Q2140" s="12"/>
      <c r="R2140" s="12"/>
      <c r="S2140" s="12"/>
      <c r="T2140" s="12"/>
      <c r="U2140" s="12"/>
      <c r="V2140" s="12"/>
      <c r="W2140" s="12"/>
      <c r="X2140" s="12"/>
      <c r="Y2140" s="12"/>
      <c r="Z2140" s="12"/>
      <c r="AA2140" s="12"/>
      <c r="AB2140" s="12"/>
    </row>
    <row r="2141" spans="1:28" ht="12.75" customHeight="1" x14ac:dyDescent="0.15">
      <c r="A2141" t="str">
        <f t="shared" si="100"/>
        <v>1435415355540246171933</v>
      </c>
      <c r="B2141" s="45">
        <v>143541535</v>
      </c>
      <c r="C2141" s="13">
        <v>5540246171933</v>
      </c>
      <c r="D2141" s="11" t="str">
        <f t="shared" si="99"/>
        <v>CREMERIE</v>
      </c>
      <c r="E2141" s="7">
        <v>44949</v>
      </c>
      <c r="F2141" s="42" t="str">
        <f t="shared" si="101"/>
        <v>202301</v>
      </c>
      <c r="G2141" s="9">
        <v>557</v>
      </c>
      <c r="H2141" s="12"/>
      <c r="I2141" s="12"/>
      <c r="J2141" s="12"/>
      <c r="K2141" s="12"/>
      <c r="L2141" s="12"/>
      <c r="M2141" s="12"/>
      <c r="N2141" s="12"/>
      <c r="O2141" s="12"/>
      <c r="P2141" s="12"/>
      <c r="Q2141" s="12"/>
      <c r="R2141" s="12"/>
      <c r="S2141" s="12"/>
      <c r="T2141" s="12"/>
      <c r="U2141" s="12"/>
      <c r="V2141" s="12"/>
      <c r="W2141" s="12"/>
      <c r="X2141" s="12"/>
      <c r="Y2141" s="12"/>
      <c r="Z2141" s="12"/>
      <c r="AA2141" s="12"/>
      <c r="AB2141" s="12"/>
    </row>
    <row r="2142" spans="1:28" ht="12.75" customHeight="1" x14ac:dyDescent="0.15">
      <c r="A2142" t="str">
        <f t="shared" si="100"/>
        <v>1435415355540246176294</v>
      </c>
      <c r="B2142" s="45">
        <v>143541535</v>
      </c>
      <c r="C2142" s="13">
        <v>5540246176294</v>
      </c>
      <c r="D2142" s="11" t="str">
        <f t="shared" si="99"/>
        <v>CREMERIE</v>
      </c>
      <c r="E2142" s="7">
        <v>44949</v>
      </c>
      <c r="F2142" s="42" t="str">
        <f t="shared" si="101"/>
        <v>202301</v>
      </c>
      <c r="G2142" s="9">
        <v>743</v>
      </c>
      <c r="H2142" s="12"/>
      <c r="I2142" s="12"/>
      <c r="J2142" s="12"/>
      <c r="K2142" s="12"/>
      <c r="L2142" s="12"/>
      <c r="M2142" s="12"/>
      <c r="N2142" s="12"/>
      <c r="O2142" s="12"/>
      <c r="P2142" s="12"/>
      <c r="Q2142" s="12"/>
      <c r="R2142" s="12"/>
      <c r="S2142" s="12"/>
      <c r="T2142" s="12"/>
      <c r="U2142" s="12"/>
      <c r="V2142" s="12"/>
      <c r="W2142" s="12"/>
      <c r="X2142" s="12"/>
      <c r="Y2142" s="12"/>
      <c r="Z2142" s="12"/>
      <c r="AA2142" s="12"/>
      <c r="AB2142" s="12"/>
    </row>
    <row r="2143" spans="1:28" ht="12.75" customHeight="1" x14ac:dyDescent="0.15">
      <c r="A2143" t="str">
        <f t="shared" si="100"/>
        <v>1435415355540246187987</v>
      </c>
      <c r="B2143" s="45">
        <v>143541535</v>
      </c>
      <c r="C2143" s="11">
        <v>5540246187987</v>
      </c>
      <c r="D2143" s="11" t="str">
        <f t="shared" si="99"/>
        <v>CREMERIE</v>
      </c>
      <c r="E2143" s="4">
        <v>44949</v>
      </c>
      <c r="F2143" s="42" t="str">
        <f t="shared" si="101"/>
        <v>202301</v>
      </c>
      <c r="G2143" s="6">
        <v>3341</v>
      </c>
      <c r="H2143" s="12"/>
      <c r="I2143" s="12"/>
      <c r="J2143" s="12"/>
      <c r="K2143" s="12"/>
      <c r="L2143" s="12"/>
      <c r="M2143" s="12"/>
      <c r="N2143" s="12"/>
      <c r="O2143" s="12"/>
      <c r="P2143" s="12"/>
      <c r="Q2143" s="12"/>
      <c r="R2143" s="12"/>
      <c r="S2143" s="12"/>
      <c r="T2143" s="12"/>
      <c r="U2143" s="12"/>
      <c r="V2143" s="12"/>
      <c r="W2143" s="12"/>
      <c r="X2143" s="12"/>
      <c r="Y2143" s="12"/>
      <c r="Z2143" s="12"/>
      <c r="AA2143" s="12"/>
      <c r="AB2143" s="12"/>
    </row>
    <row r="2144" spans="1:28" ht="12.75" customHeight="1" x14ac:dyDescent="0.15">
      <c r="A2144" t="str">
        <f t="shared" si="100"/>
        <v>1435415375540246188175</v>
      </c>
      <c r="B2144" s="45">
        <v>143541537</v>
      </c>
      <c r="C2144" s="11">
        <v>5540246188175</v>
      </c>
      <c r="D2144" s="11" t="str">
        <f t="shared" si="99"/>
        <v>CREMERIE</v>
      </c>
      <c r="E2144" s="4">
        <v>44953</v>
      </c>
      <c r="F2144" s="42" t="str">
        <f t="shared" si="101"/>
        <v>202301</v>
      </c>
      <c r="G2144" s="6">
        <v>743</v>
      </c>
      <c r="H2144" s="12"/>
      <c r="I2144" s="12"/>
      <c r="J2144" s="12"/>
      <c r="K2144" s="12"/>
      <c r="L2144" s="12"/>
      <c r="M2144" s="12"/>
      <c r="N2144" s="12"/>
      <c r="O2144" s="12"/>
      <c r="P2144" s="12"/>
      <c r="Q2144" s="12"/>
      <c r="R2144" s="12"/>
      <c r="S2144" s="12"/>
      <c r="T2144" s="12"/>
      <c r="U2144" s="12"/>
      <c r="V2144" s="12"/>
      <c r="W2144" s="12"/>
      <c r="X2144" s="12"/>
      <c r="Y2144" s="12"/>
      <c r="Z2144" s="12"/>
      <c r="AA2144" s="12"/>
      <c r="AB2144" s="12"/>
    </row>
    <row r="2145" spans="1:28" ht="12.75" customHeight="1" x14ac:dyDescent="0.15">
      <c r="A2145" t="str">
        <f t="shared" si="100"/>
        <v>1435415425540246186325</v>
      </c>
      <c r="B2145" s="45">
        <v>143541542</v>
      </c>
      <c r="C2145" s="11">
        <v>5540246186325</v>
      </c>
      <c r="D2145" s="11" t="str">
        <f t="shared" si="99"/>
        <v>CREMERIE</v>
      </c>
      <c r="E2145" s="4">
        <v>44953</v>
      </c>
      <c r="F2145" s="42" t="str">
        <f t="shared" si="101"/>
        <v>202301</v>
      </c>
      <c r="G2145" s="6">
        <v>279</v>
      </c>
      <c r="H2145" s="12"/>
      <c r="I2145" s="12"/>
      <c r="J2145" s="12"/>
      <c r="K2145" s="12"/>
      <c r="L2145" s="12"/>
      <c r="M2145" s="12"/>
      <c r="N2145" s="12"/>
      <c r="O2145" s="12"/>
      <c r="P2145" s="12"/>
      <c r="Q2145" s="12"/>
      <c r="R2145" s="12"/>
      <c r="S2145" s="12"/>
      <c r="T2145" s="12"/>
      <c r="U2145" s="12"/>
      <c r="V2145" s="12"/>
      <c r="W2145" s="12"/>
      <c r="X2145" s="12"/>
      <c r="Y2145" s="12"/>
      <c r="Z2145" s="12"/>
      <c r="AA2145" s="12"/>
      <c r="AB2145" s="12"/>
    </row>
    <row r="2146" spans="1:28" ht="12.75" customHeight="1" x14ac:dyDescent="0.15">
      <c r="A2146" t="str">
        <f t="shared" si="100"/>
        <v>1435415655540246172978</v>
      </c>
      <c r="B2146" s="45">
        <v>143541565</v>
      </c>
      <c r="C2146" s="13">
        <v>5540246172978</v>
      </c>
      <c r="D2146" s="11" t="str">
        <f t="shared" si="99"/>
        <v>CREMERIE</v>
      </c>
      <c r="E2146" s="7">
        <v>44952</v>
      </c>
      <c r="F2146" s="42" t="str">
        <f t="shared" si="101"/>
        <v>202301</v>
      </c>
      <c r="G2146" s="9">
        <v>836</v>
      </c>
      <c r="H2146" s="12"/>
      <c r="I2146" s="12"/>
      <c r="J2146" s="12"/>
      <c r="K2146" s="12"/>
      <c r="L2146" s="12"/>
      <c r="M2146" s="12"/>
      <c r="N2146" s="12"/>
      <c r="O2146" s="12"/>
      <c r="P2146" s="12"/>
      <c r="Q2146" s="12"/>
      <c r="R2146" s="12"/>
      <c r="S2146" s="12"/>
      <c r="T2146" s="12"/>
      <c r="U2146" s="12"/>
      <c r="V2146" s="12"/>
      <c r="W2146" s="12"/>
      <c r="X2146" s="12"/>
      <c r="Y2146" s="12"/>
      <c r="Z2146" s="12"/>
      <c r="AA2146" s="12"/>
      <c r="AB2146" s="12"/>
    </row>
    <row r="2147" spans="1:28" ht="12.75" customHeight="1" x14ac:dyDescent="0.15">
      <c r="A2147" t="str">
        <f t="shared" si="100"/>
        <v>1435415665540246171933</v>
      </c>
      <c r="B2147" s="45">
        <v>143541566</v>
      </c>
      <c r="C2147" s="13">
        <v>5540246171933</v>
      </c>
      <c r="D2147" s="11" t="str">
        <f t="shared" si="99"/>
        <v>CREMERIE</v>
      </c>
      <c r="E2147" s="7">
        <v>44952</v>
      </c>
      <c r="F2147" s="42" t="str">
        <f t="shared" si="101"/>
        <v>202301</v>
      </c>
      <c r="G2147" s="9">
        <v>1003</v>
      </c>
      <c r="H2147" s="12"/>
      <c r="I2147" s="12"/>
      <c r="J2147" s="12"/>
      <c r="K2147" s="12"/>
      <c r="L2147" s="12"/>
      <c r="M2147" s="12"/>
      <c r="N2147" s="12"/>
      <c r="O2147" s="12"/>
      <c r="P2147" s="12"/>
      <c r="Q2147" s="12"/>
      <c r="R2147" s="12"/>
      <c r="S2147" s="12"/>
      <c r="T2147" s="12"/>
      <c r="U2147" s="12"/>
      <c r="V2147" s="12"/>
      <c r="W2147" s="12"/>
      <c r="X2147" s="12"/>
      <c r="Y2147" s="12"/>
      <c r="Z2147" s="12"/>
      <c r="AA2147" s="12"/>
      <c r="AB2147" s="12"/>
    </row>
    <row r="2148" spans="1:28" ht="12.75" customHeight="1" x14ac:dyDescent="0.15">
      <c r="A2148" t="str">
        <f t="shared" si="100"/>
        <v>1435415665540246176294</v>
      </c>
      <c r="B2148" s="45">
        <v>143541566</v>
      </c>
      <c r="C2148" s="13">
        <v>5540246176294</v>
      </c>
      <c r="D2148" s="11" t="str">
        <f t="shared" si="99"/>
        <v>CREMERIE</v>
      </c>
      <c r="E2148" s="7">
        <v>44952</v>
      </c>
      <c r="F2148" s="42" t="str">
        <f t="shared" si="101"/>
        <v>202301</v>
      </c>
      <c r="G2148" s="9">
        <v>743</v>
      </c>
      <c r="H2148" s="12"/>
      <c r="I2148" s="12"/>
      <c r="J2148" s="12"/>
      <c r="K2148" s="12"/>
      <c r="L2148" s="12"/>
      <c r="M2148" s="12"/>
      <c r="N2148" s="12"/>
      <c r="O2148" s="12"/>
      <c r="P2148" s="12"/>
      <c r="Q2148" s="12"/>
      <c r="R2148" s="12"/>
      <c r="S2148" s="12"/>
      <c r="T2148" s="12"/>
      <c r="U2148" s="12"/>
      <c r="V2148" s="12"/>
      <c r="W2148" s="12"/>
      <c r="X2148" s="12"/>
      <c r="Y2148" s="12"/>
      <c r="Z2148" s="12"/>
      <c r="AA2148" s="12"/>
      <c r="AB2148" s="12"/>
    </row>
    <row r="2149" spans="1:28" ht="12.75" customHeight="1" x14ac:dyDescent="0.15">
      <c r="A2149" t="str">
        <f t="shared" si="100"/>
        <v>1435415735540246191594</v>
      </c>
      <c r="B2149" s="45">
        <v>143541573</v>
      </c>
      <c r="C2149" s="13">
        <v>5540246191594</v>
      </c>
      <c r="D2149" s="11" t="str">
        <f t="shared" si="99"/>
        <v>CREMERIE</v>
      </c>
      <c r="E2149" s="7">
        <v>44953</v>
      </c>
      <c r="F2149" s="42" t="str">
        <f t="shared" si="101"/>
        <v>202301</v>
      </c>
      <c r="G2149" s="9">
        <v>1504</v>
      </c>
      <c r="H2149" s="12"/>
      <c r="I2149" s="12"/>
      <c r="J2149" s="12"/>
      <c r="K2149" s="12"/>
      <c r="L2149" s="12"/>
      <c r="M2149" s="12"/>
      <c r="N2149" s="12"/>
      <c r="O2149" s="12"/>
      <c r="P2149" s="12"/>
      <c r="Q2149" s="12"/>
      <c r="R2149" s="12"/>
      <c r="S2149" s="12"/>
      <c r="T2149" s="12"/>
      <c r="U2149" s="12"/>
      <c r="V2149" s="12"/>
      <c r="W2149" s="12"/>
      <c r="X2149" s="12"/>
      <c r="Y2149" s="12"/>
      <c r="Z2149" s="12"/>
      <c r="AA2149" s="12"/>
      <c r="AB2149" s="12"/>
    </row>
    <row r="2150" spans="1:28" ht="12.75" customHeight="1" x14ac:dyDescent="0.15">
      <c r="A2150" t="str">
        <f t="shared" si="100"/>
        <v>1435415735540246191598</v>
      </c>
      <c r="B2150" s="45">
        <v>143541573</v>
      </c>
      <c r="C2150" s="11">
        <v>5540246191598</v>
      </c>
      <c r="D2150" s="11" t="str">
        <f t="shared" si="99"/>
        <v>CREMERIE</v>
      </c>
      <c r="E2150" s="4">
        <v>44953</v>
      </c>
      <c r="F2150" s="42" t="str">
        <f t="shared" si="101"/>
        <v>202301</v>
      </c>
      <c r="G2150" s="6">
        <v>1601</v>
      </c>
      <c r="H2150" s="12"/>
      <c r="I2150" s="12"/>
      <c r="J2150" s="12"/>
      <c r="K2150" s="12"/>
      <c r="L2150" s="12"/>
      <c r="M2150" s="12"/>
      <c r="N2150" s="12"/>
      <c r="O2150" s="12"/>
      <c r="P2150" s="12"/>
      <c r="Q2150" s="12"/>
      <c r="R2150" s="12"/>
      <c r="S2150" s="12"/>
      <c r="T2150" s="12"/>
      <c r="U2150" s="12"/>
      <c r="V2150" s="12"/>
      <c r="W2150" s="12"/>
      <c r="X2150" s="12"/>
      <c r="Y2150" s="12"/>
      <c r="Z2150" s="12"/>
      <c r="AA2150" s="12"/>
      <c r="AB2150" s="12"/>
    </row>
    <row r="2151" spans="1:28" ht="12.75" customHeight="1" x14ac:dyDescent="0.15">
      <c r="A2151" t="str">
        <f t="shared" si="100"/>
        <v>1435415735540246192102</v>
      </c>
      <c r="B2151" s="45">
        <v>143541573</v>
      </c>
      <c r="C2151" s="13">
        <v>5540246192102</v>
      </c>
      <c r="D2151" s="11" t="str">
        <f t="shared" si="99"/>
        <v>CREMERIE</v>
      </c>
      <c r="E2151" s="7">
        <v>44953</v>
      </c>
      <c r="F2151" s="42" t="str">
        <f t="shared" si="101"/>
        <v>202301</v>
      </c>
      <c r="G2151" s="9">
        <v>2005</v>
      </c>
      <c r="H2151" s="12"/>
      <c r="I2151" s="12"/>
      <c r="J2151" s="12"/>
      <c r="K2151" s="12"/>
      <c r="L2151" s="12"/>
      <c r="M2151" s="12"/>
      <c r="N2151" s="12"/>
      <c r="O2151" s="12"/>
      <c r="P2151" s="12"/>
      <c r="Q2151" s="12"/>
      <c r="R2151" s="12"/>
      <c r="S2151" s="12"/>
      <c r="T2151" s="12"/>
      <c r="U2151" s="12"/>
      <c r="V2151" s="12"/>
      <c r="W2151" s="12"/>
      <c r="X2151" s="12"/>
      <c r="Y2151" s="12"/>
      <c r="Z2151" s="12"/>
      <c r="AA2151" s="12"/>
      <c r="AB2151" s="12"/>
    </row>
    <row r="2152" spans="1:28" ht="12.75" customHeight="1" x14ac:dyDescent="0.15">
      <c r="A2152" t="str">
        <f t="shared" si="100"/>
        <v>1435415815540246188175</v>
      </c>
      <c r="B2152" s="45">
        <v>143541581</v>
      </c>
      <c r="C2152" s="11">
        <v>5540246188175</v>
      </c>
      <c r="D2152" s="11" t="str">
        <f t="shared" si="99"/>
        <v>CREMERIE</v>
      </c>
      <c r="E2152" s="4">
        <v>44949</v>
      </c>
      <c r="F2152" s="42" t="str">
        <f t="shared" si="101"/>
        <v>202301</v>
      </c>
      <c r="G2152" s="6">
        <v>1253</v>
      </c>
      <c r="H2152" s="12"/>
      <c r="I2152" s="12"/>
      <c r="J2152" s="12"/>
      <c r="K2152" s="12"/>
      <c r="L2152" s="12"/>
      <c r="M2152" s="12"/>
      <c r="N2152" s="12"/>
      <c r="O2152" s="12"/>
      <c r="P2152" s="12"/>
      <c r="Q2152" s="12"/>
      <c r="R2152" s="12"/>
      <c r="S2152" s="12"/>
      <c r="T2152" s="12"/>
      <c r="U2152" s="12"/>
      <c r="V2152" s="12"/>
      <c r="W2152" s="12"/>
      <c r="X2152" s="12"/>
      <c r="Y2152" s="12"/>
      <c r="Z2152" s="12"/>
      <c r="AA2152" s="12"/>
      <c r="AB2152" s="12"/>
    </row>
    <row r="2153" spans="1:28" ht="12.75" customHeight="1" x14ac:dyDescent="0.15">
      <c r="A2153" t="str">
        <f t="shared" si="100"/>
        <v>1435415945540246194632</v>
      </c>
      <c r="B2153" s="45">
        <v>143541594</v>
      </c>
      <c r="C2153" s="13">
        <v>5540246194632</v>
      </c>
      <c r="D2153" s="11" t="str">
        <f t="shared" si="99"/>
        <v>BOULANGERIE</v>
      </c>
      <c r="E2153" s="7">
        <v>44950</v>
      </c>
      <c r="F2153" s="42" t="str">
        <f t="shared" si="101"/>
        <v>202301</v>
      </c>
      <c r="G2153" s="9">
        <v>335</v>
      </c>
      <c r="H2153" s="12"/>
      <c r="I2153" s="12"/>
      <c r="J2153" s="12"/>
      <c r="K2153" s="12"/>
      <c r="L2153" s="12"/>
      <c r="M2153" s="12"/>
      <c r="N2153" s="12"/>
      <c r="O2153" s="12"/>
      <c r="P2153" s="12"/>
      <c r="Q2153" s="12"/>
      <c r="R2153" s="12"/>
      <c r="S2153" s="12"/>
      <c r="T2153" s="12"/>
      <c r="U2153" s="12"/>
      <c r="V2153" s="12"/>
      <c r="W2153" s="12"/>
      <c r="X2153" s="12"/>
      <c r="Y2153" s="12"/>
      <c r="Z2153" s="12"/>
      <c r="AA2153" s="12"/>
      <c r="AB2153" s="12"/>
    </row>
    <row r="2154" spans="1:28" ht="12.75" customHeight="1" x14ac:dyDescent="0.15">
      <c r="A2154" t="str">
        <f t="shared" si="100"/>
        <v>1435415955540246174174</v>
      </c>
      <c r="B2154" s="45">
        <v>143541595</v>
      </c>
      <c r="C2154" s="13">
        <v>5540246174174</v>
      </c>
      <c r="D2154" s="11" t="str">
        <f t="shared" si="99"/>
        <v>CREMERIE</v>
      </c>
      <c r="E2154" s="7">
        <v>44953</v>
      </c>
      <c r="F2154" s="42" t="str">
        <f t="shared" si="101"/>
        <v>202301</v>
      </c>
      <c r="G2154" s="9">
        <v>464</v>
      </c>
      <c r="H2154" s="12"/>
      <c r="I2154" s="12"/>
      <c r="J2154" s="12"/>
      <c r="K2154" s="12"/>
      <c r="L2154" s="12"/>
      <c r="M2154" s="12"/>
      <c r="N2154" s="12"/>
      <c r="O2154" s="12"/>
      <c r="P2154" s="12"/>
      <c r="Q2154" s="12"/>
      <c r="R2154" s="12"/>
      <c r="S2154" s="12"/>
      <c r="T2154" s="12"/>
      <c r="U2154" s="12"/>
      <c r="V2154" s="12"/>
      <c r="W2154" s="12"/>
      <c r="X2154" s="12"/>
      <c r="Y2154" s="12"/>
      <c r="Z2154" s="12"/>
      <c r="AA2154" s="12"/>
      <c r="AB2154" s="12"/>
    </row>
    <row r="2155" spans="1:28" ht="12.75" customHeight="1" x14ac:dyDescent="0.15">
      <c r="A2155" t="str">
        <f t="shared" si="100"/>
        <v>1435415955540246176699</v>
      </c>
      <c r="B2155" s="45">
        <v>143541595</v>
      </c>
      <c r="C2155" s="11">
        <v>5540246176699</v>
      </c>
      <c r="D2155" s="11" t="str">
        <f t="shared" si="99"/>
        <v>CREMERIE</v>
      </c>
      <c r="E2155" s="4">
        <v>44953</v>
      </c>
      <c r="F2155" s="42" t="str">
        <f t="shared" si="101"/>
        <v>202301</v>
      </c>
      <c r="G2155" s="6">
        <v>4176</v>
      </c>
      <c r="H2155" s="12"/>
      <c r="I2155" s="12"/>
      <c r="J2155" s="12"/>
      <c r="K2155" s="12"/>
      <c r="L2155" s="12"/>
      <c r="M2155" s="12"/>
      <c r="N2155" s="12"/>
      <c r="O2155" s="12"/>
      <c r="P2155" s="12"/>
      <c r="Q2155" s="12"/>
      <c r="R2155" s="12"/>
      <c r="S2155" s="12"/>
      <c r="T2155" s="12"/>
      <c r="U2155" s="12"/>
      <c r="V2155" s="12"/>
      <c r="W2155" s="12"/>
      <c r="X2155" s="12"/>
      <c r="Y2155" s="12"/>
      <c r="Z2155" s="12"/>
      <c r="AA2155" s="12"/>
      <c r="AB2155" s="12"/>
    </row>
    <row r="2156" spans="1:28" ht="12.75" customHeight="1" x14ac:dyDescent="0.15">
      <c r="A2156" t="str">
        <f t="shared" si="100"/>
        <v>1435415965540246171933</v>
      </c>
      <c r="B2156" s="45">
        <v>143541596</v>
      </c>
      <c r="C2156" s="11">
        <v>5540246171933</v>
      </c>
      <c r="D2156" s="11" t="str">
        <f t="shared" si="99"/>
        <v>CREMERIE</v>
      </c>
      <c r="E2156" s="4">
        <v>44953</v>
      </c>
      <c r="F2156" s="42" t="str">
        <f t="shared" si="101"/>
        <v>202301</v>
      </c>
      <c r="G2156" s="6">
        <v>557</v>
      </c>
      <c r="H2156" s="12"/>
      <c r="I2156" s="12"/>
      <c r="J2156" s="12"/>
      <c r="K2156" s="12"/>
      <c r="L2156" s="12"/>
      <c r="M2156" s="12"/>
      <c r="N2156" s="12"/>
      <c r="O2156" s="12"/>
      <c r="P2156" s="12"/>
      <c r="Q2156" s="12"/>
      <c r="R2156" s="12"/>
      <c r="S2156" s="12"/>
      <c r="T2156" s="12"/>
      <c r="U2156" s="12"/>
      <c r="V2156" s="12"/>
      <c r="W2156" s="12"/>
      <c r="X2156" s="12"/>
      <c r="Y2156" s="12"/>
      <c r="Z2156" s="12"/>
      <c r="AA2156" s="12"/>
      <c r="AB2156" s="12"/>
    </row>
    <row r="2157" spans="1:28" ht="12.75" customHeight="1" x14ac:dyDescent="0.15">
      <c r="A2157" t="str">
        <f t="shared" si="100"/>
        <v>1435415965540246176295</v>
      </c>
      <c r="B2157" s="45">
        <v>143541596</v>
      </c>
      <c r="C2157" s="11">
        <v>5540246176295</v>
      </c>
      <c r="D2157" s="11" t="str">
        <f t="shared" si="99"/>
        <v>CREMERIE</v>
      </c>
      <c r="E2157" s="4">
        <v>44953</v>
      </c>
      <c r="F2157" s="42" t="str">
        <f t="shared" si="101"/>
        <v>202301</v>
      </c>
      <c r="G2157" s="6">
        <v>4455</v>
      </c>
      <c r="H2157" s="12"/>
      <c r="I2157" s="12"/>
      <c r="J2157" s="12"/>
      <c r="K2157" s="12"/>
      <c r="L2157" s="12"/>
      <c r="M2157" s="12"/>
      <c r="N2157" s="12"/>
      <c r="O2157" s="12"/>
      <c r="P2157" s="12"/>
      <c r="Q2157" s="12"/>
      <c r="R2157" s="12"/>
      <c r="S2157" s="12"/>
      <c r="T2157" s="12"/>
      <c r="U2157" s="12"/>
      <c r="V2157" s="12"/>
      <c r="W2157" s="12"/>
      <c r="X2157" s="12"/>
      <c r="Y2157" s="12"/>
      <c r="Z2157" s="12"/>
      <c r="AA2157" s="12"/>
      <c r="AB2157" s="12"/>
    </row>
    <row r="2158" spans="1:28" ht="12.75" customHeight="1" x14ac:dyDescent="0.15">
      <c r="A2158" t="str">
        <f t="shared" si="100"/>
        <v>1435415965540246187987</v>
      </c>
      <c r="B2158" s="45">
        <v>143541596</v>
      </c>
      <c r="C2158" s="11">
        <v>5540246187987</v>
      </c>
      <c r="D2158" s="11" t="str">
        <f t="shared" si="99"/>
        <v>CREMERIE</v>
      </c>
      <c r="E2158" s="4">
        <v>44953</v>
      </c>
      <c r="F2158" s="42" t="str">
        <f t="shared" si="101"/>
        <v>202301</v>
      </c>
      <c r="G2158" s="6">
        <v>4455</v>
      </c>
      <c r="H2158" s="12"/>
      <c r="I2158" s="12"/>
      <c r="J2158" s="12"/>
      <c r="K2158" s="12"/>
      <c r="L2158" s="12"/>
      <c r="M2158" s="12"/>
      <c r="N2158" s="12"/>
      <c r="O2158" s="12"/>
      <c r="P2158" s="12"/>
      <c r="Q2158" s="12"/>
      <c r="R2158" s="12"/>
      <c r="S2158" s="12"/>
      <c r="T2158" s="12"/>
      <c r="U2158" s="12"/>
      <c r="V2158" s="12"/>
      <c r="W2158" s="12"/>
      <c r="X2158" s="12"/>
      <c r="Y2158" s="12"/>
      <c r="Z2158" s="12"/>
      <c r="AA2158" s="12"/>
      <c r="AB2158" s="12"/>
    </row>
    <row r="2159" spans="1:28" ht="12.75" customHeight="1" x14ac:dyDescent="0.15">
      <c r="A2159" t="str">
        <f t="shared" si="100"/>
        <v>1435416165540246194632</v>
      </c>
      <c r="B2159" s="45">
        <v>143541616</v>
      </c>
      <c r="C2159" s="11">
        <v>5540246194632</v>
      </c>
      <c r="D2159" s="11" t="str">
        <f t="shared" si="99"/>
        <v>BOULANGERIE</v>
      </c>
      <c r="E2159" s="4">
        <v>44952</v>
      </c>
      <c r="F2159" s="42" t="str">
        <f t="shared" si="101"/>
        <v>202301</v>
      </c>
      <c r="G2159" s="6">
        <v>919</v>
      </c>
      <c r="H2159" s="12"/>
      <c r="I2159" s="12"/>
      <c r="J2159" s="12"/>
      <c r="K2159" s="12"/>
      <c r="L2159" s="12"/>
      <c r="M2159" s="12"/>
      <c r="N2159" s="12"/>
      <c r="O2159" s="12"/>
      <c r="P2159" s="12"/>
      <c r="Q2159" s="12"/>
      <c r="R2159" s="12"/>
      <c r="S2159" s="12"/>
      <c r="T2159" s="12"/>
      <c r="U2159" s="12"/>
      <c r="V2159" s="12"/>
      <c r="W2159" s="12"/>
      <c r="X2159" s="12"/>
      <c r="Y2159" s="12"/>
      <c r="Z2159" s="12"/>
      <c r="AA2159" s="12"/>
      <c r="AB2159" s="12"/>
    </row>
    <row r="2160" spans="1:28" ht="18.75" customHeight="1" x14ac:dyDescent="0.15">
      <c r="C2160" s="1"/>
      <c r="D2160" s="1"/>
      <c r="H2160" s="12"/>
      <c r="I2160" s="12"/>
      <c r="J2160" s="12"/>
      <c r="K2160" s="12"/>
      <c r="L2160" s="12"/>
      <c r="M2160" s="12"/>
      <c r="N2160" s="12"/>
      <c r="O2160" s="12"/>
      <c r="P2160" s="12"/>
      <c r="Q2160" s="12"/>
      <c r="R2160" s="12"/>
      <c r="S2160" s="12"/>
      <c r="T2160" s="12"/>
      <c r="U2160" s="12"/>
      <c r="V2160" s="12"/>
      <c r="W2160" s="12"/>
      <c r="X2160" s="12"/>
      <c r="Y2160" s="12"/>
      <c r="Z2160" s="12"/>
      <c r="AA2160" s="12"/>
      <c r="AB2160" s="12"/>
    </row>
  </sheetData>
  <autoFilter ref="B1:G2159" xr:uid="{00000000-0009-0000-0000-000002000000}"/>
  <dataConsolidate topLabels="1" link="1">
    <dataRefs count="2">
      <dataRef name="tableauexpedition"/>
      <dataRef name="tableaureception"/>
    </dataRefs>
  </dataConsolidate>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zoomScale="192" zoomScaleNormal="192" workbookViewId="0">
      <selection activeCell="E1" sqref="E1"/>
    </sheetView>
  </sheetViews>
  <sheetFormatPr baseColWidth="10" defaultColWidth="12.6640625" defaultRowHeight="15.75" customHeight="1" x14ac:dyDescent="0.15"/>
  <cols>
    <col min="1" max="1" width="10.6640625" customWidth="1"/>
    <col min="2" max="3" width="16" customWidth="1"/>
    <col min="4" max="7" width="10.6640625" customWidth="1"/>
    <col min="8" max="8" width="12.6640625" customWidth="1"/>
    <col min="9" max="9" width="23.6640625" customWidth="1"/>
    <col min="10" max="10" width="14.1640625" customWidth="1"/>
    <col min="11" max="11" width="12" bestFit="1" customWidth="1"/>
    <col min="12" max="12" width="13.6640625" customWidth="1"/>
    <col min="13" max="13" width="13.5" customWidth="1"/>
    <col min="14" max="14" width="10.1640625" customWidth="1"/>
    <col min="15" max="27" width="8.6640625" customWidth="1"/>
  </cols>
  <sheetData>
    <row r="1" spans="1:27" ht="35.25" customHeight="1" x14ac:dyDescent="0.15">
      <c r="A1" s="22" t="s">
        <v>160</v>
      </c>
      <c r="B1" s="23" t="s">
        <v>161</v>
      </c>
      <c r="C1" s="23" t="s">
        <v>165</v>
      </c>
      <c r="D1" s="22" t="s">
        <v>162</v>
      </c>
      <c r="E1" s="22" t="s">
        <v>163</v>
      </c>
      <c r="F1" s="22" t="s">
        <v>172</v>
      </c>
      <c r="G1" s="22" t="s">
        <v>164</v>
      </c>
      <c r="H1" s="14"/>
      <c r="I1" s="14"/>
      <c r="J1" s="14"/>
      <c r="K1" s="14"/>
      <c r="L1" s="14"/>
      <c r="M1" s="14"/>
      <c r="N1" s="14"/>
      <c r="O1" s="14"/>
      <c r="P1" s="14"/>
      <c r="Q1" s="14"/>
      <c r="R1" s="14"/>
      <c r="S1" s="14"/>
      <c r="T1" s="14"/>
      <c r="U1" s="14"/>
      <c r="V1" s="14"/>
      <c r="W1" s="14"/>
      <c r="X1" s="14"/>
      <c r="Y1" s="14"/>
      <c r="Z1" s="14"/>
      <c r="AA1" s="14"/>
    </row>
    <row r="2" spans="1:27" ht="12.75" customHeight="1" x14ac:dyDescent="0.15">
      <c r="A2" s="15">
        <v>202205</v>
      </c>
      <c r="B2" s="13">
        <v>5540246170256</v>
      </c>
      <c r="C2" s="13" t="str">
        <f t="shared" ref="C2:C65" si="0">VLOOKUP(B2,Categorie,4,FALSE)</f>
        <v>BOULANGERIE</v>
      </c>
      <c r="D2" s="9">
        <v>1594</v>
      </c>
      <c r="E2" s="9">
        <v>10713.902400000001</v>
      </c>
      <c r="F2" s="9">
        <f>IFERROR(E2/D2,"-")</f>
        <v>6.7213942283563366</v>
      </c>
      <c r="G2" s="9">
        <v>8357</v>
      </c>
      <c r="H2" s="15"/>
      <c r="I2" s="27" t="s">
        <v>229</v>
      </c>
      <c r="J2" s="28">
        <v>202205</v>
      </c>
      <c r="K2" s="28">
        <v>202301</v>
      </c>
      <c r="L2" s="17"/>
      <c r="M2" s="17"/>
      <c r="N2" s="17"/>
      <c r="O2" s="17"/>
      <c r="P2" s="17"/>
      <c r="Q2" s="17"/>
      <c r="R2" s="17"/>
      <c r="S2" s="12"/>
      <c r="T2" s="12"/>
      <c r="U2" s="12"/>
      <c r="V2" s="12"/>
      <c r="W2" s="12"/>
      <c r="X2" s="12"/>
      <c r="Y2" s="12"/>
      <c r="Z2" s="12"/>
      <c r="AA2" s="12"/>
    </row>
    <row r="3" spans="1:27" ht="12.75" customHeight="1" x14ac:dyDescent="0.15">
      <c r="A3" s="15">
        <v>202205</v>
      </c>
      <c r="B3" s="13">
        <v>5540246171759</v>
      </c>
      <c r="C3" s="13" t="str">
        <f t="shared" si="0"/>
        <v>MIX LEGUMES</v>
      </c>
      <c r="D3" s="9">
        <v>2423</v>
      </c>
      <c r="E3" s="9">
        <v>13304.736000000001</v>
      </c>
      <c r="F3" s="9">
        <f t="shared" ref="F3:F66" si="1">IFERROR(E3/D3,"-")</f>
        <v>5.49101774659513</v>
      </c>
      <c r="G3" s="9">
        <v>5049</v>
      </c>
      <c r="H3" s="15"/>
      <c r="I3" s="29" t="s">
        <v>7</v>
      </c>
      <c r="J3" s="30">
        <f>AVERAGEIFS($F$2:$F$929,$C$2:$C$929,I3,$A$2:$A$929,$J$2)</f>
        <v>38.782207668228054</v>
      </c>
      <c r="K3" s="30">
        <f>AVERAGEIFS($F$2:$F$929,$C$2:$C$929,I3,$A$2:$A$929,$K$2)</f>
        <v>36.988693167791709</v>
      </c>
      <c r="L3" s="12"/>
      <c r="M3" s="12"/>
      <c r="N3" s="12"/>
      <c r="O3" s="12"/>
      <c r="P3" s="12"/>
      <c r="Q3" s="12"/>
      <c r="R3" s="12"/>
      <c r="S3" s="12"/>
      <c r="T3" s="12"/>
      <c r="U3" s="12"/>
      <c r="V3" s="12"/>
      <c r="W3" s="12"/>
      <c r="X3" s="12"/>
      <c r="Y3" s="12"/>
      <c r="Z3" s="12"/>
      <c r="AA3" s="12"/>
    </row>
    <row r="4" spans="1:27" ht="12.75" customHeight="1" x14ac:dyDescent="0.15">
      <c r="A4" s="15">
        <v>202205</v>
      </c>
      <c r="B4" s="13">
        <v>5540246171796</v>
      </c>
      <c r="C4" s="13" t="str">
        <f t="shared" si="0"/>
        <v>CREMERIE</v>
      </c>
      <c r="D4" s="9">
        <v>0</v>
      </c>
      <c r="E4" s="9">
        <v>0</v>
      </c>
      <c r="F4" s="9" t="str">
        <f t="shared" si="1"/>
        <v>-</v>
      </c>
      <c r="G4" s="9">
        <v>1323</v>
      </c>
      <c r="H4" s="15"/>
      <c r="I4" s="29" t="s">
        <v>37</v>
      </c>
      <c r="J4" s="30">
        <f>AVERAGEIFS($F$2:$F$929,$C$2:$C$929,I4,$A$2:$A$929,$J$2)</f>
        <v>9.2999931701132983</v>
      </c>
      <c r="K4" s="30">
        <f t="shared" ref="K4:K7" si="2">AVERAGEIFS($F$2:$F$929,$C$2:$C$929,I4,$A$2:$A$929,$K$2)</f>
        <v>13.389689706950826</v>
      </c>
      <c r="L4" s="12"/>
      <c r="M4" s="12"/>
      <c r="N4" s="12"/>
      <c r="O4" s="12"/>
      <c r="P4" s="12"/>
      <c r="Q4" s="12"/>
      <c r="R4" s="12"/>
      <c r="S4" s="12"/>
      <c r="T4" s="12"/>
      <c r="U4" s="12"/>
      <c r="V4" s="12"/>
      <c r="W4" s="12"/>
      <c r="X4" s="12"/>
      <c r="Y4" s="12"/>
      <c r="Z4" s="12"/>
      <c r="AA4" s="12"/>
    </row>
    <row r="5" spans="1:27" ht="12.75" customHeight="1" x14ac:dyDescent="0.15">
      <c r="A5" s="15">
        <v>202205</v>
      </c>
      <c r="B5" s="13">
        <v>5540246171888</v>
      </c>
      <c r="C5" s="13" t="str">
        <f t="shared" si="0"/>
        <v>BOULANGERIE</v>
      </c>
      <c r="D5" s="9">
        <v>-21</v>
      </c>
      <c r="E5" s="9">
        <v>-351.86400000000003</v>
      </c>
      <c r="F5" s="9">
        <f t="shared" si="1"/>
        <v>16.755428571428574</v>
      </c>
      <c r="G5" s="9">
        <v>1673</v>
      </c>
      <c r="H5" s="15"/>
      <c r="I5" s="29" t="s">
        <v>124</v>
      </c>
      <c r="J5" s="30">
        <f t="shared" ref="J5:J7" si="3">AVERAGEIFS($F$2:$F$929,$C$2:$C$929,I5,$A$2:$A$929,$J$2)</f>
        <v>129.04166148862507</v>
      </c>
      <c r="K5" s="30">
        <f t="shared" si="2"/>
        <v>77.940611263945854</v>
      </c>
      <c r="L5" s="12"/>
      <c r="M5" s="12"/>
      <c r="N5" s="12"/>
      <c r="O5" s="12"/>
      <c r="P5" s="12"/>
      <c r="Q5" s="12"/>
      <c r="R5" s="12"/>
      <c r="S5" s="12"/>
      <c r="T5" s="12"/>
      <c r="U5" s="12"/>
      <c r="V5" s="12"/>
      <c r="W5" s="12"/>
      <c r="X5" s="12"/>
      <c r="Y5" s="12"/>
      <c r="Z5" s="12"/>
      <c r="AA5" s="12"/>
    </row>
    <row r="6" spans="1:27" ht="12.75" customHeight="1" x14ac:dyDescent="0.15">
      <c r="A6" s="15">
        <v>202205</v>
      </c>
      <c r="B6" s="11">
        <v>5540246171933</v>
      </c>
      <c r="C6" s="13" t="str">
        <f t="shared" si="0"/>
        <v>CREMERIE</v>
      </c>
      <c r="D6" s="6">
        <v>836</v>
      </c>
      <c r="E6" s="6">
        <v>538.0992</v>
      </c>
      <c r="F6" s="9">
        <f t="shared" si="1"/>
        <v>0.64365933014354071</v>
      </c>
      <c r="G6" s="6">
        <v>6738</v>
      </c>
      <c r="H6" s="15"/>
      <c r="I6" s="29" t="s">
        <v>78</v>
      </c>
      <c r="J6" s="30">
        <f t="shared" si="3"/>
        <v>8.8111569231614411</v>
      </c>
      <c r="K6" s="30">
        <f t="shared" si="2"/>
        <v>10.839103483296354</v>
      </c>
      <c r="L6" s="12"/>
      <c r="M6" s="12"/>
      <c r="N6" s="12"/>
      <c r="O6" s="12"/>
      <c r="P6" s="12"/>
      <c r="Q6" s="12"/>
      <c r="R6" s="12"/>
      <c r="S6" s="12"/>
      <c r="T6" s="12"/>
      <c r="U6" s="12"/>
      <c r="V6" s="12"/>
      <c r="W6" s="12"/>
      <c r="X6" s="12"/>
      <c r="Y6" s="12"/>
      <c r="Z6" s="12"/>
      <c r="AA6" s="12"/>
    </row>
    <row r="7" spans="1:27" ht="12.75" customHeight="1" x14ac:dyDescent="0.15">
      <c r="A7" s="15">
        <v>202205</v>
      </c>
      <c r="B7" s="11">
        <v>5540246172539</v>
      </c>
      <c r="C7" s="13" t="str">
        <f t="shared" si="0"/>
        <v>CREMERIE</v>
      </c>
      <c r="D7" s="6">
        <v>28</v>
      </c>
      <c r="E7" s="6">
        <v>579.35520000000008</v>
      </c>
      <c r="F7" s="9">
        <f t="shared" si="1"/>
        <v>20.691257142857147</v>
      </c>
      <c r="G7" s="6">
        <v>89</v>
      </c>
      <c r="H7" s="15"/>
      <c r="I7" s="29" t="s">
        <v>144</v>
      </c>
      <c r="J7" s="30">
        <f t="shared" si="3"/>
        <v>11.731783834726134</v>
      </c>
      <c r="K7" s="30">
        <f t="shared" si="2"/>
        <v>17.33626588835304</v>
      </c>
      <c r="L7" s="12"/>
      <c r="M7" s="12"/>
      <c r="N7" s="12"/>
      <c r="O7" s="12"/>
      <c r="P7" s="12"/>
      <c r="Q7" s="12"/>
      <c r="R7" s="12"/>
      <c r="S7" s="12"/>
      <c r="T7" s="12"/>
      <c r="U7" s="12"/>
      <c r="V7" s="12"/>
      <c r="W7" s="12"/>
      <c r="X7" s="12"/>
      <c r="Y7" s="12"/>
      <c r="Z7" s="12"/>
      <c r="AA7" s="12"/>
    </row>
    <row r="8" spans="1:27" ht="12.75" customHeight="1" x14ac:dyDescent="0.15">
      <c r="A8" s="15">
        <v>202205</v>
      </c>
      <c r="B8" s="13">
        <v>5540246172669</v>
      </c>
      <c r="C8" s="13" t="str">
        <f t="shared" si="0"/>
        <v>CREMERIE</v>
      </c>
      <c r="D8" s="9">
        <v>168</v>
      </c>
      <c r="E8" s="9">
        <v>2273.0976000000001</v>
      </c>
      <c r="F8" s="9">
        <f t="shared" si="1"/>
        <v>13.530342857142857</v>
      </c>
      <c r="G8" s="9">
        <v>1170</v>
      </c>
      <c r="H8" s="15"/>
      <c r="I8" s="27" t="s">
        <v>174</v>
      </c>
      <c r="J8" s="30">
        <f>AVERAGE(J3:J7)</f>
        <v>39.533360616970796</v>
      </c>
      <c r="K8" s="30">
        <f>AVERAGE(K3:K7)</f>
        <v>31.298872702067559</v>
      </c>
      <c r="L8" s="12"/>
      <c r="M8" s="12"/>
      <c r="N8" s="12"/>
      <c r="O8" s="12"/>
      <c r="P8" s="12"/>
      <c r="Q8" s="12"/>
      <c r="R8" s="12"/>
      <c r="S8" s="12"/>
      <c r="T8" s="12"/>
      <c r="U8" s="12"/>
      <c r="V8" s="12"/>
      <c r="W8" s="12"/>
      <c r="X8" s="12"/>
      <c r="Y8" s="12"/>
      <c r="Z8" s="12"/>
      <c r="AA8" s="12"/>
    </row>
    <row r="9" spans="1:27" ht="12.75" customHeight="1" x14ac:dyDescent="0.15">
      <c r="A9" s="15">
        <v>202205</v>
      </c>
      <c r="B9" s="13">
        <v>5540246172978</v>
      </c>
      <c r="C9" s="13" t="str">
        <f t="shared" si="0"/>
        <v>CREMERIE</v>
      </c>
      <c r="D9" s="9">
        <v>752</v>
      </c>
      <c r="E9" s="9">
        <v>606.05280000000005</v>
      </c>
      <c r="F9" s="9">
        <f t="shared" si="1"/>
        <v>0.80592127659574475</v>
      </c>
      <c r="G9" s="9">
        <v>8854</v>
      </c>
      <c r="H9" s="15"/>
      <c r="I9" s="31"/>
      <c r="J9" s="31"/>
      <c r="K9" s="31"/>
      <c r="L9" s="12"/>
      <c r="M9" s="12"/>
      <c r="N9" s="12"/>
      <c r="O9" s="12"/>
      <c r="P9" s="12"/>
      <c r="Q9" s="12"/>
      <c r="R9" s="12"/>
      <c r="S9" s="12"/>
      <c r="T9" s="12"/>
      <c r="U9" s="12"/>
      <c r="V9" s="12"/>
      <c r="W9" s="12"/>
      <c r="X9" s="12"/>
      <c r="Y9" s="12"/>
      <c r="Z9" s="12"/>
      <c r="AA9" s="12"/>
    </row>
    <row r="10" spans="1:27" ht="12.75" customHeight="1" x14ac:dyDescent="0.15">
      <c r="A10" s="15">
        <v>202205</v>
      </c>
      <c r="B10" s="11">
        <v>5540246173472</v>
      </c>
      <c r="C10" s="13" t="str">
        <f t="shared" si="0"/>
        <v>CREMERIE</v>
      </c>
      <c r="D10" s="6">
        <v>0</v>
      </c>
      <c r="E10" s="6">
        <v>0</v>
      </c>
      <c r="F10" s="9" t="str">
        <f t="shared" si="1"/>
        <v>-</v>
      </c>
      <c r="G10" s="6">
        <v>543</v>
      </c>
      <c r="H10" s="15"/>
      <c r="I10" s="32" t="s">
        <v>171</v>
      </c>
      <c r="J10" s="30">
        <f>(K8-J8)/J8*100</f>
        <v>-20.829213065606051</v>
      </c>
      <c r="K10" s="31" t="s">
        <v>239</v>
      </c>
      <c r="L10" s="12"/>
      <c r="M10" s="12"/>
      <c r="N10" s="12"/>
      <c r="O10" s="12"/>
      <c r="P10" s="12"/>
      <c r="Q10" s="12"/>
      <c r="R10" s="12"/>
      <c r="S10" s="12"/>
      <c r="T10" s="12"/>
      <c r="U10" s="12"/>
      <c r="V10" s="12"/>
      <c r="W10" s="12"/>
      <c r="X10" s="12"/>
      <c r="Y10" s="12"/>
      <c r="Z10" s="12"/>
      <c r="AA10" s="12"/>
    </row>
    <row r="11" spans="1:27" ht="12.75" customHeight="1" x14ac:dyDescent="0.15">
      <c r="A11" s="15">
        <v>202205</v>
      </c>
      <c r="B11" s="13">
        <v>5540246173492</v>
      </c>
      <c r="C11" s="13" t="str">
        <f t="shared" si="0"/>
        <v>VOLAILLE</v>
      </c>
      <c r="D11" s="9">
        <v>989</v>
      </c>
      <c r="E11" s="9">
        <v>15396.134400000001</v>
      </c>
      <c r="F11" s="9">
        <f t="shared" si="1"/>
        <v>15.567375530839232</v>
      </c>
      <c r="G11" s="9">
        <v>993</v>
      </c>
      <c r="H11" s="15"/>
      <c r="I11" s="12"/>
      <c r="J11" s="12"/>
      <c r="K11" s="12"/>
      <c r="L11" s="12"/>
      <c r="M11" s="12"/>
      <c r="N11" s="12"/>
      <c r="O11" s="12"/>
      <c r="P11" s="12"/>
      <c r="Q11" s="12"/>
      <c r="R11" s="12"/>
      <c r="S11" s="12"/>
      <c r="T11" s="12"/>
      <c r="U11" s="12"/>
      <c r="V11" s="12"/>
      <c r="W11" s="12"/>
      <c r="X11" s="12"/>
      <c r="Y11" s="12"/>
      <c r="Z11" s="12"/>
      <c r="AA11" s="12"/>
    </row>
    <row r="12" spans="1:27" ht="12.75" customHeight="1" x14ac:dyDescent="0.15">
      <c r="A12" s="15">
        <v>202205</v>
      </c>
      <c r="B12" s="13">
        <v>5540246173685</v>
      </c>
      <c r="C12" s="13" t="str">
        <f t="shared" si="0"/>
        <v>EMBALLAGES</v>
      </c>
      <c r="D12" s="9">
        <v>107</v>
      </c>
      <c r="E12" s="9">
        <v>2694.6432</v>
      </c>
      <c r="F12" s="9">
        <f t="shared" si="1"/>
        <v>25.183581308411213</v>
      </c>
      <c r="G12" s="9">
        <v>260</v>
      </c>
      <c r="H12" s="15"/>
      <c r="I12" s="12"/>
      <c r="J12" s="12"/>
      <c r="K12" s="12"/>
      <c r="L12" s="12"/>
      <c r="M12" s="12"/>
      <c r="N12" s="12"/>
      <c r="O12" s="12"/>
      <c r="P12" s="12"/>
      <c r="Q12" s="12"/>
      <c r="R12" s="12"/>
      <c r="S12" s="12"/>
      <c r="T12" s="12"/>
      <c r="U12" s="12"/>
      <c r="V12" s="12"/>
      <c r="W12" s="12"/>
      <c r="X12" s="12"/>
      <c r="Y12" s="12"/>
      <c r="Z12" s="12"/>
      <c r="AA12" s="12"/>
    </row>
    <row r="13" spans="1:27" ht="12.75" customHeight="1" x14ac:dyDescent="0.15">
      <c r="A13" s="15">
        <v>202205</v>
      </c>
      <c r="B13" s="11">
        <v>5540246173686</v>
      </c>
      <c r="C13" s="13" t="str">
        <f t="shared" si="0"/>
        <v>EMBALLAGES</v>
      </c>
      <c r="D13" s="6">
        <v>875</v>
      </c>
      <c r="E13" s="6">
        <v>22084.358400000001</v>
      </c>
      <c r="F13" s="9">
        <f t="shared" si="1"/>
        <v>25.239266742857144</v>
      </c>
      <c r="G13" s="6">
        <v>314</v>
      </c>
      <c r="H13" s="15"/>
      <c r="I13" s="36" t="s">
        <v>178</v>
      </c>
      <c r="J13" s="46" t="s">
        <v>7</v>
      </c>
      <c r="K13" s="46" t="s">
        <v>37</v>
      </c>
      <c r="L13" s="46" t="s">
        <v>124</v>
      </c>
      <c r="M13" s="46" t="s">
        <v>78</v>
      </c>
      <c r="N13" s="46" t="s">
        <v>144</v>
      </c>
      <c r="O13" s="37" t="s">
        <v>174</v>
      </c>
      <c r="P13" s="12"/>
      <c r="Q13" s="12"/>
      <c r="R13" s="12"/>
      <c r="S13" s="12"/>
      <c r="T13" s="12"/>
      <c r="U13" s="12"/>
      <c r="V13" s="12"/>
      <c r="W13" s="12"/>
      <c r="X13" s="12"/>
      <c r="Y13" s="12"/>
      <c r="Z13" s="12"/>
      <c r="AA13" s="12"/>
    </row>
    <row r="14" spans="1:27" ht="12.75" customHeight="1" x14ac:dyDescent="0.15">
      <c r="A14" s="15">
        <v>202205</v>
      </c>
      <c r="B14" s="11">
        <v>5540246173906</v>
      </c>
      <c r="C14" s="13" t="str">
        <f t="shared" si="0"/>
        <v>VOLAILLE</v>
      </c>
      <c r="D14" s="6">
        <v>1300</v>
      </c>
      <c r="E14" s="6">
        <v>24143.616000000002</v>
      </c>
      <c r="F14" s="9">
        <f t="shared" si="1"/>
        <v>18.572012307692308</v>
      </c>
      <c r="G14" s="6">
        <v>1448</v>
      </c>
      <c r="H14" s="15"/>
      <c r="I14" s="34">
        <v>202205</v>
      </c>
      <c r="J14" s="26">
        <f>COUNTIFS($D$2:$D$929,"&gt;0",$C$2:$C$929,$J$13,$A$2:$A$929,I14)</f>
        <v>13</v>
      </c>
      <c r="K14" s="75">
        <f>COUNTIFS($D$2:$D$929,"&gt;0",$C$2:$C$929,K13,$A$2:$A$929,$I$14)</f>
        <v>21</v>
      </c>
      <c r="L14" s="26">
        <f>COUNTIFS($D$2:$D$929,"&gt;0",$C$2:$C$929,L13,$A$2:$A$929,$I$14)</f>
        <v>12</v>
      </c>
      <c r="M14" s="26">
        <f>COUNTIFS($D$2:$D$929,"&gt;0",$C$2:$C$929,M13,$A$2:$A$929,$I$14)</f>
        <v>32</v>
      </c>
      <c r="N14" s="26">
        <f>COUNTIFS($D$2:$D$929,"&gt;0",$C$2:$C$929,N13,$A$2:$A$929,$I$14)</f>
        <v>10</v>
      </c>
      <c r="O14" s="35">
        <f>SUM(J14:N14)</f>
        <v>88</v>
      </c>
      <c r="P14" s="12"/>
      <c r="Q14" s="12"/>
      <c r="R14" s="12"/>
      <c r="S14" s="12"/>
      <c r="T14" s="12"/>
      <c r="U14" s="12"/>
      <c r="V14" s="12"/>
      <c r="W14" s="12"/>
      <c r="X14" s="12"/>
      <c r="Y14" s="12"/>
      <c r="Z14" s="12"/>
      <c r="AA14" s="12"/>
    </row>
    <row r="15" spans="1:27" ht="12.75" customHeight="1" x14ac:dyDescent="0.15">
      <c r="A15" s="15">
        <v>202205</v>
      </c>
      <c r="B15" s="11">
        <v>5540246174095</v>
      </c>
      <c r="C15" s="13" t="str">
        <f t="shared" si="0"/>
        <v>CREMERIE</v>
      </c>
      <c r="D15" s="6">
        <v>14</v>
      </c>
      <c r="E15" s="6">
        <v>434.41920000000005</v>
      </c>
      <c r="F15" s="9">
        <f t="shared" si="1"/>
        <v>31.02994285714286</v>
      </c>
      <c r="G15" s="6">
        <v>105</v>
      </c>
      <c r="H15" s="15"/>
      <c r="I15" s="34">
        <v>202206</v>
      </c>
      <c r="J15" s="26">
        <f t="shared" ref="J15:J22" si="4">COUNTIFS($D$2:$D$929,"&gt;0",$C$2:$C$929,$J$13,$A$2:$A$929,I15)</f>
        <v>15</v>
      </c>
      <c r="K15" s="26">
        <f t="shared" ref="K15:K22" si="5">COUNTIFS($D$2:$D$929,"&gt;0",$C$2:$C$929,$K$13,$A$2:$A$929,I15)</f>
        <v>24</v>
      </c>
      <c r="L15" s="26">
        <f t="shared" ref="L15:L22" si="6">COUNTIFS($D$2:$D$929,"&gt;0",$C$2:$C$929,$L$13,$A$2:$A$929,I15)</f>
        <v>16</v>
      </c>
      <c r="M15" s="26">
        <f t="shared" ref="M15:M22" si="7">COUNTIFS($D$2:$D$929,"&gt;0",$C$2:$C$929,$M$13,$A$2:$A$929,I15)</f>
        <v>35</v>
      </c>
      <c r="N15" s="26">
        <f t="shared" ref="N15:N22" si="8">COUNTIFS($D$2:$D$929,"&gt;0",$C$2:$C$929,$N$13,$A$2:$A$929,I15)</f>
        <v>9</v>
      </c>
      <c r="O15" s="35">
        <f t="shared" ref="O15:O22" si="9">SUM(J15:N15)</f>
        <v>99</v>
      </c>
      <c r="P15" s="12"/>
      <c r="Q15" s="12"/>
      <c r="R15" s="12"/>
      <c r="S15" s="12"/>
      <c r="T15" s="12"/>
      <c r="U15" s="12"/>
      <c r="V15" s="12"/>
      <c r="W15" s="12"/>
      <c r="X15" s="12"/>
      <c r="Y15" s="12"/>
      <c r="Z15" s="12"/>
      <c r="AA15" s="12"/>
    </row>
    <row r="16" spans="1:27" ht="12.75" customHeight="1" x14ac:dyDescent="0.15">
      <c r="A16" s="15">
        <v>202205</v>
      </c>
      <c r="B16" s="13">
        <v>5540246174174</v>
      </c>
      <c r="C16" s="13" t="str">
        <f t="shared" si="0"/>
        <v>CREMERIE</v>
      </c>
      <c r="D16" s="9">
        <v>26</v>
      </c>
      <c r="E16" s="9">
        <v>339.55200000000002</v>
      </c>
      <c r="F16" s="9">
        <f t="shared" si="1"/>
        <v>13.059692307692309</v>
      </c>
      <c r="G16" s="9">
        <v>708</v>
      </c>
      <c r="H16" s="15"/>
      <c r="I16" s="34">
        <v>202207</v>
      </c>
      <c r="J16" s="26">
        <f t="shared" si="4"/>
        <v>15</v>
      </c>
      <c r="K16" s="26">
        <f t="shared" si="5"/>
        <v>22</v>
      </c>
      <c r="L16" s="26">
        <f t="shared" si="6"/>
        <v>15</v>
      </c>
      <c r="M16" s="26">
        <f t="shared" si="7"/>
        <v>34</v>
      </c>
      <c r="N16" s="26">
        <f t="shared" si="8"/>
        <v>10</v>
      </c>
      <c r="O16" s="35">
        <f t="shared" si="9"/>
        <v>96</v>
      </c>
      <c r="P16" s="12"/>
      <c r="Q16" s="12"/>
      <c r="R16" s="12"/>
      <c r="S16" s="12"/>
      <c r="T16" s="12"/>
      <c r="U16" s="12"/>
      <c r="V16" s="12"/>
      <c r="W16" s="12"/>
      <c r="X16" s="12"/>
      <c r="Y16" s="12"/>
      <c r="Z16" s="12"/>
      <c r="AA16" s="12"/>
    </row>
    <row r="17" spans="1:27" ht="12.75" customHeight="1" x14ac:dyDescent="0.15">
      <c r="A17" s="15">
        <v>202205</v>
      </c>
      <c r="B17" s="11">
        <v>5540246175047</v>
      </c>
      <c r="C17" s="13" t="str">
        <f t="shared" si="0"/>
        <v>CREMERIE</v>
      </c>
      <c r="D17" s="6">
        <v>0</v>
      </c>
      <c r="E17" s="6">
        <v>0</v>
      </c>
      <c r="F17" s="9" t="str">
        <f t="shared" si="1"/>
        <v>-</v>
      </c>
      <c r="G17" s="6">
        <v>710</v>
      </c>
      <c r="H17" s="15"/>
      <c r="I17" s="34">
        <v>202208</v>
      </c>
      <c r="J17" s="26">
        <f>COUNTIFS($D$2:$D$929,"&gt;0",$C$2:$C$929,$J$13,$A$2:$A$929,I17)</f>
        <v>16</v>
      </c>
      <c r="K17" s="26">
        <f t="shared" si="5"/>
        <v>23</v>
      </c>
      <c r="L17" s="26">
        <f t="shared" si="6"/>
        <v>14</v>
      </c>
      <c r="M17" s="26">
        <f t="shared" si="7"/>
        <v>31</v>
      </c>
      <c r="N17" s="26">
        <f t="shared" si="8"/>
        <v>8</v>
      </c>
      <c r="O17" s="35">
        <f t="shared" si="9"/>
        <v>92</v>
      </c>
      <c r="P17" s="12"/>
      <c r="Q17" s="12"/>
      <c r="R17" s="12"/>
      <c r="S17" s="12"/>
      <c r="T17" s="12"/>
      <c r="U17" s="12"/>
      <c r="V17" s="12"/>
      <c r="W17" s="12"/>
      <c r="X17" s="12"/>
      <c r="Y17" s="12"/>
      <c r="Z17" s="12"/>
      <c r="AA17" s="12"/>
    </row>
    <row r="18" spans="1:27" ht="12.75" customHeight="1" x14ac:dyDescent="0.15">
      <c r="A18" s="15">
        <v>202205</v>
      </c>
      <c r="B18" s="13">
        <v>5540246175049</v>
      </c>
      <c r="C18" s="13" t="str">
        <f t="shared" si="0"/>
        <v>CREMERIE</v>
      </c>
      <c r="D18" s="9">
        <v>502</v>
      </c>
      <c r="E18" s="9">
        <v>5216.1408000000001</v>
      </c>
      <c r="F18" s="9">
        <f t="shared" si="1"/>
        <v>10.390718725099601</v>
      </c>
      <c r="G18" s="9">
        <v>1643</v>
      </c>
      <c r="H18" s="15"/>
      <c r="I18" s="34">
        <v>202209</v>
      </c>
      <c r="J18" s="26">
        <f t="shared" si="4"/>
        <v>14</v>
      </c>
      <c r="K18" s="26">
        <f t="shared" si="5"/>
        <v>22</v>
      </c>
      <c r="L18" s="26">
        <f t="shared" si="6"/>
        <v>15</v>
      </c>
      <c r="M18" s="26">
        <f t="shared" si="7"/>
        <v>32</v>
      </c>
      <c r="N18" s="26">
        <f t="shared" si="8"/>
        <v>8</v>
      </c>
      <c r="O18" s="35">
        <f t="shared" si="9"/>
        <v>91</v>
      </c>
      <c r="P18" s="12"/>
      <c r="Q18" s="12"/>
      <c r="R18" s="12"/>
      <c r="S18" s="12"/>
      <c r="T18" s="12"/>
      <c r="U18" s="12"/>
      <c r="V18" s="12"/>
      <c r="W18" s="12"/>
      <c r="X18" s="12"/>
      <c r="Y18" s="12"/>
      <c r="Z18" s="12"/>
      <c r="AA18" s="12"/>
    </row>
    <row r="19" spans="1:27" ht="12.75" customHeight="1" x14ac:dyDescent="0.15">
      <c r="A19" s="15">
        <v>202205</v>
      </c>
      <c r="B19" s="11">
        <v>5540246175050</v>
      </c>
      <c r="C19" s="13" t="str">
        <f t="shared" si="0"/>
        <v>CREMERIE</v>
      </c>
      <c r="D19" s="6">
        <v>195</v>
      </c>
      <c r="E19" s="6">
        <v>2257.1136000000001</v>
      </c>
      <c r="F19" s="9">
        <f t="shared" si="1"/>
        <v>11.574941538461539</v>
      </c>
      <c r="G19" s="6">
        <v>2409</v>
      </c>
      <c r="H19" s="15"/>
      <c r="I19" s="34">
        <v>202210</v>
      </c>
      <c r="J19" s="26">
        <f t="shared" si="4"/>
        <v>16</v>
      </c>
      <c r="K19" s="26">
        <f t="shared" si="5"/>
        <v>25</v>
      </c>
      <c r="L19" s="26">
        <f t="shared" si="6"/>
        <v>15</v>
      </c>
      <c r="M19" s="26">
        <f t="shared" si="7"/>
        <v>32</v>
      </c>
      <c r="N19" s="26">
        <f t="shared" si="8"/>
        <v>7</v>
      </c>
      <c r="O19" s="35">
        <f t="shared" si="9"/>
        <v>95</v>
      </c>
      <c r="P19" s="12"/>
      <c r="Q19" s="12"/>
      <c r="R19" s="12"/>
      <c r="S19" s="12"/>
      <c r="T19" s="12"/>
      <c r="U19" s="12"/>
      <c r="V19" s="12"/>
      <c r="W19" s="12"/>
      <c r="X19" s="12"/>
      <c r="Y19" s="12"/>
      <c r="Z19" s="12"/>
      <c r="AA19" s="12"/>
    </row>
    <row r="20" spans="1:27" ht="12.75" customHeight="1" x14ac:dyDescent="0.15">
      <c r="A20" s="15">
        <v>202205</v>
      </c>
      <c r="B20" s="13">
        <v>5540246175372</v>
      </c>
      <c r="C20" s="13" t="str">
        <f t="shared" si="0"/>
        <v>BOULANGERIE</v>
      </c>
      <c r="D20" s="9">
        <v>627</v>
      </c>
      <c r="E20" s="9">
        <v>2449.44</v>
      </c>
      <c r="F20" s="9">
        <f t="shared" si="1"/>
        <v>3.9066028708133973</v>
      </c>
      <c r="G20" s="9">
        <v>696</v>
      </c>
      <c r="H20" s="15"/>
      <c r="I20" s="34">
        <v>202211</v>
      </c>
      <c r="J20" s="26">
        <f t="shared" si="4"/>
        <v>17</v>
      </c>
      <c r="K20" s="26">
        <f t="shared" si="5"/>
        <v>25</v>
      </c>
      <c r="L20" s="26">
        <f t="shared" si="6"/>
        <v>17</v>
      </c>
      <c r="M20" s="26">
        <f t="shared" si="7"/>
        <v>30</v>
      </c>
      <c r="N20" s="26">
        <f t="shared" si="8"/>
        <v>8</v>
      </c>
      <c r="O20" s="35">
        <f t="shared" si="9"/>
        <v>97</v>
      </c>
      <c r="P20" s="12"/>
      <c r="Q20" s="12"/>
      <c r="R20" s="12"/>
      <c r="S20" s="12"/>
      <c r="T20" s="12"/>
      <c r="U20" s="12"/>
      <c r="V20" s="12"/>
      <c r="W20" s="12"/>
      <c r="X20" s="12"/>
      <c r="Y20" s="12"/>
      <c r="Z20" s="12"/>
      <c r="AA20" s="12"/>
    </row>
    <row r="21" spans="1:27" ht="12.75" customHeight="1" x14ac:dyDescent="0.15">
      <c r="A21" s="15">
        <v>202205</v>
      </c>
      <c r="B21" s="11">
        <v>5540246175461</v>
      </c>
      <c r="C21" s="13" t="str">
        <f t="shared" si="0"/>
        <v>MIX LEGUMES</v>
      </c>
      <c r="D21" s="6">
        <v>0</v>
      </c>
      <c r="E21" s="6">
        <v>0</v>
      </c>
      <c r="F21" s="9" t="str">
        <f t="shared" si="1"/>
        <v>-</v>
      </c>
      <c r="G21" s="6">
        <v>0</v>
      </c>
      <c r="H21" s="15"/>
      <c r="I21" s="34">
        <v>202212</v>
      </c>
      <c r="J21" s="26">
        <f t="shared" si="4"/>
        <v>16</v>
      </c>
      <c r="K21" s="26">
        <f t="shared" si="5"/>
        <v>27</v>
      </c>
      <c r="L21" s="26">
        <f t="shared" si="6"/>
        <v>16</v>
      </c>
      <c r="M21" s="26">
        <f t="shared" si="7"/>
        <v>31</v>
      </c>
      <c r="N21" s="26">
        <f t="shared" si="8"/>
        <v>9</v>
      </c>
      <c r="O21" s="35">
        <f t="shared" si="9"/>
        <v>99</v>
      </c>
      <c r="P21" s="12"/>
      <c r="Q21" s="12"/>
      <c r="R21" s="12"/>
      <c r="S21" s="12"/>
      <c r="T21" s="12"/>
      <c r="U21" s="12"/>
      <c r="V21" s="12"/>
      <c r="W21" s="12"/>
      <c r="X21" s="12"/>
      <c r="Y21" s="12"/>
      <c r="Z21" s="12"/>
      <c r="AA21" s="12"/>
    </row>
    <row r="22" spans="1:27" ht="12.75" customHeight="1" x14ac:dyDescent="0.15">
      <c r="A22" s="15">
        <v>202205</v>
      </c>
      <c r="B22" s="11">
        <v>5540246176294</v>
      </c>
      <c r="C22" s="13" t="str">
        <f t="shared" si="0"/>
        <v>CREMERIE</v>
      </c>
      <c r="D22" s="6">
        <v>4975</v>
      </c>
      <c r="E22" s="6">
        <v>4584.7296000000006</v>
      </c>
      <c r="F22" s="9">
        <f t="shared" si="1"/>
        <v>0.92155368844221119</v>
      </c>
      <c r="G22" s="6">
        <v>22755</v>
      </c>
      <c r="H22" s="15"/>
      <c r="I22" s="34">
        <v>202301</v>
      </c>
      <c r="J22" s="26">
        <f t="shared" si="4"/>
        <v>17</v>
      </c>
      <c r="K22" s="26">
        <f t="shared" si="5"/>
        <v>25</v>
      </c>
      <c r="L22" s="26">
        <f t="shared" si="6"/>
        <v>15</v>
      </c>
      <c r="M22" s="26">
        <f t="shared" si="7"/>
        <v>30</v>
      </c>
      <c r="N22" s="26">
        <f t="shared" si="8"/>
        <v>8</v>
      </c>
      <c r="O22" s="35">
        <f t="shared" si="9"/>
        <v>95</v>
      </c>
      <c r="P22" s="12"/>
      <c r="Q22" s="12"/>
      <c r="R22" s="12"/>
      <c r="S22" s="12"/>
      <c r="T22" s="12"/>
      <c r="U22" s="12"/>
      <c r="V22" s="12"/>
      <c r="W22" s="12"/>
      <c r="X22" s="12"/>
      <c r="Y22" s="12"/>
      <c r="Z22" s="12"/>
      <c r="AA22" s="12"/>
    </row>
    <row r="23" spans="1:27" ht="12.75" customHeight="1" x14ac:dyDescent="0.15">
      <c r="A23" s="15">
        <v>202205</v>
      </c>
      <c r="B23" s="13">
        <v>5540246176295</v>
      </c>
      <c r="C23" s="13" t="str">
        <f t="shared" si="0"/>
        <v>CREMERIE</v>
      </c>
      <c r="D23" s="9">
        <v>0</v>
      </c>
      <c r="E23" s="9">
        <v>0</v>
      </c>
      <c r="F23" s="9" t="str">
        <f t="shared" si="1"/>
        <v>-</v>
      </c>
      <c r="G23" s="9">
        <v>75104</v>
      </c>
      <c r="H23" s="15"/>
      <c r="I23" s="38" t="s">
        <v>174</v>
      </c>
      <c r="J23" s="39">
        <f>SUM(J14:J22)</f>
        <v>139</v>
      </c>
      <c r="K23" s="39">
        <f t="shared" ref="K23:N23" si="10">SUM(K14:K22)</f>
        <v>214</v>
      </c>
      <c r="L23" s="39">
        <f t="shared" si="10"/>
        <v>135</v>
      </c>
      <c r="M23" s="39">
        <f t="shared" si="10"/>
        <v>287</v>
      </c>
      <c r="N23" s="39">
        <f t="shared" si="10"/>
        <v>77</v>
      </c>
      <c r="O23" s="40">
        <f>SUM(J23:N23)</f>
        <v>852</v>
      </c>
      <c r="P23" s="12"/>
      <c r="Q23" s="12"/>
      <c r="R23" s="12"/>
      <c r="S23" s="12"/>
      <c r="T23" s="12"/>
      <c r="U23" s="12"/>
      <c r="V23" s="12"/>
      <c r="W23" s="12"/>
      <c r="X23" s="12"/>
      <c r="Y23" s="12"/>
      <c r="Z23" s="12"/>
      <c r="AA23" s="12"/>
    </row>
    <row r="24" spans="1:27" ht="12.75" customHeight="1" x14ac:dyDescent="0.15">
      <c r="A24" s="15">
        <v>202205</v>
      </c>
      <c r="B24" s="13">
        <v>5540246176699</v>
      </c>
      <c r="C24" s="13" t="str">
        <f t="shared" si="0"/>
        <v>CREMERIE</v>
      </c>
      <c r="D24" s="9">
        <v>0</v>
      </c>
      <c r="E24" s="9">
        <v>0</v>
      </c>
      <c r="F24" s="9" t="str">
        <f t="shared" si="1"/>
        <v>-</v>
      </c>
      <c r="G24" s="9">
        <v>7308</v>
      </c>
      <c r="H24" s="15"/>
      <c r="I24" s="33"/>
      <c r="J24" s="33"/>
      <c r="K24" s="33"/>
      <c r="L24" s="33"/>
      <c r="M24" s="33"/>
      <c r="N24" s="33"/>
      <c r="O24" s="33"/>
      <c r="P24" s="12"/>
      <c r="Q24" s="12"/>
      <c r="R24" s="12"/>
      <c r="S24" s="12"/>
      <c r="T24" s="12"/>
      <c r="U24" s="12"/>
      <c r="V24" s="12"/>
      <c r="W24" s="12"/>
      <c r="X24" s="12"/>
      <c r="Y24" s="12"/>
      <c r="Z24" s="12"/>
      <c r="AA24" s="12"/>
    </row>
    <row r="25" spans="1:27" ht="12.75" customHeight="1" x14ac:dyDescent="0.15">
      <c r="A25" s="15">
        <v>202205</v>
      </c>
      <c r="B25" s="11">
        <v>5540246177132</v>
      </c>
      <c r="C25" s="13" t="str">
        <f t="shared" si="0"/>
        <v>MIX LEGUMES</v>
      </c>
      <c r="D25" s="6">
        <v>7935</v>
      </c>
      <c r="E25" s="6">
        <v>29105.567999999999</v>
      </c>
      <c r="F25" s="9">
        <f t="shared" si="1"/>
        <v>3.6679984877126652</v>
      </c>
      <c r="G25" s="6">
        <v>48999</v>
      </c>
      <c r="H25" s="15"/>
      <c r="I25" s="26" t="s">
        <v>220</v>
      </c>
      <c r="J25" s="86">
        <f>(O22-O14)/O14</f>
        <v>7.9545454545454544E-2</v>
      </c>
      <c r="K25" s="33"/>
      <c r="L25" s="33"/>
      <c r="M25" s="33"/>
      <c r="N25" s="33"/>
      <c r="O25" s="33"/>
      <c r="P25" s="12"/>
      <c r="Q25" s="12"/>
      <c r="R25" s="12"/>
      <c r="S25" s="12"/>
      <c r="T25" s="12"/>
      <c r="U25" s="12"/>
      <c r="V25" s="12"/>
      <c r="W25" s="12"/>
      <c r="X25" s="12"/>
      <c r="Y25" s="12"/>
      <c r="Z25" s="12"/>
      <c r="AA25" s="12"/>
    </row>
    <row r="26" spans="1:27" ht="12.75" customHeight="1" x14ac:dyDescent="0.15">
      <c r="A26" s="15">
        <v>202205</v>
      </c>
      <c r="B26" s="13">
        <v>5540246177133</v>
      </c>
      <c r="C26" s="13" t="str">
        <f t="shared" si="0"/>
        <v>MIX LEGUMES</v>
      </c>
      <c r="D26" s="9">
        <v>9849</v>
      </c>
      <c r="E26" s="9">
        <v>35759.880000000005</v>
      </c>
      <c r="F26" s="9">
        <f t="shared" si="1"/>
        <v>3.6308132805360955</v>
      </c>
      <c r="G26" s="9">
        <v>23386</v>
      </c>
      <c r="H26" s="15"/>
      <c r="I26" s="12"/>
      <c r="J26" s="12" t="s">
        <v>176</v>
      </c>
      <c r="K26" s="12"/>
      <c r="L26" s="12"/>
      <c r="M26" s="12"/>
      <c r="N26" s="12"/>
      <c r="O26" s="12"/>
      <c r="P26" s="12"/>
      <c r="Q26" s="12"/>
      <c r="R26" s="12"/>
      <c r="S26" s="12"/>
      <c r="T26" s="12"/>
      <c r="U26" s="12"/>
      <c r="V26" s="12"/>
      <c r="W26" s="12"/>
      <c r="X26" s="12"/>
      <c r="Y26" s="12"/>
      <c r="Z26" s="12"/>
      <c r="AA26" s="12"/>
    </row>
    <row r="27" spans="1:27" ht="12.75" customHeight="1" x14ac:dyDescent="0.15">
      <c r="A27" s="15">
        <v>202205</v>
      </c>
      <c r="B27" s="11">
        <v>5540246177376</v>
      </c>
      <c r="C27" s="13" t="str">
        <f t="shared" si="0"/>
        <v>BOULANGERIE</v>
      </c>
      <c r="D27" s="6">
        <v>592</v>
      </c>
      <c r="E27" s="6">
        <v>23353.920000000002</v>
      </c>
      <c r="F27" s="9">
        <f t="shared" si="1"/>
        <v>39.449189189189191</v>
      </c>
      <c r="G27" s="6">
        <v>601</v>
      </c>
      <c r="H27" s="15"/>
      <c r="I27" s="73" t="s">
        <v>221</v>
      </c>
      <c r="J27" s="26">
        <f>O22-O14</f>
        <v>7</v>
      </c>
      <c r="K27" s="12"/>
      <c r="L27" s="12"/>
      <c r="M27" s="12"/>
      <c r="N27" s="12"/>
      <c r="O27" s="12"/>
      <c r="P27" s="12"/>
      <c r="Q27" s="12"/>
      <c r="R27" s="12"/>
      <c r="S27" s="12"/>
      <c r="T27" s="12"/>
      <c r="U27" s="12"/>
      <c r="V27" s="12"/>
      <c r="W27" s="12"/>
      <c r="X27" s="12"/>
      <c r="Y27" s="12"/>
      <c r="Z27" s="12"/>
      <c r="AA27" s="12"/>
    </row>
    <row r="28" spans="1:27" ht="12.75" customHeight="1" x14ac:dyDescent="0.15">
      <c r="A28" s="15">
        <v>202205</v>
      </c>
      <c r="B28" s="11">
        <v>5540246180522</v>
      </c>
      <c r="C28" s="13" t="str">
        <f t="shared" si="0"/>
        <v>BOULANGERIE</v>
      </c>
      <c r="D28" s="6">
        <v>1177</v>
      </c>
      <c r="E28" s="6">
        <v>20588.256000000001</v>
      </c>
      <c r="F28" s="9">
        <f t="shared" si="1"/>
        <v>17.492146134239594</v>
      </c>
      <c r="G28" s="6">
        <v>1365</v>
      </c>
      <c r="H28" s="15"/>
      <c r="I28" s="12"/>
      <c r="J28" s="12" t="s">
        <v>222</v>
      </c>
      <c r="K28" s="12"/>
      <c r="L28" s="12"/>
      <c r="M28" s="12"/>
      <c r="N28" s="12"/>
      <c r="O28" s="12"/>
      <c r="P28" s="12"/>
      <c r="Q28" s="12"/>
      <c r="R28" s="12"/>
      <c r="S28" s="12"/>
      <c r="T28" s="12"/>
      <c r="U28" s="12"/>
      <c r="V28" s="12"/>
      <c r="W28" s="12"/>
      <c r="X28" s="12"/>
      <c r="Y28" s="12"/>
      <c r="Z28" s="12"/>
      <c r="AA28" s="12"/>
    </row>
    <row r="29" spans="1:27" ht="12.75" customHeight="1" x14ac:dyDescent="0.15">
      <c r="A29" s="15">
        <v>202205</v>
      </c>
      <c r="B29" s="13">
        <v>5540246181016</v>
      </c>
      <c r="C29" s="13" t="str">
        <f t="shared" si="0"/>
        <v>VOLAILLE</v>
      </c>
      <c r="D29" s="9">
        <v>2228</v>
      </c>
      <c r="E29" s="9">
        <v>17501.184000000001</v>
      </c>
      <c r="F29" s="9">
        <f t="shared" si="1"/>
        <v>7.8551095152603239</v>
      </c>
      <c r="G29" s="9">
        <v>15591</v>
      </c>
      <c r="H29" s="15"/>
      <c r="I29" s="12"/>
      <c r="J29" s="12"/>
      <c r="K29" s="12"/>
      <c r="L29" s="12"/>
      <c r="M29" s="12"/>
      <c r="N29" s="12"/>
      <c r="O29" s="12"/>
      <c r="P29" s="12"/>
      <c r="Q29" s="12"/>
      <c r="R29" s="12"/>
      <c r="S29" s="12"/>
      <c r="T29" s="12"/>
      <c r="U29" s="12"/>
      <c r="V29" s="12"/>
      <c r="W29" s="12"/>
      <c r="X29" s="12"/>
      <c r="Y29" s="12"/>
      <c r="Z29" s="12"/>
      <c r="AA29" s="12"/>
    </row>
    <row r="30" spans="1:27" ht="12.75" customHeight="1" x14ac:dyDescent="0.15">
      <c r="A30" s="15">
        <v>202205</v>
      </c>
      <c r="B30" s="11">
        <v>5540246181061</v>
      </c>
      <c r="C30" s="13" t="str">
        <f t="shared" si="0"/>
        <v>VOLAILLE</v>
      </c>
      <c r="D30" s="6">
        <v>27353</v>
      </c>
      <c r="E30" s="6">
        <v>33259.118399999999</v>
      </c>
      <c r="F30" s="9">
        <f t="shared" si="1"/>
        <v>1.2159221438233465</v>
      </c>
      <c r="G30" s="6">
        <v>68696</v>
      </c>
      <c r="H30" s="15"/>
      <c r="I30" s="12"/>
      <c r="J30" s="12"/>
      <c r="K30" s="12"/>
      <c r="L30" s="12"/>
      <c r="M30" s="12"/>
      <c r="N30" s="12"/>
      <c r="O30" s="12"/>
      <c r="P30" s="12"/>
      <c r="Q30" s="12"/>
      <c r="R30" s="12"/>
      <c r="S30" s="12"/>
      <c r="T30" s="12"/>
      <c r="U30" s="12"/>
      <c r="V30" s="12"/>
      <c r="W30" s="12"/>
      <c r="X30" s="12"/>
      <c r="Y30" s="12"/>
      <c r="Z30" s="12"/>
      <c r="AA30" s="12"/>
    </row>
    <row r="31" spans="1:27" ht="12.75" customHeight="1" x14ac:dyDescent="0.15">
      <c r="A31" s="15">
        <v>202205</v>
      </c>
      <c r="B31" s="13">
        <v>5540246182684</v>
      </c>
      <c r="C31" s="13" t="str">
        <f t="shared" si="0"/>
        <v>BOULANGERIE</v>
      </c>
      <c r="D31" s="9">
        <v>205</v>
      </c>
      <c r="E31" s="9">
        <v>10245.312</v>
      </c>
      <c r="F31" s="9">
        <f t="shared" si="1"/>
        <v>49.977131707317071</v>
      </c>
      <c r="G31" s="9">
        <v>339</v>
      </c>
      <c r="H31" s="15"/>
      <c r="I31" s="12"/>
      <c r="J31" s="12"/>
      <c r="K31" s="12"/>
      <c r="L31" s="12"/>
      <c r="M31" s="12"/>
      <c r="N31" s="12"/>
      <c r="O31" s="12"/>
      <c r="P31" s="12"/>
      <c r="Q31" s="12"/>
      <c r="R31" s="12"/>
      <c r="S31" s="12"/>
      <c r="T31" s="12"/>
      <c r="U31" s="12"/>
      <c r="V31" s="12"/>
      <c r="W31" s="12"/>
      <c r="X31" s="12"/>
      <c r="Y31" s="12"/>
      <c r="Z31" s="12"/>
      <c r="AA31" s="12"/>
    </row>
    <row r="32" spans="1:27" ht="12.75" customHeight="1" x14ac:dyDescent="0.15">
      <c r="A32" s="15">
        <v>202205</v>
      </c>
      <c r="B32" s="13">
        <v>5540246183130</v>
      </c>
      <c r="C32" s="13" t="str">
        <f t="shared" si="0"/>
        <v>MIX LEGUMES</v>
      </c>
      <c r="D32" s="9">
        <v>5304</v>
      </c>
      <c r="E32" s="9">
        <v>22456.915199999999</v>
      </c>
      <c r="F32" s="9">
        <f t="shared" si="1"/>
        <v>4.2339583710407238</v>
      </c>
      <c r="G32" s="9">
        <v>7392</v>
      </c>
      <c r="H32" s="15"/>
      <c r="I32" s="12"/>
      <c r="J32" s="12"/>
      <c r="K32" s="12"/>
      <c r="L32" s="12"/>
      <c r="M32" s="12"/>
      <c r="N32" s="12"/>
      <c r="O32" s="12"/>
      <c r="P32" s="12"/>
      <c r="Q32" s="12"/>
      <c r="R32" s="12"/>
      <c r="S32" s="12"/>
      <c r="T32" s="12"/>
      <c r="U32" s="12"/>
      <c r="V32" s="12"/>
      <c r="W32" s="12"/>
      <c r="X32" s="12"/>
      <c r="Y32" s="12"/>
      <c r="Z32" s="12"/>
      <c r="AA32" s="12"/>
    </row>
    <row r="33" spans="1:27" ht="12.75" customHeight="1" x14ac:dyDescent="0.15">
      <c r="A33" s="15">
        <v>202205</v>
      </c>
      <c r="B33" s="13">
        <v>5540246183455</v>
      </c>
      <c r="C33" s="13" t="str">
        <f t="shared" si="0"/>
        <v>MIX LEGUMES</v>
      </c>
      <c r="D33" s="9">
        <v>1346</v>
      </c>
      <c r="E33" s="9">
        <v>10573.632</v>
      </c>
      <c r="F33" s="9">
        <f t="shared" si="1"/>
        <v>7.8555958395245167</v>
      </c>
      <c r="G33" s="9">
        <v>998</v>
      </c>
      <c r="H33" s="15"/>
      <c r="I33" s="12"/>
      <c r="J33" s="12"/>
      <c r="K33" s="12"/>
      <c r="L33" s="12"/>
      <c r="M33" s="12"/>
      <c r="N33" s="12"/>
      <c r="O33" s="12"/>
      <c r="P33" s="12"/>
      <c r="Q33" s="12"/>
      <c r="R33" s="12"/>
      <c r="S33" s="12"/>
      <c r="T33" s="12"/>
      <c r="U33" s="12"/>
      <c r="V33" s="12"/>
      <c r="W33" s="12"/>
      <c r="X33" s="12"/>
      <c r="Y33" s="12"/>
      <c r="Z33" s="12"/>
      <c r="AA33" s="12"/>
    </row>
    <row r="34" spans="1:27" ht="12.75" customHeight="1" x14ac:dyDescent="0.15">
      <c r="A34" s="15">
        <v>202205</v>
      </c>
      <c r="B34" s="11">
        <v>5540246183537</v>
      </c>
      <c r="C34" s="13" t="str">
        <f t="shared" si="0"/>
        <v>MIX LEGUMES</v>
      </c>
      <c r="D34" s="6">
        <v>1931</v>
      </c>
      <c r="E34" s="6">
        <v>2713.6512000000002</v>
      </c>
      <c r="F34" s="9">
        <f t="shared" si="1"/>
        <v>1.4053087519419991</v>
      </c>
      <c r="G34" s="6">
        <v>3286</v>
      </c>
      <c r="H34" s="15"/>
      <c r="I34" s="12"/>
      <c r="J34" s="12"/>
      <c r="K34" s="12"/>
      <c r="L34" s="12"/>
      <c r="M34" s="12"/>
      <c r="N34" s="12"/>
      <c r="O34" s="12"/>
      <c r="P34" s="12"/>
      <c r="Q34" s="12"/>
      <c r="R34" s="12"/>
      <c r="S34" s="12"/>
      <c r="T34" s="12"/>
      <c r="U34" s="12"/>
      <c r="V34" s="12"/>
      <c r="W34" s="12"/>
      <c r="X34" s="12"/>
      <c r="Y34" s="12"/>
      <c r="Z34" s="12"/>
      <c r="AA34" s="12"/>
    </row>
    <row r="35" spans="1:27" ht="12.75" customHeight="1" x14ac:dyDescent="0.15">
      <c r="A35" s="15">
        <v>202205</v>
      </c>
      <c r="B35" s="13">
        <v>5540246183538</v>
      </c>
      <c r="C35" s="13" t="str">
        <f t="shared" si="0"/>
        <v>MIX LEGUMES</v>
      </c>
      <c r="D35" s="9">
        <v>1615</v>
      </c>
      <c r="E35" s="9">
        <v>2119.7376000000004</v>
      </c>
      <c r="F35" s="9">
        <f t="shared" si="1"/>
        <v>1.3125310216718269</v>
      </c>
      <c r="G35" s="9">
        <v>2525</v>
      </c>
      <c r="H35" s="15"/>
      <c r="I35" s="12"/>
      <c r="J35" s="12"/>
      <c r="K35" s="12"/>
      <c r="L35" s="12"/>
      <c r="M35" s="12"/>
      <c r="N35" s="12"/>
      <c r="O35" s="12"/>
      <c r="P35" s="12"/>
      <c r="Q35" s="12"/>
      <c r="R35" s="12"/>
      <c r="S35" s="12"/>
      <c r="T35" s="12"/>
      <c r="U35" s="12"/>
      <c r="V35" s="12"/>
      <c r="W35" s="12"/>
      <c r="X35" s="12"/>
      <c r="Y35" s="12"/>
      <c r="Z35" s="12"/>
      <c r="AA35" s="12"/>
    </row>
    <row r="36" spans="1:27" ht="12.75" customHeight="1" x14ac:dyDescent="0.15">
      <c r="A36" s="15">
        <v>202205</v>
      </c>
      <c r="B36" s="11">
        <v>5540246183541</v>
      </c>
      <c r="C36" s="13" t="str">
        <f t="shared" si="0"/>
        <v>MIX LEGUMES</v>
      </c>
      <c r="D36" s="6">
        <v>488</v>
      </c>
      <c r="E36" s="6">
        <v>4390.848</v>
      </c>
      <c r="F36" s="9">
        <f t="shared" si="1"/>
        <v>8.9976393442622946</v>
      </c>
      <c r="G36" s="6">
        <v>348</v>
      </c>
      <c r="H36" s="15"/>
      <c r="I36" s="12"/>
      <c r="J36" s="12"/>
      <c r="K36" s="12"/>
      <c r="L36" s="12"/>
      <c r="M36" s="12"/>
      <c r="N36" s="12"/>
      <c r="O36" s="12"/>
      <c r="P36" s="12"/>
      <c r="Q36" s="12"/>
      <c r="R36" s="12"/>
      <c r="S36" s="12"/>
      <c r="T36" s="12"/>
      <c r="U36" s="12"/>
      <c r="V36" s="12"/>
      <c r="W36" s="12"/>
      <c r="X36" s="12"/>
      <c r="Y36" s="12"/>
      <c r="Z36" s="12"/>
      <c r="AA36" s="12"/>
    </row>
    <row r="37" spans="1:27" ht="12.75" customHeight="1" x14ac:dyDescent="0.15">
      <c r="A37" s="15">
        <v>202205</v>
      </c>
      <c r="B37" s="13">
        <v>5540246183542</v>
      </c>
      <c r="C37" s="13" t="str">
        <f t="shared" si="0"/>
        <v>MIX LEGUMES</v>
      </c>
      <c r="D37" s="9">
        <v>766</v>
      </c>
      <c r="E37" s="9">
        <v>2152.6560000000004</v>
      </c>
      <c r="F37" s="9">
        <f t="shared" si="1"/>
        <v>2.8102558746736297</v>
      </c>
      <c r="G37" s="9">
        <v>766</v>
      </c>
      <c r="H37" s="15"/>
      <c r="I37" s="12"/>
      <c r="J37" s="12"/>
      <c r="K37" s="12"/>
      <c r="L37" s="12"/>
      <c r="M37" s="12"/>
      <c r="N37" s="12"/>
      <c r="O37" s="12"/>
      <c r="P37" s="12"/>
      <c r="Q37" s="12"/>
      <c r="R37" s="12"/>
      <c r="S37" s="12"/>
      <c r="T37" s="12"/>
      <c r="U37" s="12"/>
      <c r="V37" s="12"/>
      <c r="W37" s="12"/>
      <c r="X37" s="12"/>
      <c r="Y37" s="12"/>
      <c r="Z37" s="12"/>
      <c r="AA37" s="12"/>
    </row>
    <row r="38" spans="1:27" ht="12.75" customHeight="1" x14ac:dyDescent="0.15">
      <c r="A38" s="15">
        <v>202205</v>
      </c>
      <c r="B38" s="13">
        <v>5540246183547</v>
      </c>
      <c r="C38" s="13" t="str">
        <f t="shared" si="0"/>
        <v>VOLAILLE</v>
      </c>
      <c r="D38" s="9">
        <v>9895</v>
      </c>
      <c r="E38" s="9">
        <v>101704.89600000001</v>
      </c>
      <c r="F38" s="9">
        <f t="shared" si="1"/>
        <v>10.278412935826175</v>
      </c>
      <c r="G38" s="9">
        <v>11902</v>
      </c>
      <c r="H38" s="15"/>
      <c r="I38" s="12"/>
      <c r="J38" s="12"/>
      <c r="K38" s="12"/>
      <c r="L38" s="12"/>
      <c r="M38" s="12"/>
      <c r="N38" s="12"/>
      <c r="O38" s="12"/>
      <c r="P38" s="12"/>
      <c r="Q38" s="12"/>
      <c r="R38" s="12"/>
      <c r="S38" s="12"/>
      <c r="T38" s="12"/>
      <c r="U38" s="12"/>
      <c r="V38" s="12"/>
      <c r="W38" s="12"/>
      <c r="X38" s="12"/>
      <c r="Y38" s="12"/>
      <c r="Z38" s="12"/>
      <c r="AA38" s="12"/>
    </row>
    <row r="39" spans="1:27" ht="12.75" customHeight="1" x14ac:dyDescent="0.15">
      <c r="A39" s="15">
        <v>202205</v>
      </c>
      <c r="B39" s="13">
        <v>5540246183552</v>
      </c>
      <c r="C39" s="13" t="str">
        <f t="shared" si="0"/>
        <v>MIX LEGUMES</v>
      </c>
      <c r="D39" s="9">
        <v>968</v>
      </c>
      <c r="E39" s="9">
        <v>1783.4256</v>
      </c>
      <c r="F39" s="9">
        <f t="shared" si="1"/>
        <v>1.8423818181818181</v>
      </c>
      <c r="G39" s="9">
        <v>260</v>
      </c>
      <c r="H39" s="15"/>
      <c r="I39" s="12"/>
      <c r="J39" s="12"/>
      <c r="K39" s="12"/>
      <c r="L39" s="12"/>
      <c r="M39" s="12"/>
      <c r="N39" s="12"/>
      <c r="O39" s="12"/>
      <c r="P39" s="12"/>
      <c r="Q39" s="12"/>
      <c r="R39" s="12"/>
      <c r="S39" s="12"/>
      <c r="T39" s="12"/>
      <c r="U39" s="12"/>
      <c r="V39" s="12"/>
      <c r="W39" s="12"/>
      <c r="X39" s="12"/>
      <c r="Y39" s="12"/>
      <c r="Z39" s="12"/>
      <c r="AA39" s="12"/>
    </row>
    <row r="40" spans="1:27" ht="12.75" customHeight="1" x14ac:dyDescent="0.15">
      <c r="A40" s="15">
        <v>202205</v>
      </c>
      <c r="B40" s="11">
        <v>5540246183554</v>
      </c>
      <c r="C40" s="13" t="str">
        <f t="shared" si="0"/>
        <v>MIX LEGUMES</v>
      </c>
      <c r="D40" s="6">
        <v>864</v>
      </c>
      <c r="E40" s="6">
        <v>6498.8783999999996</v>
      </c>
      <c r="F40" s="9">
        <f t="shared" si="1"/>
        <v>7.5218499999999997</v>
      </c>
      <c r="G40" s="6">
        <v>154</v>
      </c>
      <c r="H40" s="15"/>
      <c r="I40" s="12"/>
      <c r="J40" s="12"/>
      <c r="K40" s="12"/>
      <c r="L40" s="12"/>
      <c r="M40" s="12"/>
      <c r="N40" s="12"/>
      <c r="O40" s="12"/>
      <c r="P40" s="12"/>
      <c r="Q40" s="12"/>
      <c r="R40" s="12"/>
      <c r="S40" s="12"/>
      <c r="T40" s="12"/>
      <c r="U40" s="12"/>
      <c r="V40" s="12"/>
      <c r="W40" s="12"/>
      <c r="X40" s="12"/>
      <c r="Y40" s="12"/>
      <c r="Z40" s="12"/>
      <c r="AA40" s="12"/>
    </row>
    <row r="41" spans="1:27" ht="12.75" customHeight="1" x14ac:dyDescent="0.15">
      <c r="A41" s="15">
        <v>202205</v>
      </c>
      <c r="B41" s="13">
        <v>5540246183555</v>
      </c>
      <c r="C41" s="13" t="str">
        <f t="shared" si="0"/>
        <v>MIX LEGUMES</v>
      </c>
      <c r="D41" s="9">
        <v>1337</v>
      </c>
      <c r="E41" s="9">
        <v>1786.6224000000002</v>
      </c>
      <c r="F41" s="9">
        <f t="shared" si="1"/>
        <v>1.3362919970082274</v>
      </c>
      <c r="G41" s="9">
        <v>669</v>
      </c>
      <c r="H41" s="15"/>
      <c r="I41" s="12"/>
      <c r="J41" s="12"/>
      <c r="K41" s="12"/>
      <c r="L41" s="12"/>
      <c r="M41" s="12"/>
      <c r="N41" s="12"/>
      <c r="O41" s="12"/>
      <c r="P41" s="12"/>
      <c r="Q41" s="12"/>
      <c r="R41" s="12"/>
      <c r="S41" s="12"/>
      <c r="T41" s="12"/>
      <c r="U41" s="12"/>
      <c r="V41" s="12"/>
      <c r="W41" s="12"/>
      <c r="X41" s="12"/>
      <c r="Y41" s="12"/>
      <c r="Z41" s="12"/>
      <c r="AA41" s="12"/>
    </row>
    <row r="42" spans="1:27" ht="12.75" customHeight="1" x14ac:dyDescent="0.15">
      <c r="A42" s="15">
        <v>202205</v>
      </c>
      <c r="B42" s="11">
        <v>5540246183556</v>
      </c>
      <c r="C42" s="13" t="str">
        <f t="shared" si="0"/>
        <v>MIX LEGUMES</v>
      </c>
      <c r="D42" s="6">
        <v>1977</v>
      </c>
      <c r="E42" s="6">
        <v>14832.979200000002</v>
      </c>
      <c r="F42" s="9">
        <f t="shared" si="1"/>
        <v>7.5027714719271632</v>
      </c>
      <c r="G42" s="6">
        <v>1323</v>
      </c>
      <c r="H42" s="15"/>
      <c r="I42" s="12"/>
      <c r="J42" s="12"/>
      <c r="K42" s="12"/>
      <c r="L42" s="12"/>
      <c r="M42" s="12"/>
      <c r="N42" s="12"/>
      <c r="O42" s="12"/>
      <c r="P42" s="12"/>
      <c r="Q42" s="12"/>
      <c r="R42" s="12"/>
      <c r="S42" s="12"/>
      <c r="T42" s="12"/>
      <c r="U42" s="12"/>
      <c r="V42" s="12"/>
      <c r="W42" s="12"/>
      <c r="X42" s="12"/>
      <c r="Y42" s="12"/>
      <c r="Z42" s="12"/>
      <c r="AA42" s="12"/>
    </row>
    <row r="43" spans="1:27" ht="12.75" customHeight="1" x14ac:dyDescent="0.15">
      <c r="A43" s="15">
        <v>202205</v>
      </c>
      <c r="B43" s="13">
        <v>5540246183558</v>
      </c>
      <c r="C43" s="13" t="str">
        <f t="shared" si="0"/>
        <v>MIX LEGUMES</v>
      </c>
      <c r="D43" s="9">
        <v>2947</v>
      </c>
      <c r="E43" s="9">
        <v>16239.744000000001</v>
      </c>
      <c r="F43" s="9">
        <f t="shared" si="1"/>
        <v>5.5106019681031562</v>
      </c>
      <c r="G43" s="9">
        <v>4594</v>
      </c>
      <c r="H43" s="15"/>
      <c r="I43" s="12"/>
      <c r="J43" s="12"/>
      <c r="K43" s="12"/>
      <c r="L43" s="12"/>
      <c r="M43" s="12"/>
      <c r="N43" s="12"/>
      <c r="O43" s="12"/>
      <c r="P43" s="12"/>
      <c r="Q43" s="12"/>
      <c r="R43" s="12"/>
      <c r="S43" s="12"/>
      <c r="T43" s="12"/>
      <c r="U43" s="12"/>
      <c r="V43" s="12"/>
      <c r="W43" s="12"/>
      <c r="X43" s="12"/>
      <c r="Y43" s="12"/>
      <c r="Z43" s="12"/>
      <c r="AA43" s="12"/>
    </row>
    <row r="44" spans="1:27" ht="12.75" customHeight="1" x14ac:dyDescent="0.15">
      <c r="A44" s="15">
        <v>202205</v>
      </c>
      <c r="B44" s="11">
        <v>5540246183560</v>
      </c>
      <c r="C44" s="13" t="str">
        <f t="shared" si="0"/>
        <v>MIX LEGUMES</v>
      </c>
      <c r="D44" s="6">
        <v>344</v>
      </c>
      <c r="E44" s="6">
        <v>8375.616</v>
      </c>
      <c r="F44" s="9">
        <f t="shared" si="1"/>
        <v>24.347720930232558</v>
      </c>
      <c r="G44" s="6">
        <v>149</v>
      </c>
      <c r="H44" s="15"/>
      <c r="I44" s="12"/>
      <c r="J44" s="12"/>
      <c r="K44" s="12"/>
      <c r="L44" s="12"/>
      <c r="M44" s="12"/>
      <c r="N44" s="12"/>
      <c r="O44" s="12"/>
      <c r="P44" s="12"/>
      <c r="Q44" s="12"/>
      <c r="R44" s="12"/>
      <c r="S44" s="12"/>
      <c r="T44" s="12"/>
      <c r="U44" s="12"/>
      <c r="V44" s="12"/>
      <c r="W44" s="12"/>
      <c r="X44" s="12"/>
      <c r="Y44" s="12"/>
      <c r="Z44" s="12"/>
      <c r="AA44" s="12"/>
    </row>
    <row r="45" spans="1:27" ht="12.75" customHeight="1" x14ac:dyDescent="0.15">
      <c r="A45" s="15">
        <v>202205</v>
      </c>
      <c r="B45" s="13">
        <v>5540246183562</v>
      </c>
      <c r="C45" s="13" t="str">
        <f t="shared" si="0"/>
        <v>MIX LEGUMES</v>
      </c>
      <c r="D45" s="9">
        <v>0</v>
      </c>
      <c r="E45" s="9">
        <v>0</v>
      </c>
      <c r="F45" s="9" t="str">
        <f t="shared" si="1"/>
        <v>-</v>
      </c>
      <c r="G45" s="9">
        <v>4594</v>
      </c>
      <c r="H45" s="15"/>
      <c r="I45" s="12"/>
      <c r="J45" s="12"/>
      <c r="K45" s="12"/>
      <c r="L45" s="12"/>
      <c r="M45" s="12"/>
      <c r="N45" s="12"/>
      <c r="O45" s="12"/>
      <c r="P45" s="12"/>
      <c r="Q45" s="12"/>
      <c r="R45" s="12"/>
      <c r="S45" s="12"/>
      <c r="T45" s="12"/>
      <c r="U45" s="12"/>
      <c r="V45" s="12"/>
      <c r="W45" s="12"/>
      <c r="X45" s="12"/>
      <c r="Y45" s="12"/>
      <c r="Z45" s="12"/>
      <c r="AA45" s="12"/>
    </row>
    <row r="46" spans="1:27" ht="12.75" customHeight="1" x14ac:dyDescent="0.15">
      <c r="A46" s="15">
        <v>202205</v>
      </c>
      <c r="B46" s="13">
        <v>5540246183587</v>
      </c>
      <c r="C46" s="13" t="str">
        <f t="shared" si="0"/>
        <v>MIX LEGUMES</v>
      </c>
      <c r="D46" s="9">
        <v>1413</v>
      </c>
      <c r="E46" s="9">
        <v>29752.617600000001</v>
      </c>
      <c r="F46" s="9">
        <f t="shared" si="1"/>
        <v>21.056346496815287</v>
      </c>
      <c r="G46" s="9">
        <v>696</v>
      </c>
      <c r="H46" s="15"/>
      <c r="I46" s="12"/>
      <c r="J46" s="12"/>
      <c r="K46" s="12"/>
      <c r="L46" s="12"/>
      <c r="M46" s="12"/>
      <c r="N46" s="12"/>
      <c r="O46" s="12"/>
      <c r="P46" s="12"/>
      <c r="Q46" s="12"/>
      <c r="R46" s="12"/>
      <c r="S46" s="12"/>
      <c r="T46" s="12"/>
      <c r="U46" s="12"/>
      <c r="V46" s="12"/>
      <c r="W46" s="12"/>
      <c r="X46" s="12"/>
      <c r="Y46" s="12"/>
      <c r="Z46" s="12"/>
      <c r="AA46" s="12"/>
    </row>
    <row r="47" spans="1:27" ht="12.75" customHeight="1" x14ac:dyDescent="0.15">
      <c r="A47" s="15">
        <v>202205</v>
      </c>
      <c r="B47" s="11">
        <v>5540246183589</v>
      </c>
      <c r="C47" s="13" t="str">
        <f t="shared" si="0"/>
        <v>MIX LEGUMES</v>
      </c>
      <c r="D47" s="6">
        <v>917</v>
      </c>
      <c r="E47" s="6">
        <v>12081.312</v>
      </c>
      <c r="F47" s="9">
        <f t="shared" si="1"/>
        <v>13.174822246455834</v>
      </c>
      <c r="G47" s="6">
        <v>1914</v>
      </c>
      <c r="H47" s="15"/>
      <c r="I47" s="12"/>
      <c r="J47" s="12"/>
      <c r="K47" s="12"/>
      <c r="L47" s="12"/>
      <c r="M47" s="12"/>
      <c r="N47" s="12"/>
      <c r="O47" s="12"/>
      <c r="P47" s="12"/>
      <c r="Q47" s="12"/>
      <c r="R47" s="12"/>
      <c r="S47" s="12"/>
      <c r="T47" s="12"/>
      <c r="U47" s="12"/>
      <c r="V47" s="12"/>
      <c r="W47" s="12"/>
      <c r="X47" s="12"/>
      <c r="Y47" s="12"/>
      <c r="Z47" s="12"/>
      <c r="AA47" s="12"/>
    </row>
    <row r="48" spans="1:27" ht="12.75" customHeight="1" x14ac:dyDescent="0.15">
      <c r="A48" s="15">
        <v>202205</v>
      </c>
      <c r="B48" s="13">
        <v>5540246183590</v>
      </c>
      <c r="C48" s="13" t="str">
        <f t="shared" si="0"/>
        <v>MIX LEGUMES</v>
      </c>
      <c r="D48" s="9">
        <v>2499</v>
      </c>
      <c r="E48" s="9">
        <v>34662.167999999998</v>
      </c>
      <c r="F48" s="9">
        <f t="shared" si="1"/>
        <v>13.870415366146458</v>
      </c>
      <c r="G48" s="9">
        <v>0</v>
      </c>
      <c r="H48" s="15"/>
      <c r="I48" s="12"/>
      <c r="J48" s="12"/>
      <c r="K48" s="12"/>
      <c r="L48" s="12"/>
      <c r="M48" s="12"/>
      <c r="N48" s="12"/>
      <c r="O48" s="12"/>
      <c r="P48" s="12"/>
      <c r="Q48" s="12"/>
      <c r="R48" s="12"/>
      <c r="S48" s="12"/>
      <c r="T48" s="12"/>
      <c r="U48" s="12"/>
      <c r="V48" s="12"/>
      <c r="W48" s="12"/>
      <c r="X48" s="12"/>
      <c r="Y48" s="12"/>
      <c r="Z48" s="12"/>
      <c r="AA48" s="12"/>
    </row>
    <row r="49" spans="1:27" ht="12.75" customHeight="1" x14ac:dyDescent="0.15">
      <c r="A49" s="15">
        <v>202205</v>
      </c>
      <c r="B49" s="13">
        <v>5540246183844</v>
      </c>
      <c r="C49" s="13" t="str">
        <f t="shared" si="0"/>
        <v>BOULANGERIE</v>
      </c>
      <c r="D49" s="9">
        <v>142</v>
      </c>
      <c r="E49" s="9">
        <v>4084.5600000000004</v>
      </c>
      <c r="F49" s="9">
        <f t="shared" si="1"/>
        <v>28.764507042253523</v>
      </c>
      <c r="G49" s="9">
        <v>232</v>
      </c>
      <c r="H49" s="15"/>
      <c r="I49" s="12"/>
      <c r="J49" s="12"/>
      <c r="K49" s="12"/>
      <c r="L49" s="12"/>
      <c r="M49" s="12"/>
      <c r="N49" s="12"/>
      <c r="O49" s="12"/>
      <c r="P49" s="12"/>
      <c r="Q49" s="12"/>
      <c r="R49" s="12"/>
      <c r="S49" s="12"/>
      <c r="T49" s="12"/>
      <c r="U49" s="12"/>
      <c r="V49" s="12"/>
      <c r="W49" s="12"/>
      <c r="X49" s="12"/>
      <c r="Y49" s="12"/>
      <c r="Z49" s="12"/>
      <c r="AA49" s="12"/>
    </row>
    <row r="50" spans="1:27" ht="12.75" customHeight="1" x14ac:dyDescent="0.15">
      <c r="A50" s="15">
        <v>202205</v>
      </c>
      <c r="B50" s="13">
        <v>5540246184036</v>
      </c>
      <c r="C50" s="13" t="str">
        <f t="shared" si="0"/>
        <v>BOULANGERIE</v>
      </c>
      <c r="D50" s="9">
        <v>158</v>
      </c>
      <c r="E50" s="9">
        <v>2702.5920000000001</v>
      </c>
      <c r="F50" s="9">
        <f t="shared" si="1"/>
        <v>17.105012658227849</v>
      </c>
      <c r="G50" s="9">
        <v>205</v>
      </c>
      <c r="H50" s="15"/>
      <c r="I50" s="12"/>
      <c r="J50" s="12"/>
      <c r="K50" s="12"/>
      <c r="L50" s="12"/>
      <c r="M50" s="12"/>
      <c r="N50" s="12"/>
      <c r="O50" s="12"/>
      <c r="P50" s="12"/>
      <c r="Q50" s="12"/>
      <c r="R50" s="12"/>
      <c r="S50" s="12"/>
      <c r="T50" s="12"/>
      <c r="U50" s="12"/>
      <c r="V50" s="12"/>
      <c r="W50" s="12"/>
      <c r="X50" s="12"/>
      <c r="Y50" s="12"/>
      <c r="Z50" s="12"/>
      <c r="AA50" s="12"/>
    </row>
    <row r="51" spans="1:27" ht="12.75" customHeight="1" x14ac:dyDescent="0.15">
      <c r="A51" s="15">
        <v>202205</v>
      </c>
      <c r="B51" s="13">
        <v>5540246184617</v>
      </c>
      <c r="C51" s="13" t="str">
        <f t="shared" si="0"/>
        <v>MIX LEGUMES</v>
      </c>
      <c r="D51" s="9">
        <v>32629</v>
      </c>
      <c r="E51" s="9">
        <v>46174.924800000001</v>
      </c>
      <c r="F51" s="9">
        <f t="shared" si="1"/>
        <v>1.4151498605534953</v>
      </c>
      <c r="G51" s="9">
        <v>56664</v>
      </c>
      <c r="H51" s="15"/>
      <c r="I51" s="12"/>
      <c r="J51" s="12"/>
      <c r="K51" s="12"/>
      <c r="L51" s="12"/>
      <c r="M51" s="12"/>
      <c r="N51" s="12"/>
      <c r="O51" s="12"/>
      <c r="P51" s="12"/>
      <c r="Q51" s="12"/>
      <c r="R51" s="12"/>
      <c r="S51" s="12"/>
      <c r="T51" s="12"/>
      <c r="U51" s="12"/>
      <c r="V51" s="12"/>
      <c r="W51" s="12"/>
      <c r="X51" s="12"/>
      <c r="Y51" s="12"/>
      <c r="Z51" s="12"/>
      <c r="AA51" s="12"/>
    </row>
    <row r="52" spans="1:27" ht="12.75" customHeight="1" x14ac:dyDescent="0.15">
      <c r="A52" s="15">
        <v>202205</v>
      </c>
      <c r="B52" s="13">
        <v>5540246184808</v>
      </c>
      <c r="C52" s="13" t="str">
        <f t="shared" si="0"/>
        <v>CREMERIE</v>
      </c>
      <c r="D52" s="9">
        <v>0</v>
      </c>
      <c r="E52" s="9">
        <v>0</v>
      </c>
      <c r="F52" s="9" t="str">
        <f t="shared" si="1"/>
        <v>-</v>
      </c>
      <c r="G52" s="9">
        <v>16287</v>
      </c>
      <c r="H52" s="15"/>
      <c r="I52" s="12"/>
      <c r="J52" s="12"/>
      <c r="K52" s="12"/>
      <c r="L52" s="12"/>
      <c r="M52" s="12"/>
      <c r="N52" s="12"/>
      <c r="O52" s="12"/>
      <c r="P52" s="12"/>
      <c r="Q52" s="12"/>
      <c r="R52" s="12"/>
      <c r="S52" s="12"/>
      <c r="T52" s="12"/>
      <c r="U52" s="12"/>
      <c r="V52" s="12"/>
      <c r="W52" s="12"/>
      <c r="X52" s="12"/>
      <c r="Y52" s="12"/>
      <c r="Z52" s="12"/>
      <c r="AA52" s="12"/>
    </row>
    <row r="53" spans="1:27" ht="12.75" customHeight="1" x14ac:dyDescent="0.15">
      <c r="A53" s="15">
        <v>202205</v>
      </c>
      <c r="B53" s="13">
        <v>5540246185278</v>
      </c>
      <c r="C53" s="13" t="str">
        <f t="shared" si="0"/>
        <v>VOLAILLE</v>
      </c>
      <c r="D53" s="9">
        <v>5285</v>
      </c>
      <c r="E53" s="9">
        <v>5215.7088000000003</v>
      </c>
      <c r="F53" s="9">
        <f t="shared" si="1"/>
        <v>0.9868890823084201</v>
      </c>
      <c r="G53" s="9">
        <v>34664</v>
      </c>
      <c r="H53" s="15"/>
      <c r="I53" s="12"/>
      <c r="J53" s="12"/>
      <c r="K53" s="12"/>
      <c r="L53" s="12"/>
      <c r="M53" s="12"/>
      <c r="N53" s="12"/>
      <c r="O53" s="12"/>
      <c r="P53" s="12"/>
      <c r="Q53" s="12"/>
      <c r="R53" s="12"/>
      <c r="S53" s="12"/>
      <c r="T53" s="12"/>
      <c r="U53" s="12"/>
      <c r="V53" s="12"/>
      <c r="W53" s="12"/>
      <c r="X53" s="12"/>
      <c r="Y53" s="12"/>
      <c r="Z53" s="12"/>
      <c r="AA53" s="12"/>
    </row>
    <row r="54" spans="1:27" ht="12.75" customHeight="1" x14ac:dyDescent="0.15">
      <c r="A54" s="15">
        <v>202205</v>
      </c>
      <c r="B54" s="11">
        <v>5540246185429</v>
      </c>
      <c r="C54" s="13" t="str">
        <f t="shared" si="0"/>
        <v>CREMERIE</v>
      </c>
      <c r="D54" s="6">
        <v>168</v>
      </c>
      <c r="E54" s="6">
        <v>883.35360000000003</v>
      </c>
      <c r="F54" s="9">
        <f t="shared" si="1"/>
        <v>5.258057142857143</v>
      </c>
      <c r="G54" s="6">
        <v>529</v>
      </c>
      <c r="H54" s="15"/>
      <c r="I54" s="12"/>
      <c r="J54" s="12"/>
      <c r="K54" s="12"/>
      <c r="L54" s="12"/>
      <c r="M54" s="12"/>
      <c r="N54" s="12"/>
      <c r="O54" s="12"/>
      <c r="P54" s="12"/>
      <c r="Q54" s="12"/>
      <c r="R54" s="12"/>
      <c r="S54" s="12"/>
      <c r="T54" s="12"/>
      <c r="U54" s="12"/>
      <c r="V54" s="12"/>
      <c r="W54" s="12"/>
      <c r="X54" s="12"/>
      <c r="Y54" s="12"/>
      <c r="Z54" s="12"/>
      <c r="AA54" s="12"/>
    </row>
    <row r="55" spans="1:27" ht="12.75" customHeight="1" x14ac:dyDescent="0.15">
      <c r="A55" s="15">
        <v>202205</v>
      </c>
      <c r="B55" s="11">
        <v>5540246185562</v>
      </c>
      <c r="C55" s="13" t="str">
        <f t="shared" si="0"/>
        <v>CREMERIE</v>
      </c>
      <c r="D55" s="6">
        <v>488</v>
      </c>
      <c r="E55" s="6">
        <v>1415.2320000000002</v>
      </c>
      <c r="F55" s="9">
        <f t="shared" si="1"/>
        <v>2.9000655737704921</v>
      </c>
      <c r="G55" s="6">
        <v>195</v>
      </c>
      <c r="H55" s="15"/>
      <c r="I55" s="12"/>
      <c r="J55" s="12"/>
      <c r="K55" s="12"/>
      <c r="L55" s="12"/>
      <c r="M55" s="12"/>
      <c r="N55" s="12"/>
      <c r="O55" s="12"/>
      <c r="P55" s="12"/>
      <c r="Q55" s="12"/>
      <c r="R55" s="12"/>
      <c r="S55" s="12"/>
      <c r="T55" s="12"/>
      <c r="U55" s="12"/>
      <c r="V55" s="12"/>
      <c r="W55" s="12"/>
      <c r="X55" s="12"/>
      <c r="Y55" s="12"/>
      <c r="Z55" s="12"/>
      <c r="AA55" s="12"/>
    </row>
    <row r="56" spans="1:27" ht="12.75" customHeight="1" x14ac:dyDescent="0.15">
      <c r="A56" s="15">
        <v>202205</v>
      </c>
      <c r="B56" s="13">
        <v>5540246185627</v>
      </c>
      <c r="C56" s="13" t="str">
        <f t="shared" si="0"/>
        <v>EMBALLAGES</v>
      </c>
      <c r="D56" s="9">
        <v>7</v>
      </c>
      <c r="E56" s="9">
        <v>4027.9680000000003</v>
      </c>
      <c r="F56" s="9">
        <f t="shared" si="1"/>
        <v>575.42400000000009</v>
      </c>
      <c r="G56" s="9">
        <v>0</v>
      </c>
      <c r="H56" s="15"/>
      <c r="I56" s="12"/>
      <c r="J56" s="12"/>
      <c r="K56" s="12"/>
      <c r="L56" s="12"/>
      <c r="M56" s="12"/>
      <c r="N56" s="12"/>
      <c r="O56" s="12"/>
      <c r="P56" s="12"/>
      <c r="Q56" s="12"/>
      <c r="R56" s="12"/>
      <c r="S56" s="12"/>
      <c r="T56" s="12"/>
      <c r="U56" s="12"/>
      <c r="V56" s="12"/>
      <c r="W56" s="12"/>
      <c r="X56" s="12"/>
      <c r="Y56" s="12"/>
      <c r="Z56" s="12"/>
      <c r="AA56" s="12"/>
    </row>
    <row r="57" spans="1:27" ht="12.75" customHeight="1" x14ac:dyDescent="0.15">
      <c r="A57" s="15">
        <v>202205</v>
      </c>
      <c r="B57" s="11">
        <v>5540246186010</v>
      </c>
      <c r="C57" s="13" t="str">
        <f t="shared" si="0"/>
        <v>EMBALLAGES</v>
      </c>
      <c r="D57" s="6">
        <v>63</v>
      </c>
      <c r="E57" s="6">
        <v>9227.3904000000002</v>
      </c>
      <c r="F57" s="9">
        <f t="shared" si="1"/>
        <v>146.46651428571428</v>
      </c>
      <c r="G57" s="6">
        <v>14</v>
      </c>
      <c r="H57" s="15"/>
      <c r="I57" s="12"/>
      <c r="J57" s="12"/>
      <c r="K57" s="12"/>
      <c r="L57" s="12"/>
      <c r="M57" s="12"/>
      <c r="N57" s="12"/>
      <c r="O57" s="12"/>
      <c r="P57" s="12"/>
      <c r="Q57" s="12"/>
      <c r="R57" s="12"/>
      <c r="S57" s="12"/>
      <c r="T57" s="12"/>
      <c r="U57" s="12"/>
      <c r="V57" s="12"/>
      <c r="W57" s="12"/>
      <c r="X57" s="12"/>
      <c r="Y57" s="12"/>
      <c r="Z57" s="12"/>
      <c r="AA57" s="12"/>
    </row>
    <row r="58" spans="1:27" ht="12.75" customHeight="1" x14ac:dyDescent="0.15">
      <c r="A58" s="15">
        <v>202205</v>
      </c>
      <c r="B58" s="13">
        <v>5540246186011</v>
      </c>
      <c r="C58" s="13" t="str">
        <f t="shared" si="0"/>
        <v>EMBALLAGES</v>
      </c>
      <c r="D58" s="9">
        <v>96</v>
      </c>
      <c r="E58" s="9">
        <v>5416.3296</v>
      </c>
      <c r="F58" s="9">
        <f t="shared" si="1"/>
        <v>56.420099999999998</v>
      </c>
      <c r="G58" s="9">
        <v>28</v>
      </c>
      <c r="H58" s="15"/>
      <c r="I58" s="12"/>
      <c r="J58" s="12"/>
      <c r="K58" s="12"/>
      <c r="L58" s="12"/>
      <c r="M58" s="12"/>
      <c r="N58" s="12"/>
      <c r="O58" s="12"/>
      <c r="P58" s="12"/>
      <c r="Q58" s="12"/>
      <c r="R58" s="12"/>
      <c r="S58" s="12"/>
      <c r="T58" s="12"/>
      <c r="U58" s="12"/>
      <c r="V58" s="12"/>
      <c r="W58" s="12"/>
      <c r="X58" s="12"/>
      <c r="Y58" s="12"/>
      <c r="Z58" s="12"/>
      <c r="AA58" s="12"/>
    </row>
    <row r="59" spans="1:27" ht="12.75" customHeight="1" x14ac:dyDescent="0.15">
      <c r="A59" s="15">
        <v>202205</v>
      </c>
      <c r="B59" s="11">
        <v>5540246186017</v>
      </c>
      <c r="C59" s="13" t="str">
        <f t="shared" si="0"/>
        <v>EMBALLAGES</v>
      </c>
      <c r="D59" s="6">
        <v>28</v>
      </c>
      <c r="E59" s="6">
        <v>2947.6224000000002</v>
      </c>
      <c r="F59" s="9">
        <f t="shared" si="1"/>
        <v>105.27222857142858</v>
      </c>
      <c r="G59" s="6">
        <v>7</v>
      </c>
      <c r="H59" s="15"/>
      <c r="I59" s="12"/>
      <c r="J59" s="12"/>
      <c r="K59" s="12"/>
      <c r="L59" s="12"/>
      <c r="M59" s="12"/>
      <c r="N59" s="12"/>
      <c r="O59" s="12"/>
      <c r="P59" s="12"/>
      <c r="Q59" s="12"/>
      <c r="R59" s="12"/>
      <c r="S59" s="12"/>
      <c r="T59" s="12"/>
      <c r="U59" s="12"/>
      <c r="V59" s="12"/>
      <c r="W59" s="12"/>
      <c r="X59" s="12"/>
      <c r="Y59" s="12"/>
      <c r="Z59" s="12"/>
      <c r="AA59" s="12"/>
    </row>
    <row r="60" spans="1:27" ht="12.75" customHeight="1" x14ac:dyDescent="0.15">
      <c r="A60" s="15">
        <v>202205</v>
      </c>
      <c r="B60" s="13">
        <v>5540246186325</v>
      </c>
      <c r="C60" s="13" t="str">
        <f t="shared" si="0"/>
        <v>CREMERIE</v>
      </c>
      <c r="D60" s="9">
        <v>418</v>
      </c>
      <c r="E60" s="9">
        <v>1026.432</v>
      </c>
      <c r="F60" s="9">
        <f t="shared" si="1"/>
        <v>2.4555789473684211</v>
      </c>
      <c r="G60" s="9">
        <v>613</v>
      </c>
      <c r="H60" s="15"/>
      <c r="I60" s="12"/>
      <c r="J60" s="12"/>
      <c r="K60" s="12"/>
      <c r="L60" s="12"/>
      <c r="M60" s="12"/>
      <c r="N60" s="12"/>
      <c r="O60" s="12"/>
      <c r="P60" s="12"/>
      <c r="Q60" s="12"/>
      <c r="R60" s="12"/>
      <c r="S60" s="12"/>
      <c r="T60" s="12"/>
      <c r="U60" s="12"/>
      <c r="V60" s="12"/>
      <c r="W60" s="12"/>
      <c r="X60" s="12"/>
      <c r="Y60" s="12"/>
      <c r="Z60" s="12"/>
      <c r="AA60" s="12"/>
    </row>
    <row r="61" spans="1:27" ht="12.75" customHeight="1" x14ac:dyDescent="0.15">
      <c r="A61" s="15">
        <v>202205</v>
      </c>
      <c r="B61" s="13">
        <v>5540246186351</v>
      </c>
      <c r="C61" s="13" t="str">
        <f t="shared" si="0"/>
        <v>MIX LEGUMES</v>
      </c>
      <c r="D61" s="9">
        <v>453</v>
      </c>
      <c r="E61" s="9">
        <v>26813.592000000004</v>
      </c>
      <c r="F61" s="9">
        <f t="shared" si="1"/>
        <v>59.191152317880807</v>
      </c>
      <c r="G61" s="9">
        <v>759</v>
      </c>
      <c r="H61" s="15"/>
      <c r="I61" s="12"/>
      <c r="J61" s="12"/>
      <c r="K61" s="12"/>
      <c r="L61" s="12"/>
      <c r="M61" s="12"/>
      <c r="N61" s="12"/>
      <c r="O61" s="12"/>
      <c r="P61" s="12"/>
      <c r="Q61" s="12"/>
      <c r="R61" s="12"/>
      <c r="S61" s="12"/>
      <c r="T61" s="12"/>
      <c r="U61" s="12"/>
      <c r="V61" s="12"/>
      <c r="W61" s="12"/>
      <c r="X61" s="12"/>
      <c r="Y61" s="12"/>
      <c r="Z61" s="12"/>
      <c r="AA61" s="12"/>
    </row>
    <row r="62" spans="1:27" ht="12.75" customHeight="1" x14ac:dyDescent="0.15">
      <c r="A62" s="15">
        <v>202205</v>
      </c>
      <c r="B62" s="11">
        <v>5540246186352</v>
      </c>
      <c r="C62" s="13" t="str">
        <f t="shared" si="0"/>
        <v>MIX LEGUMES</v>
      </c>
      <c r="D62" s="6">
        <v>870</v>
      </c>
      <c r="E62" s="6">
        <v>9153</v>
      </c>
      <c r="F62" s="9">
        <f t="shared" si="1"/>
        <v>10.520689655172413</v>
      </c>
      <c r="G62" s="6">
        <v>3434</v>
      </c>
      <c r="H62" s="15"/>
      <c r="I62" s="12"/>
      <c r="J62" s="12"/>
      <c r="K62" s="12"/>
      <c r="L62" s="12"/>
      <c r="M62" s="12"/>
      <c r="N62" s="12"/>
      <c r="O62" s="12"/>
      <c r="P62" s="12"/>
      <c r="Q62" s="12"/>
      <c r="R62" s="12"/>
      <c r="S62" s="12"/>
      <c r="T62" s="12"/>
      <c r="U62" s="12"/>
      <c r="V62" s="12"/>
      <c r="W62" s="12"/>
      <c r="X62" s="12"/>
      <c r="Y62" s="12"/>
      <c r="Z62" s="12"/>
      <c r="AA62" s="12"/>
    </row>
    <row r="63" spans="1:27" ht="12.75" customHeight="1" x14ac:dyDescent="0.15">
      <c r="A63" s="15">
        <v>202205</v>
      </c>
      <c r="B63" s="11">
        <v>5540246187882</v>
      </c>
      <c r="C63" s="13" t="str">
        <f t="shared" si="0"/>
        <v>EMBALLAGES</v>
      </c>
      <c r="D63" s="6">
        <v>96</v>
      </c>
      <c r="E63" s="6">
        <v>3649.0176000000001</v>
      </c>
      <c r="F63" s="9">
        <f t="shared" si="1"/>
        <v>38.010600000000004</v>
      </c>
      <c r="G63" s="6">
        <v>7</v>
      </c>
      <c r="H63" s="15"/>
      <c r="I63" s="12"/>
      <c r="J63" s="12"/>
      <c r="K63" s="12"/>
      <c r="L63" s="12"/>
      <c r="M63" s="12"/>
      <c r="N63" s="12"/>
      <c r="O63" s="12"/>
      <c r="P63" s="12"/>
      <c r="Q63" s="12"/>
      <c r="R63" s="12"/>
      <c r="S63" s="12"/>
      <c r="T63" s="12"/>
      <c r="U63" s="12"/>
      <c r="V63" s="12"/>
      <c r="W63" s="12"/>
      <c r="X63" s="12"/>
      <c r="Y63" s="12"/>
      <c r="Z63" s="12"/>
      <c r="AA63" s="12"/>
    </row>
    <row r="64" spans="1:27" ht="12.75" customHeight="1" x14ac:dyDescent="0.15">
      <c r="A64" s="15">
        <v>202205</v>
      </c>
      <c r="B64" s="13">
        <v>5540246187940</v>
      </c>
      <c r="C64" s="13" t="str">
        <f t="shared" si="0"/>
        <v>MIX LEGUMES</v>
      </c>
      <c r="D64" s="9">
        <v>418</v>
      </c>
      <c r="E64" s="9">
        <v>3576.96</v>
      </c>
      <c r="F64" s="9">
        <f t="shared" si="1"/>
        <v>8.557320574162679</v>
      </c>
      <c r="G64" s="9">
        <v>10</v>
      </c>
      <c r="H64" s="15"/>
      <c r="I64" s="12"/>
      <c r="J64" s="12"/>
      <c r="K64" s="12"/>
      <c r="L64" s="12"/>
      <c r="M64" s="12"/>
      <c r="N64" s="12"/>
      <c r="O64" s="12"/>
      <c r="P64" s="12"/>
      <c r="Q64" s="12"/>
      <c r="R64" s="12"/>
      <c r="S64" s="12"/>
      <c r="T64" s="12"/>
      <c r="U64" s="12"/>
      <c r="V64" s="12"/>
      <c r="W64" s="12"/>
      <c r="X64" s="12"/>
      <c r="Y64" s="12"/>
      <c r="Z64" s="12"/>
      <c r="AA64" s="12"/>
    </row>
    <row r="65" spans="1:27" ht="12.75" customHeight="1" x14ac:dyDescent="0.15">
      <c r="A65" s="15">
        <v>202205</v>
      </c>
      <c r="B65" s="11">
        <v>5540246187987</v>
      </c>
      <c r="C65" s="13" t="str">
        <f t="shared" si="0"/>
        <v>CREMERIE</v>
      </c>
      <c r="D65" s="6">
        <v>1671</v>
      </c>
      <c r="E65" s="6">
        <v>821.14560000000006</v>
      </c>
      <c r="F65" s="9">
        <f t="shared" si="1"/>
        <v>0.49140969479353686</v>
      </c>
      <c r="G65" s="6">
        <v>38475</v>
      </c>
      <c r="H65" s="15"/>
      <c r="I65" s="12"/>
      <c r="J65" s="12"/>
      <c r="K65" s="12"/>
      <c r="L65" s="12"/>
      <c r="M65" s="12"/>
      <c r="N65" s="12"/>
      <c r="O65" s="12"/>
      <c r="P65" s="12"/>
      <c r="Q65" s="12"/>
      <c r="R65" s="12"/>
      <c r="S65" s="12"/>
      <c r="T65" s="12"/>
      <c r="U65" s="12"/>
      <c r="V65" s="12"/>
      <c r="W65" s="12"/>
      <c r="X65" s="12"/>
      <c r="Y65" s="12"/>
      <c r="Z65" s="12"/>
      <c r="AA65" s="12"/>
    </row>
    <row r="66" spans="1:27" ht="12.75" customHeight="1" x14ac:dyDescent="0.15">
      <c r="A66" s="15">
        <v>202205</v>
      </c>
      <c r="B66" s="13">
        <v>5540246187995</v>
      </c>
      <c r="C66" s="13" t="str">
        <f t="shared" ref="C66:C129" si="11">VLOOKUP(B66,Categorie,4,FALSE)</f>
        <v>EMBALLAGES</v>
      </c>
      <c r="D66" s="9">
        <v>0</v>
      </c>
      <c r="E66" s="9">
        <v>0</v>
      </c>
      <c r="F66" s="9" t="str">
        <f t="shared" si="1"/>
        <v>-</v>
      </c>
      <c r="G66" s="9">
        <v>386</v>
      </c>
      <c r="H66" s="15"/>
      <c r="I66" s="12"/>
      <c r="J66" s="12"/>
      <c r="K66" s="12"/>
      <c r="L66" s="12"/>
      <c r="M66" s="12"/>
      <c r="N66" s="12"/>
      <c r="O66" s="12"/>
      <c r="P66" s="12"/>
      <c r="Q66" s="12"/>
      <c r="R66" s="12"/>
      <c r="S66" s="12"/>
      <c r="T66" s="12"/>
      <c r="U66" s="12"/>
      <c r="V66" s="12"/>
      <c r="W66" s="12"/>
      <c r="X66" s="12"/>
      <c r="Y66" s="12"/>
      <c r="Z66" s="12"/>
      <c r="AA66" s="12"/>
    </row>
    <row r="67" spans="1:27" ht="12.75" customHeight="1" x14ac:dyDescent="0.15">
      <c r="A67" s="15">
        <v>202205</v>
      </c>
      <c r="B67" s="11">
        <v>5540246187996</v>
      </c>
      <c r="C67" s="13" t="str">
        <f t="shared" si="11"/>
        <v>EMBALLAGES</v>
      </c>
      <c r="D67" s="6">
        <v>0</v>
      </c>
      <c r="E67" s="6">
        <v>0</v>
      </c>
      <c r="F67" s="9" t="str">
        <f t="shared" ref="F67:F130" si="12">IFERROR(E67/D67,"-")</f>
        <v>-</v>
      </c>
      <c r="G67" s="6">
        <v>0</v>
      </c>
      <c r="H67" s="15"/>
      <c r="I67" s="12"/>
      <c r="J67" s="12"/>
      <c r="K67" s="12"/>
      <c r="L67" s="12"/>
      <c r="M67" s="12"/>
      <c r="N67" s="12"/>
      <c r="O67" s="12"/>
      <c r="P67" s="12"/>
      <c r="Q67" s="12"/>
      <c r="R67" s="12"/>
      <c r="S67" s="12"/>
      <c r="T67" s="12"/>
      <c r="U67" s="12"/>
      <c r="V67" s="12"/>
      <c r="W67" s="12"/>
      <c r="X67" s="12"/>
      <c r="Y67" s="12"/>
      <c r="Z67" s="12"/>
      <c r="AA67" s="12"/>
    </row>
    <row r="68" spans="1:27" ht="12.75" customHeight="1" x14ac:dyDescent="0.15">
      <c r="A68" s="15">
        <v>202205</v>
      </c>
      <c r="B68" s="13">
        <v>5540246187997</v>
      </c>
      <c r="C68" s="13" t="str">
        <f t="shared" si="11"/>
        <v>EMBALLAGES</v>
      </c>
      <c r="D68" s="9">
        <v>0</v>
      </c>
      <c r="E68" s="9">
        <v>0</v>
      </c>
      <c r="F68" s="9" t="str">
        <f t="shared" si="12"/>
        <v>-</v>
      </c>
      <c r="G68" s="9">
        <v>12</v>
      </c>
      <c r="H68" s="15"/>
      <c r="I68" s="12"/>
      <c r="J68" s="12"/>
      <c r="K68" s="12"/>
      <c r="L68" s="12"/>
      <c r="M68" s="12"/>
      <c r="N68" s="12"/>
      <c r="O68" s="12"/>
      <c r="P68" s="12"/>
      <c r="Q68" s="12"/>
      <c r="R68" s="12"/>
      <c r="S68" s="12"/>
      <c r="T68" s="12"/>
      <c r="U68" s="12"/>
      <c r="V68" s="12"/>
      <c r="W68" s="12"/>
      <c r="X68" s="12"/>
      <c r="Y68" s="12"/>
      <c r="Z68" s="12"/>
      <c r="AA68" s="12"/>
    </row>
    <row r="69" spans="1:27" ht="12.75" customHeight="1" x14ac:dyDescent="0.15">
      <c r="A69" s="15">
        <v>202205</v>
      </c>
      <c r="B69" s="11">
        <v>5540246187998</v>
      </c>
      <c r="C69" s="13" t="str">
        <f t="shared" si="11"/>
        <v>EMBALLAGES</v>
      </c>
      <c r="D69" s="6">
        <v>0</v>
      </c>
      <c r="E69" s="6">
        <v>0</v>
      </c>
      <c r="F69" s="9" t="str">
        <f t="shared" si="12"/>
        <v>-</v>
      </c>
      <c r="G69" s="6">
        <v>374</v>
      </c>
      <c r="H69" s="15"/>
      <c r="I69" s="12"/>
      <c r="J69" s="12"/>
      <c r="K69" s="12"/>
      <c r="L69" s="12"/>
      <c r="M69" s="12"/>
      <c r="N69" s="12"/>
      <c r="O69" s="12"/>
      <c r="P69" s="12"/>
      <c r="Q69" s="12"/>
      <c r="R69" s="12"/>
      <c r="S69" s="12"/>
      <c r="T69" s="12"/>
      <c r="U69" s="12"/>
      <c r="V69" s="12"/>
      <c r="W69" s="12"/>
      <c r="X69" s="12"/>
      <c r="Y69" s="12"/>
      <c r="Z69" s="12"/>
      <c r="AA69" s="12"/>
    </row>
    <row r="70" spans="1:27" ht="12.75" customHeight="1" x14ac:dyDescent="0.15">
      <c r="A70" s="15">
        <v>202205</v>
      </c>
      <c r="B70" s="13">
        <v>5540246188047</v>
      </c>
      <c r="C70" s="13" t="str">
        <f t="shared" si="11"/>
        <v>EMBALLAGES</v>
      </c>
      <c r="D70" s="9">
        <v>154</v>
      </c>
      <c r="E70" s="9">
        <v>18652.550400000004</v>
      </c>
      <c r="F70" s="9">
        <f t="shared" si="12"/>
        <v>121.12045714285716</v>
      </c>
      <c r="G70" s="9">
        <v>35</v>
      </c>
      <c r="H70" s="15"/>
      <c r="I70" s="12"/>
      <c r="J70" s="12"/>
      <c r="K70" s="12"/>
      <c r="L70" s="12"/>
      <c r="M70" s="12"/>
      <c r="N70" s="12"/>
      <c r="O70" s="12"/>
      <c r="P70" s="12"/>
      <c r="Q70" s="12"/>
      <c r="R70" s="12"/>
      <c r="S70" s="12"/>
      <c r="T70" s="12"/>
      <c r="U70" s="12"/>
      <c r="V70" s="12"/>
      <c r="W70" s="12"/>
      <c r="X70" s="12"/>
      <c r="Y70" s="12"/>
      <c r="Z70" s="12"/>
      <c r="AA70" s="12"/>
    </row>
    <row r="71" spans="1:27" ht="12.75" customHeight="1" x14ac:dyDescent="0.15">
      <c r="A71" s="15">
        <v>202205</v>
      </c>
      <c r="B71" s="13">
        <v>5540246188175</v>
      </c>
      <c r="C71" s="13" t="str">
        <f t="shared" si="11"/>
        <v>CREMERIE</v>
      </c>
      <c r="D71" s="9">
        <v>0</v>
      </c>
      <c r="E71" s="9">
        <v>0</v>
      </c>
      <c r="F71" s="9" t="str">
        <f t="shared" si="12"/>
        <v>-</v>
      </c>
      <c r="G71" s="9">
        <v>288</v>
      </c>
      <c r="H71" s="15"/>
      <c r="I71" s="12"/>
      <c r="J71" s="12"/>
      <c r="K71" s="12"/>
      <c r="L71" s="12"/>
      <c r="M71" s="12"/>
      <c r="N71" s="12"/>
      <c r="O71" s="12"/>
      <c r="P71" s="12"/>
      <c r="Q71" s="12"/>
      <c r="R71" s="12"/>
      <c r="S71" s="12"/>
      <c r="T71" s="12"/>
      <c r="U71" s="12"/>
      <c r="V71" s="12"/>
      <c r="W71" s="12"/>
      <c r="X71" s="12"/>
      <c r="Y71" s="12"/>
      <c r="Z71" s="12"/>
      <c r="AA71" s="12"/>
    </row>
    <row r="72" spans="1:27" ht="12.75" customHeight="1" x14ac:dyDescent="0.15">
      <c r="A72" s="15">
        <v>202205</v>
      </c>
      <c r="B72" s="13">
        <v>5540246188200</v>
      </c>
      <c r="C72" s="13" t="str">
        <f t="shared" si="11"/>
        <v>CREMERIE</v>
      </c>
      <c r="D72" s="9">
        <v>0</v>
      </c>
      <c r="E72" s="9">
        <v>0</v>
      </c>
      <c r="F72" s="9" t="str">
        <f t="shared" si="12"/>
        <v>-</v>
      </c>
      <c r="G72" s="9">
        <v>12733</v>
      </c>
      <c r="H72" s="15"/>
      <c r="I72" s="12"/>
      <c r="J72" s="12"/>
      <c r="K72" s="12"/>
      <c r="L72" s="12"/>
      <c r="M72" s="12"/>
      <c r="N72" s="12"/>
      <c r="O72" s="12"/>
      <c r="P72" s="12"/>
      <c r="Q72" s="12"/>
      <c r="R72" s="12"/>
      <c r="S72" s="12"/>
      <c r="T72" s="12"/>
      <c r="U72" s="12"/>
      <c r="V72" s="12"/>
      <c r="W72" s="12"/>
      <c r="X72" s="12"/>
      <c r="Y72" s="12"/>
      <c r="Z72" s="12"/>
      <c r="AA72" s="12"/>
    </row>
    <row r="73" spans="1:27" ht="12.75" customHeight="1" x14ac:dyDescent="0.15">
      <c r="A73" s="15">
        <v>202205</v>
      </c>
      <c r="B73" s="13">
        <v>5540246188224</v>
      </c>
      <c r="C73" s="13" t="str">
        <f t="shared" si="11"/>
        <v>VOLAILLE</v>
      </c>
      <c r="D73" s="9">
        <v>5568</v>
      </c>
      <c r="E73" s="9">
        <v>6531.84</v>
      </c>
      <c r="F73" s="9">
        <f t="shared" si="12"/>
        <v>1.173103448275862</v>
      </c>
      <c r="G73" s="9">
        <v>12876</v>
      </c>
      <c r="H73" s="15"/>
      <c r="I73" s="12"/>
      <c r="J73" s="12"/>
      <c r="K73" s="12"/>
      <c r="L73" s="12"/>
      <c r="M73" s="12"/>
      <c r="N73" s="12"/>
      <c r="O73" s="12"/>
      <c r="P73" s="12"/>
      <c r="Q73" s="12"/>
      <c r="R73" s="12"/>
      <c r="S73" s="12"/>
      <c r="T73" s="12"/>
      <c r="U73" s="12"/>
      <c r="V73" s="12"/>
      <c r="W73" s="12"/>
      <c r="X73" s="12"/>
      <c r="Y73" s="12"/>
      <c r="Z73" s="12"/>
      <c r="AA73" s="12"/>
    </row>
    <row r="74" spans="1:27" ht="12.75" customHeight="1" x14ac:dyDescent="0.15">
      <c r="A74" s="15">
        <v>202205</v>
      </c>
      <c r="B74" s="13">
        <v>5540246188512</v>
      </c>
      <c r="C74" s="13" t="str">
        <f t="shared" si="11"/>
        <v>EMBALLAGES</v>
      </c>
      <c r="D74" s="9">
        <v>179</v>
      </c>
      <c r="E74" s="9">
        <v>24488.9568</v>
      </c>
      <c r="F74" s="9">
        <f t="shared" si="12"/>
        <v>136.80981452513967</v>
      </c>
      <c r="G74" s="9">
        <v>28</v>
      </c>
      <c r="H74" s="15"/>
      <c r="I74" s="12"/>
      <c r="J74" s="12"/>
      <c r="K74" s="12"/>
      <c r="L74" s="12"/>
      <c r="M74" s="12"/>
      <c r="N74" s="12"/>
      <c r="O74" s="12"/>
      <c r="P74" s="12"/>
      <c r="Q74" s="12"/>
      <c r="R74" s="12"/>
      <c r="S74" s="12"/>
      <c r="T74" s="12"/>
      <c r="U74" s="12"/>
      <c r="V74" s="12"/>
      <c r="W74" s="12"/>
      <c r="X74" s="12"/>
      <c r="Y74" s="12"/>
      <c r="Z74" s="12"/>
      <c r="AA74" s="12"/>
    </row>
    <row r="75" spans="1:27" ht="12.75" customHeight="1" x14ac:dyDescent="0.15">
      <c r="A75" s="15">
        <v>202205</v>
      </c>
      <c r="B75" s="13">
        <v>5540246188583</v>
      </c>
      <c r="C75" s="13" t="str">
        <f t="shared" si="11"/>
        <v>BOULANGERIE</v>
      </c>
      <c r="D75" s="9">
        <v>4594</v>
      </c>
      <c r="E75" s="9">
        <v>16448.572800000002</v>
      </c>
      <c r="F75" s="9">
        <f t="shared" si="12"/>
        <v>3.5804468437091863</v>
      </c>
      <c r="G75" s="9">
        <v>8464</v>
      </c>
      <c r="H75" s="15"/>
      <c r="I75" s="12"/>
      <c r="J75" s="12"/>
      <c r="K75" s="12"/>
      <c r="L75" s="12"/>
      <c r="M75" s="12"/>
      <c r="N75" s="12"/>
      <c r="O75" s="12"/>
      <c r="P75" s="12"/>
      <c r="Q75" s="12"/>
      <c r="R75" s="12"/>
      <c r="S75" s="12"/>
      <c r="T75" s="12"/>
      <c r="U75" s="12"/>
      <c r="V75" s="12"/>
      <c r="W75" s="12"/>
      <c r="X75" s="12"/>
      <c r="Y75" s="12"/>
      <c r="Z75" s="12"/>
      <c r="AA75" s="12"/>
    </row>
    <row r="76" spans="1:27" ht="12.75" customHeight="1" x14ac:dyDescent="0.15">
      <c r="A76" s="15">
        <v>202205</v>
      </c>
      <c r="B76" s="13">
        <v>5540246188647</v>
      </c>
      <c r="C76" s="13" t="str">
        <f t="shared" si="11"/>
        <v>MIX LEGUMES</v>
      </c>
      <c r="D76" s="9">
        <v>1798</v>
      </c>
      <c r="E76" s="9">
        <v>26616.600000000002</v>
      </c>
      <c r="F76" s="9">
        <f t="shared" si="12"/>
        <v>14.80344827586207</v>
      </c>
      <c r="G76" s="9">
        <v>0</v>
      </c>
      <c r="H76" s="15"/>
      <c r="I76" s="12"/>
      <c r="J76" s="12"/>
      <c r="K76" s="12"/>
      <c r="L76" s="12"/>
      <c r="M76" s="12"/>
      <c r="N76" s="12"/>
      <c r="O76" s="12"/>
      <c r="P76" s="12"/>
      <c r="Q76" s="12"/>
      <c r="R76" s="12"/>
      <c r="S76" s="12"/>
      <c r="T76" s="12"/>
      <c r="U76" s="12"/>
      <c r="V76" s="12"/>
      <c r="W76" s="12"/>
      <c r="X76" s="12"/>
      <c r="Y76" s="12"/>
      <c r="Z76" s="12"/>
      <c r="AA76" s="12"/>
    </row>
    <row r="77" spans="1:27" ht="12.75" customHeight="1" x14ac:dyDescent="0.15">
      <c r="A77" s="15">
        <v>202205</v>
      </c>
      <c r="B77" s="13">
        <v>5540246190092</v>
      </c>
      <c r="C77" s="13" t="str">
        <f t="shared" si="11"/>
        <v>EMBALLAGES</v>
      </c>
      <c r="D77" s="9">
        <v>96</v>
      </c>
      <c r="E77" s="9">
        <v>13163.5584</v>
      </c>
      <c r="F77" s="9">
        <f t="shared" si="12"/>
        <v>137.12039999999999</v>
      </c>
      <c r="G77" s="9">
        <v>47</v>
      </c>
      <c r="H77" s="15"/>
      <c r="I77" s="12"/>
      <c r="J77" s="12"/>
      <c r="K77" s="12"/>
      <c r="L77" s="12"/>
      <c r="M77" s="12"/>
      <c r="N77" s="12"/>
      <c r="O77" s="12"/>
      <c r="P77" s="12"/>
      <c r="Q77" s="12"/>
      <c r="R77" s="12"/>
      <c r="S77" s="12"/>
      <c r="T77" s="12"/>
      <c r="U77" s="12"/>
      <c r="V77" s="12"/>
      <c r="W77" s="12"/>
      <c r="X77" s="12"/>
      <c r="Y77" s="12"/>
      <c r="Z77" s="12"/>
      <c r="AA77" s="12"/>
    </row>
    <row r="78" spans="1:27" ht="12.75" customHeight="1" x14ac:dyDescent="0.15">
      <c r="A78" s="15">
        <v>202205</v>
      </c>
      <c r="B78" s="11">
        <v>5540246190097</v>
      </c>
      <c r="C78" s="13" t="str">
        <f t="shared" si="11"/>
        <v>VOLAILLE</v>
      </c>
      <c r="D78" s="6">
        <v>4880</v>
      </c>
      <c r="E78" s="6">
        <v>120385.00800000002</v>
      </c>
      <c r="F78" s="9">
        <f t="shared" si="12"/>
        <v>24.669059016393447</v>
      </c>
      <c r="G78" s="6">
        <v>8234</v>
      </c>
      <c r="H78" s="15"/>
      <c r="I78" s="12"/>
      <c r="J78" s="12"/>
      <c r="K78" s="12"/>
      <c r="L78" s="12"/>
      <c r="M78" s="12"/>
      <c r="N78" s="12"/>
      <c r="O78" s="12"/>
      <c r="P78" s="12"/>
      <c r="Q78" s="12"/>
      <c r="R78" s="12"/>
      <c r="S78" s="12"/>
      <c r="T78" s="12"/>
      <c r="U78" s="12"/>
      <c r="V78" s="12"/>
      <c r="W78" s="12"/>
      <c r="X78" s="12"/>
      <c r="Y78" s="12"/>
      <c r="Z78" s="12"/>
      <c r="AA78" s="12"/>
    </row>
    <row r="79" spans="1:27" ht="12.75" customHeight="1" x14ac:dyDescent="0.15">
      <c r="A79" s="15">
        <v>202205</v>
      </c>
      <c r="B79" s="13">
        <v>5540246190727</v>
      </c>
      <c r="C79" s="13" t="str">
        <f t="shared" si="11"/>
        <v>BOULANGERIE</v>
      </c>
      <c r="D79" s="9">
        <v>383</v>
      </c>
      <c r="E79" s="9">
        <v>4326.0048000000006</v>
      </c>
      <c r="F79" s="9">
        <f t="shared" si="12"/>
        <v>11.295051697127938</v>
      </c>
      <c r="G79" s="9">
        <v>557</v>
      </c>
      <c r="H79" s="15"/>
      <c r="I79" s="12"/>
      <c r="J79" s="12"/>
      <c r="K79" s="12"/>
      <c r="L79" s="12"/>
      <c r="M79" s="12"/>
      <c r="N79" s="12"/>
      <c r="O79" s="12"/>
      <c r="P79" s="12"/>
      <c r="Q79" s="12"/>
      <c r="R79" s="12"/>
      <c r="S79" s="12"/>
      <c r="T79" s="12"/>
      <c r="U79" s="12"/>
      <c r="V79" s="12"/>
      <c r="W79" s="12"/>
      <c r="X79" s="12"/>
      <c r="Y79" s="12"/>
      <c r="Z79" s="12"/>
      <c r="AA79" s="12"/>
    </row>
    <row r="80" spans="1:27" ht="12.75" customHeight="1" x14ac:dyDescent="0.15">
      <c r="A80" s="15">
        <v>202205</v>
      </c>
      <c r="B80" s="11">
        <v>5540246190743</v>
      </c>
      <c r="C80" s="13" t="str">
        <f t="shared" si="11"/>
        <v>CREMERIE</v>
      </c>
      <c r="D80" s="6">
        <v>140</v>
      </c>
      <c r="E80" s="6">
        <v>1181.9520000000002</v>
      </c>
      <c r="F80" s="9">
        <f t="shared" si="12"/>
        <v>8.442514285714287</v>
      </c>
      <c r="G80" s="6">
        <v>808</v>
      </c>
      <c r="H80" s="15"/>
      <c r="I80" s="12"/>
      <c r="J80" s="12"/>
      <c r="K80" s="12"/>
      <c r="L80" s="12"/>
      <c r="M80" s="12"/>
      <c r="N80" s="12"/>
      <c r="O80" s="12"/>
      <c r="P80" s="12"/>
      <c r="Q80" s="12"/>
      <c r="R80" s="12"/>
      <c r="S80" s="12"/>
      <c r="T80" s="12"/>
      <c r="U80" s="12"/>
      <c r="V80" s="12"/>
      <c r="W80" s="12"/>
      <c r="X80" s="12"/>
      <c r="Y80" s="12"/>
      <c r="Z80" s="12"/>
      <c r="AA80" s="12"/>
    </row>
    <row r="81" spans="1:27" ht="12.75" customHeight="1" x14ac:dyDescent="0.15">
      <c r="A81" s="15">
        <v>202205</v>
      </c>
      <c r="B81" s="13">
        <v>5540246190831</v>
      </c>
      <c r="C81" s="13" t="str">
        <f t="shared" si="11"/>
        <v>MIX LEGUMES</v>
      </c>
      <c r="D81" s="9">
        <v>2019</v>
      </c>
      <c r="E81" s="9">
        <v>15187.694400000002</v>
      </c>
      <c r="F81" s="9">
        <f t="shared" si="12"/>
        <v>7.5223845468053501</v>
      </c>
      <c r="G81" s="9">
        <v>720</v>
      </c>
      <c r="H81" s="15"/>
      <c r="I81" s="12"/>
      <c r="J81" s="12"/>
      <c r="K81" s="12"/>
      <c r="L81" s="12"/>
      <c r="M81" s="12"/>
      <c r="N81" s="12"/>
      <c r="O81" s="12"/>
      <c r="P81" s="12"/>
      <c r="Q81" s="12"/>
      <c r="R81" s="12"/>
      <c r="S81" s="12"/>
      <c r="T81" s="12"/>
      <c r="U81" s="12"/>
      <c r="V81" s="12"/>
      <c r="W81" s="12"/>
      <c r="X81" s="12"/>
      <c r="Y81" s="12"/>
      <c r="Z81" s="12"/>
      <c r="AA81" s="12"/>
    </row>
    <row r="82" spans="1:27" ht="12.75" customHeight="1" x14ac:dyDescent="0.15">
      <c r="A82" s="15">
        <v>202205</v>
      </c>
      <c r="B82" s="11">
        <v>5540246190835</v>
      </c>
      <c r="C82" s="13" t="str">
        <f t="shared" si="11"/>
        <v>BOULANGERIE</v>
      </c>
      <c r="D82" s="6">
        <v>114</v>
      </c>
      <c r="E82" s="6">
        <v>24029.9136</v>
      </c>
      <c r="F82" s="9">
        <f t="shared" si="12"/>
        <v>210.78871578947368</v>
      </c>
      <c r="G82" s="6">
        <v>52</v>
      </c>
      <c r="H82" s="15"/>
      <c r="I82" s="12"/>
      <c r="J82" s="12"/>
      <c r="K82" s="12"/>
      <c r="L82" s="12"/>
      <c r="M82" s="12"/>
      <c r="N82" s="12"/>
      <c r="O82" s="12"/>
      <c r="P82" s="12"/>
      <c r="Q82" s="12"/>
      <c r="R82" s="12"/>
      <c r="S82" s="12"/>
      <c r="T82" s="12"/>
      <c r="U82" s="12"/>
      <c r="V82" s="12"/>
      <c r="W82" s="12"/>
      <c r="X82" s="12"/>
      <c r="Y82" s="12"/>
      <c r="Z82" s="12"/>
      <c r="AA82" s="12"/>
    </row>
    <row r="83" spans="1:27" ht="12.75" customHeight="1" x14ac:dyDescent="0.15">
      <c r="A83" s="15">
        <v>202205</v>
      </c>
      <c r="B83" s="11">
        <v>5540246191380</v>
      </c>
      <c r="C83" s="13" t="str">
        <f t="shared" si="11"/>
        <v>CREMERIE</v>
      </c>
      <c r="D83" s="6">
        <v>557</v>
      </c>
      <c r="E83" s="6">
        <v>2633.4720000000002</v>
      </c>
      <c r="F83" s="9">
        <f t="shared" si="12"/>
        <v>4.7279569120287253</v>
      </c>
      <c r="G83" s="6">
        <v>140</v>
      </c>
      <c r="H83" s="15"/>
      <c r="I83" s="12"/>
      <c r="J83" s="12"/>
      <c r="K83" s="12"/>
      <c r="L83" s="12"/>
      <c r="M83" s="12"/>
      <c r="N83" s="12"/>
      <c r="O83" s="12"/>
      <c r="P83" s="12"/>
      <c r="Q83" s="12"/>
      <c r="R83" s="12"/>
      <c r="S83" s="12"/>
      <c r="T83" s="12"/>
      <c r="U83" s="12"/>
      <c r="V83" s="12"/>
      <c r="W83" s="12"/>
      <c r="X83" s="12"/>
      <c r="Y83" s="12"/>
      <c r="Z83" s="12"/>
      <c r="AA83" s="12"/>
    </row>
    <row r="84" spans="1:27" ht="12.75" customHeight="1" x14ac:dyDescent="0.15">
      <c r="A84" s="15">
        <v>202205</v>
      </c>
      <c r="B84" s="13">
        <v>5540246191394</v>
      </c>
      <c r="C84" s="13" t="str">
        <f t="shared" si="11"/>
        <v>CREMERIE</v>
      </c>
      <c r="D84" s="9">
        <v>2436</v>
      </c>
      <c r="E84" s="9">
        <v>13009.248000000001</v>
      </c>
      <c r="F84" s="9">
        <f t="shared" si="12"/>
        <v>5.3404137931034485</v>
      </c>
      <c r="G84" s="9">
        <v>0</v>
      </c>
      <c r="H84" s="15"/>
      <c r="I84" s="12"/>
      <c r="J84" s="12"/>
      <c r="K84" s="12"/>
      <c r="L84" s="12"/>
      <c r="M84" s="12"/>
      <c r="N84" s="12"/>
      <c r="O84" s="12"/>
      <c r="P84" s="12"/>
      <c r="Q84" s="12"/>
      <c r="R84" s="12"/>
      <c r="S84" s="12"/>
      <c r="T84" s="12"/>
      <c r="U84" s="12"/>
      <c r="V84" s="12"/>
      <c r="W84" s="12"/>
      <c r="X84" s="12"/>
      <c r="Y84" s="12"/>
      <c r="Z84" s="12"/>
      <c r="AA84" s="12"/>
    </row>
    <row r="85" spans="1:27" ht="12.75" customHeight="1" x14ac:dyDescent="0.15">
      <c r="A85" s="15">
        <v>202205</v>
      </c>
      <c r="B85" s="13">
        <v>5540246191594</v>
      </c>
      <c r="C85" s="13" t="str">
        <f t="shared" si="11"/>
        <v>CREMERIE</v>
      </c>
      <c r="D85" s="9">
        <v>112</v>
      </c>
      <c r="E85" s="9">
        <v>199.88640000000004</v>
      </c>
      <c r="F85" s="9">
        <f t="shared" si="12"/>
        <v>1.7847000000000004</v>
      </c>
      <c r="G85" s="9">
        <v>112</v>
      </c>
      <c r="H85" s="15"/>
      <c r="I85" s="12"/>
      <c r="J85" s="12"/>
      <c r="K85" s="12"/>
      <c r="L85" s="12"/>
      <c r="M85" s="12"/>
      <c r="N85" s="12"/>
      <c r="O85" s="12"/>
      <c r="P85" s="12"/>
      <c r="Q85" s="12"/>
      <c r="R85" s="12"/>
      <c r="S85" s="12"/>
      <c r="T85" s="12"/>
      <c r="U85" s="12"/>
      <c r="V85" s="12"/>
      <c r="W85" s="12"/>
      <c r="X85" s="12"/>
      <c r="Y85" s="12"/>
      <c r="Z85" s="12"/>
      <c r="AA85" s="12"/>
    </row>
    <row r="86" spans="1:27" ht="12.75" customHeight="1" x14ac:dyDescent="0.15">
      <c r="A86" s="15">
        <v>202205</v>
      </c>
      <c r="B86" s="11">
        <v>5540246191596</v>
      </c>
      <c r="C86" s="13" t="str">
        <f t="shared" si="11"/>
        <v>BOULANGERIE</v>
      </c>
      <c r="D86" s="6">
        <v>161</v>
      </c>
      <c r="E86" s="6">
        <v>8936.4384000000009</v>
      </c>
      <c r="F86" s="9">
        <f t="shared" si="12"/>
        <v>55.50582857142858</v>
      </c>
      <c r="G86" s="6">
        <v>156</v>
      </c>
      <c r="H86" s="15"/>
      <c r="I86" s="12"/>
      <c r="J86" s="12"/>
      <c r="K86" s="12"/>
      <c r="L86" s="12"/>
      <c r="M86" s="12"/>
      <c r="N86" s="12"/>
      <c r="O86" s="12"/>
      <c r="P86" s="12"/>
      <c r="Q86" s="12"/>
      <c r="R86" s="12"/>
      <c r="S86" s="12"/>
      <c r="T86" s="12"/>
      <c r="U86" s="12"/>
      <c r="V86" s="12"/>
      <c r="W86" s="12"/>
      <c r="X86" s="12"/>
      <c r="Y86" s="12"/>
      <c r="Z86" s="12"/>
      <c r="AA86" s="12"/>
    </row>
    <row r="87" spans="1:27" ht="12.75" customHeight="1" x14ac:dyDescent="0.15">
      <c r="A87" s="15">
        <v>202205</v>
      </c>
      <c r="B87" s="13">
        <v>5540246191598</v>
      </c>
      <c r="C87" s="13" t="str">
        <f t="shared" si="11"/>
        <v>CREMERIE</v>
      </c>
      <c r="D87" s="9">
        <v>0</v>
      </c>
      <c r="E87" s="9">
        <v>0</v>
      </c>
      <c r="F87" s="9" t="str">
        <f t="shared" si="12"/>
        <v>-</v>
      </c>
      <c r="G87" s="9">
        <v>1935</v>
      </c>
      <c r="H87" s="15"/>
      <c r="I87" s="12"/>
      <c r="J87" s="12"/>
      <c r="K87" s="12"/>
      <c r="L87" s="12"/>
      <c r="M87" s="12"/>
      <c r="N87" s="12"/>
      <c r="O87" s="12"/>
      <c r="P87" s="12"/>
      <c r="Q87" s="12"/>
      <c r="R87" s="12"/>
      <c r="S87" s="12"/>
      <c r="T87" s="12"/>
      <c r="U87" s="12"/>
      <c r="V87" s="12"/>
      <c r="W87" s="12"/>
      <c r="X87" s="12"/>
      <c r="Y87" s="12"/>
      <c r="Z87" s="12"/>
      <c r="AA87" s="12"/>
    </row>
    <row r="88" spans="1:27" ht="12.75" customHeight="1" x14ac:dyDescent="0.15">
      <c r="A88" s="15">
        <v>202205</v>
      </c>
      <c r="B88" s="11">
        <v>5540246191718</v>
      </c>
      <c r="C88" s="13" t="str">
        <f t="shared" si="11"/>
        <v>MIX LEGUMES</v>
      </c>
      <c r="D88" s="6">
        <v>1235</v>
      </c>
      <c r="E88" s="6">
        <v>3658.7808000000005</v>
      </c>
      <c r="F88" s="9">
        <f t="shared" si="12"/>
        <v>2.9625755465587047</v>
      </c>
      <c r="G88" s="6">
        <v>488</v>
      </c>
      <c r="H88" s="15"/>
      <c r="I88" s="12"/>
      <c r="J88" s="12"/>
      <c r="K88" s="12"/>
      <c r="L88" s="12"/>
      <c r="M88" s="12"/>
      <c r="N88" s="12"/>
      <c r="O88" s="12"/>
      <c r="P88" s="12"/>
      <c r="Q88" s="12"/>
      <c r="R88" s="12"/>
      <c r="S88" s="12"/>
      <c r="T88" s="12"/>
      <c r="U88" s="12"/>
      <c r="V88" s="12"/>
      <c r="W88" s="12"/>
      <c r="X88" s="12"/>
      <c r="Y88" s="12"/>
      <c r="Z88" s="12"/>
      <c r="AA88" s="12"/>
    </row>
    <row r="89" spans="1:27" ht="12.75" customHeight="1" x14ac:dyDescent="0.15">
      <c r="A89" s="15">
        <v>202205</v>
      </c>
      <c r="B89" s="11">
        <v>5540246191736</v>
      </c>
      <c r="C89" s="13" t="str">
        <f t="shared" si="11"/>
        <v>CREMERIE</v>
      </c>
      <c r="D89" s="6">
        <v>288</v>
      </c>
      <c r="E89" s="6">
        <v>9304.7616000000016</v>
      </c>
      <c r="F89" s="9">
        <f t="shared" si="12"/>
        <v>32.308200000000006</v>
      </c>
      <c r="G89" s="6">
        <v>0</v>
      </c>
      <c r="H89" s="15"/>
      <c r="I89" s="12"/>
      <c r="J89" s="12"/>
      <c r="K89" s="12"/>
      <c r="L89" s="12"/>
      <c r="M89" s="12"/>
      <c r="N89" s="12"/>
      <c r="O89" s="12"/>
      <c r="P89" s="12"/>
      <c r="Q89" s="12"/>
      <c r="R89" s="12"/>
      <c r="S89" s="12"/>
      <c r="T89" s="12"/>
      <c r="U89" s="12"/>
      <c r="V89" s="12"/>
      <c r="W89" s="12"/>
      <c r="X89" s="12"/>
      <c r="Y89" s="12"/>
      <c r="Z89" s="12"/>
      <c r="AA89" s="12"/>
    </row>
    <row r="90" spans="1:27" ht="12.75" customHeight="1" x14ac:dyDescent="0.15">
      <c r="A90" s="15">
        <v>202205</v>
      </c>
      <c r="B90" s="13">
        <v>5540246192102</v>
      </c>
      <c r="C90" s="13" t="str">
        <f t="shared" si="11"/>
        <v>CREMERIE</v>
      </c>
      <c r="D90" s="9">
        <v>7879</v>
      </c>
      <c r="E90" s="9">
        <v>8626.3919999999998</v>
      </c>
      <c r="F90" s="9">
        <f t="shared" si="12"/>
        <v>1.0948587384185811</v>
      </c>
      <c r="G90" s="9">
        <v>6652</v>
      </c>
      <c r="H90" s="15"/>
      <c r="I90" s="12"/>
      <c r="J90" s="12"/>
      <c r="K90" s="12"/>
      <c r="L90" s="12"/>
      <c r="M90" s="12"/>
      <c r="N90" s="12"/>
      <c r="O90" s="12"/>
      <c r="P90" s="12"/>
      <c r="Q90" s="12"/>
      <c r="R90" s="12"/>
      <c r="S90" s="12"/>
      <c r="T90" s="12"/>
      <c r="U90" s="12"/>
      <c r="V90" s="12"/>
      <c r="W90" s="12"/>
      <c r="X90" s="12"/>
      <c r="Y90" s="12"/>
      <c r="Z90" s="12"/>
      <c r="AA90" s="12"/>
    </row>
    <row r="91" spans="1:27" ht="12.75" customHeight="1" x14ac:dyDescent="0.15">
      <c r="A91" s="15">
        <v>202205</v>
      </c>
      <c r="B91" s="13">
        <v>5540246192209</v>
      </c>
      <c r="C91" s="13" t="str">
        <f t="shared" si="11"/>
        <v>MIX LEGUMES</v>
      </c>
      <c r="D91" s="9">
        <v>2478</v>
      </c>
      <c r="E91" s="9">
        <v>12457.152</v>
      </c>
      <c r="F91" s="9">
        <f t="shared" si="12"/>
        <v>5.0270992736077478</v>
      </c>
      <c r="G91" s="9">
        <v>1420</v>
      </c>
      <c r="H91" s="15"/>
      <c r="I91" s="12"/>
      <c r="J91" s="12"/>
      <c r="K91" s="12"/>
      <c r="L91" s="12"/>
      <c r="M91" s="12"/>
      <c r="N91" s="12"/>
      <c r="O91" s="12"/>
      <c r="P91" s="12"/>
      <c r="Q91" s="12"/>
      <c r="R91" s="12"/>
      <c r="S91" s="12"/>
      <c r="T91" s="12"/>
      <c r="U91" s="12"/>
      <c r="V91" s="12"/>
      <c r="W91" s="12"/>
      <c r="X91" s="12"/>
      <c r="Y91" s="12"/>
      <c r="Z91" s="12"/>
      <c r="AA91" s="12"/>
    </row>
    <row r="92" spans="1:27" ht="12.75" customHeight="1" x14ac:dyDescent="0.15">
      <c r="A92" s="15">
        <v>202205</v>
      </c>
      <c r="B92" s="11">
        <v>5540246192264</v>
      </c>
      <c r="C92" s="13" t="str">
        <f t="shared" si="11"/>
        <v>CREMERIE</v>
      </c>
      <c r="D92" s="6">
        <v>149</v>
      </c>
      <c r="E92" s="6">
        <v>2156.5439999999999</v>
      </c>
      <c r="F92" s="9">
        <f t="shared" si="12"/>
        <v>14.473449664429529</v>
      </c>
      <c r="G92" s="6">
        <v>1578</v>
      </c>
      <c r="H92" s="15"/>
      <c r="I92" s="12"/>
      <c r="J92" s="12"/>
      <c r="K92" s="12"/>
      <c r="L92" s="12"/>
      <c r="M92" s="12"/>
      <c r="N92" s="12"/>
      <c r="O92" s="12"/>
      <c r="P92" s="12"/>
      <c r="Q92" s="12"/>
      <c r="R92" s="12"/>
      <c r="S92" s="12"/>
      <c r="T92" s="12"/>
      <c r="U92" s="12"/>
      <c r="V92" s="12"/>
      <c r="W92" s="12"/>
      <c r="X92" s="12"/>
      <c r="Y92" s="12"/>
      <c r="Z92" s="12"/>
      <c r="AA92" s="12"/>
    </row>
    <row r="93" spans="1:27" ht="12.75" customHeight="1" x14ac:dyDescent="0.15">
      <c r="A93" s="15">
        <v>202205</v>
      </c>
      <c r="B93" s="13">
        <v>5540246192265</v>
      </c>
      <c r="C93" s="13" t="str">
        <f t="shared" si="11"/>
        <v>CREMERIE</v>
      </c>
      <c r="D93" s="9">
        <v>706</v>
      </c>
      <c r="E93" s="9">
        <v>9442.4832000000024</v>
      </c>
      <c r="F93" s="9">
        <f t="shared" si="12"/>
        <v>13.374622096317283</v>
      </c>
      <c r="G93" s="9">
        <v>1782</v>
      </c>
      <c r="H93" s="15"/>
      <c r="I93" s="12"/>
      <c r="J93" s="12"/>
      <c r="K93" s="12"/>
      <c r="L93" s="12"/>
      <c r="M93" s="12"/>
      <c r="N93" s="12"/>
      <c r="O93" s="12"/>
      <c r="P93" s="12"/>
      <c r="Q93" s="12"/>
      <c r="R93" s="12"/>
      <c r="S93" s="12"/>
      <c r="T93" s="12"/>
      <c r="U93" s="12"/>
      <c r="V93" s="12"/>
      <c r="W93" s="12"/>
      <c r="X93" s="12"/>
      <c r="Y93" s="12"/>
      <c r="Z93" s="12"/>
      <c r="AA93" s="12"/>
    </row>
    <row r="94" spans="1:27" ht="12.75" customHeight="1" x14ac:dyDescent="0.15">
      <c r="A94" s="15">
        <v>202205</v>
      </c>
      <c r="B94" s="13">
        <v>5540246192462</v>
      </c>
      <c r="C94" s="13" t="str">
        <f t="shared" si="11"/>
        <v>MIX LEGUMES</v>
      </c>
      <c r="D94" s="9">
        <v>1114</v>
      </c>
      <c r="E94" s="9">
        <v>7153.92</v>
      </c>
      <c r="F94" s="9">
        <f t="shared" si="12"/>
        <v>6.4218312387791743</v>
      </c>
      <c r="G94" s="9">
        <v>669</v>
      </c>
      <c r="H94" s="15"/>
      <c r="I94" s="12"/>
      <c r="J94" s="12"/>
      <c r="K94" s="12"/>
      <c r="L94" s="12"/>
      <c r="M94" s="12"/>
      <c r="N94" s="12"/>
      <c r="O94" s="12"/>
      <c r="P94" s="12"/>
      <c r="Q94" s="12"/>
      <c r="R94" s="12"/>
      <c r="S94" s="12"/>
      <c r="T94" s="12"/>
      <c r="U94" s="12"/>
      <c r="V94" s="12"/>
      <c r="W94" s="12"/>
      <c r="X94" s="12"/>
      <c r="Y94" s="12"/>
      <c r="Z94" s="12"/>
      <c r="AA94" s="12"/>
    </row>
    <row r="95" spans="1:27" ht="12.75" customHeight="1" x14ac:dyDescent="0.15">
      <c r="A95" s="15">
        <v>202205</v>
      </c>
      <c r="B95" s="11">
        <v>5540246192505</v>
      </c>
      <c r="C95" s="13" t="str">
        <f t="shared" si="11"/>
        <v>MIX LEGUMES</v>
      </c>
      <c r="D95" s="6">
        <v>0</v>
      </c>
      <c r="E95" s="6">
        <v>0</v>
      </c>
      <c r="F95" s="9" t="str">
        <f t="shared" si="12"/>
        <v>-</v>
      </c>
      <c r="G95" s="6">
        <v>0</v>
      </c>
      <c r="H95" s="15"/>
      <c r="I95" s="12"/>
      <c r="J95" s="12"/>
      <c r="K95" s="12"/>
      <c r="L95" s="12"/>
      <c r="M95" s="12"/>
      <c r="N95" s="12"/>
      <c r="O95" s="12"/>
      <c r="P95" s="12"/>
      <c r="Q95" s="12"/>
      <c r="R95" s="12"/>
      <c r="S95" s="12"/>
      <c r="T95" s="12"/>
      <c r="U95" s="12"/>
      <c r="V95" s="12"/>
      <c r="W95" s="12"/>
      <c r="X95" s="12"/>
      <c r="Y95" s="12"/>
      <c r="Z95" s="12"/>
      <c r="AA95" s="12"/>
    </row>
    <row r="96" spans="1:27" ht="12.75" customHeight="1" x14ac:dyDescent="0.15">
      <c r="A96" s="15">
        <v>202205</v>
      </c>
      <c r="B96" s="11">
        <v>5540246192518</v>
      </c>
      <c r="C96" s="13" t="str">
        <f t="shared" si="11"/>
        <v>MIX LEGUMES</v>
      </c>
      <c r="D96" s="6">
        <v>6292</v>
      </c>
      <c r="E96" s="6">
        <v>40958.567999999999</v>
      </c>
      <c r="F96" s="9">
        <f t="shared" si="12"/>
        <v>6.5096261919898284</v>
      </c>
      <c r="G96" s="6">
        <v>7545</v>
      </c>
      <c r="H96" s="15"/>
      <c r="I96" s="12"/>
      <c r="J96" s="12"/>
      <c r="K96" s="12"/>
      <c r="L96" s="12"/>
      <c r="M96" s="12"/>
      <c r="N96" s="12"/>
      <c r="O96" s="12"/>
      <c r="P96" s="12"/>
      <c r="Q96" s="12"/>
      <c r="R96" s="12"/>
      <c r="S96" s="12"/>
      <c r="T96" s="12"/>
      <c r="U96" s="12"/>
      <c r="V96" s="12"/>
      <c r="W96" s="12"/>
      <c r="X96" s="12"/>
      <c r="Y96" s="12"/>
      <c r="Z96" s="12"/>
      <c r="AA96" s="12"/>
    </row>
    <row r="97" spans="1:27" ht="12.75" customHeight="1" x14ac:dyDescent="0.15">
      <c r="A97" s="15">
        <v>202205</v>
      </c>
      <c r="B97" s="11">
        <v>5540246192571</v>
      </c>
      <c r="C97" s="13" t="str">
        <f t="shared" si="11"/>
        <v>MIX LEGUMES</v>
      </c>
      <c r="D97" s="6">
        <v>1003</v>
      </c>
      <c r="E97" s="6">
        <v>2620.2096000000001</v>
      </c>
      <c r="F97" s="9">
        <f t="shared" si="12"/>
        <v>2.6123724825523431</v>
      </c>
      <c r="G97" s="6">
        <v>209</v>
      </c>
      <c r="H97" s="15"/>
      <c r="I97" s="12"/>
      <c r="J97" s="12"/>
      <c r="K97" s="12"/>
      <c r="L97" s="12"/>
      <c r="M97" s="12"/>
      <c r="N97" s="12"/>
      <c r="O97" s="12"/>
      <c r="P97" s="12"/>
      <c r="Q97" s="12"/>
      <c r="R97" s="12"/>
      <c r="S97" s="12"/>
      <c r="T97" s="12"/>
      <c r="U97" s="12"/>
      <c r="V97" s="12"/>
      <c r="W97" s="12"/>
      <c r="X97" s="12"/>
      <c r="Y97" s="12"/>
      <c r="Z97" s="12"/>
      <c r="AA97" s="12"/>
    </row>
    <row r="98" spans="1:27" ht="12.75" customHeight="1" x14ac:dyDescent="0.15">
      <c r="A98" s="15">
        <v>202205</v>
      </c>
      <c r="B98" s="13">
        <v>5540246192594</v>
      </c>
      <c r="C98" s="13" t="str">
        <f t="shared" si="11"/>
        <v>MIX LEGUMES</v>
      </c>
      <c r="D98" s="9">
        <v>706</v>
      </c>
      <c r="E98" s="9">
        <v>4662.1440000000002</v>
      </c>
      <c r="F98" s="9">
        <f t="shared" si="12"/>
        <v>6.6036033994334282</v>
      </c>
      <c r="G98" s="9">
        <v>195</v>
      </c>
      <c r="H98" s="15"/>
      <c r="I98" s="12"/>
      <c r="J98" s="12"/>
      <c r="K98" s="12"/>
      <c r="L98" s="12"/>
      <c r="M98" s="12"/>
      <c r="N98" s="12"/>
      <c r="O98" s="12"/>
      <c r="P98" s="12"/>
      <c r="Q98" s="12"/>
      <c r="R98" s="12"/>
      <c r="S98" s="12"/>
      <c r="T98" s="12"/>
      <c r="U98" s="12"/>
      <c r="V98" s="12"/>
      <c r="W98" s="12"/>
      <c r="X98" s="12"/>
      <c r="Y98" s="12"/>
      <c r="Z98" s="12"/>
      <c r="AA98" s="12"/>
    </row>
    <row r="99" spans="1:27" ht="12.75" customHeight="1" x14ac:dyDescent="0.15">
      <c r="A99" s="15">
        <v>202205</v>
      </c>
      <c r="B99" s="11">
        <v>5540246192824</v>
      </c>
      <c r="C99" s="13" t="str">
        <f t="shared" si="11"/>
        <v>MIX LEGUMES</v>
      </c>
      <c r="D99" s="6">
        <v>919</v>
      </c>
      <c r="E99" s="6">
        <v>4947.3936000000003</v>
      </c>
      <c r="F99" s="9">
        <f t="shared" si="12"/>
        <v>5.3834533188248104</v>
      </c>
      <c r="G99" s="6">
        <v>669</v>
      </c>
      <c r="H99" s="15"/>
      <c r="I99" s="12"/>
      <c r="J99" s="12"/>
      <c r="K99" s="12"/>
      <c r="L99" s="12"/>
      <c r="M99" s="12"/>
      <c r="N99" s="12"/>
      <c r="O99" s="12"/>
      <c r="P99" s="12"/>
      <c r="Q99" s="12"/>
      <c r="R99" s="12"/>
      <c r="S99" s="12"/>
      <c r="T99" s="12"/>
      <c r="U99" s="12"/>
      <c r="V99" s="12"/>
      <c r="W99" s="12"/>
      <c r="X99" s="12"/>
      <c r="Y99" s="12"/>
      <c r="Z99" s="12"/>
      <c r="AA99" s="12"/>
    </row>
    <row r="100" spans="1:27" ht="12.75" customHeight="1" x14ac:dyDescent="0.15">
      <c r="A100" s="15">
        <v>202205</v>
      </c>
      <c r="B100" s="11">
        <v>5540246192831</v>
      </c>
      <c r="C100" s="13" t="str">
        <f t="shared" si="11"/>
        <v>MIX LEGUMES</v>
      </c>
      <c r="D100" s="6">
        <v>780</v>
      </c>
      <c r="E100" s="6">
        <v>6909.2352000000001</v>
      </c>
      <c r="F100" s="9">
        <f t="shared" si="12"/>
        <v>8.8579938461538461</v>
      </c>
      <c r="G100" s="6">
        <v>455</v>
      </c>
      <c r="H100" s="15"/>
      <c r="I100" s="12"/>
      <c r="J100" s="12"/>
      <c r="K100" s="12"/>
      <c r="L100" s="12"/>
      <c r="M100" s="12"/>
      <c r="N100" s="12"/>
      <c r="O100" s="12"/>
      <c r="P100" s="12"/>
      <c r="Q100" s="12"/>
      <c r="R100" s="12"/>
      <c r="S100" s="12"/>
      <c r="T100" s="12"/>
      <c r="U100" s="12"/>
      <c r="V100" s="12"/>
      <c r="W100" s="12"/>
      <c r="X100" s="12"/>
      <c r="Y100" s="12"/>
      <c r="Z100" s="12"/>
      <c r="AA100" s="12"/>
    </row>
    <row r="101" spans="1:27" ht="12.75" customHeight="1" x14ac:dyDescent="0.15">
      <c r="A101" s="15">
        <v>202205</v>
      </c>
      <c r="B101" s="13">
        <v>5540246192836</v>
      </c>
      <c r="C101" s="13" t="str">
        <f t="shared" si="11"/>
        <v>EMBALLAGES</v>
      </c>
      <c r="D101" s="9">
        <v>84</v>
      </c>
      <c r="E101" s="9">
        <v>11558.2464</v>
      </c>
      <c r="F101" s="9">
        <f t="shared" si="12"/>
        <v>137.59817142857142</v>
      </c>
      <c r="G101" s="9">
        <v>0</v>
      </c>
      <c r="H101" s="15"/>
      <c r="I101" s="12"/>
      <c r="J101" s="12"/>
      <c r="K101" s="12"/>
      <c r="L101" s="12"/>
      <c r="M101" s="12"/>
      <c r="N101" s="12"/>
      <c r="O101" s="12"/>
      <c r="P101" s="12"/>
      <c r="Q101" s="12"/>
      <c r="R101" s="12"/>
      <c r="S101" s="12"/>
      <c r="T101" s="12"/>
      <c r="U101" s="12"/>
      <c r="V101" s="12"/>
      <c r="W101" s="12"/>
      <c r="X101" s="12"/>
      <c r="Y101" s="12"/>
      <c r="Z101" s="12"/>
      <c r="AA101" s="12"/>
    </row>
    <row r="102" spans="1:27" ht="12.75" customHeight="1" x14ac:dyDescent="0.15">
      <c r="A102" s="15">
        <v>202205</v>
      </c>
      <c r="B102" s="11">
        <v>5540246192907</v>
      </c>
      <c r="C102" s="13" t="str">
        <f t="shared" si="11"/>
        <v>VOLAILLE</v>
      </c>
      <c r="D102" s="6">
        <v>2200</v>
      </c>
      <c r="E102" s="6">
        <v>61737.552000000003</v>
      </c>
      <c r="F102" s="9">
        <f t="shared" si="12"/>
        <v>28.062523636363636</v>
      </c>
      <c r="G102" s="6">
        <v>2005</v>
      </c>
      <c r="H102" s="15"/>
      <c r="I102" s="12"/>
      <c r="J102" s="12"/>
      <c r="K102" s="12"/>
      <c r="L102" s="12"/>
      <c r="M102" s="12"/>
      <c r="N102" s="12"/>
      <c r="O102" s="12"/>
      <c r="P102" s="12"/>
      <c r="Q102" s="12"/>
      <c r="R102" s="12"/>
      <c r="S102" s="12"/>
      <c r="T102" s="12"/>
      <c r="U102" s="12"/>
      <c r="V102" s="12"/>
      <c r="W102" s="12"/>
      <c r="X102" s="12"/>
      <c r="Y102" s="12"/>
      <c r="Z102" s="12"/>
      <c r="AA102" s="12"/>
    </row>
    <row r="103" spans="1:27" ht="12.75" customHeight="1" x14ac:dyDescent="0.15">
      <c r="A103" s="15">
        <v>202205</v>
      </c>
      <c r="B103" s="11">
        <v>5540246193249</v>
      </c>
      <c r="C103" s="13" t="str">
        <f t="shared" si="11"/>
        <v>EMBALLAGES</v>
      </c>
      <c r="D103" s="6">
        <v>1244</v>
      </c>
      <c r="E103" s="6">
        <v>54530.495999999999</v>
      </c>
      <c r="F103" s="9">
        <f t="shared" si="12"/>
        <v>43.8348038585209</v>
      </c>
      <c r="G103" s="6">
        <v>956</v>
      </c>
      <c r="H103" s="15"/>
      <c r="I103" s="12"/>
      <c r="J103" s="12"/>
      <c r="K103" s="12"/>
      <c r="L103" s="12"/>
      <c r="M103" s="12"/>
      <c r="N103" s="12"/>
      <c r="O103" s="12"/>
      <c r="P103" s="12"/>
      <c r="Q103" s="12"/>
      <c r="R103" s="12"/>
      <c r="S103" s="12"/>
      <c r="T103" s="12"/>
      <c r="U103" s="12"/>
      <c r="V103" s="12"/>
      <c r="W103" s="12"/>
      <c r="X103" s="12"/>
      <c r="Y103" s="12"/>
      <c r="Z103" s="12"/>
      <c r="AA103" s="12"/>
    </row>
    <row r="104" spans="1:27" ht="12.75" customHeight="1" x14ac:dyDescent="0.15">
      <c r="A104" s="15">
        <v>202205</v>
      </c>
      <c r="B104" s="11">
        <v>5540246193316</v>
      </c>
      <c r="C104" s="13" t="str">
        <f t="shared" si="11"/>
        <v>BOULANGERIE</v>
      </c>
      <c r="D104" s="6">
        <v>358</v>
      </c>
      <c r="E104" s="6">
        <v>10817.452800000001</v>
      </c>
      <c r="F104" s="9">
        <f t="shared" si="12"/>
        <v>30.216348603351957</v>
      </c>
      <c r="G104" s="6">
        <v>98</v>
      </c>
      <c r="H104" s="15"/>
      <c r="I104" s="12"/>
      <c r="J104" s="12"/>
      <c r="K104" s="12"/>
      <c r="L104" s="12"/>
      <c r="M104" s="12"/>
      <c r="N104" s="12"/>
      <c r="O104" s="12"/>
      <c r="P104" s="12"/>
      <c r="Q104" s="12"/>
      <c r="R104" s="12"/>
      <c r="S104" s="12"/>
      <c r="T104" s="12"/>
      <c r="U104" s="12"/>
      <c r="V104" s="12"/>
      <c r="W104" s="12"/>
      <c r="X104" s="12"/>
      <c r="Y104" s="12"/>
      <c r="Z104" s="12"/>
      <c r="AA104" s="12"/>
    </row>
    <row r="105" spans="1:27" ht="12.75" customHeight="1" x14ac:dyDescent="0.15">
      <c r="A105" s="15">
        <v>202205</v>
      </c>
      <c r="B105" s="11">
        <v>5540246193409</v>
      </c>
      <c r="C105" s="13" t="str">
        <f t="shared" si="11"/>
        <v>BOULANGERIE</v>
      </c>
      <c r="D105" s="6">
        <v>116</v>
      </c>
      <c r="E105" s="6">
        <v>5961.6</v>
      </c>
      <c r="F105" s="9">
        <f t="shared" si="12"/>
        <v>51.393103448275866</v>
      </c>
      <c r="G105" s="6">
        <v>21</v>
      </c>
      <c r="H105" s="15"/>
      <c r="I105" s="12"/>
      <c r="J105" s="12"/>
      <c r="K105" s="12"/>
      <c r="L105" s="12"/>
      <c r="M105" s="12"/>
      <c r="N105" s="12"/>
      <c r="O105" s="12"/>
      <c r="P105" s="12"/>
      <c r="Q105" s="12"/>
      <c r="R105" s="12"/>
      <c r="S105" s="12"/>
      <c r="T105" s="12"/>
      <c r="U105" s="12"/>
      <c r="V105" s="12"/>
      <c r="W105" s="12"/>
      <c r="X105" s="12"/>
      <c r="Y105" s="12"/>
      <c r="Z105" s="12"/>
      <c r="AA105" s="12"/>
    </row>
    <row r="106" spans="1:27" ht="12.75" customHeight="1" x14ac:dyDescent="0.15">
      <c r="A106" s="15">
        <v>202205</v>
      </c>
      <c r="B106" s="11">
        <v>5540246193505</v>
      </c>
      <c r="C106" s="13" t="str">
        <f t="shared" si="11"/>
        <v>BOULANGERIE</v>
      </c>
      <c r="D106" s="6">
        <v>0</v>
      </c>
      <c r="E106" s="6">
        <v>0</v>
      </c>
      <c r="F106" s="9" t="str">
        <f t="shared" si="12"/>
        <v>-</v>
      </c>
      <c r="G106" s="6">
        <v>52432</v>
      </c>
      <c r="H106" s="15"/>
      <c r="I106" s="12"/>
      <c r="J106" s="12"/>
      <c r="K106" s="12"/>
      <c r="L106" s="12"/>
      <c r="M106" s="12"/>
      <c r="N106" s="12"/>
      <c r="O106" s="12"/>
      <c r="P106" s="12"/>
      <c r="Q106" s="12"/>
      <c r="R106" s="12"/>
      <c r="S106" s="12"/>
      <c r="T106" s="12"/>
      <c r="U106" s="12"/>
      <c r="V106" s="12"/>
      <c r="W106" s="12"/>
      <c r="X106" s="12"/>
      <c r="Y106" s="12"/>
      <c r="Z106" s="12"/>
      <c r="AA106" s="12"/>
    </row>
    <row r="107" spans="1:27" ht="12.75" customHeight="1" x14ac:dyDescent="0.15">
      <c r="A107" s="15">
        <v>202205</v>
      </c>
      <c r="B107" s="13">
        <v>5540246193566</v>
      </c>
      <c r="C107" s="13" t="str">
        <f t="shared" si="11"/>
        <v>VOLAILLE</v>
      </c>
      <c r="D107" s="9">
        <v>14292</v>
      </c>
      <c r="E107" s="9">
        <v>127733.76000000001</v>
      </c>
      <c r="F107" s="9">
        <f t="shared" si="12"/>
        <v>8.9374307304785905</v>
      </c>
      <c r="G107" s="9">
        <v>4443</v>
      </c>
      <c r="H107" s="15"/>
      <c r="I107" s="12"/>
      <c r="J107" s="12"/>
      <c r="K107" s="12"/>
      <c r="L107" s="12"/>
      <c r="M107" s="12"/>
      <c r="N107" s="12"/>
      <c r="O107" s="12"/>
      <c r="P107" s="12"/>
      <c r="Q107" s="12"/>
      <c r="R107" s="12"/>
      <c r="S107" s="12"/>
      <c r="T107" s="12"/>
      <c r="U107" s="12"/>
      <c r="V107" s="12"/>
      <c r="W107" s="12"/>
      <c r="X107" s="12"/>
      <c r="Y107" s="12"/>
      <c r="Z107" s="12"/>
      <c r="AA107" s="12"/>
    </row>
    <row r="108" spans="1:27" ht="12.75" customHeight="1" x14ac:dyDescent="0.15">
      <c r="A108" s="15">
        <v>202205</v>
      </c>
      <c r="B108" s="13">
        <v>5540246193999</v>
      </c>
      <c r="C108" s="13" t="str">
        <f t="shared" si="11"/>
        <v>MIX LEGUMES</v>
      </c>
      <c r="D108" s="9">
        <v>0</v>
      </c>
      <c r="E108" s="9">
        <v>0</v>
      </c>
      <c r="F108" s="9" t="str">
        <f t="shared" si="12"/>
        <v>-</v>
      </c>
      <c r="G108" s="9">
        <v>0</v>
      </c>
      <c r="H108" s="15"/>
      <c r="I108" s="12"/>
      <c r="J108" s="12"/>
      <c r="K108" s="12"/>
      <c r="L108" s="12"/>
      <c r="M108" s="12"/>
      <c r="N108" s="12"/>
      <c r="O108" s="12"/>
      <c r="P108" s="12"/>
      <c r="Q108" s="12"/>
      <c r="R108" s="12"/>
      <c r="S108" s="12"/>
      <c r="T108" s="12"/>
      <c r="U108" s="12"/>
      <c r="V108" s="12"/>
      <c r="W108" s="12"/>
      <c r="X108" s="12"/>
      <c r="Y108" s="12"/>
      <c r="Z108" s="12"/>
      <c r="AA108" s="12"/>
    </row>
    <row r="109" spans="1:27" ht="12.75" customHeight="1" x14ac:dyDescent="0.15">
      <c r="A109" s="15">
        <v>202206</v>
      </c>
      <c r="B109" s="13">
        <v>5540246170256</v>
      </c>
      <c r="C109" s="13" t="str">
        <f t="shared" si="11"/>
        <v>BOULANGERIE</v>
      </c>
      <c r="D109" s="9">
        <v>2759</v>
      </c>
      <c r="E109" s="9">
        <v>18542.692800000001</v>
      </c>
      <c r="F109" s="9">
        <f t="shared" si="12"/>
        <v>6.7208020297209137</v>
      </c>
      <c r="G109" s="9">
        <v>10721</v>
      </c>
      <c r="H109" s="15"/>
      <c r="I109" s="12"/>
      <c r="J109" s="12"/>
      <c r="K109" s="12"/>
      <c r="L109" s="12"/>
      <c r="M109" s="12"/>
      <c r="N109" s="12"/>
      <c r="O109" s="12"/>
      <c r="P109" s="12"/>
      <c r="Q109" s="12"/>
      <c r="R109" s="12"/>
      <c r="S109" s="12"/>
      <c r="T109" s="12"/>
      <c r="U109" s="12"/>
      <c r="V109" s="12"/>
      <c r="W109" s="12"/>
      <c r="X109" s="12"/>
      <c r="Y109" s="12"/>
      <c r="Z109" s="12"/>
      <c r="AA109" s="12"/>
    </row>
    <row r="110" spans="1:27" ht="12.75" customHeight="1" x14ac:dyDescent="0.15">
      <c r="A110" s="15">
        <v>202206</v>
      </c>
      <c r="B110" s="13">
        <v>5540246171759</v>
      </c>
      <c r="C110" s="13" t="str">
        <f t="shared" si="11"/>
        <v>MIX LEGUMES</v>
      </c>
      <c r="D110" s="9">
        <v>2887</v>
      </c>
      <c r="E110" s="9">
        <v>15853.536000000002</v>
      </c>
      <c r="F110" s="9">
        <f t="shared" si="12"/>
        <v>5.4913529615517849</v>
      </c>
      <c r="G110" s="9">
        <v>5151</v>
      </c>
      <c r="H110" s="15"/>
      <c r="I110" s="12"/>
      <c r="J110" s="12"/>
      <c r="K110" s="12"/>
      <c r="L110" s="12"/>
      <c r="M110" s="12"/>
      <c r="N110" s="12"/>
      <c r="O110" s="12"/>
      <c r="P110" s="12"/>
      <c r="Q110" s="12"/>
      <c r="R110" s="12"/>
      <c r="S110" s="12"/>
      <c r="T110" s="12"/>
      <c r="U110" s="12"/>
      <c r="V110" s="12"/>
      <c r="W110" s="12"/>
      <c r="X110" s="12"/>
      <c r="Y110" s="12"/>
      <c r="Z110" s="12"/>
      <c r="AA110" s="12"/>
    </row>
    <row r="111" spans="1:27" ht="12.75" customHeight="1" x14ac:dyDescent="0.15">
      <c r="A111" s="15">
        <v>202206</v>
      </c>
      <c r="B111" s="13">
        <v>5540246171796</v>
      </c>
      <c r="C111" s="13" t="str">
        <f t="shared" si="11"/>
        <v>CREMERIE</v>
      </c>
      <c r="D111" s="9">
        <v>1351</v>
      </c>
      <c r="E111" s="9">
        <v>10243.022400000002</v>
      </c>
      <c r="F111" s="9">
        <f t="shared" si="12"/>
        <v>7.5818078460399718</v>
      </c>
      <c r="G111" s="9">
        <v>1351</v>
      </c>
      <c r="H111" s="15"/>
      <c r="I111" s="12"/>
      <c r="J111" s="12"/>
      <c r="K111" s="12"/>
      <c r="L111" s="12"/>
      <c r="M111" s="12"/>
      <c r="N111" s="12"/>
      <c r="O111" s="12"/>
      <c r="P111" s="12"/>
      <c r="Q111" s="12"/>
      <c r="R111" s="12"/>
      <c r="S111" s="12"/>
      <c r="T111" s="12"/>
      <c r="U111" s="12"/>
      <c r="V111" s="12"/>
      <c r="W111" s="12"/>
      <c r="X111" s="12"/>
      <c r="Y111" s="12"/>
      <c r="Z111" s="12"/>
      <c r="AA111" s="12"/>
    </row>
    <row r="112" spans="1:27" ht="12.75" customHeight="1" x14ac:dyDescent="0.15">
      <c r="A112" s="15">
        <v>202206</v>
      </c>
      <c r="B112" s="13">
        <v>5540246171888</v>
      </c>
      <c r="C112" s="13" t="str">
        <f t="shared" si="11"/>
        <v>BOULANGERIE</v>
      </c>
      <c r="D112" s="9">
        <v>1457</v>
      </c>
      <c r="E112" s="9">
        <v>24552.288</v>
      </c>
      <c r="F112" s="9">
        <f t="shared" si="12"/>
        <v>16.851261496225121</v>
      </c>
      <c r="G112" s="9">
        <v>2733</v>
      </c>
      <c r="H112" s="15"/>
      <c r="I112" s="12"/>
      <c r="J112" s="12"/>
      <c r="K112" s="12"/>
      <c r="L112" s="12"/>
      <c r="M112" s="12"/>
      <c r="N112" s="12"/>
      <c r="O112" s="12"/>
      <c r="P112" s="12"/>
      <c r="Q112" s="12"/>
      <c r="R112" s="12"/>
      <c r="S112" s="12"/>
      <c r="T112" s="12"/>
      <c r="U112" s="12"/>
      <c r="V112" s="12"/>
      <c r="W112" s="12"/>
      <c r="X112" s="12"/>
      <c r="Y112" s="12"/>
      <c r="Z112" s="12"/>
      <c r="AA112" s="12"/>
    </row>
    <row r="113" spans="1:27" ht="12.75" customHeight="1" x14ac:dyDescent="0.15">
      <c r="A113" s="15">
        <v>202206</v>
      </c>
      <c r="B113" s="11">
        <v>5540246171933</v>
      </c>
      <c r="C113" s="13" t="str">
        <f t="shared" si="11"/>
        <v>CREMERIE</v>
      </c>
      <c r="D113" s="6">
        <v>1114</v>
      </c>
      <c r="E113" s="6">
        <v>717.46560000000011</v>
      </c>
      <c r="F113" s="9">
        <f t="shared" si="12"/>
        <v>0.64404452423698388</v>
      </c>
      <c r="G113" s="6">
        <v>9403</v>
      </c>
      <c r="H113" s="15"/>
      <c r="I113" s="12"/>
      <c r="J113" s="12"/>
      <c r="K113" s="12"/>
      <c r="L113" s="12"/>
      <c r="M113" s="12"/>
      <c r="N113" s="12"/>
      <c r="O113" s="12"/>
      <c r="P113" s="12"/>
      <c r="Q113" s="12"/>
      <c r="R113" s="12"/>
      <c r="S113" s="12"/>
      <c r="T113" s="12"/>
      <c r="U113" s="12"/>
      <c r="V113" s="12"/>
      <c r="W113" s="12"/>
      <c r="X113" s="12"/>
      <c r="Y113" s="12"/>
      <c r="Z113" s="12"/>
      <c r="AA113" s="12"/>
    </row>
    <row r="114" spans="1:27" ht="12.75" customHeight="1" x14ac:dyDescent="0.15">
      <c r="A114" s="15">
        <v>202206</v>
      </c>
      <c r="B114" s="11">
        <v>5540246172539</v>
      </c>
      <c r="C114" s="13" t="str">
        <f t="shared" si="11"/>
        <v>CREMERIE</v>
      </c>
      <c r="D114" s="6">
        <v>56</v>
      </c>
      <c r="E114" s="6">
        <v>1158.7104000000002</v>
      </c>
      <c r="F114" s="9">
        <f t="shared" si="12"/>
        <v>20.691257142857147</v>
      </c>
      <c r="G114" s="6">
        <v>116</v>
      </c>
      <c r="H114" s="15"/>
      <c r="I114" s="12"/>
      <c r="J114" s="12"/>
      <c r="K114" s="12"/>
      <c r="L114" s="12"/>
      <c r="M114" s="12"/>
      <c r="N114" s="12"/>
      <c r="O114" s="12"/>
      <c r="P114" s="12"/>
      <c r="Q114" s="12"/>
      <c r="R114" s="12"/>
      <c r="S114" s="12"/>
      <c r="T114" s="12"/>
      <c r="U114" s="12"/>
      <c r="V114" s="12"/>
      <c r="W114" s="12"/>
      <c r="X114" s="12"/>
      <c r="Y114" s="12"/>
      <c r="Z114" s="12"/>
      <c r="AA114" s="12"/>
    </row>
    <row r="115" spans="1:27" ht="12.75" customHeight="1" x14ac:dyDescent="0.15">
      <c r="A115" s="15">
        <v>202206</v>
      </c>
      <c r="B115" s="13">
        <v>5540246172669</v>
      </c>
      <c r="C115" s="13" t="str">
        <f t="shared" si="11"/>
        <v>CREMERIE</v>
      </c>
      <c r="D115" s="9">
        <v>738</v>
      </c>
      <c r="E115" s="9">
        <v>10039.420800000002</v>
      </c>
      <c r="F115" s="9">
        <f t="shared" si="12"/>
        <v>13.603551219512198</v>
      </c>
      <c r="G115" s="9">
        <v>989</v>
      </c>
      <c r="H115" s="15"/>
      <c r="I115" s="12"/>
      <c r="J115" s="12"/>
      <c r="K115" s="12"/>
      <c r="L115" s="12"/>
      <c r="M115" s="12"/>
      <c r="N115" s="12"/>
      <c r="O115" s="12"/>
      <c r="P115" s="12"/>
      <c r="Q115" s="12"/>
      <c r="R115" s="12"/>
      <c r="S115" s="12"/>
      <c r="T115" s="12"/>
      <c r="U115" s="12"/>
      <c r="V115" s="12"/>
      <c r="W115" s="12"/>
      <c r="X115" s="12"/>
      <c r="Y115" s="12"/>
      <c r="Z115" s="12"/>
      <c r="AA115" s="12"/>
    </row>
    <row r="116" spans="1:27" ht="12.75" customHeight="1" x14ac:dyDescent="0.15">
      <c r="A116" s="15">
        <v>202206</v>
      </c>
      <c r="B116" s="13">
        <v>5540246172978</v>
      </c>
      <c r="C116" s="13" t="str">
        <f t="shared" si="11"/>
        <v>CREMERIE</v>
      </c>
      <c r="D116" s="9">
        <v>0</v>
      </c>
      <c r="E116" s="9">
        <v>0</v>
      </c>
      <c r="F116" s="9" t="str">
        <f t="shared" si="12"/>
        <v>-</v>
      </c>
      <c r="G116" s="9">
        <v>13531</v>
      </c>
      <c r="H116" s="15"/>
      <c r="I116" s="12"/>
      <c r="J116" s="12"/>
      <c r="K116" s="12"/>
      <c r="L116" s="12"/>
      <c r="M116" s="12"/>
      <c r="N116" s="12"/>
      <c r="O116" s="12"/>
      <c r="P116" s="12"/>
      <c r="Q116" s="12"/>
      <c r="R116" s="12"/>
      <c r="S116" s="12"/>
      <c r="T116" s="12"/>
      <c r="U116" s="12"/>
      <c r="V116" s="12"/>
      <c r="W116" s="12"/>
      <c r="X116" s="12"/>
      <c r="Y116" s="12"/>
      <c r="Z116" s="12"/>
      <c r="AA116" s="12"/>
    </row>
    <row r="117" spans="1:27" ht="12.75" customHeight="1" x14ac:dyDescent="0.15">
      <c r="A117" s="15">
        <v>202206</v>
      </c>
      <c r="B117" s="11">
        <v>5540246173472</v>
      </c>
      <c r="C117" s="13" t="str">
        <f t="shared" si="11"/>
        <v>CREMERIE</v>
      </c>
      <c r="D117" s="6">
        <v>321</v>
      </c>
      <c r="E117" s="6">
        <v>7392.3840000000009</v>
      </c>
      <c r="F117" s="9">
        <f t="shared" si="12"/>
        <v>23.029233644859815</v>
      </c>
      <c r="G117" s="6">
        <v>808</v>
      </c>
      <c r="H117" s="15"/>
      <c r="I117" s="12"/>
      <c r="J117" s="12"/>
      <c r="K117" s="12"/>
      <c r="L117" s="12"/>
      <c r="M117" s="12"/>
      <c r="N117" s="12"/>
      <c r="O117" s="12"/>
      <c r="P117" s="12"/>
      <c r="Q117" s="12"/>
      <c r="R117" s="12"/>
      <c r="S117" s="12"/>
      <c r="T117" s="12"/>
      <c r="U117" s="12"/>
      <c r="V117" s="12"/>
      <c r="W117" s="12"/>
      <c r="X117" s="12"/>
      <c r="Y117" s="12"/>
      <c r="Z117" s="12"/>
      <c r="AA117" s="12"/>
    </row>
    <row r="118" spans="1:27" ht="12.75" customHeight="1" x14ac:dyDescent="0.15">
      <c r="A118" s="15">
        <v>202206</v>
      </c>
      <c r="B118" s="11">
        <v>5540246173685</v>
      </c>
      <c r="C118" s="13" t="str">
        <f t="shared" si="11"/>
        <v>EMBALLAGES</v>
      </c>
      <c r="D118" s="6">
        <v>738</v>
      </c>
      <c r="E118" s="6">
        <v>18628.185600000001</v>
      </c>
      <c r="F118" s="9">
        <f t="shared" si="12"/>
        <v>25.241443902439027</v>
      </c>
      <c r="G118" s="6">
        <v>372</v>
      </c>
      <c r="H118" s="15"/>
      <c r="I118" s="12"/>
      <c r="J118" s="12"/>
      <c r="K118" s="12"/>
      <c r="L118" s="12"/>
      <c r="M118" s="12"/>
      <c r="N118" s="12"/>
      <c r="O118" s="12"/>
      <c r="P118" s="12"/>
      <c r="Q118" s="12"/>
      <c r="R118" s="12"/>
      <c r="S118" s="12"/>
      <c r="T118" s="12"/>
      <c r="U118" s="12"/>
      <c r="V118" s="12"/>
      <c r="W118" s="12"/>
      <c r="X118" s="12"/>
      <c r="Y118" s="12"/>
      <c r="Z118" s="12"/>
      <c r="AA118" s="12"/>
    </row>
    <row r="119" spans="1:27" ht="12.75" customHeight="1" x14ac:dyDescent="0.15">
      <c r="A119" s="15">
        <v>202206</v>
      </c>
      <c r="B119" s="13">
        <v>5540246173686</v>
      </c>
      <c r="C119" s="13" t="str">
        <f t="shared" si="11"/>
        <v>EMBALLAGES</v>
      </c>
      <c r="D119" s="9">
        <v>560</v>
      </c>
      <c r="E119" s="9">
        <v>14117.587200000002</v>
      </c>
      <c r="F119" s="9">
        <f t="shared" si="12"/>
        <v>25.209977142857145</v>
      </c>
      <c r="G119" s="9">
        <v>430</v>
      </c>
      <c r="H119" s="15"/>
      <c r="I119" s="12"/>
      <c r="J119" s="12"/>
      <c r="K119" s="12"/>
      <c r="L119" s="12"/>
      <c r="M119" s="12"/>
      <c r="N119" s="12"/>
      <c r="O119" s="12"/>
      <c r="P119" s="12"/>
      <c r="Q119" s="12"/>
      <c r="R119" s="12"/>
      <c r="S119" s="12"/>
      <c r="T119" s="12"/>
      <c r="U119" s="12"/>
      <c r="V119" s="12"/>
      <c r="W119" s="12"/>
      <c r="X119" s="12"/>
      <c r="Y119" s="12"/>
      <c r="Z119" s="12"/>
      <c r="AA119" s="12"/>
    </row>
    <row r="120" spans="1:27" ht="12.75" customHeight="1" x14ac:dyDescent="0.15">
      <c r="A120" s="15">
        <v>202206</v>
      </c>
      <c r="B120" s="13">
        <v>5540246173906</v>
      </c>
      <c r="C120" s="13" t="str">
        <f t="shared" si="11"/>
        <v>VOLAILLE</v>
      </c>
      <c r="D120" s="9">
        <v>669</v>
      </c>
      <c r="E120" s="9">
        <v>12416.7168</v>
      </c>
      <c r="F120" s="9">
        <f t="shared" si="12"/>
        <v>18.560114798206278</v>
      </c>
      <c r="G120" s="9">
        <v>2413</v>
      </c>
      <c r="H120" s="15"/>
      <c r="I120" s="12"/>
      <c r="J120" s="12"/>
      <c r="K120" s="12"/>
      <c r="L120" s="12"/>
      <c r="M120" s="12"/>
      <c r="N120" s="12"/>
      <c r="O120" s="12"/>
      <c r="P120" s="12"/>
      <c r="Q120" s="12"/>
      <c r="R120" s="12"/>
      <c r="S120" s="12"/>
      <c r="T120" s="12"/>
      <c r="U120" s="12"/>
      <c r="V120" s="12"/>
      <c r="W120" s="12"/>
      <c r="X120" s="12"/>
      <c r="Y120" s="12"/>
      <c r="Z120" s="12"/>
      <c r="AA120" s="12"/>
    </row>
    <row r="121" spans="1:27" ht="12.75" customHeight="1" x14ac:dyDescent="0.15">
      <c r="A121" s="15">
        <v>202206</v>
      </c>
      <c r="B121" s="13">
        <v>5540246174095</v>
      </c>
      <c r="C121" s="13" t="str">
        <f t="shared" si="11"/>
        <v>CREMERIE</v>
      </c>
      <c r="D121" s="9">
        <v>56</v>
      </c>
      <c r="E121" s="9">
        <v>1737.6768000000002</v>
      </c>
      <c r="F121" s="9">
        <f t="shared" si="12"/>
        <v>31.02994285714286</v>
      </c>
      <c r="G121" s="9">
        <v>174</v>
      </c>
      <c r="H121" s="15"/>
      <c r="I121" s="12"/>
      <c r="J121" s="12"/>
      <c r="K121" s="12"/>
      <c r="L121" s="12"/>
      <c r="M121" s="12"/>
      <c r="N121" s="12"/>
      <c r="O121" s="12"/>
      <c r="P121" s="12"/>
      <c r="Q121" s="12"/>
      <c r="R121" s="12"/>
      <c r="S121" s="12"/>
      <c r="T121" s="12"/>
      <c r="U121" s="12"/>
      <c r="V121" s="12"/>
      <c r="W121" s="12"/>
      <c r="X121" s="12"/>
      <c r="Y121" s="12"/>
      <c r="Z121" s="12"/>
      <c r="AA121" s="12"/>
    </row>
    <row r="122" spans="1:27" ht="12.75" customHeight="1" x14ac:dyDescent="0.15">
      <c r="A122" s="15">
        <v>202206</v>
      </c>
      <c r="B122" s="11">
        <v>5540246174174</v>
      </c>
      <c r="C122" s="13" t="str">
        <f t="shared" si="11"/>
        <v>CREMERIE</v>
      </c>
      <c r="D122" s="6">
        <v>154</v>
      </c>
      <c r="E122" s="6">
        <v>2037.1824000000001</v>
      </c>
      <c r="F122" s="9">
        <f t="shared" si="12"/>
        <v>13.228457142857144</v>
      </c>
      <c r="G122" s="6">
        <v>766</v>
      </c>
      <c r="H122" s="15"/>
      <c r="I122" s="12"/>
      <c r="J122" s="12"/>
      <c r="K122" s="12"/>
      <c r="L122" s="12"/>
      <c r="M122" s="12"/>
      <c r="N122" s="12"/>
      <c r="O122" s="12"/>
      <c r="P122" s="12"/>
      <c r="Q122" s="12"/>
      <c r="R122" s="12"/>
      <c r="S122" s="12"/>
      <c r="T122" s="12"/>
      <c r="U122" s="12"/>
      <c r="V122" s="12"/>
      <c r="W122" s="12"/>
      <c r="X122" s="12"/>
      <c r="Y122" s="12"/>
      <c r="Z122" s="12"/>
      <c r="AA122" s="12"/>
    </row>
    <row r="123" spans="1:27" ht="12.75" customHeight="1" x14ac:dyDescent="0.15">
      <c r="A123" s="15">
        <v>202206</v>
      </c>
      <c r="B123" s="13">
        <v>5540246175047</v>
      </c>
      <c r="C123" s="13" t="str">
        <f t="shared" si="11"/>
        <v>CREMERIE</v>
      </c>
      <c r="D123" s="9">
        <v>404</v>
      </c>
      <c r="E123" s="9">
        <v>4277.0591999999997</v>
      </c>
      <c r="F123" s="9">
        <f t="shared" si="12"/>
        <v>10.586780198019801</v>
      </c>
      <c r="G123" s="9">
        <v>543</v>
      </c>
      <c r="H123" s="15"/>
      <c r="I123" s="12"/>
      <c r="J123" s="12"/>
      <c r="K123" s="12"/>
      <c r="L123" s="12"/>
      <c r="M123" s="12"/>
      <c r="N123" s="12"/>
      <c r="O123" s="12"/>
      <c r="P123" s="12"/>
      <c r="Q123" s="12"/>
      <c r="R123" s="12"/>
      <c r="S123" s="12"/>
      <c r="T123" s="12"/>
      <c r="U123" s="12"/>
      <c r="V123" s="12"/>
      <c r="W123" s="12"/>
      <c r="X123" s="12"/>
      <c r="Y123" s="12"/>
      <c r="Z123" s="12"/>
      <c r="AA123" s="12"/>
    </row>
    <row r="124" spans="1:27" ht="12.75" customHeight="1" x14ac:dyDescent="0.15">
      <c r="A124" s="15">
        <v>202206</v>
      </c>
      <c r="B124" s="11">
        <v>5540246175049</v>
      </c>
      <c r="C124" s="13" t="str">
        <f t="shared" si="11"/>
        <v>CREMERIE</v>
      </c>
      <c r="D124" s="6">
        <v>613</v>
      </c>
      <c r="E124" s="6">
        <v>6375.2832000000008</v>
      </c>
      <c r="F124" s="9">
        <f t="shared" si="12"/>
        <v>10.400135725938011</v>
      </c>
      <c r="G124" s="6">
        <v>2757</v>
      </c>
      <c r="H124" s="15"/>
      <c r="I124" s="12"/>
      <c r="J124" s="12"/>
      <c r="K124" s="12"/>
      <c r="L124" s="12"/>
      <c r="M124" s="12"/>
      <c r="N124" s="12"/>
      <c r="O124" s="12"/>
      <c r="P124" s="12"/>
      <c r="Q124" s="12"/>
      <c r="R124" s="12"/>
      <c r="S124" s="12"/>
      <c r="T124" s="12"/>
      <c r="U124" s="12"/>
      <c r="V124" s="12"/>
      <c r="W124" s="12"/>
      <c r="X124" s="12"/>
      <c r="Y124" s="12"/>
      <c r="Z124" s="12"/>
      <c r="AA124" s="12"/>
    </row>
    <row r="125" spans="1:27" ht="12.75" customHeight="1" x14ac:dyDescent="0.15">
      <c r="A125" s="15">
        <v>202206</v>
      </c>
      <c r="B125" s="13">
        <v>5540246175050</v>
      </c>
      <c r="C125" s="13" t="str">
        <f t="shared" si="11"/>
        <v>CREMERIE</v>
      </c>
      <c r="D125" s="9">
        <v>571</v>
      </c>
      <c r="E125" s="9">
        <v>6610.1184000000003</v>
      </c>
      <c r="F125" s="9">
        <f t="shared" si="12"/>
        <v>11.576389492119089</v>
      </c>
      <c r="G125" s="9">
        <v>2993</v>
      </c>
      <c r="H125" s="15"/>
      <c r="I125" s="12"/>
      <c r="J125" s="12"/>
      <c r="K125" s="12"/>
      <c r="L125" s="12"/>
      <c r="M125" s="12"/>
      <c r="N125" s="12"/>
      <c r="O125" s="12"/>
      <c r="P125" s="12"/>
      <c r="Q125" s="12"/>
      <c r="R125" s="12"/>
      <c r="S125" s="12"/>
      <c r="T125" s="12"/>
      <c r="U125" s="12"/>
      <c r="V125" s="12"/>
      <c r="W125" s="12"/>
      <c r="X125" s="12"/>
      <c r="Y125" s="12"/>
      <c r="Z125" s="12"/>
      <c r="AA125" s="12"/>
    </row>
    <row r="126" spans="1:27" ht="12.75" customHeight="1" x14ac:dyDescent="0.15">
      <c r="A126" s="15">
        <v>202206</v>
      </c>
      <c r="B126" s="11">
        <v>5540246175372</v>
      </c>
      <c r="C126" s="13" t="str">
        <f t="shared" si="11"/>
        <v>BOULANGERIE</v>
      </c>
      <c r="D126" s="6">
        <v>3272</v>
      </c>
      <c r="E126" s="6">
        <v>12791.52</v>
      </c>
      <c r="F126" s="9">
        <f t="shared" si="12"/>
        <v>3.909388753056235</v>
      </c>
      <c r="G126" s="6">
        <v>383</v>
      </c>
      <c r="H126" s="15"/>
      <c r="I126" s="12"/>
      <c r="J126" s="12"/>
      <c r="K126" s="12"/>
      <c r="L126" s="12"/>
      <c r="M126" s="12"/>
      <c r="N126" s="12"/>
      <c r="O126" s="12"/>
      <c r="P126" s="12"/>
      <c r="Q126" s="12"/>
      <c r="R126" s="12"/>
      <c r="S126" s="12"/>
      <c r="T126" s="12"/>
      <c r="U126" s="12"/>
      <c r="V126" s="12"/>
      <c r="W126" s="12"/>
      <c r="X126" s="12"/>
      <c r="Y126" s="12"/>
      <c r="Z126" s="12"/>
      <c r="AA126" s="12"/>
    </row>
    <row r="127" spans="1:27" ht="12.75" customHeight="1" x14ac:dyDescent="0.15">
      <c r="A127" s="15">
        <v>202206</v>
      </c>
      <c r="B127" s="13">
        <v>5540246175461</v>
      </c>
      <c r="C127" s="13" t="str">
        <f t="shared" si="11"/>
        <v>MIX LEGUMES</v>
      </c>
      <c r="D127" s="9">
        <v>6014</v>
      </c>
      <c r="E127" s="9">
        <v>55427.328000000001</v>
      </c>
      <c r="F127" s="9">
        <f t="shared" si="12"/>
        <v>9.2163831060858001</v>
      </c>
      <c r="G127" s="9">
        <v>0</v>
      </c>
      <c r="H127" s="15"/>
      <c r="I127" s="12"/>
      <c r="J127" s="12"/>
      <c r="K127" s="12"/>
      <c r="L127" s="12"/>
      <c r="M127" s="12"/>
      <c r="N127" s="12"/>
      <c r="O127" s="12"/>
      <c r="P127" s="12"/>
      <c r="Q127" s="12"/>
      <c r="R127" s="12"/>
      <c r="S127" s="12"/>
      <c r="T127" s="12"/>
      <c r="U127" s="12"/>
      <c r="V127" s="12"/>
      <c r="W127" s="12"/>
      <c r="X127" s="12"/>
      <c r="Y127" s="12"/>
      <c r="Z127" s="12"/>
      <c r="AA127" s="12"/>
    </row>
    <row r="128" spans="1:27" ht="12.75" customHeight="1" x14ac:dyDescent="0.15">
      <c r="A128" s="15">
        <v>202206</v>
      </c>
      <c r="B128" s="13">
        <v>5540246176294</v>
      </c>
      <c r="C128" s="13" t="str">
        <f t="shared" si="11"/>
        <v>CREMERIE</v>
      </c>
      <c r="D128" s="9">
        <v>2636</v>
      </c>
      <c r="E128" s="9">
        <v>2429.2224000000006</v>
      </c>
      <c r="F128" s="9">
        <f t="shared" si="12"/>
        <v>0.92155629742033407</v>
      </c>
      <c r="G128" s="9">
        <v>27618</v>
      </c>
      <c r="H128" s="15"/>
      <c r="I128" s="12"/>
      <c r="J128" s="12"/>
      <c r="K128" s="12"/>
      <c r="L128" s="12"/>
      <c r="M128" s="12"/>
      <c r="N128" s="12"/>
      <c r="O128" s="12"/>
      <c r="P128" s="12"/>
      <c r="Q128" s="12"/>
      <c r="R128" s="12"/>
      <c r="S128" s="12"/>
      <c r="T128" s="12"/>
      <c r="U128" s="12"/>
      <c r="V128" s="12"/>
      <c r="W128" s="12"/>
      <c r="X128" s="12"/>
      <c r="Y128" s="12"/>
      <c r="Z128" s="12"/>
      <c r="AA128" s="12"/>
    </row>
    <row r="129" spans="1:27" ht="12.75" customHeight="1" x14ac:dyDescent="0.15">
      <c r="A129" s="15">
        <v>202206</v>
      </c>
      <c r="B129" s="11">
        <v>5540246176295</v>
      </c>
      <c r="C129" s="13" t="str">
        <f t="shared" si="11"/>
        <v>CREMERIE</v>
      </c>
      <c r="D129" s="6">
        <v>3564</v>
      </c>
      <c r="E129" s="6">
        <v>3284.5824000000002</v>
      </c>
      <c r="F129" s="9">
        <f t="shared" si="12"/>
        <v>0.92160000000000009</v>
      </c>
      <c r="G129" s="6">
        <v>127805</v>
      </c>
      <c r="H129" s="15"/>
      <c r="I129" s="12"/>
      <c r="J129" s="12"/>
      <c r="K129" s="12"/>
      <c r="L129" s="12"/>
      <c r="M129" s="12"/>
      <c r="N129" s="12"/>
      <c r="O129" s="12"/>
      <c r="P129" s="12"/>
      <c r="Q129" s="12"/>
      <c r="R129" s="12"/>
      <c r="S129" s="12"/>
      <c r="T129" s="12"/>
      <c r="U129" s="12"/>
      <c r="V129" s="12"/>
      <c r="W129" s="12"/>
      <c r="X129" s="12"/>
      <c r="Y129" s="12"/>
      <c r="Z129" s="12"/>
      <c r="AA129" s="12"/>
    </row>
    <row r="130" spans="1:27" ht="12.75" customHeight="1" x14ac:dyDescent="0.15">
      <c r="A130" s="15">
        <v>202206</v>
      </c>
      <c r="B130" s="11">
        <v>5540246176699</v>
      </c>
      <c r="C130" s="13" t="str">
        <f t="shared" ref="C130:C193" si="13">VLOOKUP(B130,Categorie,4,FALSE)</f>
        <v>CREMERIE</v>
      </c>
      <c r="D130" s="6">
        <v>-836</v>
      </c>
      <c r="E130" s="6">
        <v>-373.24800000000005</v>
      </c>
      <c r="F130" s="9">
        <f t="shared" si="12"/>
        <v>0.44646889952153118</v>
      </c>
      <c r="G130" s="6">
        <v>47816</v>
      </c>
      <c r="H130" s="15"/>
      <c r="I130" s="12"/>
      <c r="J130" s="12"/>
      <c r="K130" s="12"/>
      <c r="L130" s="12"/>
      <c r="M130" s="12"/>
      <c r="N130" s="12"/>
      <c r="O130" s="12"/>
      <c r="P130" s="12"/>
      <c r="Q130" s="12"/>
      <c r="R130" s="12"/>
      <c r="S130" s="12"/>
      <c r="T130" s="12"/>
      <c r="U130" s="12"/>
      <c r="V130" s="12"/>
      <c r="W130" s="12"/>
      <c r="X130" s="12"/>
      <c r="Y130" s="12"/>
      <c r="Z130" s="12"/>
      <c r="AA130" s="12"/>
    </row>
    <row r="131" spans="1:27" ht="12.75" customHeight="1" x14ac:dyDescent="0.15">
      <c r="A131" s="15">
        <v>202206</v>
      </c>
      <c r="B131" s="13">
        <v>5540246177132</v>
      </c>
      <c r="C131" s="13" t="str">
        <f t="shared" si="13"/>
        <v>MIX LEGUMES</v>
      </c>
      <c r="D131" s="9">
        <v>9512</v>
      </c>
      <c r="E131" s="9">
        <v>34892.639999999999</v>
      </c>
      <c r="F131" s="9">
        <f t="shared" ref="F131:F194" si="14">IFERROR(E131/D131,"-")</f>
        <v>3.6682758620689655</v>
      </c>
      <c r="G131" s="9">
        <v>66816</v>
      </c>
      <c r="H131" s="15"/>
      <c r="I131" s="12"/>
      <c r="J131" s="12"/>
      <c r="K131" s="12"/>
      <c r="L131" s="12"/>
      <c r="M131" s="12"/>
      <c r="N131" s="12"/>
      <c r="O131" s="12"/>
      <c r="P131" s="12"/>
      <c r="Q131" s="12"/>
      <c r="R131" s="12"/>
      <c r="S131" s="12"/>
      <c r="T131" s="12"/>
      <c r="U131" s="12"/>
      <c r="V131" s="12"/>
      <c r="W131" s="12"/>
      <c r="X131" s="12"/>
      <c r="Y131" s="12"/>
      <c r="Z131" s="12"/>
      <c r="AA131" s="12"/>
    </row>
    <row r="132" spans="1:27" ht="12.75" customHeight="1" x14ac:dyDescent="0.15">
      <c r="A132" s="15">
        <v>202206</v>
      </c>
      <c r="B132" s="11">
        <v>5540246177133</v>
      </c>
      <c r="C132" s="13" t="str">
        <f t="shared" si="13"/>
        <v>MIX LEGUMES</v>
      </c>
      <c r="D132" s="6">
        <v>14825</v>
      </c>
      <c r="E132" s="6">
        <v>53829.36</v>
      </c>
      <c r="F132" s="9">
        <f t="shared" si="14"/>
        <v>3.6309854974704892</v>
      </c>
      <c r="G132" s="6">
        <v>29279</v>
      </c>
      <c r="H132" s="15"/>
      <c r="I132" s="12"/>
      <c r="J132" s="12"/>
      <c r="K132" s="12"/>
      <c r="L132" s="12"/>
      <c r="M132" s="12"/>
      <c r="N132" s="12"/>
      <c r="O132" s="12"/>
      <c r="P132" s="12"/>
      <c r="Q132" s="12"/>
      <c r="R132" s="12"/>
      <c r="S132" s="12"/>
      <c r="T132" s="12"/>
      <c r="U132" s="12"/>
      <c r="V132" s="12"/>
      <c r="W132" s="12"/>
      <c r="X132" s="12"/>
      <c r="Y132" s="12"/>
      <c r="Z132" s="12"/>
      <c r="AA132" s="12"/>
    </row>
    <row r="133" spans="1:27" ht="12.75" customHeight="1" x14ac:dyDescent="0.15">
      <c r="A133" s="15">
        <v>202206</v>
      </c>
      <c r="B133" s="11">
        <v>5540246177376</v>
      </c>
      <c r="C133" s="13" t="str">
        <f t="shared" si="13"/>
        <v>BOULANGERIE</v>
      </c>
      <c r="D133" s="6">
        <v>1235</v>
      </c>
      <c r="E133" s="6">
        <v>48722.688000000002</v>
      </c>
      <c r="F133" s="9">
        <f t="shared" si="14"/>
        <v>39.451569230769231</v>
      </c>
      <c r="G133" s="6">
        <v>1005</v>
      </c>
      <c r="H133" s="15"/>
      <c r="I133" s="12"/>
      <c r="J133" s="12"/>
      <c r="K133" s="12"/>
      <c r="L133" s="12"/>
      <c r="M133" s="12"/>
      <c r="N133" s="12"/>
      <c r="O133" s="12"/>
      <c r="P133" s="12"/>
      <c r="Q133" s="12"/>
      <c r="R133" s="12"/>
      <c r="S133" s="12"/>
      <c r="T133" s="12"/>
      <c r="U133" s="12"/>
      <c r="V133" s="12"/>
      <c r="W133" s="12"/>
      <c r="X133" s="12"/>
      <c r="Y133" s="12"/>
      <c r="Z133" s="12"/>
      <c r="AA133" s="12"/>
    </row>
    <row r="134" spans="1:27" ht="12.75" customHeight="1" x14ac:dyDescent="0.15">
      <c r="A134" s="15">
        <v>202206</v>
      </c>
      <c r="B134" s="13">
        <v>5540246180522</v>
      </c>
      <c r="C134" s="13" t="str">
        <f t="shared" si="13"/>
        <v>BOULANGERIE</v>
      </c>
      <c r="D134" s="9">
        <v>1126</v>
      </c>
      <c r="E134" s="9">
        <v>19694.88</v>
      </c>
      <c r="F134" s="9">
        <f t="shared" si="14"/>
        <v>17.491012433392541</v>
      </c>
      <c r="G134" s="9">
        <v>1747</v>
      </c>
      <c r="H134" s="15"/>
      <c r="I134" s="12"/>
      <c r="J134" s="12"/>
      <c r="K134" s="12"/>
      <c r="L134" s="12"/>
      <c r="M134" s="12"/>
      <c r="N134" s="12"/>
      <c r="O134" s="12"/>
      <c r="P134" s="12"/>
      <c r="Q134" s="12"/>
      <c r="R134" s="12"/>
      <c r="S134" s="12"/>
      <c r="T134" s="12"/>
      <c r="U134" s="12"/>
      <c r="V134" s="12"/>
      <c r="W134" s="12"/>
      <c r="X134" s="12"/>
      <c r="Y134" s="12"/>
      <c r="Z134" s="12"/>
      <c r="AA134" s="12"/>
    </row>
    <row r="135" spans="1:27" ht="12.75" customHeight="1" x14ac:dyDescent="0.15">
      <c r="A135" s="15">
        <v>202206</v>
      </c>
      <c r="B135" s="11">
        <v>5540246181016</v>
      </c>
      <c r="C135" s="13" t="str">
        <f t="shared" si="13"/>
        <v>VOLAILLE</v>
      </c>
      <c r="D135" s="6">
        <v>8018</v>
      </c>
      <c r="E135" s="6">
        <v>65407.996800000001</v>
      </c>
      <c r="F135" s="9">
        <f t="shared" si="14"/>
        <v>8.1576448989773009</v>
      </c>
      <c r="G135" s="6">
        <v>20129</v>
      </c>
      <c r="H135" s="15"/>
      <c r="I135" s="12"/>
      <c r="J135" s="12"/>
      <c r="K135" s="12"/>
      <c r="L135" s="12"/>
      <c r="M135" s="12"/>
      <c r="N135" s="12"/>
      <c r="O135" s="12"/>
      <c r="P135" s="12"/>
      <c r="Q135" s="12"/>
      <c r="R135" s="12"/>
      <c r="S135" s="12"/>
      <c r="T135" s="12"/>
      <c r="U135" s="12"/>
      <c r="V135" s="12"/>
      <c r="W135" s="12"/>
      <c r="X135" s="12"/>
      <c r="Y135" s="12"/>
      <c r="Z135" s="12"/>
      <c r="AA135" s="12"/>
    </row>
    <row r="136" spans="1:27" ht="12.75" customHeight="1" x14ac:dyDescent="0.15">
      <c r="A136" s="15">
        <v>202206</v>
      </c>
      <c r="B136" s="13">
        <v>5540246181061</v>
      </c>
      <c r="C136" s="13" t="str">
        <f t="shared" si="13"/>
        <v>VOLAILLE</v>
      </c>
      <c r="D136" s="9">
        <v>37689</v>
      </c>
      <c r="E136" s="9">
        <v>45826.516800000005</v>
      </c>
      <c r="F136" s="9">
        <f t="shared" si="14"/>
        <v>1.2159122502586963</v>
      </c>
      <c r="G136" s="9">
        <v>84147</v>
      </c>
      <c r="H136" s="15"/>
      <c r="I136" s="12"/>
      <c r="J136" s="12"/>
      <c r="K136" s="12"/>
      <c r="L136" s="12"/>
      <c r="M136" s="12"/>
      <c r="N136" s="12"/>
      <c r="O136" s="12"/>
      <c r="P136" s="12"/>
      <c r="Q136" s="12"/>
      <c r="R136" s="12"/>
      <c r="S136" s="12"/>
      <c r="T136" s="12"/>
      <c r="U136" s="12"/>
      <c r="V136" s="12"/>
      <c r="W136" s="12"/>
      <c r="X136" s="12"/>
      <c r="Y136" s="12"/>
      <c r="Z136" s="12"/>
      <c r="AA136" s="12"/>
    </row>
    <row r="137" spans="1:27" ht="12.75" customHeight="1" x14ac:dyDescent="0.15">
      <c r="A137" s="15">
        <v>202206</v>
      </c>
      <c r="B137" s="13">
        <v>5540246182684</v>
      </c>
      <c r="C137" s="13" t="str">
        <f t="shared" si="13"/>
        <v>BOULANGERIE</v>
      </c>
      <c r="D137" s="9">
        <v>260</v>
      </c>
      <c r="E137" s="9">
        <v>13039.488000000001</v>
      </c>
      <c r="F137" s="9">
        <f t="shared" si="14"/>
        <v>50.151876923076927</v>
      </c>
      <c r="G137" s="9">
        <v>434</v>
      </c>
      <c r="H137" s="15"/>
      <c r="I137" s="12"/>
      <c r="J137" s="12"/>
      <c r="K137" s="12"/>
      <c r="L137" s="12"/>
      <c r="M137" s="12"/>
      <c r="N137" s="12"/>
      <c r="O137" s="12"/>
      <c r="P137" s="12"/>
      <c r="Q137" s="12"/>
      <c r="R137" s="12"/>
      <c r="S137" s="12"/>
      <c r="T137" s="12"/>
      <c r="U137" s="12"/>
      <c r="V137" s="12"/>
      <c r="W137" s="12"/>
      <c r="X137" s="12"/>
      <c r="Y137" s="12"/>
      <c r="Z137" s="12"/>
      <c r="AA137" s="12"/>
    </row>
    <row r="138" spans="1:27" ht="12.75" customHeight="1" x14ac:dyDescent="0.15">
      <c r="A138" s="15">
        <v>202206</v>
      </c>
      <c r="B138" s="13">
        <v>5540246183130</v>
      </c>
      <c r="C138" s="13" t="str">
        <f t="shared" si="13"/>
        <v>MIX LEGUMES</v>
      </c>
      <c r="D138" s="9">
        <v>6369</v>
      </c>
      <c r="E138" s="9">
        <v>26966.001600000003</v>
      </c>
      <c r="F138" s="9">
        <f t="shared" si="14"/>
        <v>4.2339459255770144</v>
      </c>
      <c r="G138" s="9">
        <v>8018</v>
      </c>
      <c r="H138" s="15"/>
      <c r="I138" s="12"/>
      <c r="J138" s="12"/>
      <c r="K138" s="12"/>
      <c r="L138" s="12"/>
      <c r="M138" s="12"/>
      <c r="N138" s="12"/>
      <c r="O138" s="12"/>
      <c r="P138" s="12"/>
      <c r="Q138" s="12"/>
      <c r="R138" s="12"/>
      <c r="S138" s="12"/>
      <c r="T138" s="12"/>
      <c r="U138" s="12"/>
      <c r="V138" s="12"/>
      <c r="W138" s="12"/>
      <c r="X138" s="12"/>
      <c r="Y138" s="12"/>
      <c r="Z138" s="12"/>
      <c r="AA138" s="12"/>
    </row>
    <row r="139" spans="1:27" ht="12.75" customHeight="1" x14ac:dyDescent="0.15">
      <c r="A139" s="15">
        <v>202206</v>
      </c>
      <c r="B139" s="11">
        <v>5540246183455</v>
      </c>
      <c r="C139" s="13" t="str">
        <f t="shared" si="13"/>
        <v>MIX LEGUMES</v>
      </c>
      <c r="D139" s="6">
        <v>348</v>
      </c>
      <c r="E139" s="6">
        <v>2734.5600000000004</v>
      </c>
      <c r="F139" s="9">
        <f t="shared" si="14"/>
        <v>7.8579310344827595</v>
      </c>
      <c r="G139" s="6">
        <v>673</v>
      </c>
      <c r="H139" s="15"/>
      <c r="I139" s="12"/>
      <c r="J139" s="12"/>
      <c r="K139" s="12"/>
      <c r="L139" s="12"/>
      <c r="M139" s="12"/>
      <c r="N139" s="12"/>
      <c r="O139" s="12"/>
      <c r="P139" s="12"/>
      <c r="Q139" s="12"/>
      <c r="R139" s="12"/>
      <c r="S139" s="12"/>
      <c r="T139" s="12"/>
      <c r="U139" s="12"/>
      <c r="V139" s="12"/>
      <c r="W139" s="12"/>
      <c r="X139" s="12"/>
      <c r="Y139" s="12"/>
      <c r="Z139" s="12"/>
      <c r="AA139" s="12"/>
    </row>
    <row r="140" spans="1:27" ht="12.75" customHeight="1" x14ac:dyDescent="0.15">
      <c r="A140" s="15">
        <v>202206</v>
      </c>
      <c r="B140" s="11">
        <v>5540246183537</v>
      </c>
      <c r="C140" s="13" t="str">
        <f t="shared" si="13"/>
        <v>MIX LEGUMES</v>
      </c>
      <c r="D140" s="6">
        <v>6329</v>
      </c>
      <c r="E140" s="6">
        <v>8897.6448</v>
      </c>
      <c r="F140" s="9">
        <f t="shared" si="14"/>
        <v>1.4058531837573076</v>
      </c>
      <c r="G140" s="6">
        <v>4566</v>
      </c>
      <c r="H140" s="15"/>
      <c r="I140" s="12"/>
      <c r="J140" s="12"/>
      <c r="K140" s="12"/>
      <c r="L140" s="12"/>
      <c r="M140" s="12"/>
      <c r="N140" s="12"/>
      <c r="O140" s="12"/>
      <c r="P140" s="12"/>
      <c r="Q140" s="12"/>
      <c r="R140" s="12"/>
      <c r="S140" s="12"/>
      <c r="T140" s="12"/>
      <c r="U140" s="12"/>
      <c r="V140" s="12"/>
      <c r="W140" s="12"/>
      <c r="X140" s="12"/>
      <c r="Y140" s="12"/>
      <c r="Z140" s="12"/>
      <c r="AA140" s="12"/>
    </row>
    <row r="141" spans="1:27" ht="12.75" customHeight="1" x14ac:dyDescent="0.15">
      <c r="A141" s="15">
        <v>202206</v>
      </c>
      <c r="B141" s="13">
        <v>5540246183538</v>
      </c>
      <c r="C141" s="13" t="str">
        <f t="shared" si="13"/>
        <v>MIX LEGUMES</v>
      </c>
      <c r="D141" s="9">
        <v>2766</v>
      </c>
      <c r="E141" s="9">
        <v>3630.3552000000004</v>
      </c>
      <c r="F141" s="9">
        <f t="shared" si="14"/>
        <v>1.3124928416485901</v>
      </c>
      <c r="G141" s="9">
        <v>3137</v>
      </c>
      <c r="H141" s="15"/>
      <c r="I141" s="12"/>
      <c r="J141" s="12"/>
      <c r="K141" s="12"/>
      <c r="L141" s="12"/>
      <c r="M141" s="12"/>
      <c r="N141" s="12"/>
      <c r="O141" s="12"/>
      <c r="P141" s="12"/>
      <c r="Q141" s="12"/>
      <c r="R141" s="12"/>
      <c r="S141" s="12"/>
      <c r="T141" s="12"/>
      <c r="U141" s="12"/>
      <c r="V141" s="12"/>
      <c r="W141" s="12"/>
      <c r="X141" s="12"/>
      <c r="Y141" s="12"/>
      <c r="Z141" s="12"/>
      <c r="AA141" s="12"/>
    </row>
    <row r="142" spans="1:27" ht="12.75" customHeight="1" x14ac:dyDescent="0.15">
      <c r="A142" s="15">
        <v>202206</v>
      </c>
      <c r="B142" s="11">
        <v>5540246183541</v>
      </c>
      <c r="C142" s="13" t="str">
        <f t="shared" si="13"/>
        <v>MIX LEGUMES</v>
      </c>
      <c r="D142" s="6">
        <v>1253</v>
      </c>
      <c r="E142" s="6">
        <v>11290.752</v>
      </c>
      <c r="F142" s="9">
        <f t="shared" si="14"/>
        <v>9.0109752593774939</v>
      </c>
      <c r="G142" s="6">
        <v>1346</v>
      </c>
      <c r="H142" s="15"/>
      <c r="I142" s="12"/>
      <c r="J142" s="12"/>
      <c r="K142" s="12"/>
      <c r="L142" s="12"/>
      <c r="M142" s="12"/>
      <c r="N142" s="12"/>
      <c r="O142" s="12"/>
      <c r="P142" s="12"/>
      <c r="Q142" s="12"/>
      <c r="R142" s="12"/>
      <c r="S142" s="12"/>
      <c r="T142" s="12"/>
      <c r="U142" s="12"/>
      <c r="V142" s="12"/>
      <c r="W142" s="12"/>
      <c r="X142" s="12"/>
      <c r="Y142" s="12"/>
      <c r="Z142" s="12"/>
      <c r="AA142" s="12"/>
    </row>
    <row r="143" spans="1:27" ht="12.75" customHeight="1" x14ac:dyDescent="0.15">
      <c r="A143" s="15">
        <v>202206</v>
      </c>
      <c r="B143" s="13">
        <v>5540246183542</v>
      </c>
      <c r="C143" s="13" t="str">
        <f t="shared" si="13"/>
        <v>MIX LEGUMES</v>
      </c>
      <c r="D143" s="9">
        <v>0</v>
      </c>
      <c r="E143" s="9">
        <v>0</v>
      </c>
      <c r="F143" s="9" t="str">
        <f t="shared" si="14"/>
        <v>-</v>
      </c>
      <c r="G143" s="9">
        <v>0</v>
      </c>
      <c r="H143" s="15"/>
      <c r="I143" s="12"/>
      <c r="J143" s="12"/>
      <c r="K143" s="12"/>
      <c r="L143" s="12"/>
      <c r="M143" s="12"/>
      <c r="N143" s="12"/>
      <c r="O143" s="12"/>
      <c r="P143" s="12"/>
      <c r="Q143" s="12"/>
      <c r="R143" s="12"/>
      <c r="S143" s="12"/>
      <c r="T143" s="12"/>
      <c r="U143" s="12"/>
      <c r="V143" s="12"/>
      <c r="W143" s="12"/>
      <c r="X143" s="12"/>
      <c r="Y143" s="12"/>
      <c r="Z143" s="12"/>
      <c r="AA143" s="12"/>
    </row>
    <row r="144" spans="1:27" ht="12.75" customHeight="1" x14ac:dyDescent="0.15">
      <c r="A144" s="15">
        <v>202206</v>
      </c>
      <c r="B144" s="13">
        <v>5540246183547</v>
      </c>
      <c r="C144" s="13" t="str">
        <f t="shared" si="13"/>
        <v>VOLAILLE</v>
      </c>
      <c r="D144" s="9">
        <v>4234</v>
      </c>
      <c r="E144" s="9">
        <v>43519.68</v>
      </c>
      <c r="F144" s="9">
        <f t="shared" si="14"/>
        <v>10.278620689655172</v>
      </c>
      <c r="G144" s="9">
        <v>19546</v>
      </c>
      <c r="H144" s="15"/>
      <c r="I144" s="12"/>
      <c r="J144" s="12"/>
      <c r="K144" s="12"/>
      <c r="L144" s="12"/>
      <c r="M144" s="12"/>
      <c r="N144" s="12"/>
      <c r="O144" s="12"/>
      <c r="P144" s="12"/>
      <c r="Q144" s="12"/>
      <c r="R144" s="12"/>
      <c r="S144" s="12"/>
      <c r="T144" s="12"/>
      <c r="U144" s="12"/>
      <c r="V144" s="12"/>
      <c r="W144" s="12"/>
      <c r="X144" s="12"/>
      <c r="Y144" s="12"/>
      <c r="Z144" s="12"/>
      <c r="AA144" s="12"/>
    </row>
    <row r="145" spans="1:27" ht="12.75" customHeight="1" x14ac:dyDescent="0.15">
      <c r="A145" s="15">
        <v>202206</v>
      </c>
      <c r="B145" s="13">
        <v>5540246183552</v>
      </c>
      <c r="C145" s="13" t="str">
        <f t="shared" si="13"/>
        <v>MIX LEGUMES</v>
      </c>
      <c r="D145" s="9">
        <v>708</v>
      </c>
      <c r="E145" s="9">
        <v>1304.424</v>
      </c>
      <c r="F145" s="9">
        <f t="shared" si="14"/>
        <v>1.8424067796610168</v>
      </c>
      <c r="G145" s="9">
        <v>168</v>
      </c>
      <c r="H145" s="15"/>
      <c r="I145" s="12"/>
      <c r="J145" s="12"/>
      <c r="K145" s="12"/>
      <c r="L145" s="12"/>
      <c r="M145" s="12"/>
      <c r="N145" s="12"/>
      <c r="O145" s="12"/>
      <c r="P145" s="12"/>
      <c r="Q145" s="12"/>
      <c r="R145" s="12"/>
      <c r="S145" s="12"/>
      <c r="T145" s="12"/>
      <c r="U145" s="12"/>
      <c r="V145" s="12"/>
      <c r="W145" s="12"/>
      <c r="X145" s="12"/>
      <c r="Y145" s="12"/>
      <c r="Z145" s="12"/>
      <c r="AA145" s="12"/>
    </row>
    <row r="146" spans="1:27" ht="12.75" customHeight="1" x14ac:dyDescent="0.15">
      <c r="A146" s="15">
        <v>202206</v>
      </c>
      <c r="B146" s="11">
        <v>5540246183554</v>
      </c>
      <c r="C146" s="13" t="str">
        <f t="shared" si="13"/>
        <v>MIX LEGUMES</v>
      </c>
      <c r="D146" s="6">
        <v>1601</v>
      </c>
      <c r="E146" s="6">
        <v>12030.508800000001</v>
      </c>
      <c r="F146" s="9">
        <f t="shared" si="14"/>
        <v>7.5143715178013748</v>
      </c>
      <c r="G146" s="6">
        <v>56</v>
      </c>
      <c r="H146" s="15"/>
      <c r="I146" s="12"/>
      <c r="J146" s="12"/>
      <c r="K146" s="12"/>
      <c r="L146" s="12"/>
      <c r="M146" s="12"/>
      <c r="N146" s="12"/>
      <c r="O146" s="12"/>
      <c r="P146" s="12"/>
      <c r="Q146" s="12"/>
      <c r="R146" s="12"/>
      <c r="S146" s="12"/>
      <c r="T146" s="12"/>
      <c r="U146" s="12"/>
      <c r="V146" s="12"/>
      <c r="W146" s="12"/>
      <c r="X146" s="12"/>
      <c r="Y146" s="12"/>
      <c r="Z146" s="12"/>
      <c r="AA146" s="12"/>
    </row>
    <row r="147" spans="1:27" ht="12.75" customHeight="1" x14ac:dyDescent="0.15">
      <c r="A147" s="15">
        <v>202206</v>
      </c>
      <c r="B147" s="13">
        <v>5540246183555</v>
      </c>
      <c r="C147" s="13" t="str">
        <f t="shared" si="13"/>
        <v>MIX LEGUMES</v>
      </c>
      <c r="D147" s="9">
        <v>2840</v>
      </c>
      <c r="E147" s="9">
        <v>3796.5456000000004</v>
      </c>
      <c r="F147" s="9">
        <f t="shared" si="14"/>
        <v>1.3368118309859156</v>
      </c>
      <c r="G147" s="9">
        <v>947</v>
      </c>
      <c r="H147" s="15"/>
      <c r="I147" s="12"/>
      <c r="J147" s="12"/>
      <c r="K147" s="12"/>
      <c r="L147" s="12"/>
      <c r="M147" s="12"/>
      <c r="N147" s="12"/>
      <c r="O147" s="12"/>
      <c r="P147" s="12"/>
      <c r="Q147" s="12"/>
      <c r="R147" s="12"/>
      <c r="S147" s="12"/>
      <c r="T147" s="12"/>
      <c r="U147" s="12"/>
      <c r="V147" s="12"/>
      <c r="W147" s="12"/>
      <c r="X147" s="12"/>
      <c r="Y147" s="12"/>
      <c r="Z147" s="12"/>
      <c r="AA147" s="12"/>
    </row>
    <row r="148" spans="1:27" ht="12.75" customHeight="1" x14ac:dyDescent="0.15">
      <c r="A148" s="15">
        <v>202206</v>
      </c>
      <c r="B148" s="11">
        <v>5540246183556</v>
      </c>
      <c r="C148" s="13" t="str">
        <f t="shared" si="13"/>
        <v>MIX LEGUMES</v>
      </c>
      <c r="D148" s="6">
        <v>2436</v>
      </c>
      <c r="E148" s="6">
        <v>18280.080000000002</v>
      </c>
      <c r="F148" s="9">
        <f t="shared" si="14"/>
        <v>7.5041379310344833</v>
      </c>
      <c r="G148" s="6">
        <v>1518</v>
      </c>
      <c r="H148" s="15"/>
      <c r="I148" s="12"/>
      <c r="J148" s="12"/>
      <c r="K148" s="12"/>
      <c r="L148" s="12"/>
      <c r="M148" s="12"/>
      <c r="N148" s="12"/>
      <c r="O148" s="12"/>
      <c r="P148" s="12"/>
      <c r="Q148" s="12"/>
      <c r="R148" s="12"/>
      <c r="S148" s="12"/>
      <c r="T148" s="12"/>
      <c r="U148" s="12"/>
      <c r="V148" s="12"/>
      <c r="W148" s="12"/>
      <c r="X148" s="12"/>
      <c r="Y148" s="12"/>
      <c r="Z148" s="12"/>
      <c r="AA148" s="12"/>
    </row>
    <row r="149" spans="1:27" ht="12.75" customHeight="1" x14ac:dyDescent="0.15">
      <c r="A149" s="15">
        <v>202206</v>
      </c>
      <c r="B149" s="13">
        <v>5540246183558</v>
      </c>
      <c r="C149" s="13" t="str">
        <f t="shared" si="13"/>
        <v>MIX LEGUMES</v>
      </c>
      <c r="D149" s="9">
        <v>2251</v>
      </c>
      <c r="E149" s="9">
        <v>12403.584000000001</v>
      </c>
      <c r="F149" s="9">
        <f t="shared" si="14"/>
        <v>5.5102549977787652</v>
      </c>
      <c r="G149" s="9">
        <v>4780</v>
      </c>
      <c r="H149" s="15"/>
      <c r="I149" s="12"/>
      <c r="J149" s="12"/>
      <c r="K149" s="12"/>
      <c r="L149" s="12"/>
      <c r="M149" s="12"/>
      <c r="N149" s="12"/>
      <c r="O149" s="12"/>
      <c r="P149" s="12"/>
      <c r="Q149" s="12"/>
      <c r="R149" s="12"/>
      <c r="S149" s="12"/>
      <c r="T149" s="12"/>
      <c r="U149" s="12"/>
      <c r="V149" s="12"/>
      <c r="W149" s="12"/>
      <c r="X149" s="12"/>
      <c r="Y149" s="12"/>
      <c r="Z149" s="12"/>
      <c r="AA149" s="12"/>
    </row>
    <row r="150" spans="1:27" ht="12.75" customHeight="1" x14ac:dyDescent="0.15">
      <c r="A150" s="15">
        <v>202206</v>
      </c>
      <c r="B150" s="11">
        <v>5540246183560</v>
      </c>
      <c r="C150" s="13" t="str">
        <f t="shared" si="13"/>
        <v>MIX LEGUMES</v>
      </c>
      <c r="D150" s="6">
        <v>418</v>
      </c>
      <c r="E150" s="6">
        <v>10186.560000000001</v>
      </c>
      <c r="F150" s="9">
        <f t="shared" si="14"/>
        <v>24.369760765550243</v>
      </c>
      <c r="G150" s="6">
        <v>335</v>
      </c>
      <c r="H150" s="15"/>
      <c r="I150" s="12"/>
      <c r="J150" s="12"/>
      <c r="K150" s="12"/>
      <c r="L150" s="12"/>
      <c r="M150" s="12"/>
      <c r="N150" s="12"/>
      <c r="O150" s="12"/>
      <c r="P150" s="12"/>
      <c r="Q150" s="12"/>
      <c r="R150" s="12"/>
      <c r="S150" s="12"/>
      <c r="T150" s="12"/>
      <c r="U150" s="12"/>
      <c r="V150" s="12"/>
      <c r="W150" s="12"/>
      <c r="X150" s="12"/>
      <c r="Y150" s="12"/>
      <c r="Z150" s="12"/>
      <c r="AA150" s="12"/>
    </row>
    <row r="151" spans="1:27" ht="12.75" customHeight="1" x14ac:dyDescent="0.15">
      <c r="A151" s="15">
        <v>202206</v>
      </c>
      <c r="B151" s="13">
        <v>5540246183562</v>
      </c>
      <c r="C151" s="13" t="str">
        <f t="shared" si="13"/>
        <v>MIX LEGUMES</v>
      </c>
      <c r="D151" s="9">
        <v>604</v>
      </c>
      <c r="E151" s="9">
        <v>1943.1360000000002</v>
      </c>
      <c r="F151" s="9">
        <f t="shared" si="14"/>
        <v>3.2171125827814571</v>
      </c>
      <c r="G151" s="9">
        <v>5893</v>
      </c>
      <c r="H151" s="15"/>
      <c r="I151" s="12"/>
      <c r="J151" s="12"/>
      <c r="K151" s="12"/>
      <c r="L151" s="12"/>
      <c r="M151" s="12"/>
      <c r="N151" s="12"/>
      <c r="O151" s="12"/>
      <c r="P151" s="12"/>
      <c r="Q151" s="12"/>
      <c r="R151" s="12"/>
      <c r="S151" s="12"/>
      <c r="T151" s="12"/>
      <c r="U151" s="12"/>
      <c r="V151" s="12"/>
      <c r="W151" s="12"/>
      <c r="X151" s="12"/>
      <c r="Y151" s="12"/>
      <c r="Z151" s="12"/>
      <c r="AA151" s="12"/>
    </row>
    <row r="152" spans="1:27" ht="12.75" customHeight="1" x14ac:dyDescent="0.15">
      <c r="A152" s="15">
        <v>202206</v>
      </c>
      <c r="B152" s="13">
        <v>5540246183587</v>
      </c>
      <c r="C152" s="13" t="str">
        <f t="shared" si="13"/>
        <v>MIX LEGUMES</v>
      </c>
      <c r="D152" s="9">
        <v>717</v>
      </c>
      <c r="E152" s="9">
        <v>15096.153600000001</v>
      </c>
      <c r="F152" s="9">
        <f t="shared" si="14"/>
        <v>21.054607531380753</v>
      </c>
      <c r="G152" s="9">
        <v>703</v>
      </c>
      <c r="H152" s="15"/>
      <c r="I152" s="12"/>
      <c r="J152" s="12"/>
      <c r="K152" s="12"/>
      <c r="L152" s="12"/>
      <c r="M152" s="12"/>
      <c r="N152" s="12"/>
      <c r="O152" s="12"/>
      <c r="P152" s="12"/>
      <c r="Q152" s="12"/>
      <c r="R152" s="12"/>
      <c r="S152" s="12"/>
      <c r="T152" s="12"/>
      <c r="U152" s="12"/>
      <c r="V152" s="12"/>
      <c r="W152" s="12"/>
      <c r="X152" s="12"/>
      <c r="Y152" s="12"/>
      <c r="Z152" s="12"/>
      <c r="AA152" s="12"/>
    </row>
    <row r="153" spans="1:27" ht="12.75" customHeight="1" x14ac:dyDescent="0.15">
      <c r="A153" s="15">
        <v>202206</v>
      </c>
      <c r="B153" s="11">
        <v>5540246183589</v>
      </c>
      <c r="C153" s="13" t="str">
        <f t="shared" si="13"/>
        <v>MIX LEGUMES</v>
      </c>
      <c r="D153" s="6">
        <v>1601</v>
      </c>
      <c r="E153" s="6">
        <v>21104.064000000002</v>
      </c>
      <c r="F153" s="9">
        <f t="shared" si="14"/>
        <v>13.181801374141163</v>
      </c>
      <c r="G153" s="6">
        <v>2228</v>
      </c>
      <c r="H153" s="15"/>
      <c r="I153" s="12"/>
      <c r="J153" s="12"/>
      <c r="K153" s="12"/>
      <c r="L153" s="12"/>
      <c r="M153" s="12"/>
      <c r="N153" s="12"/>
      <c r="O153" s="12"/>
      <c r="P153" s="12"/>
      <c r="Q153" s="12"/>
      <c r="R153" s="12"/>
      <c r="S153" s="12"/>
      <c r="T153" s="12"/>
      <c r="U153" s="12"/>
      <c r="V153" s="12"/>
      <c r="W153" s="12"/>
      <c r="X153" s="12"/>
      <c r="Y153" s="12"/>
      <c r="Z153" s="12"/>
      <c r="AA153" s="12"/>
    </row>
    <row r="154" spans="1:27" ht="12.75" customHeight="1" x14ac:dyDescent="0.15">
      <c r="A154" s="15">
        <v>202206</v>
      </c>
      <c r="B154" s="13">
        <v>5540246183590</v>
      </c>
      <c r="C154" s="13" t="str">
        <f t="shared" si="13"/>
        <v>MIX LEGUMES</v>
      </c>
      <c r="D154" s="9">
        <v>2499</v>
      </c>
      <c r="E154" s="9">
        <v>34662.167999999998</v>
      </c>
      <c r="F154" s="9">
        <f t="shared" si="14"/>
        <v>13.870415366146458</v>
      </c>
      <c r="G154" s="9">
        <v>181</v>
      </c>
      <c r="H154" s="15"/>
      <c r="I154" s="12"/>
      <c r="J154" s="12"/>
      <c r="K154" s="12"/>
      <c r="L154" s="12"/>
      <c r="M154" s="12"/>
      <c r="N154" s="12"/>
      <c r="O154" s="12"/>
      <c r="P154" s="12"/>
      <c r="Q154" s="12"/>
      <c r="R154" s="12"/>
      <c r="S154" s="12"/>
      <c r="T154" s="12"/>
      <c r="U154" s="12"/>
      <c r="V154" s="12"/>
      <c r="W154" s="12"/>
      <c r="X154" s="12"/>
      <c r="Y154" s="12"/>
      <c r="Z154" s="12"/>
      <c r="AA154" s="12"/>
    </row>
    <row r="155" spans="1:27" ht="12.75" customHeight="1" x14ac:dyDescent="0.15">
      <c r="A155" s="15">
        <v>202206</v>
      </c>
      <c r="B155" s="13">
        <v>5540246183844</v>
      </c>
      <c r="C155" s="13" t="str">
        <f t="shared" si="13"/>
        <v>BOULANGERIE</v>
      </c>
      <c r="D155" s="9">
        <v>216</v>
      </c>
      <c r="E155" s="9">
        <v>6227.2800000000007</v>
      </c>
      <c r="F155" s="9">
        <f t="shared" si="14"/>
        <v>28.830000000000002</v>
      </c>
      <c r="G155" s="9">
        <v>316</v>
      </c>
      <c r="H155" s="15"/>
      <c r="I155" s="12"/>
      <c r="J155" s="12"/>
      <c r="K155" s="12"/>
      <c r="L155" s="12"/>
      <c r="M155" s="12"/>
      <c r="N155" s="12"/>
      <c r="O155" s="12"/>
      <c r="P155" s="12"/>
      <c r="Q155" s="12"/>
      <c r="R155" s="12"/>
      <c r="S155" s="12"/>
      <c r="T155" s="12"/>
      <c r="U155" s="12"/>
      <c r="V155" s="12"/>
      <c r="W155" s="12"/>
      <c r="X155" s="12"/>
      <c r="Y155" s="12"/>
      <c r="Z155" s="12"/>
      <c r="AA155" s="12"/>
    </row>
    <row r="156" spans="1:27" ht="12.75" customHeight="1" x14ac:dyDescent="0.15">
      <c r="A156" s="15">
        <v>202206</v>
      </c>
      <c r="B156" s="13">
        <v>5540246184036</v>
      </c>
      <c r="C156" s="13" t="str">
        <f t="shared" si="13"/>
        <v>BOULANGERIE</v>
      </c>
      <c r="D156" s="9">
        <v>214</v>
      </c>
      <c r="E156" s="9">
        <v>3656.4480000000003</v>
      </c>
      <c r="F156" s="9">
        <f t="shared" si="14"/>
        <v>17.086205607476636</v>
      </c>
      <c r="G156" s="9">
        <v>230</v>
      </c>
      <c r="H156" s="15"/>
      <c r="I156" s="12"/>
      <c r="J156" s="12"/>
      <c r="K156" s="12"/>
      <c r="L156" s="12"/>
      <c r="M156" s="12"/>
      <c r="N156" s="12"/>
      <c r="O156" s="12"/>
      <c r="P156" s="12"/>
      <c r="Q156" s="12"/>
      <c r="R156" s="12"/>
      <c r="S156" s="12"/>
      <c r="T156" s="12"/>
      <c r="U156" s="12"/>
      <c r="V156" s="12"/>
      <c r="W156" s="12"/>
      <c r="X156" s="12"/>
      <c r="Y156" s="12"/>
      <c r="Z156" s="12"/>
      <c r="AA156" s="12"/>
    </row>
    <row r="157" spans="1:27" ht="12.75" customHeight="1" x14ac:dyDescent="0.15">
      <c r="A157" s="15">
        <v>202206</v>
      </c>
      <c r="B157" s="13">
        <v>5540246184617</v>
      </c>
      <c r="C157" s="13" t="str">
        <f t="shared" si="13"/>
        <v>MIX LEGUMES</v>
      </c>
      <c r="D157" s="9">
        <v>61211</v>
      </c>
      <c r="E157" s="9">
        <v>86623.948800000013</v>
      </c>
      <c r="F157" s="9">
        <f t="shared" si="14"/>
        <v>1.4151696394438911</v>
      </c>
      <c r="G157" s="9">
        <v>49036</v>
      </c>
      <c r="H157" s="15"/>
      <c r="I157" s="12"/>
      <c r="J157" s="12"/>
      <c r="K157" s="12"/>
      <c r="L157" s="12"/>
      <c r="M157" s="12"/>
      <c r="N157" s="12"/>
      <c r="O157" s="12"/>
      <c r="P157" s="12"/>
      <c r="Q157" s="12"/>
      <c r="R157" s="12"/>
      <c r="S157" s="12"/>
      <c r="T157" s="12"/>
      <c r="U157" s="12"/>
      <c r="V157" s="12"/>
      <c r="W157" s="12"/>
      <c r="X157" s="12"/>
      <c r="Y157" s="12"/>
      <c r="Z157" s="12"/>
      <c r="AA157" s="12"/>
    </row>
    <row r="158" spans="1:27" ht="12.75" customHeight="1" x14ac:dyDescent="0.15">
      <c r="A158" s="15">
        <v>202206</v>
      </c>
      <c r="B158" s="11">
        <v>5540246185278</v>
      </c>
      <c r="C158" s="13" t="str">
        <f t="shared" si="13"/>
        <v>VOLAILLE</v>
      </c>
      <c r="D158" s="6">
        <v>30311</v>
      </c>
      <c r="E158" s="6">
        <v>29913.624</v>
      </c>
      <c r="F158" s="9">
        <f t="shared" si="14"/>
        <v>0.98689003991950119</v>
      </c>
      <c r="G158" s="6">
        <v>53316</v>
      </c>
      <c r="H158" s="15"/>
      <c r="I158" s="12"/>
      <c r="J158" s="12"/>
      <c r="K158" s="12"/>
      <c r="L158" s="12"/>
      <c r="M158" s="12"/>
      <c r="N158" s="12"/>
      <c r="O158" s="12"/>
      <c r="P158" s="12"/>
      <c r="Q158" s="12"/>
      <c r="R158" s="12"/>
      <c r="S158" s="12"/>
      <c r="T158" s="12"/>
      <c r="U158" s="12"/>
      <c r="V158" s="12"/>
      <c r="W158" s="12"/>
      <c r="X158" s="12"/>
      <c r="Y158" s="12"/>
      <c r="Z158" s="12"/>
      <c r="AA158" s="12"/>
    </row>
    <row r="159" spans="1:27" ht="12.75" customHeight="1" x14ac:dyDescent="0.15">
      <c r="A159" s="15">
        <v>202206</v>
      </c>
      <c r="B159" s="13">
        <v>5540246185429</v>
      </c>
      <c r="C159" s="13" t="str">
        <f t="shared" si="13"/>
        <v>CREMERIE</v>
      </c>
      <c r="D159" s="9">
        <v>126</v>
      </c>
      <c r="E159" s="9">
        <v>662.51520000000005</v>
      </c>
      <c r="F159" s="9">
        <f t="shared" si="14"/>
        <v>5.258057142857143</v>
      </c>
      <c r="G159" s="9">
        <v>613</v>
      </c>
      <c r="H159" s="15"/>
      <c r="I159" s="12"/>
      <c r="J159" s="12"/>
      <c r="K159" s="12"/>
      <c r="L159" s="12"/>
      <c r="M159" s="12"/>
      <c r="N159" s="12"/>
      <c r="O159" s="12"/>
      <c r="P159" s="12"/>
      <c r="Q159" s="12"/>
      <c r="R159" s="12"/>
      <c r="S159" s="12"/>
      <c r="T159" s="12"/>
      <c r="U159" s="12"/>
      <c r="V159" s="12"/>
      <c r="W159" s="12"/>
      <c r="X159" s="12"/>
      <c r="Y159" s="12"/>
      <c r="Z159" s="12"/>
      <c r="AA159" s="12"/>
    </row>
    <row r="160" spans="1:27" ht="12.75" customHeight="1" x14ac:dyDescent="0.15">
      <c r="A160" s="15">
        <v>202206</v>
      </c>
      <c r="B160" s="13">
        <v>5540246185562</v>
      </c>
      <c r="C160" s="13" t="str">
        <f t="shared" si="13"/>
        <v>CREMERIE</v>
      </c>
      <c r="D160" s="9">
        <v>293</v>
      </c>
      <c r="E160" s="9">
        <v>849.13920000000007</v>
      </c>
      <c r="F160" s="9">
        <f t="shared" si="14"/>
        <v>2.8980860068259386</v>
      </c>
      <c r="G160" s="9">
        <v>321</v>
      </c>
      <c r="H160" s="15"/>
      <c r="I160" s="12"/>
      <c r="J160" s="12"/>
      <c r="K160" s="12"/>
      <c r="L160" s="12"/>
      <c r="M160" s="12"/>
      <c r="N160" s="12"/>
      <c r="O160" s="12"/>
      <c r="P160" s="12"/>
      <c r="Q160" s="12"/>
      <c r="R160" s="12"/>
      <c r="S160" s="12"/>
      <c r="T160" s="12"/>
      <c r="U160" s="12"/>
      <c r="V160" s="12"/>
      <c r="W160" s="12"/>
      <c r="X160" s="12"/>
      <c r="Y160" s="12"/>
      <c r="Z160" s="12"/>
      <c r="AA160" s="12"/>
    </row>
    <row r="161" spans="1:27" ht="12.75" customHeight="1" x14ac:dyDescent="0.15">
      <c r="A161" s="15">
        <v>202206</v>
      </c>
      <c r="B161" s="11">
        <v>5540246185627</v>
      </c>
      <c r="C161" s="13" t="str">
        <f t="shared" si="13"/>
        <v>EMBALLAGES</v>
      </c>
      <c r="D161" s="6">
        <v>5</v>
      </c>
      <c r="E161" s="6">
        <v>2685.3120000000004</v>
      </c>
      <c r="F161" s="9">
        <f t="shared" si="14"/>
        <v>537.06240000000003</v>
      </c>
      <c r="G161" s="6">
        <v>0</v>
      </c>
      <c r="H161" s="15"/>
      <c r="I161" s="12"/>
      <c r="J161" s="12"/>
      <c r="K161" s="12"/>
      <c r="L161" s="12"/>
      <c r="M161" s="12"/>
      <c r="N161" s="12"/>
      <c r="O161" s="12"/>
      <c r="P161" s="12"/>
      <c r="Q161" s="12"/>
      <c r="R161" s="12"/>
      <c r="S161" s="12"/>
      <c r="T161" s="12"/>
      <c r="U161" s="12"/>
      <c r="V161" s="12"/>
      <c r="W161" s="12"/>
      <c r="X161" s="12"/>
      <c r="Y161" s="12"/>
      <c r="Z161" s="12"/>
      <c r="AA161" s="12"/>
    </row>
    <row r="162" spans="1:27" ht="12.75" customHeight="1" x14ac:dyDescent="0.15">
      <c r="A162" s="15">
        <v>202206</v>
      </c>
      <c r="B162" s="11">
        <v>5540246186010</v>
      </c>
      <c r="C162" s="13" t="str">
        <f t="shared" si="13"/>
        <v>EMBALLAGES</v>
      </c>
      <c r="D162" s="6">
        <v>49</v>
      </c>
      <c r="E162" s="6">
        <v>7176.8591999999999</v>
      </c>
      <c r="F162" s="9">
        <f t="shared" si="14"/>
        <v>146.46651428571428</v>
      </c>
      <c r="G162" s="6">
        <v>12</v>
      </c>
      <c r="H162" s="15"/>
      <c r="I162" s="12"/>
      <c r="J162" s="12"/>
      <c r="K162" s="12"/>
      <c r="L162" s="12"/>
      <c r="M162" s="12"/>
      <c r="N162" s="12"/>
      <c r="O162" s="12"/>
      <c r="P162" s="12"/>
      <c r="Q162" s="12"/>
      <c r="R162" s="12"/>
      <c r="S162" s="12"/>
      <c r="T162" s="12"/>
      <c r="U162" s="12"/>
      <c r="V162" s="12"/>
      <c r="W162" s="12"/>
      <c r="X162" s="12"/>
      <c r="Y162" s="12"/>
      <c r="Z162" s="12"/>
      <c r="AA162" s="12"/>
    </row>
    <row r="163" spans="1:27" ht="12.75" customHeight="1" x14ac:dyDescent="0.15">
      <c r="A163" s="15">
        <v>202206</v>
      </c>
      <c r="B163" s="13">
        <v>5540246186011</v>
      </c>
      <c r="C163" s="13" t="str">
        <f t="shared" si="13"/>
        <v>EMBALLAGES</v>
      </c>
      <c r="D163" s="9">
        <v>114</v>
      </c>
      <c r="E163" s="9">
        <v>6473.1744000000008</v>
      </c>
      <c r="F163" s="9">
        <f t="shared" si="14"/>
        <v>56.782231578947375</v>
      </c>
      <c r="G163" s="9">
        <v>10</v>
      </c>
      <c r="H163" s="15"/>
      <c r="I163" s="12"/>
      <c r="J163" s="12"/>
      <c r="K163" s="12"/>
      <c r="L163" s="12"/>
      <c r="M163" s="12"/>
      <c r="N163" s="12"/>
      <c r="O163" s="12"/>
      <c r="P163" s="12"/>
      <c r="Q163" s="12"/>
      <c r="R163" s="12"/>
      <c r="S163" s="12"/>
      <c r="T163" s="12"/>
      <c r="U163" s="12"/>
      <c r="V163" s="12"/>
      <c r="W163" s="12"/>
      <c r="X163" s="12"/>
      <c r="Y163" s="12"/>
      <c r="Z163" s="12"/>
      <c r="AA163" s="12"/>
    </row>
    <row r="164" spans="1:27" ht="12.75" customHeight="1" x14ac:dyDescent="0.15">
      <c r="A164" s="15">
        <v>202206</v>
      </c>
      <c r="B164" s="11">
        <v>5540246186017</v>
      </c>
      <c r="C164" s="13" t="str">
        <f t="shared" si="13"/>
        <v>EMBALLAGES</v>
      </c>
      <c r="D164" s="6">
        <v>21</v>
      </c>
      <c r="E164" s="6">
        <v>2210.7168000000001</v>
      </c>
      <c r="F164" s="9">
        <f t="shared" si="14"/>
        <v>105.27222857142858</v>
      </c>
      <c r="G164" s="6">
        <v>7</v>
      </c>
      <c r="H164" s="15"/>
      <c r="I164" s="12"/>
      <c r="J164" s="12"/>
      <c r="K164" s="12"/>
      <c r="L164" s="12"/>
      <c r="M164" s="12"/>
      <c r="N164" s="12"/>
      <c r="O164" s="12"/>
      <c r="P164" s="12"/>
      <c r="Q164" s="12"/>
      <c r="R164" s="12"/>
      <c r="S164" s="12"/>
      <c r="T164" s="12"/>
      <c r="U164" s="12"/>
      <c r="V164" s="12"/>
      <c r="W164" s="12"/>
      <c r="X164" s="12"/>
      <c r="Y164" s="12"/>
      <c r="Z164" s="12"/>
      <c r="AA164" s="12"/>
    </row>
    <row r="165" spans="1:27" ht="12.75" customHeight="1" x14ac:dyDescent="0.15">
      <c r="A165" s="15">
        <v>202206</v>
      </c>
      <c r="B165" s="11">
        <v>5540246186325</v>
      </c>
      <c r="C165" s="13" t="str">
        <f t="shared" si="13"/>
        <v>CREMERIE</v>
      </c>
      <c r="D165" s="6">
        <v>362</v>
      </c>
      <c r="E165" s="6">
        <v>889.57439999999997</v>
      </c>
      <c r="F165" s="9">
        <f t="shared" si="14"/>
        <v>2.4573878453038671</v>
      </c>
      <c r="G165" s="6">
        <v>794</v>
      </c>
      <c r="H165" s="15"/>
      <c r="I165" s="12"/>
      <c r="J165" s="12"/>
      <c r="K165" s="12"/>
      <c r="L165" s="12"/>
      <c r="M165" s="12"/>
      <c r="N165" s="12"/>
      <c r="O165" s="12"/>
      <c r="P165" s="12"/>
      <c r="Q165" s="12"/>
      <c r="R165" s="12"/>
      <c r="S165" s="12"/>
      <c r="T165" s="12"/>
      <c r="U165" s="12"/>
      <c r="V165" s="12"/>
      <c r="W165" s="12"/>
      <c r="X165" s="12"/>
      <c r="Y165" s="12"/>
      <c r="Z165" s="12"/>
      <c r="AA165" s="12"/>
    </row>
    <row r="166" spans="1:27" ht="12.75" customHeight="1" x14ac:dyDescent="0.15">
      <c r="A166" s="15">
        <v>202206</v>
      </c>
      <c r="B166" s="11">
        <v>5540246186351</v>
      </c>
      <c r="C166" s="13" t="str">
        <f t="shared" si="13"/>
        <v>MIX LEGUMES</v>
      </c>
      <c r="D166" s="6">
        <v>1386</v>
      </c>
      <c r="E166" s="6">
        <v>82090.843200000003</v>
      </c>
      <c r="F166" s="9">
        <f t="shared" si="14"/>
        <v>59.228602597402599</v>
      </c>
      <c r="G166" s="6">
        <v>773</v>
      </c>
      <c r="H166" s="15"/>
      <c r="I166" s="12"/>
      <c r="J166" s="12"/>
      <c r="K166" s="12"/>
      <c r="L166" s="12"/>
      <c r="M166" s="12"/>
      <c r="N166" s="12"/>
      <c r="O166" s="12"/>
      <c r="P166" s="12"/>
      <c r="Q166" s="12"/>
      <c r="R166" s="12"/>
      <c r="S166" s="12"/>
      <c r="T166" s="12"/>
      <c r="U166" s="12"/>
      <c r="V166" s="12"/>
      <c r="W166" s="12"/>
      <c r="X166" s="12"/>
      <c r="Y166" s="12"/>
      <c r="Z166" s="12"/>
      <c r="AA166" s="12"/>
    </row>
    <row r="167" spans="1:27" ht="12.75" customHeight="1" x14ac:dyDescent="0.15">
      <c r="A167" s="15">
        <v>202206</v>
      </c>
      <c r="B167" s="13">
        <v>5540246186352</v>
      </c>
      <c r="C167" s="13" t="str">
        <f t="shared" si="13"/>
        <v>MIX LEGUMES</v>
      </c>
      <c r="D167" s="9">
        <v>1195</v>
      </c>
      <c r="E167" s="9">
        <v>12570.12</v>
      </c>
      <c r="F167" s="9">
        <f t="shared" si="14"/>
        <v>10.518928870292887</v>
      </c>
      <c r="G167" s="9">
        <v>4675</v>
      </c>
      <c r="H167" s="15"/>
      <c r="I167" s="12"/>
      <c r="J167" s="12"/>
      <c r="K167" s="12"/>
      <c r="L167" s="12"/>
      <c r="M167" s="12"/>
      <c r="N167" s="12"/>
      <c r="O167" s="12"/>
      <c r="P167" s="12"/>
      <c r="Q167" s="12"/>
      <c r="R167" s="12"/>
      <c r="S167" s="12"/>
      <c r="T167" s="12"/>
      <c r="U167" s="12"/>
      <c r="V167" s="12"/>
      <c r="W167" s="12"/>
      <c r="X167" s="12"/>
      <c r="Y167" s="12"/>
      <c r="Z167" s="12"/>
      <c r="AA167" s="12"/>
    </row>
    <row r="168" spans="1:27" ht="12.75" customHeight="1" x14ac:dyDescent="0.15">
      <c r="A168" s="15">
        <v>202206</v>
      </c>
      <c r="B168" s="13">
        <v>5540246187882</v>
      </c>
      <c r="C168" s="13" t="str">
        <f t="shared" si="13"/>
        <v>EMBALLAGES</v>
      </c>
      <c r="D168" s="9">
        <v>89</v>
      </c>
      <c r="E168" s="9">
        <v>3382.0416</v>
      </c>
      <c r="F168" s="9">
        <f t="shared" si="14"/>
        <v>38.000467415730334</v>
      </c>
      <c r="G168" s="9">
        <v>19</v>
      </c>
      <c r="H168" s="15"/>
      <c r="I168" s="12"/>
      <c r="J168" s="12"/>
      <c r="K168" s="12"/>
      <c r="L168" s="12"/>
      <c r="M168" s="12"/>
      <c r="N168" s="12"/>
      <c r="O168" s="12"/>
      <c r="P168" s="12"/>
      <c r="Q168" s="12"/>
      <c r="R168" s="12"/>
      <c r="S168" s="12"/>
      <c r="T168" s="12"/>
      <c r="U168" s="12"/>
      <c r="V168" s="12"/>
      <c r="W168" s="12"/>
      <c r="X168" s="12"/>
      <c r="Y168" s="12"/>
      <c r="Z168" s="12"/>
      <c r="AA168" s="12"/>
    </row>
    <row r="169" spans="1:27" ht="12.75" customHeight="1" x14ac:dyDescent="0.15">
      <c r="A169" s="15">
        <v>202206</v>
      </c>
      <c r="B169" s="11">
        <v>5540246187940</v>
      </c>
      <c r="C169" s="13" t="str">
        <f t="shared" si="13"/>
        <v>MIX LEGUMES</v>
      </c>
      <c r="D169" s="6">
        <v>409</v>
      </c>
      <c r="E169" s="6">
        <v>3497.4720000000002</v>
      </c>
      <c r="F169" s="9">
        <f t="shared" si="14"/>
        <v>8.5512762836185825</v>
      </c>
      <c r="G169" s="6">
        <v>0</v>
      </c>
      <c r="H169" s="15"/>
      <c r="I169" s="12"/>
      <c r="J169" s="12"/>
      <c r="K169" s="12"/>
      <c r="L169" s="12"/>
      <c r="M169" s="12"/>
      <c r="N169" s="12"/>
      <c r="O169" s="12"/>
      <c r="P169" s="12"/>
      <c r="Q169" s="12"/>
      <c r="R169" s="12"/>
      <c r="S169" s="12"/>
      <c r="T169" s="12"/>
      <c r="U169" s="12"/>
      <c r="V169" s="12"/>
      <c r="W169" s="12"/>
      <c r="X169" s="12"/>
      <c r="Y169" s="12"/>
      <c r="Z169" s="12"/>
      <c r="AA169" s="12"/>
    </row>
    <row r="170" spans="1:27" ht="12.75" customHeight="1" x14ac:dyDescent="0.15">
      <c r="A170" s="15">
        <v>202206</v>
      </c>
      <c r="B170" s="13">
        <v>5540246187987</v>
      </c>
      <c r="C170" s="13" t="str">
        <f t="shared" si="13"/>
        <v>CREMERIE</v>
      </c>
      <c r="D170" s="9">
        <v>2729</v>
      </c>
      <c r="E170" s="9">
        <v>1341.1872000000001</v>
      </c>
      <c r="F170" s="9">
        <f t="shared" si="14"/>
        <v>0.49145738365701724</v>
      </c>
      <c r="G170" s="9">
        <v>59355</v>
      </c>
      <c r="H170" s="15"/>
      <c r="I170" s="12"/>
      <c r="J170" s="12"/>
      <c r="K170" s="12"/>
      <c r="L170" s="12"/>
      <c r="M170" s="12"/>
      <c r="N170" s="12"/>
      <c r="O170" s="12"/>
      <c r="P170" s="12"/>
      <c r="Q170" s="12"/>
      <c r="R170" s="12"/>
      <c r="S170" s="12"/>
      <c r="T170" s="12"/>
      <c r="U170" s="12"/>
      <c r="V170" s="12"/>
      <c r="W170" s="12"/>
      <c r="X170" s="12"/>
      <c r="Y170" s="12"/>
      <c r="Z170" s="12"/>
      <c r="AA170" s="12"/>
    </row>
    <row r="171" spans="1:27" ht="12.75" customHeight="1" x14ac:dyDescent="0.15">
      <c r="A171" s="15">
        <v>202206</v>
      </c>
      <c r="B171" s="11">
        <v>5540246187995</v>
      </c>
      <c r="C171" s="13" t="str">
        <f t="shared" si="13"/>
        <v>EMBALLAGES</v>
      </c>
      <c r="D171" s="6">
        <v>1933</v>
      </c>
      <c r="E171" s="6">
        <v>169528.16159999999</v>
      </c>
      <c r="F171" s="9">
        <f t="shared" si="14"/>
        <v>87.702101189860315</v>
      </c>
      <c r="G171" s="6">
        <v>996</v>
      </c>
      <c r="H171" s="15"/>
      <c r="I171" s="12"/>
      <c r="J171" s="12"/>
      <c r="K171" s="12"/>
      <c r="L171" s="12"/>
      <c r="M171" s="12"/>
      <c r="N171" s="12"/>
      <c r="O171" s="12"/>
      <c r="P171" s="12"/>
      <c r="Q171" s="12"/>
      <c r="R171" s="12"/>
      <c r="S171" s="12"/>
      <c r="T171" s="12"/>
      <c r="U171" s="12"/>
      <c r="V171" s="12"/>
      <c r="W171" s="12"/>
      <c r="X171" s="12"/>
      <c r="Y171" s="12"/>
      <c r="Z171" s="12"/>
      <c r="AA171" s="12"/>
    </row>
    <row r="172" spans="1:27" ht="12.75" customHeight="1" x14ac:dyDescent="0.15">
      <c r="A172" s="15">
        <v>202206</v>
      </c>
      <c r="B172" s="13">
        <v>5540246187996</v>
      </c>
      <c r="C172" s="13" t="str">
        <f t="shared" si="13"/>
        <v>EMBALLAGES</v>
      </c>
      <c r="D172" s="9">
        <v>348</v>
      </c>
      <c r="E172" s="9">
        <v>16089.840000000002</v>
      </c>
      <c r="F172" s="9">
        <f t="shared" si="14"/>
        <v>46.235172413793109</v>
      </c>
      <c r="G172" s="9">
        <v>14</v>
      </c>
      <c r="H172" s="15"/>
      <c r="I172" s="12"/>
      <c r="J172" s="12"/>
      <c r="K172" s="12"/>
      <c r="L172" s="12"/>
      <c r="M172" s="12"/>
      <c r="N172" s="12"/>
      <c r="O172" s="12"/>
      <c r="P172" s="12"/>
      <c r="Q172" s="12"/>
      <c r="R172" s="12"/>
      <c r="S172" s="12"/>
      <c r="T172" s="12"/>
      <c r="U172" s="12"/>
      <c r="V172" s="12"/>
      <c r="W172" s="12"/>
      <c r="X172" s="12"/>
      <c r="Y172" s="12"/>
      <c r="Z172" s="12"/>
      <c r="AA172" s="12"/>
    </row>
    <row r="173" spans="1:27" ht="12.75" customHeight="1" x14ac:dyDescent="0.15">
      <c r="A173" s="15">
        <v>202206</v>
      </c>
      <c r="B173" s="11">
        <v>5540246187997</v>
      </c>
      <c r="C173" s="13" t="str">
        <f t="shared" si="13"/>
        <v>EMBALLAGES</v>
      </c>
      <c r="D173" s="6">
        <v>337</v>
      </c>
      <c r="E173" s="6">
        <v>16806.312000000002</v>
      </c>
      <c r="F173" s="9">
        <f t="shared" si="14"/>
        <v>49.870362017804162</v>
      </c>
      <c r="G173" s="6">
        <v>84</v>
      </c>
      <c r="H173" s="15"/>
      <c r="I173" s="12"/>
      <c r="J173" s="12"/>
      <c r="K173" s="12"/>
      <c r="L173" s="12"/>
      <c r="M173" s="12"/>
      <c r="N173" s="12"/>
      <c r="O173" s="12"/>
      <c r="P173" s="12"/>
      <c r="Q173" s="12"/>
      <c r="R173" s="12"/>
      <c r="S173" s="12"/>
      <c r="T173" s="12"/>
      <c r="U173" s="12"/>
      <c r="V173" s="12"/>
      <c r="W173" s="12"/>
      <c r="X173" s="12"/>
      <c r="Y173" s="12"/>
      <c r="Z173" s="12"/>
      <c r="AA173" s="12"/>
    </row>
    <row r="174" spans="1:27" ht="12.75" customHeight="1" x14ac:dyDescent="0.15">
      <c r="A174" s="15">
        <v>202206</v>
      </c>
      <c r="B174" s="13">
        <v>5540246187998</v>
      </c>
      <c r="C174" s="13" t="str">
        <f t="shared" si="13"/>
        <v>EMBALLAGES</v>
      </c>
      <c r="D174" s="9">
        <v>1031</v>
      </c>
      <c r="E174" s="9">
        <v>52958.188800000004</v>
      </c>
      <c r="F174" s="9">
        <f t="shared" si="14"/>
        <v>51.365847526673136</v>
      </c>
      <c r="G174" s="9">
        <v>555</v>
      </c>
      <c r="H174" s="15"/>
      <c r="I174" s="12"/>
      <c r="J174" s="12"/>
      <c r="K174" s="12"/>
      <c r="L174" s="12"/>
      <c r="M174" s="12"/>
      <c r="N174" s="12"/>
      <c r="O174" s="12"/>
      <c r="P174" s="12"/>
      <c r="Q174" s="12"/>
      <c r="R174" s="12"/>
      <c r="S174" s="12"/>
      <c r="T174" s="12"/>
      <c r="U174" s="12"/>
      <c r="V174" s="12"/>
      <c r="W174" s="12"/>
      <c r="X174" s="12"/>
      <c r="Y174" s="12"/>
      <c r="Z174" s="12"/>
      <c r="AA174" s="12"/>
    </row>
    <row r="175" spans="1:27" ht="12.75" customHeight="1" x14ac:dyDescent="0.15">
      <c r="A175" s="15">
        <v>202206</v>
      </c>
      <c r="B175" s="11">
        <v>5540246188047</v>
      </c>
      <c r="C175" s="13" t="str">
        <f t="shared" si="13"/>
        <v>EMBALLAGES</v>
      </c>
      <c r="D175" s="6">
        <v>358</v>
      </c>
      <c r="E175" s="6">
        <v>43522.617600000005</v>
      </c>
      <c r="F175" s="9">
        <f t="shared" si="14"/>
        <v>121.57155754189945</v>
      </c>
      <c r="G175" s="6">
        <v>45</v>
      </c>
      <c r="H175" s="15"/>
      <c r="I175" s="12"/>
      <c r="J175" s="12"/>
      <c r="K175" s="12"/>
      <c r="L175" s="12"/>
      <c r="M175" s="12"/>
      <c r="N175" s="12"/>
      <c r="O175" s="12"/>
      <c r="P175" s="12"/>
      <c r="Q175" s="12"/>
      <c r="R175" s="12"/>
      <c r="S175" s="12"/>
      <c r="T175" s="12"/>
      <c r="U175" s="12"/>
      <c r="V175" s="12"/>
      <c r="W175" s="12"/>
      <c r="X175" s="12"/>
      <c r="Y175" s="12"/>
      <c r="Z175" s="12"/>
      <c r="AA175" s="12"/>
    </row>
    <row r="176" spans="1:27" ht="12.75" customHeight="1" x14ac:dyDescent="0.15">
      <c r="A176" s="15">
        <v>202206</v>
      </c>
      <c r="B176" s="13">
        <v>5540246188175</v>
      </c>
      <c r="C176" s="13" t="str">
        <f t="shared" si="13"/>
        <v>CREMERIE</v>
      </c>
      <c r="D176" s="9">
        <v>103</v>
      </c>
      <c r="E176" s="9">
        <v>2913.9264000000003</v>
      </c>
      <c r="F176" s="9">
        <f t="shared" si="14"/>
        <v>28.290547572815537</v>
      </c>
      <c r="G176" s="9">
        <v>455</v>
      </c>
      <c r="H176" s="15"/>
      <c r="I176" s="12"/>
      <c r="J176" s="12"/>
      <c r="K176" s="12"/>
      <c r="L176" s="12"/>
      <c r="M176" s="12"/>
      <c r="N176" s="12"/>
      <c r="O176" s="12"/>
      <c r="P176" s="12"/>
      <c r="Q176" s="12"/>
      <c r="R176" s="12"/>
      <c r="S176" s="12"/>
      <c r="T176" s="12"/>
      <c r="U176" s="12"/>
      <c r="V176" s="12"/>
      <c r="W176" s="12"/>
      <c r="X176" s="12"/>
      <c r="Y176" s="12"/>
      <c r="Z176" s="12"/>
      <c r="AA176" s="12"/>
    </row>
    <row r="177" spans="1:27" ht="12.75" customHeight="1" x14ac:dyDescent="0.15">
      <c r="A177" s="15">
        <v>202206</v>
      </c>
      <c r="B177" s="11">
        <v>5540246188200</v>
      </c>
      <c r="C177" s="13" t="str">
        <f t="shared" si="13"/>
        <v>CREMERIE</v>
      </c>
      <c r="D177" s="6">
        <v>780</v>
      </c>
      <c r="E177" s="6">
        <v>1437.0047999999999</v>
      </c>
      <c r="F177" s="9">
        <f t="shared" si="14"/>
        <v>1.842313846153846</v>
      </c>
      <c r="G177" s="6">
        <v>15289</v>
      </c>
      <c r="H177" s="15"/>
      <c r="I177" s="12"/>
      <c r="J177" s="12"/>
      <c r="K177" s="12"/>
      <c r="L177" s="12"/>
      <c r="M177" s="12"/>
      <c r="N177" s="12"/>
      <c r="O177" s="12"/>
      <c r="P177" s="12"/>
      <c r="Q177" s="12"/>
      <c r="R177" s="12"/>
      <c r="S177" s="12"/>
      <c r="T177" s="12"/>
      <c r="U177" s="12"/>
      <c r="V177" s="12"/>
      <c r="W177" s="12"/>
      <c r="X177" s="12"/>
      <c r="Y177" s="12"/>
      <c r="Z177" s="12"/>
      <c r="AA177" s="12"/>
    </row>
    <row r="178" spans="1:27" ht="12.75" customHeight="1" x14ac:dyDescent="0.15">
      <c r="A178" s="15">
        <v>202206</v>
      </c>
      <c r="B178" s="11">
        <v>5540246188224</v>
      </c>
      <c r="C178" s="13" t="str">
        <f t="shared" si="13"/>
        <v>VOLAILLE</v>
      </c>
      <c r="D178" s="6">
        <v>14616</v>
      </c>
      <c r="E178" s="6">
        <v>17146.080000000002</v>
      </c>
      <c r="F178" s="9">
        <f t="shared" si="14"/>
        <v>1.1731034482758622</v>
      </c>
      <c r="G178" s="6">
        <v>19720</v>
      </c>
      <c r="H178" s="15"/>
      <c r="I178" s="12"/>
      <c r="J178" s="12"/>
      <c r="K178" s="12"/>
      <c r="L178" s="12"/>
      <c r="M178" s="12"/>
      <c r="N178" s="12"/>
      <c r="O178" s="12"/>
      <c r="P178" s="12"/>
      <c r="Q178" s="12"/>
      <c r="R178" s="12"/>
      <c r="S178" s="12"/>
      <c r="T178" s="12"/>
      <c r="U178" s="12"/>
      <c r="V178" s="12"/>
      <c r="W178" s="12"/>
      <c r="X178" s="12"/>
      <c r="Y178" s="12"/>
      <c r="Z178" s="12"/>
      <c r="AA178" s="12"/>
    </row>
    <row r="179" spans="1:27" ht="12.75" customHeight="1" x14ac:dyDescent="0.15">
      <c r="A179" s="15">
        <v>202206</v>
      </c>
      <c r="B179" s="13">
        <v>5540246188512</v>
      </c>
      <c r="C179" s="13" t="str">
        <f t="shared" si="13"/>
        <v>EMBALLAGES</v>
      </c>
      <c r="D179" s="9">
        <v>151</v>
      </c>
      <c r="E179" s="9">
        <v>20672.496000000003</v>
      </c>
      <c r="F179" s="9">
        <f t="shared" si="14"/>
        <v>136.90394701986756</v>
      </c>
      <c r="G179" s="9">
        <v>33</v>
      </c>
      <c r="H179" s="15"/>
      <c r="I179" s="12"/>
      <c r="J179" s="12"/>
      <c r="K179" s="12"/>
      <c r="L179" s="12"/>
      <c r="M179" s="12"/>
      <c r="N179" s="12"/>
      <c r="O179" s="12"/>
      <c r="P179" s="12"/>
      <c r="Q179" s="12"/>
      <c r="R179" s="12"/>
      <c r="S179" s="12"/>
      <c r="T179" s="12"/>
      <c r="U179" s="12"/>
      <c r="V179" s="12"/>
      <c r="W179" s="12"/>
      <c r="X179" s="12"/>
      <c r="Y179" s="12"/>
      <c r="Z179" s="12"/>
      <c r="AA179" s="12"/>
    </row>
    <row r="180" spans="1:27" ht="12.75" customHeight="1" x14ac:dyDescent="0.15">
      <c r="A180" s="15">
        <v>202206</v>
      </c>
      <c r="B180" s="11">
        <v>5540246188583</v>
      </c>
      <c r="C180" s="13" t="str">
        <f t="shared" si="13"/>
        <v>BOULANGERIE</v>
      </c>
      <c r="D180" s="6">
        <v>4483</v>
      </c>
      <c r="E180" s="6">
        <v>16049.836800000001</v>
      </c>
      <c r="F180" s="9">
        <f t="shared" si="14"/>
        <v>3.5801554316306046</v>
      </c>
      <c r="G180" s="6">
        <v>11220</v>
      </c>
      <c r="H180" s="15"/>
      <c r="I180" s="12"/>
      <c r="J180" s="12"/>
      <c r="K180" s="12"/>
      <c r="L180" s="12"/>
      <c r="M180" s="12"/>
      <c r="N180" s="12"/>
      <c r="O180" s="12"/>
      <c r="P180" s="12"/>
      <c r="Q180" s="12"/>
      <c r="R180" s="12"/>
      <c r="S180" s="12"/>
      <c r="T180" s="12"/>
      <c r="U180" s="12"/>
      <c r="V180" s="12"/>
      <c r="W180" s="12"/>
      <c r="X180" s="12"/>
      <c r="Y180" s="12"/>
      <c r="Z180" s="12"/>
      <c r="AA180" s="12"/>
    </row>
    <row r="181" spans="1:27" ht="12.75" customHeight="1" x14ac:dyDescent="0.15">
      <c r="A181" s="15">
        <v>202206</v>
      </c>
      <c r="B181" s="11">
        <v>5540246188647</v>
      </c>
      <c r="C181" s="13" t="str">
        <f t="shared" si="13"/>
        <v>MIX LEGUMES</v>
      </c>
      <c r="D181" s="6">
        <v>1798</v>
      </c>
      <c r="E181" s="6">
        <v>26616.600000000002</v>
      </c>
      <c r="F181" s="9">
        <f t="shared" si="14"/>
        <v>14.80344827586207</v>
      </c>
      <c r="G181" s="6">
        <v>0</v>
      </c>
      <c r="H181" s="15"/>
      <c r="I181" s="12"/>
      <c r="J181" s="12"/>
      <c r="K181" s="12"/>
      <c r="L181" s="12"/>
      <c r="M181" s="12"/>
      <c r="N181" s="12"/>
      <c r="O181" s="12"/>
      <c r="P181" s="12"/>
      <c r="Q181" s="12"/>
      <c r="R181" s="12"/>
      <c r="S181" s="12"/>
      <c r="T181" s="12"/>
      <c r="U181" s="12"/>
      <c r="V181" s="12"/>
      <c r="W181" s="12"/>
      <c r="X181" s="12"/>
      <c r="Y181" s="12"/>
      <c r="Z181" s="12"/>
      <c r="AA181" s="12"/>
    </row>
    <row r="182" spans="1:27" ht="12.75" customHeight="1" x14ac:dyDescent="0.15">
      <c r="A182" s="15">
        <v>202206</v>
      </c>
      <c r="B182" s="11">
        <v>5540246190092</v>
      </c>
      <c r="C182" s="13" t="str">
        <f t="shared" si="13"/>
        <v>EMBALLAGES</v>
      </c>
      <c r="D182" s="6">
        <v>49</v>
      </c>
      <c r="E182" s="6">
        <v>6742.3104000000003</v>
      </c>
      <c r="F182" s="9">
        <f t="shared" si="14"/>
        <v>137.59817142857145</v>
      </c>
      <c r="G182" s="6">
        <v>49</v>
      </c>
      <c r="H182" s="15"/>
      <c r="I182" s="12"/>
      <c r="J182" s="12"/>
      <c r="K182" s="12"/>
      <c r="L182" s="12"/>
      <c r="M182" s="12"/>
      <c r="N182" s="12"/>
      <c r="O182" s="12"/>
      <c r="P182" s="12"/>
      <c r="Q182" s="12"/>
      <c r="R182" s="12"/>
      <c r="S182" s="12"/>
      <c r="T182" s="12"/>
      <c r="U182" s="12"/>
      <c r="V182" s="12"/>
      <c r="W182" s="12"/>
      <c r="X182" s="12"/>
      <c r="Y182" s="12"/>
      <c r="Z182" s="12"/>
      <c r="AA182" s="12"/>
    </row>
    <row r="183" spans="1:27" ht="12.75" customHeight="1" x14ac:dyDescent="0.15">
      <c r="A183" s="15">
        <v>202206</v>
      </c>
      <c r="B183" s="13">
        <v>5540246190097</v>
      </c>
      <c r="C183" s="13" t="str">
        <f t="shared" si="13"/>
        <v>VOLAILLE</v>
      </c>
      <c r="D183" s="9">
        <v>3104</v>
      </c>
      <c r="E183" s="9">
        <v>77433.753599999996</v>
      </c>
      <c r="F183" s="9">
        <f t="shared" si="14"/>
        <v>24.946441237113401</v>
      </c>
      <c r="G183" s="9">
        <v>12982</v>
      </c>
      <c r="H183" s="15"/>
      <c r="I183" s="12"/>
      <c r="J183" s="12"/>
      <c r="K183" s="12"/>
      <c r="L183" s="12"/>
      <c r="M183" s="12"/>
      <c r="N183" s="12"/>
      <c r="O183" s="12"/>
      <c r="P183" s="12"/>
      <c r="Q183" s="12"/>
      <c r="R183" s="12"/>
      <c r="S183" s="12"/>
      <c r="T183" s="12"/>
      <c r="U183" s="12"/>
      <c r="V183" s="12"/>
      <c r="W183" s="12"/>
      <c r="X183" s="12"/>
      <c r="Y183" s="12"/>
      <c r="Z183" s="12"/>
      <c r="AA183" s="12"/>
    </row>
    <row r="184" spans="1:27" ht="12.75" customHeight="1" x14ac:dyDescent="0.15">
      <c r="A184" s="15">
        <v>202206</v>
      </c>
      <c r="B184" s="11">
        <v>5540246190727</v>
      </c>
      <c r="C184" s="13" t="str">
        <f t="shared" si="13"/>
        <v>BOULANGERIE</v>
      </c>
      <c r="D184" s="6">
        <v>2332</v>
      </c>
      <c r="E184" s="6">
        <v>26349.192000000003</v>
      </c>
      <c r="F184" s="9">
        <f t="shared" si="14"/>
        <v>11.298967409948544</v>
      </c>
      <c r="G184" s="6">
        <v>696</v>
      </c>
      <c r="H184" s="15"/>
      <c r="I184" s="12"/>
      <c r="J184" s="12"/>
      <c r="K184" s="12"/>
      <c r="L184" s="12"/>
      <c r="M184" s="12"/>
      <c r="N184" s="12"/>
      <c r="O184" s="12"/>
      <c r="P184" s="12"/>
      <c r="Q184" s="12"/>
      <c r="R184" s="12"/>
      <c r="S184" s="12"/>
      <c r="T184" s="12"/>
      <c r="U184" s="12"/>
      <c r="V184" s="12"/>
      <c r="W184" s="12"/>
      <c r="X184" s="12"/>
      <c r="Y184" s="12"/>
      <c r="Z184" s="12"/>
      <c r="AA184" s="12"/>
    </row>
    <row r="185" spans="1:27" ht="12.75" customHeight="1" x14ac:dyDescent="0.15">
      <c r="A185" s="15">
        <v>202206</v>
      </c>
      <c r="B185" s="13">
        <v>5540246190743</v>
      </c>
      <c r="C185" s="13" t="str">
        <f t="shared" si="13"/>
        <v>CREMERIE</v>
      </c>
      <c r="D185" s="9">
        <v>279</v>
      </c>
      <c r="E185" s="9">
        <v>2363.9040000000005</v>
      </c>
      <c r="F185" s="9">
        <f t="shared" si="14"/>
        <v>8.4727741935483891</v>
      </c>
      <c r="G185" s="9">
        <v>669</v>
      </c>
      <c r="H185" s="15"/>
      <c r="I185" s="12"/>
      <c r="J185" s="12"/>
      <c r="K185" s="12"/>
      <c r="L185" s="12"/>
      <c r="M185" s="12"/>
      <c r="N185" s="12"/>
      <c r="O185" s="12"/>
      <c r="P185" s="12"/>
      <c r="Q185" s="12"/>
      <c r="R185" s="12"/>
      <c r="S185" s="12"/>
      <c r="T185" s="12"/>
      <c r="U185" s="12"/>
      <c r="V185" s="12"/>
      <c r="W185" s="12"/>
      <c r="X185" s="12"/>
      <c r="Y185" s="12"/>
      <c r="Z185" s="12"/>
      <c r="AA185" s="12"/>
    </row>
    <row r="186" spans="1:27" ht="12.75" customHeight="1" x14ac:dyDescent="0.15">
      <c r="A186" s="15">
        <v>202206</v>
      </c>
      <c r="B186" s="11">
        <v>5540246190831</v>
      </c>
      <c r="C186" s="13" t="str">
        <f t="shared" si="13"/>
        <v>MIX LEGUMES</v>
      </c>
      <c r="D186" s="6">
        <v>1300</v>
      </c>
      <c r="E186" s="6">
        <v>9775.9872000000014</v>
      </c>
      <c r="F186" s="9">
        <f t="shared" si="14"/>
        <v>7.5199901538461553</v>
      </c>
      <c r="G186" s="6">
        <v>0</v>
      </c>
      <c r="H186" s="15"/>
      <c r="I186" s="12"/>
      <c r="J186" s="12"/>
      <c r="K186" s="12"/>
      <c r="L186" s="12"/>
      <c r="M186" s="12"/>
      <c r="N186" s="12"/>
      <c r="O186" s="12"/>
      <c r="P186" s="12"/>
      <c r="Q186" s="12"/>
      <c r="R186" s="12"/>
      <c r="S186" s="12"/>
      <c r="T186" s="12"/>
      <c r="U186" s="12"/>
      <c r="V186" s="12"/>
      <c r="W186" s="12"/>
      <c r="X186" s="12"/>
      <c r="Y186" s="12"/>
      <c r="Z186" s="12"/>
      <c r="AA186" s="12"/>
    </row>
    <row r="187" spans="1:27" ht="12.75" customHeight="1" x14ac:dyDescent="0.15">
      <c r="A187" s="15">
        <v>202206</v>
      </c>
      <c r="B187" s="13">
        <v>5540246190835</v>
      </c>
      <c r="C187" s="13" t="str">
        <f t="shared" si="13"/>
        <v>BOULANGERIE</v>
      </c>
      <c r="D187" s="9">
        <v>156</v>
      </c>
      <c r="E187" s="9">
        <v>32857.228800000004</v>
      </c>
      <c r="F187" s="9">
        <f t="shared" si="14"/>
        <v>210.62326153846158</v>
      </c>
      <c r="G187" s="9">
        <v>21</v>
      </c>
      <c r="H187" s="15"/>
      <c r="I187" s="12"/>
      <c r="J187" s="12"/>
      <c r="K187" s="12"/>
      <c r="L187" s="12"/>
      <c r="M187" s="12"/>
      <c r="N187" s="12"/>
      <c r="O187" s="12"/>
      <c r="P187" s="12"/>
      <c r="Q187" s="12"/>
      <c r="R187" s="12"/>
      <c r="S187" s="12"/>
      <c r="T187" s="12"/>
      <c r="U187" s="12"/>
      <c r="V187" s="12"/>
      <c r="W187" s="12"/>
      <c r="X187" s="12"/>
      <c r="Y187" s="12"/>
      <c r="Z187" s="12"/>
      <c r="AA187" s="12"/>
    </row>
    <row r="188" spans="1:27" ht="12.75" customHeight="1" x14ac:dyDescent="0.15">
      <c r="A188" s="15">
        <v>202206</v>
      </c>
      <c r="B188" s="13">
        <v>5540246191380</v>
      </c>
      <c r="C188" s="13" t="str">
        <f t="shared" si="13"/>
        <v>CREMERIE</v>
      </c>
      <c r="D188" s="9">
        <v>418</v>
      </c>
      <c r="E188" s="9">
        <v>1975.104</v>
      </c>
      <c r="F188" s="9">
        <f t="shared" si="14"/>
        <v>4.7251291866028708</v>
      </c>
      <c r="G188" s="9">
        <v>0</v>
      </c>
      <c r="H188" s="15"/>
      <c r="I188" s="12"/>
      <c r="J188" s="12"/>
      <c r="K188" s="12"/>
      <c r="L188" s="12"/>
      <c r="M188" s="12"/>
      <c r="N188" s="12"/>
      <c r="O188" s="12"/>
      <c r="P188" s="12"/>
      <c r="Q188" s="12"/>
      <c r="R188" s="12"/>
      <c r="S188" s="12"/>
      <c r="T188" s="12"/>
      <c r="U188" s="12"/>
      <c r="V188" s="12"/>
      <c r="W188" s="12"/>
      <c r="X188" s="12"/>
      <c r="Y188" s="12"/>
      <c r="Z188" s="12"/>
      <c r="AA188" s="12"/>
    </row>
    <row r="189" spans="1:27" ht="12.75" customHeight="1" x14ac:dyDescent="0.15">
      <c r="A189" s="15">
        <v>202206</v>
      </c>
      <c r="B189" s="11">
        <v>5540246191394</v>
      </c>
      <c r="C189" s="13" t="str">
        <f t="shared" si="13"/>
        <v>CREMERIE</v>
      </c>
      <c r="D189" s="6">
        <v>2436</v>
      </c>
      <c r="E189" s="6">
        <v>13009.248000000001</v>
      </c>
      <c r="F189" s="9">
        <f t="shared" si="14"/>
        <v>5.3404137931034485</v>
      </c>
      <c r="G189" s="6">
        <v>0</v>
      </c>
      <c r="H189" s="15"/>
      <c r="I189" s="12"/>
      <c r="J189" s="12"/>
      <c r="K189" s="12"/>
      <c r="L189" s="12"/>
      <c r="M189" s="12"/>
      <c r="N189" s="12"/>
      <c r="O189" s="12"/>
      <c r="P189" s="12"/>
      <c r="Q189" s="12"/>
      <c r="R189" s="12"/>
      <c r="S189" s="12"/>
      <c r="T189" s="12"/>
      <c r="U189" s="12"/>
      <c r="V189" s="12"/>
      <c r="W189" s="12"/>
      <c r="X189" s="12"/>
      <c r="Y189" s="12"/>
      <c r="Z189" s="12"/>
      <c r="AA189" s="12"/>
    </row>
    <row r="190" spans="1:27" ht="12.75" customHeight="1" x14ac:dyDescent="0.15">
      <c r="A190" s="15">
        <v>202206</v>
      </c>
      <c r="B190" s="11">
        <v>5540246191596</v>
      </c>
      <c r="C190" s="13" t="str">
        <f t="shared" si="13"/>
        <v>BOULANGERIE</v>
      </c>
      <c r="D190" s="6">
        <v>79</v>
      </c>
      <c r="E190" s="6">
        <v>4403.4624000000003</v>
      </c>
      <c r="F190" s="9">
        <f t="shared" si="14"/>
        <v>55.740030379746841</v>
      </c>
      <c r="G190" s="6">
        <v>179</v>
      </c>
      <c r="H190" s="15"/>
      <c r="I190" s="12"/>
      <c r="J190" s="12"/>
      <c r="K190" s="12"/>
      <c r="L190" s="12"/>
      <c r="M190" s="12"/>
      <c r="N190" s="12"/>
      <c r="O190" s="12"/>
      <c r="P190" s="12"/>
      <c r="Q190" s="12"/>
      <c r="R190" s="12"/>
      <c r="S190" s="12"/>
      <c r="T190" s="12"/>
      <c r="U190" s="12"/>
      <c r="V190" s="12"/>
      <c r="W190" s="12"/>
      <c r="X190" s="12"/>
      <c r="Y190" s="12"/>
      <c r="Z190" s="12"/>
      <c r="AA190" s="12"/>
    </row>
    <row r="191" spans="1:27" ht="12.75" customHeight="1" x14ac:dyDescent="0.15">
      <c r="A191" s="15">
        <v>202206</v>
      </c>
      <c r="B191" s="11">
        <v>5540246191718</v>
      </c>
      <c r="C191" s="13" t="str">
        <f t="shared" si="13"/>
        <v>MIX LEGUMES</v>
      </c>
      <c r="D191" s="6">
        <v>748</v>
      </c>
      <c r="E191" s="6">
        <v>2214.5184000000004</v>
      </c>
      <c r="F191" s="9">
        <f t="shared" si="14"/>
        <v>2.960586096256685</v>
      </c>
      <c r="G191" s="6">
        <v>325</v>
      </c>
      <c r="H191" s="15"/>
      <c r="I191" s="12"/>
      <c r="J191" s="12"/>
      <c r="K191" s="12"/>
      <c r="L191" s="12"/>
      <c r="M191" s="12"/>
      <c r="N191" s="12"/>
      <c r="O191" s="12"/>
      <c r="P191" s="12"/>
      <c r="Q191" s="12"/>
      <c r="R191" s="12"/>
      <c r="S191" s="12"/>
      <c r="T191" s="12"/>
      <c r="U191" s="12"/>
      <c r="V191" s="12"/>
      <c r="W191" s="12"/>
      <c r="X191" s="12"/>
      <c r="Y191" s="12"/>
      <c r="Z191" s="12"/>
      <c r="AA191" s="12"/>
    </row>
    <row r="192" spans="1:27" ht="12.75" customHeight="1" x14ac:dyDescent="0.15">
      <c r="A192" s="15">
        <v>202206</v>
      </c>
      <c r="B192" s="11">
        <v>5540246191736</v>
      </c>
      <c r="C192" s="13" t="str">
        <f t="shared" si="13"/>
        <v>CREMERIE</v>
      </c>
      <c r="D192" s="6">
        <v>288</v>
      </c>
      <c r="E192" s="6">
        <v>9304.7616000000016</v>
      </c>
      <c r="F192" s="9">
        <f t="shared" si="14"/>
        <v>32.308200000000006</v>
      </c>
      <c r="G192" s="6">
        <v>70</v>
      </c>
      <c r="H192" s="15"/>
      <c r="I192" s="12"/>
      <c r="J192" s="12"/>
      <c r="K192" s="12"/>
      <c r="L192" s="12"/>
      <c r="M192" s="12"/>
      <c r="N192" s="12"/>
      <c r="O192" s="12"/>
      <c r="P192" s="12"/>
      <c r="Q192" s="12"/>
      <c r="R192" s="12"/>
      <c r="S192" s="12"/>
      <c r="T192" s="12"/>
      <c r="U192" s="12"/>
      <c r="V192" s="12"/>
      <c r="W192" s="12"/>
      <c r="X192" s="12"/>
      <c r="Y192" s="12"/>
      <c r="Z192" s="12"/>
      <c r="AA192" s="12"/>
    </row>
    <row r="193" spans="1:27" ht="12.75" customHeight="1" x14ac:dyDescent="0.15">
      <c r="A193" s="15">
        <v>202206</v>
      </c>
      <c r="B193" s="11">
        <v>5540246192102</v>
      </c>
      <c r="C193" s="13" t="str">
        <f t="shared" si="13"/>
        <v>CREMERIE</v>
      </c>
      <c r="D193" s="6">
        <v>5086</v>
      </c>
      <c r="E193" s="6">
        <v>5568.0480000000007</v>
      </c>
      <c r="F193" s="9">
        <f t="shared" si="14"/>
        <v>1.0947793944160442</v>
      </c>
      <c r="G193" s="6">
        <v>9125</v>
      </c>
      <c r="H193" s="15"/>
      <c r="I193" s="12"/>
      <c r="J193" s="12"/>
      <c r="K193" s="12"/>
      <c r="L193" s="12"/>
      <c r="M193" s="12"/>
      <c r="N193" s="12"/>
      <c r="O193" s="12"/>
      <c r="P193" s="12"/>
      <c r="Q193" s="12"/>
      <c r="R193" s="12"/>
      <c r="S193" s="12"/>
      <c r="T193" s="12"/>
      <c r="U193" s="12"/>
      <c r="V193" s="12"/>
      <c r="W193" s="12"/>
      <c r="X193" s="12"/>
      <c r="Y193" s="12"/>
      <c r="Z193" s="12"/>
      <c r="AA193" s="12"/>
    </row>
    <row r="194" spans="1:27" ht="12.75" customHeight="1" x14ac:dyDescent="0.15">
      <c r="A194" s="15">
        <v>202206</v>
      </c>
      <c r="B194" s="11">
        <v>5540246192209</v>
      </c>
      <c r="C194" s="13" t="str">
        <f t="shared" ref="C194:C257" si="15">VLOOKUP(B194,Categorie,4,FALSE)</f>
        <v>MIX LEGUMES</v>
      </c>
      <c r="D194" s="6">
        <v>3286</v>
      </c>
      <c r="E194" s="6">
        <v>16516.224000000002</v>
      </c>
      <c r="F194" s="9">
        <f t="shared" si="14"/>
        <v>5.0262398052343285</v>
      </c>
      <c r="G194" s="6">
        <v>3202</v>
      </c>
      <c r="H194" s="15"/>
      <c r="I194" s="12"/>
      <c r="J194" s="12"/>
      <c r="K194" s="12"/>
      <c r="L194" s="12"/>
      <c r="M194" s="12"/>
      <c r="N194" s="12"/>
      <c r="O194" s="12"/>
      <c r="P194" s="12"/>
      <c r="Q194" s="12"/>
      <c r="R194" s="12"/>
      <c r="S194" s="12"/>
      <c r="T194" s="12"/>
      <c r="U194" s="12"/>
      <c r="V194" s="12"/>
      <c r="W194" s="12"/>
      <c r="X194" s="12"/>
      <c r="Y194" s="12"/>
      <c r="Z194" s="12"/>
      <c r="AA194" s="12"/>
    </row>
    <row r="195" spans="1:27" ht="12.75" customHeight="1" x14ac:dyDescent="0.15">
      <c r="A195" s="15">
        <v>202206</v>
      </c>
      <c r="B195" s="13">
        <v>5540246192264</v>
      </c>
      <c r="C195" s="13" t="str">
        <f t="shared" si="15"/>
        <v>CREMERIE</v>
      </c>
      <c r="D195" s="9">
        <v>1058</v>
      </c>
      <c r="E195" s="9">
        <v>15365.376000000002</v>
      </c>
      <c r="F195" s="9">
        <f t="shared" ref="F195:F258" si="16">IFERROR(E195/D195,"-")</f>
        <v>14.523039697542535</v>
      </c>
      <c r="G195" s="9">
        <v>1838</v>
      </c>
      <c r="H195" s="15"/>
      <c r="I195" s="12"/>
      <c r="J195" s="12"/>
      <c r="K195" s="12"/>
      <c r="L195" s="12"/>
      <c r="M195" s="12"/>
      <c r="N195" s="12"/>
      <c r="O195" s="12"/>
      <c r="P195" s="12"/>
      <c r="Q195" s="12"/>
      <c r="R195" s="12"/>
      <c r="S195" s="12"/>
      <c r="T195" s="12"/>
      <c r="U195" s="12"/>
      <c r="V195" s="12"/>
      <c r="W195" s="12"/>
      <c r="X195" s="12"/>
      <c r="Y195" s="12"/>
      <c r="Z195" s="12"/>
      <c r="AA195" s="12"/>
    </row>
    <row r="196" spans="1:27" ht="12.75" customHeight="1" x14ac:dyDescent="0.15">
      <c r="A196" s="15">
        <v>202206</v>
      </c>
      <c r="B196" s="11">
        <v>5540246192265</v>
      </c>
      <c r="C196" s="13" t="str">
        <f t="shared" si="15"/>
        <v>CREMERIE</v>
      </c>
      <c r="D196" s="6">
        <v>0</v>
      </c>
      <c r="E196" s="6">
        <v>0</v>
      </c>
      <c r="F196" s="9" t="str">
        <f t="shared" si="16"/>
        <v>-</v>
      </c>
      <c r="G196" s="6">
        <v>1207</v>
      </c>
      <c r="H196" s="15"/>
      <c r="I196" s="12"/>
      <c r="J196" s="12"/>
      <c r="K196" s="12"/>
      <c r="L196" s="12"/>
      <c r="M196" s="12"/>
      <c r="N196" s="12"/>
      <c r="O196" s="12"/>
      <c r="P196" s="12"/>
      <c r="Q196" s="12"/>
      <c r="R196" s="12"/>
      <c r="S196" s="12"/>
      <c r="T196" s="12"/>
      <c r="U196" s="12"/>
      <c r="V196" s="12"/>
      <c r="W196" s="12"/>
      <c r="X196" s="12"/>
      <c r="Y196" s="12"/>
      <c r="Z196" s="12"/>
      <c r="AA196" s="12"/>
    </row>
    <row r="197" spans="1:27" ht="12.75" customHeight="1" x14ac:dyDescent="0.15">
      <c r="A197" s="15">
        <v>202206</v>
      </c>
      <c r="B197" s="13">
        <v>5540246192462</v>
      </c>
      <c r="C197" s="13" t="str">
        <f t="shared" si="15"/>
        <v>MIX LEGUMES</v>
      </c>
      <c r="D197" s="9">
        <v>1337</v>
      </c>
      <c r="E197" s="9">
        <v>9176.9328000000005</v>
      </c>
      <c r="F197" s="9">
        <f t="shared" si="16"/>
        <v>6.863824083769634</v>
      </c>
      <c r="G197" s="9">
        <v>650</v>
      </c>
      <c r="H197" s="15"/>
      <c r="I197" s="12"/>
      <c r="J197" s="12"/>
      <c r="K197" s="12"/>
      <c r="L197" s="12"/>
      <c r="M197" s="12"/>
      <c r="N197" s="12"/>
      <c r="O197" s="12"/>
      <c r="P197" s="12"/>
      <c r="Q197" s="12"/>
      <c r="R197" s="12"/>
      <c r="S197" s="12"/>
      <c r="T197" s="12"/>
      <c r="U197" s="12"/>
      <c r="V197" s="12"/>
      <c r="W197" s="12"/>
      <c r="X197" s="12"/>
      <c r="Y197" s="12"/>
      <c r="Z197" s="12"/>
      <c r="AA197" s="12"/>
    </row>
    <row r="198" spans="1:27" ht="12.75" customHeight="1" x14ac:dyDescent="0.15">
      <c r="A198" s="15">
        <v>202206</v>
      </c>
      <c r="B198" s="11">
        <v>5540246192505</v>
      </c>
      <c r="C198" s="13" t="str">
        <f t="shared" si="15"/>
        <v>MIX LEGUMES</v>
      </c>
      <c r="D198" s="6">
        <v>18375</v>
      </c>
      <c r="E198" s="6">
        <v>26002.944</v>
      </c>
      <c r="F198" s="9">
        <f t="shared" si="16"/>
        <v>1.4151262040816326</v>
      </c>
      <c r="G198" s="6">
        <v>2079</v>
      </c>
      <c r="H198" s="15"/>
      <c r="I198" s="12"/>
      <c r="J198" s="12"/>
      <c r="K198" s="12"/>
      <c r="L198" s="12"/>
      <c r="M198" s="12"/>
      <c r="N198" s="12"/>
      <c r="O198" s="12"/>
      <c r="P198" s="12"/>
      <c r="Q198" s="12"/>
      <c r="R198" s="12"/>
      <c r="S198" s="12"/>
      <c r="T198" s="12"/>
      <c r="U198" s="12"/>
      <c r="V198" s="12"/>
      <c r="W198" s="12"/>
      <c r="X198" s="12"/>
      <c r="Y198" s="12"/>
      <c r="Z198" s="12"/>
      <c r="AA198" s="12"/>
    </row>
    <row r="199" spans="1:27" ht="12.75" customHeight="1" x14ac:dyDescent="0.15">
      <c r="A199" s="15">
        <v>202206</v>
      </c>
      <c r="B199" s="11">
        <v>5540246192518</v>
      </c>
      <c r="C199" s="13" t="str">
        <f t="shared" si="15"/>
        <v>MIX LEGUMES</v>
      </c>
      <c r="D199" s="6">
        <v>6933</v>
      </c>
      <c r="E199" s="6">
        <v>45798.134400000003</v>
      </c>
      <c r="F199" s="9">
        <f t="shared" si="16"/>
        <v>6.6058177412375603</v>
      </c>
      <c r="G199" s="6">
        <v>11025</v>
      </c>
      <c r="H199" s="15"/>
      <c r="I199" s="12"/>
      <c r="J199" s="12"/>
      <c r="K199" s="12"/>
      <c r="L199" s="12"/>
      <c r="M199" s="12"/>
      <c r="N199" s="12"/>
      <c r="O199" s="12"/>
      <c r="P199" s="12"/>
      <c r="Q199" s="12"/>
      <c r="R199" s="12"/>
      <c r="S199" s="12"/>
      <c r="T199" s="12"/>
      <c r="U199" s="12"/>
      <c r="V199" s="12"/>
      <c r="W199" s="12"/>
      <c r="X199" s="12"/>
      <c r="Y199" s="12"/>
      <c r="Z199" s="12"/>
      <c r="AA199" s="12"/>
    </row>
    <row r="200" spans="1:27" ht="12.75" customHeight="1" x14ac:dyDescent="0.15">
      <c r="A200" s="15">
        <v>202206</v>
      </c>
      <c r="B200" s="11">
        <v>5540246192571</v>
      </c>
      <c r="C200" s="13" t="str">
        <f t="shared" si="15"/>
        <v>MIX LEGUMES</v>
      </c>
      <c r="D200" s="6">
        <v>794</v>
      </c>
      <c r="E200" s="6">
        <v>2074.3344000000002</v>
      </c>
      <c r="F200" s="9">
        <f t="shared" si="16"/>
        <v>2.6125118387909323</v>
      </c>
      <c r="G200" s="6">
        <v>376</v>
      </c>
      <c r="H200" s="15"/>
      <c r="I200" s="12"/>
      <c r="J200" s="12"/>
      <c r="K200" s="12"/>
      <c r="L200" s="12"/>
      <c r="M200" s="12"/>
      <c r="N200" s="12"/>
      <c r="O200" s="12"/>
      <c r="P200" s="12"/>
      <c r="Q200" s="12"/>
      <c r="R200" s="12"/>
      <c r="S200" s="12"/>
      <c r="T200" s="12"/>
      <c r="U200" s="12"/>
      <c r="V200" s="12"/>
      <c r="W200" s="12"/>
      <c r="X200" s="12"/>
      <c r="Y200" s="12"/>
      <c r="Z200" s="12"/>
      <c r="AA200" s="12"/>
    </row>
    <row r="201" spans="1:27" ht="12.75" customHeight="1" x14ac:dyDescent="0.15">
      <c r="A201" s="15">
        <v>202206</v>
      </c>
      <c r="B201" s="13">
        <v>5540246192594</v>
      </c>
      <c r="C201" s="13" t="str">
        <f t="shared" si="15"/>
        <v>MIX LEGUMES</v>
      </c>
      <c r="D201" s="9">
        <v>808</v>
      </c>
      <c r="E201" s="9">
        <v>5336.9280000000008</v>
      </c>
      <c r="F201" s="9">
        <f t="shared" si="16"/>
        <v>6.6051089108910901</v>
      </c>
      <c r="G201" s="9">
        <v>195</v>
      </c>
      <c r="H201" s="15"/>
      <c r="I201" s="12"/>
      <c r="J201" s="12"/>
      <c r="K201" s="12"/>
      <c r="L201" s="12"/>
      <c r="M201" s="12"/>
      <c r="N201" s="12"/>
      <c r="O201" s="12"/>
      <c r="P201" s="12"/>
      <c r="Q201" s="12"/>
      <c r="R201" s="12"/>
      <c r="S201" s="12"/>
      <c r="T201" s="12"/>
      <c r="U201" s="12"/>
      <c r="V201" s="12"/>
      <c r="W201" s="12"/>
      <c r="X201" s="12"/>
      <c r="Y201" s="12"/>
      <c r="Z201" s="12"/>
      <c r="AA201" s="12"/>
    </row>
    <row r="202" spans="1:27" ht="12.75" customHeight="1" x14ac:dyDescent="0.15">
      <c r="A202" s="15">
        <v>202206</v>
      </c>
      <c r="B202" s="13">
        <v>5540246192824</v>
      </c>
      <c r="C202" s="13" t="str">
        <f t="shared" si="15"/>
        <v>MIX LEGUMES</v>
      </c>
      <c r="D202" s="9">
        <v>251</v>
      </c>
      <c r="E202" s="9">
        <v>1349.3088</v>
      </c>
      <c r="F202" s="9">
        <f t="shared" si="16"/>
        <v>5.3757322709163349</v>
      </c>
      <c r="G202" s="9">
        <v>251</v>
      </c>
      <c r="H202" s="15"/>
      <c r="I202" s="12"/>
      <c r="J202" s="12"/>
      <c r="K202" s="12"/>
      <c r="L202" s="12"/>
      <c r="M202" s="12"/>
      <c r="N202" s="12"/>
      <c r="O202" s="12"/>
      <c r="P202" s="12"/>
      <c r="Q202" s="12"/>
      <c r="R202" s="12"/>
      <c r="S202" s="12"/>
      <c r="T202" s="12"/>
      <c r="U202" s="12"/>
      <c r="V202" s="12"/>
      <c r="W202" s="12"/>
      <c r="X202" s="12"/>
      <c r="Y202" s="12"/>
      <c r="Z202" s="12"/>
      <c r="AA202" s="12"/>
    </row>
    <row r="203" spans="1:27" ht="12.75" customHeight="1" x14ac:dyDescent="0.15">
      <c r="A203" s="15">
        <v>202206</v>
      </c>
      <c r="B203" s="13">
        <v>5540246192831</v>
      </c>
      <c r="C203" s="13" t="str">
        <f t="shared" si="15"/>
        <v>MIX LEGUMES</v>
      </c>
      <c r="D203" s="9">
        <v>845</v>
      </c>
      <c r="E203" s="9">
        <v>7485.0048000000006</v>
      </c>
      <c r="F203" s="9">
        <f t="shared" si="16"/>
        <v>8.8579938461538461</v>
      </c>
      <c r="G203" s="9">
        <v>520</v>
      </c>
      <c r="H203" s="15"/>
      <c r="I203" s="12"/>
      <c r="J203" s="12"/>
      <c r="K203" s="12"/>
      <c r="L203" s="12"/>
      <c r="M203" s="12"/>
      <c r="N203" s="12"/>
      <c r="O203" s="12"/>
      <c r="P203" s="12"/>
      <c r="Q203" s="12"/>
      <c r="R203" s="12"/>
      <c r="S203" s="12"/>
      <c r="T203" s="12"/>
      <c r="U203" s="12"/>
      <c r="V203" s="12"/>
      <c r="W203" s="12"/>
      <c r="X203" s="12"/>
      <c r="Y203" s="12"/>
      <c r="Z203" s="12"/>
      <c r="AA203" s="12"/>
    </row>
    <row r="204" spans="1:27" ht="12.75" customHeight="1" x14ac:dyDescent="0.15">
      <c r="A204" s="15">
        <v>202206</v>
      </c>
      <c r="B204" s="11">
        <v>5540246192836</v>
      </c>
      <c r="C204" s="13" t="str">
        <f t="shared" si="15"/>
        <v>EMBALLAGES</v>
      </c>
      <c r="D204" s="6">
        <v>84</v>
      </c>
      <c r="E204" s="6">
        <v>11558.2464</v>
      </c>
      <c r="F204" s="9">
        <f t="shared" si="16"/>
        <v>137.59817142857142</v>
      </c>
      <c r="G204" s="6">
        <v>0</v>
      </c>
      <c r="H204" s="15"/>
      <c r="I204" s="12"/>
      <c r="J204" s="12"/>
      <c r="K204" s="12"/>
      <c r="L204" s="12"/>
      <c r="M204" s="12"/>
      <c r="N204" s="12"/>
      <c r="O204" s="12"/>
      <c r="P204" s="12"/>
      <c r="Q204" s="12"/>
      <c r="R204" s="12"/>
      <c r="S204" s="12"/>
      <c r="T204" s="12"/>
      <c r="U204" s="12"/>
      <c r="V204" s="12"/>
      <c r="W204" s="12"/>
      <c r="X204" s="12"/>
      <c r="Y204" s="12"/>
      <c r="Z204" s="12"/>
      <c r="AA204" s="12"/>
    </row>
    <row r="205" spans="1:27" ht="12.75" customHeight="1" x14ac:dyDescent="0.15">
      <c r="A205" s="15">
        <v>202206</v>
      </c>
      <c r="B205" s="11">
        <v>5540246192907</v>
      </c>
      <c r="C205" s="13" t="str">
        <f t="shared" si="15"/>
        <v>VOLAILLE</v>
      </c>
      <c r="D205" s="6">
        <v>2423</v>
      </c>
      <c r="E205" s="6">
        <v>67989.456000000006</v>
      </c>
      <c r="F205" s="9">
        <f t="shared" si="16"/>
        <v>28.060031366075115</v>
      </c>
      <c r="G205" s="6">
        <v>1912</v>
      </c>
      <c r="H205" s="15"/>
      <c r="I205" s="12"/>
      <c r="J205" s="12"/>
      <c r="K205" s="12"/>
      <c r="L205" s="12"/>
      <c r="M205" s="12"/>
      <c r="N205" s="12"/>
      <c r="O205" s="12"/>
      <c r="P205" s="12"/>
      <c r="Q205" s="12"/>
      <c r="R205" s="12"/>
      <c r="S205" s="12"/>
      <c r="T205" s="12"/>
      <c r="U205" s="12"/>
      <c r="V205" s="12"/>
      <c r="W205" s="12"/>
      <c r="X205" s="12"/>
      <c r="Y205" s="12"/>
      <c r="Z205" s="12"/>
      <c r="AA205" s="12"/>
    </row>
    <row r="206" spans="1:27" ht="12.75" customHeight="1" x14ac:dyDescent="0.15">
      <c r="A206" s="15">
        <v>202206</v>
      </c>
      <c r="B206" s="13">
        <v>5540246193249</v>
      </c>
      <c r="C206" s="13" t="str">
        <f t="shared" si="15"/>
        <v>EMBALLAGES</v>
      </c>
      <c r="D206" s="9">
        <v>235</v>
      </c>
      <c r="E206" s="9">
        <v>10275.336000000001</v>
      </c>
      <c r="F206" s="9">
        <f t="shared" si="16"/>
        <v>43.724834042553198</v>
      </c>
      <c r="G206" s="9">
        <v>235</v>
      </c>
      <c r="H206" s="15"/>
      <c r="I206" s="12"/>
      <c r="J206" s="12"/>
      <c r="K206" s="12"/>
      <c r="L206" s="12"/>
      <c r="M206" s="12"/>
      <c r="N206" s="12"/>
      <c r="O206" s="12"/>
      <c r="P206" s="12"/>
      <c r="Q206" s="12"/>
      <c r="R206" s="12"/>
      <c r="S206" s="12"/>
      <c r="T206" s="12"/>
      <c r="U206" s="12"/>
      <c r="V206" s="12"/>
      <c r="W206" s="12"/>
      <c r="X206" s="12"/>
      <c r="Y206" s="12"/>
      <c r="Z206" s="12"/>
      <c r="AA206" s="12"/>
    </row>
    <row r="207" spans="1:27" ht="12.75" customHeight="1" x14ac:dyDescent="0.15">
      <c r="A207" s="15">
        <v>202206</v>
      </c>
      <c r="B207" s="13">
        <v>5540246193316</v>
      </c>
      <c r="C207" s="13" t="str">
        <f t="shared" si="15"/>
        <v>BOULANGERIE</v>
      </c>
      <c r="D207" s="9">
        <v>260</v>
      </c>
      <c r="E207" s="9">
        <v>7867.2384000000002</v>
      </c>
      <c r="F207" s="9">
        <f t="shared" si="16"/>
        <v>30.258609230769231</v>
      </c>
      <c r="G207" s="9">
        <v>256</v>
      </c>
      <c r="H207" s="15"/>
      <c r="I207" s="12"/>
      <c r="J207" s="12"/>
      <c r="K207" s="12"/>
      <c r="L207" s="12"/>
      <c r="M207" s="12"/>
      <c r="N207" s="12"/>
      <c r="O207" s="12"/>
      <c r="P207" s="12"/>
      <c r="Q207" s="12"/>
      <c r="R207" s="12"/>
      <c r="S207" s="12"/>
      <c r="T207" s="12"/>
      <c r="U207" s="12"/>
      <c r="V207" s="12"/>
      <c r="W207" s="12"/>
      <c r="X207" s="12"/>
      <c r="Y207" s="12"/>
      <c r="Z207" s="12"/>
      <c r="AA207" s="12"/>
    </row>
    <row r="208" spans="1:27" ht="12.75" customHeight="1" x14ac:dyDescent="0.15">
      <c r="A208" s="15">
        <v>202206</v>
      </c>
      <c r="B208" s="11">
        <v>5540246193409</v>
      </c>
      <c r="C208" s="13" t="str">
        <f t="shared" si="15"/>
        <v>BOULANGERIE</v>
      </c>
      <c r="D208" s="6">
        <v>96</v>
      </c>
      <c r="E208" s="6">
        <v>4888.5119999999997</v>
      </c>
      <c r="F208" s="9">
        <f t="shared" si="16"/>
        <v>50.921999999999997</v>
      </c>
      <c r="G208" s="6">
        <v>38</v>
      </c>
      <c r="H208" s="15"/>
      <c r="I208" s="12"/>
      <c r="J208" s="12"/>
      <c r="K208" s="12"/>
      <c r="L208" s="12"/>
      <c r="M208" s="12"/>
      <c r="N208" s="12"/>
      <c r="O208" s="12"/>
      <c r="P208" s="12"/>
      <c r="Q208" s="12"/>
      <c r="R208" s="12"/>
      <c r="S208" s="12"/>
      <c r="T208" s="12"/>
      <c r="U208" s="12"/>
      <c r="V208" s="12"/>
      <c r="W208" s="12"/>
      <c r="X208" s="12"/>
      <c r="Y208" s="12"/>
      <c r="Z208" s="12"/>
      <c r="AA208" s="12"/>
    </row>
    <row r="209" spans="1:27" ht="12.75" customHeight="1" x14ac:dyDescent="0.15">
      <c r="A209" s="15">
        <v>202206</v>
      </c>
      <c r="B209" s="13">
        <v>5540246193505</v>
      </c>
      <c r="C209" s="13" t="str">
        <f t="shared" si="15"/>
        <v>BOULANGERIE</v>
      </c>
      <c r="D209" s="9">
        <v>15869</v>
      </c>
      <c r="E209" s="9">
        <v>12765.081600000001</v>
      </c>
      <c r="F209" s="9">
        <f t="shared" si="16"/>
        <v>0.80440365492469601</v>
      </c>
      <c r="G209" s="9">
        <v>67188</v>
      </c>
      <c r="H209" s="15"/>
      <c r="I209" s="12"/>
      <c r="J209" s="12"/>
      <c r="K209" s="12"/>
      <c r="L209" s="12"/>
      <c r="M209" s="12"/>
      <c r="N209" s="12"/>
      <c r="O209" s="12"/>
      <c r="P209" s="12"/>
      <c r="Q209" s="12"/>
      <c r="R209" s="12"/>
      <c r="S209" s="12"/>
      <c r="T209" s="12"/>
      <c r="U209" s="12"/>
      <c r="V209" s="12"/>
      <c r="W209" s="12"/>
      <c r="X209" s="12"/>
      <c r="Y209" s="12"/>
      <c r="Z209" s="12"/>
      <c r="AA209" s="12"/>
    </row>
    <row r="210" spans="1:27" ht="12.75" customHeight="1" x14ac:dyDescent="0.15">
      <c r="A210" s="15">
        <v>202206</v>
      </c>
      <c r="B210" s="11">
        <v>5540246193566</v>
      </c>
      <c r="C210" s="13" t="str">
        <f t="shared" si="15"/>
        <v>VOLAILLE</v>
      </c>
      <c r="D210" s="6">
        <v>9849</v>
      </c>
      <c r="E210" s="6">
        <v>88024.320000000007</v>
      </c>
      <c r="F210" s="9">
        <f t="shared" si="16"/>
        <v>8.9373865367042349</v>
      </c>
      <c r="G210" s="6">
        <v>9756</v>
      </c>
      <c r="H210" s="15"/>
      <c r="I210" s="12"/>
      <c r="J210" s="12"/>
      <c r="K210" s="12"/>
      <c r="L210" s="12"/>
      <c r="M210" s="12"/>
      <c r="N210" s="12"/>
      <c r="O210" s="12"/>
      <c r="P210" s="12"/>
      <c r="Q210" s="12"/>
      <c r="R210" s="12"/>
      <c r="S210" s="12"/>
      <c r="T210" s="12"/>
      <c r="U210" s="12"/>
      <c r="V210" s="12"/>
      <c r="W210" s="12"/>
      <c r="X210" s="12"/>
      <c r="Y210" s="12"/>
      <c r="Z210" s="12"/>
      <c r="AA210" s="12"/>
    </row>
    <row r="211" spans="1:27" ht="12.75" customHeight="1" x14ac:dyDescent="0.15">
      <c r="A211" s="15">
        <v>202206</v>
      </c>
      <c r="B211" s="11">
        <v>5540246193878</v>
      </c>
      <c r="C211" s="13" t="str">
        <f t="shared" si="15"/>
        <v>VOLAILLE</v>
      </c>
      <c r="D211" s="6">
        <v>0</v>
      </c>
      <c r="E211" s="6">
        <v>0</v>
      </c>
      <c r="F211" s="9" t="str">
        <f t="shared" si="16"/>
        <v>-</v>
      </c>
      <c r="G211" s="6">
        <v>0</v>
      </c>
      <c r="H211" s="15"/>
      <c r="I211" s="12"/>
      <c r="J211" s="12"/>
      <c r="K211" s="12"/>
      <c r="L211" s="12"/>
      <c r="M211" s="12"/>
      <c r="N211" s="12"/>
      <c r="O211" s="12"/>
      <c r="P211" s="12"/>
      <c r="Q211" s="12"/>
      <c r="R211" s="12"/>
      <c r="S211" s="12"/>
      <c r="T211" s="12"/>
      <c r="U211" s="12"/>
      <c r="V211" s="12"/>
      <c r="W211" s="12"/>
      <c r="X211" s="12"/>
      <c r="Y211" s="12"/>
      <c r="Z211" s="12"/>
      <c r="AA211" s="12"/>
    </row>
    <row r="212" spans="1:27" ht="12.75" customHeight="1" x14ac:dyDescent="0.15">
      <c r="A212" s="15">
        <v>202206</v>
      </c>
      <c r="B212" s="11">
        <v>5540246193999</v>
      </c>
      <c r="C212" s="13" t="str">
        <f t="shared" si="15"/>
        <v>MIX LEGUMES</v>
      </c>
      <c r="D212" s="6">
        <v>9338</v>
      </c>
      <c r="E212" s="6">
        <v>46652.025600000001</v>
      </c>
      <c r="F212" s="9">
        <f t="shared" si="16"/>
        <v>4.9959333476119081</v>
      </c>
      <c r="G212" s="6">
        <v>8236</v>
      </c>
      <c r="H212" s="15"/>
      <c r="I212" s="12"/>
      <c r="J212" s="12"/>
      <c r="K212" s="12"/>
      <c r="L212" s="12"/>
      <c r="M212" s="12"/>
      <c r="N212" s="12"/>
      <c r="O212" s="12"/>
      <c r="P212" s="12"/>
      <c r="Q212" s="12"/>
      <c r="R212" s="12"/>
      <c r="S212" s="12"/>
      <c r="T212" s="12"/>
      <c r="U212" s="12"/>
      <c r="V212" s="12"/>
      <c r="W212" s="12"/>
      <c r="X212" s="12"/>
      <c r="Y212" s="12"/>
      <c r="Z212" s="12"/>
      <c r="AA212" s="12"/>
    </row>
    <row r="213" spans="1:27" ht="12.75" customHeight="1" x14ac:dyDescent="0.15">
      <c r="A213" s="15">
        <v>202207</v>
      </c>
      <c r="B213" s="11">
        <v>5540246170256</v>
      </c>
      <c r="C213" s="13" t="str">
        <f t="shared" si="15"/>
        <v>BOULANGERIE</v>
      </c>
      <c r="D213" s="6">
        <v>808</v>
      </c>
      <c r="E213" s="6">
        <v>5427.1296000000002</v>
      </c>
      <c r="F213" s="9">
        <f t="shared" si="16"/>
        <v>6.7167445544554454</v>
      </c>
      <c r="G213" s="6">
        <v>5214</v>
      </c>
      <c r="H213" s="15"/>
      <c r="I213" s="12"/>
      <c r="J213" s="12"/>
      <c r="K213" s="12"/>
      <c r="L213" s="12"/>
      <c r="M213" s="12"/>
      <c r="N213" s="12"/>
      <c r="O213" s="12"/>
      <c r="P213" s="12"/>
      <c r="Q213" s="12"/>
      <c r="R213" s="12"/>
      <c r="S213" s="12"/>
      <c r="T213" s="12"/>
      <c r="U213" s="12"/>
      <c r="V213" s="12"/>
      <c r="W213" s="12"/>
      <c r="X213" s="12"/>
      <c r="Y213" s="12"/>
      <c r="Z213" s="12"/>
      <c r="AA213" s="12"/>
    </row>
    <row r="214" spans="1:27" ht="12.75" customHeight="1" x14ac:dyDescent="0.15">
      <c r="A214" s="15">
        <v>202207</v>
      </c>
      <c r="B214" s="11">
        <v>5540246171759</v>
      </c>
      <c r="C214" s="13" t="str">
        <f t="shared" si="15"/>
        <v>MIX LEGUMES</v>
      </c>
      <c r="D214" s="6">
        <v>4251</v>
      </c>
      <c r="E214" s="6">
        <v>23347.008000000002</v>
      </c>
      <c r="F214" s="9">
        <f t="shared" si="16"/>
        <v>5.4921213832039522</v>
      </c>
      <c r="G214" s="6">
        <v>2812</v>
      </c>
      <c r="H214" s="15"/>
      <c r="I214" s="12"/>
      <c r="J214" s="12"/>
      <c r="K214" s="12"/>
      <c r="L214" s="12"/>
      <c r="M214" s="12"/>
      <c r="N214" s="12"/>
      <c r="O214" s="12"/>
      <c r="P214" s="12"/>
      <c r="Q214" s="12"/>
      <c r="R214" s="12"/>
      <c r="S214" s="12"/>
      <c r="T214" s="12"/>
      <c r="U214" s="12"/>
      <c r="V214" s="12"/>
      <c r="W214" s="12"/>
      <c r="X214" s="12"/>
      <c r="Y214" s="12"/>
      <c r="Z214" s="12"/>
      <c r="AA214" s="12"/>
    </row>
    <row r="215" spans="1:27" ht="12.75" customHeight="1" x14ac:dyDescent="0.15">
      <c r="A215" s="15">
        <v>202207</v>
      </c>
      <c r="B215" s="13">
        <v>5540246171888</v>
      </c>
      <c r="C215" s="13" t="str">
        <f t="shared" si="15"/>
        <v>BOULANGERIE</v>
      </c>
      <c r="D215" s="9">
        <v>1216</v>
      </c>
      <c r="E215" s="9">
        <v>20486.304</v>
      </c>
      <c r="F215" s="9">
        <f t="shared" si="16"/>
        <v>16.84728947368421</v>
      </c>
      <c r="G215" s="9">
        <v>1200</v>
      </c>
      <c r="H215" s="15"/>
      <c r="I215" s="12"/>
      <c r="J215" s="12"/>
      <c r="K215" s="12"/>
      <c r="L215" s="12"/>
      <c r="M215" s="12"/>
      <c r="N215" s="12"/>
      <c r="O215" s="12"/>
      <c r="P215" s="12"/>
      <c r="Q215" s="12"/>
      <c r="R215" s="12"/>
      <c r="S215" s="12"/>
      <c r="T215" s="12"/>
      <c r="U215" s="12"/>
      <c r="V215" s="12"/>
      <c r="W215" s="12"/>
      <c r="X215" s="12"/>
      <c r="Y215" s="12"/>
      <c r="Z215" s="12"/>
      <c r="AA215" s="12"/>
    </row>
    <row r="216" spans="1:27" ht="12.75" customHeight="1" x14ac:dyDescent="0.15">
      <c r="A216" s="15">
        <v>202207</v>
      </c>
      <c r="B216" s="11">
        <v>5540246171933</v>
      </c>
      <c r="C216" s="13" t="str">
        <f t="shared" si="15"/>
        <v>CREMERIE</v>
      </c>
      <c r="D216" s="6">
        <v>446</v>
      </c>
      <c r="E216" s="6">
        <v>286.97760000000005</v>
      </c>
      <c r="F216" s="9">
        <f t="shared" si="16"/>
        <v>0.64344753363228713</v>
      </c>
      <c r="G216" s="6">
        <v>5513</v>
      </c>
      <c r="H216" s="15"/>
      <c r="I216" s="12"/>
      <c r="J216" s="12"/>
      <c r="K216" s="12"/>
      <c r="L216" s="12"/>
      <c r="M216" s="12"/>
      <c r="N216" s="12"/>
      <c r="O216" s="12"/>
      <c r="P216" s="12"/>
      <c r="Q216" s="12"/>
      <c r="R216" s="12"/>
      <c r="S216" s="12"/>
      <c r="T216" s="12"/>
      <c r="U216" s="12"/>
      <c r="V216" s="12"/>
      <c r="W216" s="12"/>
      <c r="X216" s="12"/>
      <c r="Y216" s="12"/>
      <c r="Z216" s="12"/>
      <c r="AA216" s="12"/>
    </row>
    <row r="217" spans="1:27" ht="12.75" customHeight="1" x14ac:dyDescent="0.15">
      <c r="A217" s="15">
        <v>202207</v>
      </c>
      <c r="B217" s="11">
        <v>5540246172539</v>
      </c>
      <c r="C217" s="13" t="str">
        <f t="shared" si="15"/>
        <v>CREMERIE</v>
      </c>
      <c r="D217" s="6">
        <v>40</v>
      </c>
      <c r="E217" s="6">
        <v>820.75680000000011</v>
      </c>
      <c r="F217" s="9">
        <f t="shared" si="16"/>
        <v>20.518920000000001</v>
      </c>
      <c r="G217" s="6">
        <v>33</v>
      </c>
      <c r="H217" s="15"/>
      <c r="I217" s="12"/>
      <c r="J217" s="12"/>
      <c r="K217" s="12"/>
      <c r="L217" s="12"/>
      <c r="M217" s="12"/>
      <c r="N217" s="12"/>
      <c r="O217" s="12"/>
      <c r="P217" s="12"/>
      <c r="Q217" s="12"/>
      <c r="R217" s="12"/>
      <c r="S217" s="12"/>
      <c r="T217" s="12"/>
      <c r="U217" s="12"/>
      <c r="V217" s="12"/>
      <c r="W217" s="12"/>
      <c r="X217" s="12"/>
      <c r="Y217" s="12"/>
      <c r="Z217" s="12"/>
      <c r="AA217" s="12"/>
    </row>
    <row r="218" spans="1:27" ht="12.75" customHeight="1" x14ac:dyDescent="0.15">
      <c r="A218" s="15">
        <v>202207</v>
      </c>
      <c r="B218" s="13">
        <v>5540246172669</v>
      </c>
      <c r="C218" s="13" t="str">
        <f t="shared" si="15"/>
        <v>CREMERIE</v>
      </c>
      <c r="D218" s="9">
        <v>168</v>
      </c>
      <c r="E218" s="9">
        <v>2273.0976000000001</v>
      </c>
      <c r="F218" s="9">
        <f t="shared" si="16"/>
        <v>13.530342857142857</v>
      </c>
      <c r="G218" s="9">
        <v>808</v>
      </c>
      <c r="H218" s="15"/>
      <c r="I218" s="12"/>
      <c r="J218" s="12"/>
      <c r="K218" s="12"/>
      <c r="L218" s="12"/>
      <c r="M218" s="12"/>
      <c r="N218" s="12"/>
      <c r="O218" s="12"/>
      <c r="P218" s="12"/>
      <c r="Q218" s="12"/>
      <c r="R218" s="12"/>
      <c r="S218" s="12"/>
      <c r="T218" s="12"/>
      <c r="U218" s="12"/>
      <c r="V218" s="12"/>
      <c r="W218" s="12"/>
      <c r="X218" s="12"/>
      <c r="Y218" s="12"/>
      <c r="Z218" s="12"/>
      <c r="AA218" s="12"/>
    </row>
    <row r="219" spans="1:27" ht="12.75" customHeight="1" x14ac:dyDescent="0.15">
      <c r="A219" s="15">
        <v>202207</v>
      </c>
      <c r="B219" s="11">
        <v>5540246172978</v>
      </c>
      <c r="C219" s="13" t="str">
        <f t="shared" si="15"/>
        <v>CREMERIE</v>
      </c>
      <c r="D219" s="6">
        <v>84</v>
      </c>
      <c r="E219" s="6">
        <v>67.348799999999997</v>
      </c>
      <c r="F219" s="9">
        <f t="shared" si="16"/>
        <v>0.80177142857142858</v>
      </c>
      <c r="G219" s="6">
        <v>11693</v>
      </c>
      <c r="H219" s="15"/>
      <c r="I219" s="12"/>
      <c r="J219" s="12"/>
      <c r="K219" s="12"/>
      <c r="L219" s="12"/>
      <c r="M219" s="12"/>
      <c r="N219" s="12"/>
      <c r="O219" s="12"/>
      <c r="P219" s="12"/>
      <c r="Q219" s="12"/>
      <c r="R219" s="12"/>
      <c r="S219" s="12"/>
      <c r="T219" s="12"/>
      <c r="U219" s="12"/>
      <c r="V219" s="12"/>
      <c r="W219" s="12"/>
      <c r="X219" s="12"/>
      <c r="Y219" s="12"/>
      <c r="Z219" s="12"/>
      <c r="AA219" s="12"/>
    </row>
    <row r="220" spans="1:27" ht="12.75" customHeight="1" x14ac:dyDescent="0.15">
      <c r="A220" s="15">
        <v>202207</v>
      </c>
      <c r="B220" s="13">
        <v>5540246173472</v>
      </c>
      <c r="C220" s="13" t="str">
        <f t="shared" si="15"/>
        <v>CREMERIE</v>
      </c>
      <c r="D220" s="9">
        <v>432</v>
      </c>
      <c r="E220" s="9">
        <v>9963.648000000001</v>
      </c>
      <c r="F220" s="9">
        <f t="shared" si="16"/>
        <v>23.064000000000004</v>
      </c>
      <c r="G220" s="9">
        <v>432</v>
      </c>
      <c r="H220" s="15"/>
      <c r="I220" s="12"/>
      <c r="J220" s="12"/>
      <c r="K220" s="12"/>
      <c r="L220" s="12"/>
      <c r="M220" s="12"/>
      <c r="N220" s="12"/>
      <c r="O220" s="12"/>
      <c r="P220" s="12"/>
      <c r="Q220" s="12"/>
      <c r="R220" s="12"/>
      <c r="S220" s="12"/>
      <c r="T220" s="12"/>
      <c r="U220" s="12"/>
      <c r="V220" s="12"/>
      <c r="W220" s="12"/>
      <c r="X220" s="12"/>
      <c r="Y220" s="12"/>
      <c r="Z220" s="12"/>
      <c r="AA220" s="12"/>
    </row>
    <row r="221" spans="1:27" ht="12.75" customHeight="1" x14ac:dyDescent="0.15">
      <c r="A221" s="15">
        <v>202207</v>
      </c>
      <c r="B221" s="13">
        <v>5540246173685</v>
      </c>
      <c r="C221" s="13" t="str">
        <f t="shared" si="15"/>
        <v>EMBALLAGES</v>
      </c>
      <c r="D221" s="9">
        <v>365</v>
      </c>
      <c r="E221" s="9">
        <v>9196.9344000000001</v>
      </c>
      <c r="F221" s="9">
        <f t="shared" si="16"/>
        <v>25.197080547945205</v>
      </c>
      <c r="G221" s="9">
        <v>177</v>
      </c>
      <c r="H221" s="15"/>
      <c r="I221" s="12"/>
      <c r="J221" s="12"/>
      <c r="K221" s="12"/>
      <c r="L221" s="12"/>
      <c r="M221" s="12"/>
      <c r="N221" s="12"/>
      <c r="O221" s="12"/>
      <c r="P221" s="12"/>
      <c r="Q221" s="12"/>
      <c r="R221" s="12"/>
      <c r="S221" s="12"/>
      <c r="T221" s="12"/>
      <c r="U221" s="12"/>
      <c r="V221" s="12"/>
      <c r="W221" s="12"/>
      <c r="X221" s="12"/>
      <c r="Y221" s="12"/>
      <c r="Z221" s="12"/>
      <c r="AA221" s="12"/>
    </row>
    <row r="222" spans="1:27" ht="12.75" customHeight="1" x14ac:dyDescent="0.15">
      <c r="A222" s="15">
        <v>202207</v>
      </c>
      <c r="B222" s="11">
        <v>5540246173686</v>
      </c>
      <c r="C222" s="13" t="str">
        <f t="shared" si="15"/>
        <v>EMBALLAGES</v>
      </c>
      <c r="D222" s="6">
        <v>404</v>
      </c>
      <c r="E222" s="6">
        <v>10192.7808</v>
      </c>
      <c r="F222" s="9">
        <f t="shared" si="16"/>
        <v>25.229655445544555</v>
      </c>
      <c r="G222" s="6">
        <v>207</v>
      </c>
      <c r="H222" s="15"/>
      <c r="I222" s="12"/>
      <c r="J222" s="12"/>
      <c r="K222" s="12"/>
      <c r="L222" s="12"/>
      <c r="M222" s="12"/>
      <c r="N222" s="12"/>
      <c r="O222" s="12"/>
      <c r="P222" s="12"/>
      <c r="Q222" s="12"/>
      <c r="R222" s="12"/>
      <c r="S222" s="12"/>
      <c r="T222" s="12"/>
      <c r="U222" s="12"/>
      <c r="V222" s="12"/>
      <c r="W222" s="12"/>
      <c r="X222" s="12"/>
      <c r="Y222" s="12"/>
      <c r="Z222" s="12"/>
      <c r="AA222" s="12"/>
    </row>
    <row r="223" spans="1:27" ht="12.75" customHeight="1" x14ac:dyDescent="0.15">
      <c r="A223" s="15">
        <v>202207</v>
      </c>
      <c r="B223" s="11">
        <v>5540246173906</v>
      </c>
      <c r="C223" s="13" t="str">
        <f t="shared" si="15"/>
        <v>VOLAILLE</v>
      </c>
      <c r="D223" s="6">
        <v>1453</v>
      </c>
      <c r="E223" s="6">
        <v>26989.113600000001</v>
      </c>
      <c r="F223" s="9">
        <f t="shared" si="16"/>
        <v>18.574751273227804</v>
      </c>
      <c r="G223" s="6">
        <v>706</v>
      </c>
      <c r="H223" s="15"/>
      <c r="I223" s="12"/>
      <c r="J223" s="12"/>
      <c r="K223" s="12"/>
      <c r="L223" s="12"/>
      <c r="M223" s="12"/>
      <c r="N223" s="12"/>
      <c r="O223" s="12"/>
      <c r="P223" s="12"/>
      <c r="Q223" s="12"/>
      <c r="R223" s="12"/>
      <c r="S223" s="12"/>
      <c r="T223" s="12"/>
      <c r="U223" s="12"/>
      <c r="V223" s="12"/>
      <c r="W223" s="12"/>
      <c r="X223" s="12"/>
      <c r="Y223" s="12"/>
      <c r="Z223" s="12"/>
      <c r="AA223" s="12"/>
    </row>
    <row r="224" spans="1:27" ht="12.75" customHeight="1" x14ac:dyDescent="0.15">
      <c r="A224" s="15">
        <v>202207</v>
      </c>
      <c r="B224" s="11">
        <v>5540246174095</v>
      </c>
      <c r="C224" s="13" t="str">
        <f t="shared" si="15"/>
        <v>CREMERIE</v>
      </c>
      <c r="D224" s="6">
        <v>21</v>
      </c>
      <c r="E224" s="6">
        <v>651.62880000000007</v>
      </c>
      <c r="F224" s="9">
        <f t="shared" si="16"/>
        <v>31.02994285714286</v>
      </c>
      <c r="G224" s="6">
        <v>84</v>
      </c>
      <c r="H224" s="15"/>
      <c r="I224" s="12"/>
      <c r="J224" s="12"/>
      <c r="K224" s="12"/>
      <c r="L224" s="12"/>
      <c r="M224" s="12"/>
      <c r="N224" s="12"/>
      <c r="O224" s="12"/>
      <c r="P224" s="12"/>
      <c r="Q224" s="12"/>
      <c r="R224" s="12"/>
      <c r="S224" s="12"/>
      <c r="T224" s="12"/>
      <c r="U224" s="12"/>
      <c r="V224" s="12"/>
      <c r="W224" s="12"/>
      <c r="X224" s="12"/>
      <c r="Y224" s="12"/>
      <c r="Z224" s="12"/>
      <c r="AA224" s="12"/>
    </row>
    <row r="225" spans="1:27" ht="12.75" customHeight="1" x14ac:dyDescent="0.15">
      <c r="A225" s="15">
        <v>202207</v>
      </c>
      <c r="B225" s="13">
        <v>5540246174174</v>
      </c>
      <c r="C225" s="13" t="str">
        <f t="shared" si="15"/>
        <v>CREMERIE</v>
      </c>
      <c r="D225" s="9">
        <v>38</v>
      </c>
      <c r="E225" s="9">
        <v>493.86239999999998</v>
      </c>
      <c r="F225" s="9">
        <f t="shared" si="16"/>
        <v>12.99637894736842</v>
      </c>
      <c r="G225" s="9">
        <v>708</v>
      </c>
      <c r="H225" s="15"/>
      <c r="I225" s="12"/>
      <c r="J225" s="12"/>
      <c r="K225" s="12"/>
      <c r="L225" s="12"/>
      <c r="M225" s="12"/>
      <c r="N225" s="12"/>
      <c r="O225" s="12"/>
      <c r="P225" s="12"/>
      <c r="Q225" s="12"/>
      <c r="R225" s="12"/>
      <c r="S225" s="12"/>
      <c r="T225" s="12"/>
      <c r="U225" s="12"/>
      <c r="V225" s="12"/>
      <c r="W225" s="12"/>
      <c r="X225" s="12"/>
      <c r="Y225" s="12"/>
      <c r="Z225" s="12"/>
      <c r="AA225" s="12"/>
    </row>
    <row r="226" spans="1:27" ht="12.75" customHeight="1" x14ac:dyDescent="0.15">
      <c r="A226" s="15">
        <v>202207</v>
      </c>
      <c r="B226" s="11">
        <v>5540246175047</v>
      </c>
      <c r="C226" s="13" t="str">
        <f t="shared" si="15"/>
        <v>CREMERIE</v>
      </c>
      <c r="D226" s="6">
        <v>0</v>
      </c>
      <c r="E226" s="6">
        <v>0</v>
      </c>
      <c r="F226" s="9" t="str">
        <f t="shared" si="16"/>
        <v>-</v>
      </c>
      <c r="G226" s="6">
        <v>724</v>
      </c>
      <c r="H226" s="15"/>
      <c r="I226" s="12"/>
      <c r="J226" s="12"/>
      <c r="K226" s="12"/>
      <c r="L226" s="12"/>
      <c r="M226" s="12"/>
      <c r="N226" s="12"/>
      <c r="O226" s="12"/>
      <c r="P226" s="12"/>
      <c r="Q226" s="12"/>
      <c r="R226" s="12"/>
      <c r="S226" s="12"/>
      <c r="T226" s="12"/>
      <c r="U226" s="12"/>
      <c r="V226" s="12"/>
      <c r="W226" s="12"/>
      <c r="X226" s="12"/>
      <c r="Y226" s="12"/>
      <c r="Z226" s="12"/>
      <c r="AA226" s="12"/>
    </row>
    <row r="227" spans="1:27" ht="12.75" customHeight="1" x14ac:dyDescent="0.15">
      <c r="A227" s="15">
        <v>202207</v>
      </c>
      <c r="B227" s="13">
        <v>5540246175049</v>
      </c>
      <c r="C227" s="13" t="str">
        <f t="shared" si="15"/>
        <v>CREMERIE</v>
      </c>
      <c r="D227" s="9">
        <v>98</v>
      </c>
      <c r="E227" s="9">
        <v>1014.2496000000001</v>
      </c>
      <c r="F227" s="9">
        <f t="shared" si="16"/>
        <v>10.349485714285715</v>
      </c>
      <c r="G227" s="9">
        <v>1963</v>
      </c>
      <c r="H227" s="15"/>
      <c r="I227" s="12"/>
      <c r="J227" s="12"/>
      <c r="K227" s="12"/>
      <c r="L227" s="12"/>
      <c r="M227" s="12"/>
      <c r="N227" s="12"/>
      <c r="O227" s="12"/>
      <c r="P227" s="12"/>
      <c r="Q227" s="12"/>
      <c r="R227" s="12"/>
      <c r="S227" s="12"/>
      <c r="T227" s="12"/>
      <c r="U227" s="12"/>
      <c r="V227" s="12"/>
      <c r="W227" s="12"/>
      <c r="X227" s="12"/>
      <c r="Y227" s="12"/>
      <c r="Z227" s="12"/>
      <c r="AA227" s="12"/>
    </row>
    <row r="228" spans="1:27" ht="12.75" customHeight="1" x14ac:dyDescent="0.15">
      <c r="A228" s="15">
        <v>202207</v>
      </c>
      <c r="B228" s="11">
        <v>5540246175050</v>
      </c>
      <c r="C228" s="13" t="str">
        <f t="shared" si="15"/>
        <v>CREMERIE</v>
      </c>
      <c r="D228" s="6">
        <v>348</v>
      </c>
      <c r="E228" s="6">
        <v>4030.5600000000004</v>
      </c>
      <c r="F228" s="9">
        <f t="shared" si="16"/>
        <v>11.582068965517243</v>
      </c>
      <c r="G228" s="6">
        <v>1880</v>
      </c>
      <c r="H228" s="15"/>
      <c r="I228" s="12"/>
      <c r="J228" s="12"/>
      <c r="K228" s="12"/>
      <c r="L228" s="12"/>
      <c r="M228" s="12"/>
      <c r="N228" s="12"/>
      <c r="O228" s="12"/>
      <c r="P228" s="12"/>
      <c r="Q228" s="12"/>
      <c r="R228" s="12"/>
      <c r="S228" s="12"/>
      <c r="T228" s="12"/>
      <c r="U228" s="12"/>
      <c r="V228" s="12"/>
      <c r="W228" s="12"/>
      <c r="X228" s="12"/>
      <c r="Y228" s="12"/>
      <c r="Z228" s="12"/>
      <c r="AA228" s="12"/>
    </row>
    <row r="229" spans="1:27" ht="12.75" customHeight="1" x14ac:dyDescent="0.15">
      <c r="A229" s="15">
        <v>202207</v>
      </c>
      <c r="B229" s="13">
        <v>5540246175372</v>
      </c>
      <c r="C229" s="13" t="str">
        <f t="shared" si="15"/>
        <v>BOULANGERIE</v>
      </c>
      <c r="D229" s="9">
        <v>2889</v>
      </c>
      <c r="E229" s="9">
        <v>11294.640000000001</v>
      </c>
      <c r="F229" s="9">
        <f t="shared" si="16"/>
        <v>3.9095327102803741</v>
      </c>
      <c r="G229" s="9">
        <v>174</v>
      </c>
      <c r="H229" s="15"/>
      <c r="I229" s="12"/>
      <c r="J229" s="12"/>
      <c r="K229" s="12"/>
      <c r="L229" s="12"/>
      <c r="M229" s="12"/>
      <c r="N229" s="12"/>
      <c r="O229" s="12"/>
      <c r="P229" s="12"/>
      <c r="Q229" s="12"/>
      <c r="R229" s="12"/>
      <c r="S229" s="12"/>
      <c r="T229" s="12"/>
      <c r="U229" s="12"/>
      <c r="V229" s="12"/>
      <c r="W229" s="12"/>
      <c r="X229" s="12"/>
      <c r="Y229" s="12"/>
      <c r="Z229" s="12"/>
      <c r="AA229" s="12"/>
    </row>
    <row r="230" spans="1:27" ht="12.75" customHeight="1" x14ac:dyDescent="0.15">
      <c r="A230" s="15">
        <v>202207</v>
      </c>
      <c r="B230" s="11">
        <v>5540246175461</v>
      </c>
      <c r="C230" s="13" t="str">
        <f t="shared" si="15"/>
        <v>MIX LEGUMES</v>
      </c>
      <c r="D230" s="6">
        <v>6014</v>
      </c>
      <c r="E230" s="6">
        <v>55427.328000000001</v>
      </c>
      <c r="F230" s="9">
        <f t="shared" si="16"/>
        <v>9.2163831060858001</v>
      </c>
      <c r="G230" s="6">
        <v>502</v>
      </c>
      <c r="H230" s="15"/>
      <c r="I230" s="12"/>
      <c r="J230" s="12"/>
      <c r="K230" s="12"/>
      <c r="L230" s="12"/>
      <c r="M230" s="12"/>
      <c r="N230" s="12"/>
      <c r="O230" s="12"/>
      <c r="P230" s="12"/>
      <c r="Q230" s="12"/>
      <c r="R230" s="12"/>
      <c r="S230" s="12"/>
      <c r="T230" s="12"/>
      <c r="U230" s="12"/>
      <c r="V230" s="12"/>
      <c r="W230" s="12"/>
      <c r="X230" s="12"/>
      <c r="Y230" s="12"/>
      <c r="Z230" s="12"/>
      <c r="AA230" s="12"/>
    </row>
    <row r="231" spans="1:27" ht="12.75" customHeight="1" x14ac:dyDescent="0.15">
      <c r="A231" s="15">
        <v>202207</v>
      </c>
      <c r="B231" s="11">
        <v>5540246176294</v>
      </c>
      <c r="C231" s="13" t="str">
        <f t="shared" si="15"/>
        <v>CREMERIE</v>
      </c>
      <c r="D231" s="6">
        <v>75</v>
      </c>
      <c r="E231" s="6">
        <v>68.42880000000001</v>
      </c>
      <c r="F231" s="9">
        <f t="shared" si="16"/>
        <v>0.91238400000000008</v>
      </c>
      <c r="G231" s="6">
        <v>9615</v>
      </c>
      <c r="H231" s="15"/>
      <c r="I231" s="12"/>
      <c r="J231" s="12"/>
      <c r="K231" s="12"/>
      <c r="L231" s="12"/>
      <c r="M231" s="12"/>
      <c r="N231" s="12"/>
      <c r="O231" s="12"/>
      <c r="P231" s="12"/>
      <c r="Q231" s="12"/>
      <c r="R231" s="12"/>
      <c r="S231" s="12"/>
      <c r="T231" s="12"/>
      <c r="U231" s="12"/>
      <c r="V231" s="12"/>
      <c r="W231" s="12"/>
      <c r="X231" s="12"/>
      <c r="Y231" s="12"/>
      <c r="Z231" s="12"/>
      <c r="AA231" s="12"/>
    </row>
    <row r="232" spans="1:27" ht="12.75" customHeight="1" x14ac:dyDescent="0.15">
      <c r="A232" s="15">
        <v>202207</v>
      </c>
      <c r="B232" s="13">
        <v>5540246176295</v>
      </c>
      <c r="C232" s="13" t="str">
        <f t="shared" si="15"/>
        <v>CREMERIE</v>
      </c>
      <c r="D232" s="9">
        <v>3675</v>
      </c>
      <c r="E232" s="9">
        <v>3387.2256000000002</v>
      </c>
      <c r="F232" s="9">
        <f t="shared" si="16"/>
        <v>0.92169404081632655</v>
      </c>
      <c r="G232" s="9">
        <v>44359</v>
      </c>
      <c r="H232" s="15"/>
      <c r="I232" s="12"/>
      <c r="J232" s="12"/>
      <c r="K232" s="12"/>
      <c r="L232" s="12"/>
      <c r="M232" s="12"/>
      <c r="N232" s="12"/>
      <c r="O232" s="12"/>
      <c r="P232" s="12"/>
      <c r="Q232" s="12"/>
      <c r="R232" s="12"/>
      <c r="S232" s="12"/>
      <c r="T232" s="12"/>
      <c r="U232" s="12"/>
      <c r="V232" s="12"/>
      <c r="W232" s="12"/>
      <c r="X232" s="12"/>
      <c r="Y232" s="12"/>
      <c r="Z232" s="12"/>
      <c r="AA232" s="12"/>
    </row>
    <row r="233" spans="1:27" ht="12.75" customHeight="1" x14ac:dyDescent="0.15">
      <c r="A233" s="15">
        <v>202207</v>
      </c>
      <c r="B233" s="13">
        <v>5540246176699</v>
      </c>
      <c r="C233" s="13" t="str">
        <f t="shared" si="15"/>
        <v>CREMERIE</v>
      </c>
      <c r="D233" s="9">
        <v>0</v>
      </c>
      <c r="E233" s="9">
        <v>0</v>
      </c>
      <c r="F233" s="9" t="str">
        <f t="shared" si="16"/>
        <v>-</v>
      </c>
      <c r="G233" s="9">
        <v>35288</v>
      </c>
      <c r="H233" s="15"/>
      <c r="I233" s="12"/>
      <c r="J233" s="12"/>
      <c r="K233" s="12"/>
      <c r="L233" s="12"/>
      <c r="M233" s="12"/>
      <c r="N233" s="12"/>
      <c r="O233" s="12"/>
      <c r="P233" s="12"/>
      <c r="Q233" s="12"/>
      <c r="R233" s="12"/>
      <c r="S233" s="12"/>
      <c r="T233" s="12"/>
      <c r="U233" s="12"/>
      <c r="V233" s="12"/>
      <c r="W233" s="12"/>
      <c r="X233" s="12"/>
      <c r="Y233" s="12"/>
      <c r="Z233" s="12"/>
      <c r="AA233" s="12"/>
    </row>
    <row r="234" spans="1:27" ht="12.75" customHeight="1" x14ac:dyDescent="0.15">
      <c r="A234" s="15">
        <v>202207</v>
      </c>
      <c r="B234" s="11">
        <v>5540246177132</v>
      </c>
      <c r="C234" s="13" t="str">
        <f t="shared" si="15"/>
        <v>MIX LEGUMES</v>
      </c>
      <c r="D234" s="6">
        <v>9976</v>
      </c>
      <c r="E234" s="6">
        <v>36594.720000000001</v>
      </c>
      <c r="F234" s="9">
        <f t="shared" si="16"/>
        <v>3.6682758620689655</v>
      </c>
      <c r="G234" s="6">
        <v>17168</v>
      </c>
      <c r="H234" s="15"/>
      <c r="I234" s="12"/>
      <c r="J234" s="12"/>
      <c r="K234" s="12"/>
      <c r="L234" s="12"/>
      <c r="M234" s="12"/>
      <c r="N234" s="12"/>
      <c r="O234" s="12"/>
      <c r="P234" s="12"/>
      <c r="Q234" s="12"/>
      <c r="R234" s="12"/>
      <c r="S234" s="12"/>
      <c r="T234" s="12"/>
      <c r="U234" s="12"/>
      <c r="V234" s="12"/>
      <c r="W234" s="12"/>
      <c r="X234" s="12"/>
      <c r="Y234" s="12"/>
      <c r="Z234" s="12"/>
      <c r="AA234" s="12"/>
    </row>
    <row r="235" spans="1:27" ht="12.75" customHeight="1" x14ac:dyDescent="0.15">
      <c r="A235" s="15">
        <v>202207</v>
      </c>
      <c r="B235" s="13">
        <v>5540246177133</v>
      </c>
      <c r="C235" s="13" t="str">
        <f t="shared" si="15"/>
        <v>MIX LEGUMES</v>
      </c>
      <c r="D235" s="9">
        <v>12273</v>
      </c>
      <c r="E235" s="9">
        <v>44562.960000000006</v>
      </c>
      <c r="F235" s="9">
        <f t="shared" si="16"/>
        <v>3.6309753116597414</v>
      </c>
      <c r="G235" s="9">
        <v>13433</v>
      </c>
      <c r="H235" s="15"/>
      <c r="I235" s="12"/>
      <c r="J235" s="12"/>
      <c r="K235" s="12"/>
      <c r="L235" s="12"/>
      <c r="M235" s="12"/>
      <c r="N235" s="12"/>
      <c r="O235" s="12"/>
      <c r="P235" s="12"/>
      <c r="Q235" s="12"/>
      <c r="R235" s="12"/>
      <c r="S235" s="12"/>
      <c r="T235" s="12"/>
      <c r="U235" s="12"/>
      <c r="V235" s="12"/>
      <c r="W235" s="12"/>
      <c r="X235" s="12"/>
      <c r="Y235" s="12"/>
      <c r="Z235" s="12"/>
      <c r="AA235" s="12"/>
    </row>
    <row r="236" spans="1:27" ht="12.75" customHeight="1" x14ac:dyDescent="0.15">
      <c r="A236" s="15">
        <v>202207</v>
      </c>
      <c r="B236" s="13">
        <v>5540246177376</v>
      </c>
      <c r="C236" s="13" t="str">
        <f t="shared" si="15"/>
        <v>BOULANGERIE</v>
      </c>
      <c r="D236" s="9">
        <v>230</v>
      </c>
      <c r="E236" s="9">
        <v>9066.8160000000007</v>
      </c>
      <c r="F236" s="9">
        <f t="shared" si="16"/>
        <v>39.420939130434789</v>
      </c>
      <c r="G236" s="9">
        <v>683</v>
      </c>
      <c r="H236" s="15"/>
      <c r="I236" s="12"/>
      <c r="J236" s="12"/>
      <c r="K236" s="12"/>
      <c r="L236" s="12"/>
      <c r="M236" s="12"/>
      <c r="N236" s="12"/>
      <c r="O236" s="12"/>
      <c r="P236" s="12"/>
      <c r="Q236" s="12"/>
      <c r="R236" s="12"/>
      <c r="S236" s="12"/>
      <c r="T236" s="12"/>
      <c r="U236" s="12"/>
      <c r="V236" s="12"/>
      <c r="W236" s="12"/>
      <c r="X236" s="12"/>
      <c r="Y236" s="12"/>
      <c r="Z236" s="12"/>
      <c r="AA236" s="12"/>
    </row>
    <row r="237" spans="1:27" ht="12.75" customHeight="1" x14ac:dyDescent="0.15">
      <c r="A237" s="15">
        <v>202207</v>
      </c>
      <c r="B237" s="13">
        <v>5540246180522</v>
      </c>
      <c r="C237" s="13" t="str">
        <f t="shared" si="15"/>
        <v>BOULANGERIE</v>
      </c>
      <c r="D237" s="9">
        <v>548</v>
      </c>
      <c r="E237" s="9">
        <v>9583.4880000000012</v>
      </c>
      <c r="F237" s="9">
        <f t="shared" si="16"/>
        <v>17.488116788321172</v>
      </c>
      <c r="G237" s="9">
        <v>1193</v>
      </c>
      <c r="H237" s="15"/>
      <c r="I237" s="12"/>
      <c r="J237" s="12"/>
      <c r="K237" s="12"/>
      <c r="L237" s="12"/>
      <c r="M237" s="12"/>
      <c r="N237" s="12"/>
      <c r="O237" s="12"/>
      <c r="P237" s="12"/>
      <c r="Q237" s="12"/>
      <c r="R237" s="12"/>
      <c r="S237" s="12"/>
      <c r="T237" s="12"/>
      <c r="U237" s="12"/>
      <c r="V237" s="12"/>
      <c r="W237" s="12"/>
      <c r="X237" s="12"/>
      <c r="Y237" s="12"/>
      <c r="Z237" s="12"/>
      <c r="AA237" s="12"/>
    </row>
    <row r="238" spans="1:27" ht="12.75" customHeight="1" x14ac:dyDescent="0.15">
      <c r="A238" s="15">
        <v>202207</v>
      </c>
      <c r="B238" s="13">
        <v>5540246181016</v>
      </c>
      <c r="C238" s="13" t="str">
        <f t="shared" si="15"/>
        <v>VOLAILLE</v>
      </c>
      <c r="D238" s="9">
        <v>15507</v>
      </c>
      <c r="E238" s="9">
        <v>126731.86560000002</v>
      </c>
      <c r="F238" s="9">
        <f t="shared" si="16"/>
        <v>8.1725585606500299</v>
      </c>
      <c r="G238" s="9">
        <v>9772</v>
      </c>
      <c r="H238" s="15"/>
      <c r="I238" s="12"/>
      <c r="J238" s="12"/>
      <c r="K238" s="12"/>
      <c r="L238" s="12"/>
      <c r="M238" s="12"/>
      <c r="N238" s="12"/>
      <c r="O238" s="12"/>
      <c r="P238" s="12"/>
      <c r="Q238" s="12"/>
      <c r="R238" s="12"/>
      <c r="S238" s="12"/>
      <c r="T238" s="12"/>
      <c r="U238" s="12"/>
      <c r="V238" s="12"/>
      <c r="W238" s="12"/>
      <c r="X238" s="12"/>
      <c r="Y238" s="12"/>
      <c r="Z238" s="12"/>
      <c r="AA238" s="12"/>
    </row>
    <row r="239" spans="1:27" ht="12.75" customHeight="1" x14ac:dyDescent="0.15">
      <c r="A239" s="15">
        <v>202207</v>
      </c>
      <c r="B239" s="11">
        <v>5540246181061</v>
      </c>
      <c r="C239" s="13" t="str">
        <f t="shared" si="15"/>
        <v>VOLAILLE</v>
      </c>
      <c r="D239" s="6">
        <v>32469</v>
      </c>
      <c r="E239" s="6">
        <v>39479.356800000001</v>
      </c>
      <c r="F239" s="9">
        <f t="shared" si="16"/>
        <v>1.2159092303427885</v>
      </c>
      <c r="G239" s="6">
        <v>46354</v>
      </c>
      <c r="H239" s="15"/>
      <c r="I239" s="12"/>
      <c r="J239" s="12"/>
      <c r="K239" s="12"/>
      <c r="L239" s="12"/>
      <c r="M239" s="12"/>
      <c r="N239" s="12"/>
      <c r="O239" s="12"/>
      <c r="P239" s="12"/>
      <c r="Q239" s="12"/>
      <c r="R239" s="12"/>
      <c r="S239" s="12"/>
      <c r="T239" s="12"/>
      <c r="U239" s="12"/>
      <c r="V239" s="12"/>
      <c r="W239" s="12"/>
      <c r="X239" s="12"/>
      <c r="Y239" s="12"/>
      <c r="Z239" s="12"/>
      <c r="AA239" s="12"/>
    </row>
    <row r="240" spans="1:27" ht="12.75" customHeight="1" x14ac:dyDescent="0.15">
      <c r="A240" s="15">
        <v>202207</v>
      </c>
      <c r="B240" s="11">
        <v>5540246182684</v>
      </c>
      <c r="C240" s="13" t="str">
        <f t="shared" si="15"/>
        <v>BOULANGERIE</v>
      </c>
      <c r="D240" s="6">
        <v>140</v>
      </c>
      <c r="E240" s="6">
        <v>6985.4400000000005</v>
      </c>
      <c r="F240" s="9">
        <f t="shared" si="16"/>
        <v>49.896000000000001</v>
      </c>
      <c r="G240" s="6">
        <v>161</v>
      </c>
      <c r="H240" s="15"/>
      <c r="I240" s="12"/>
      <c r="J240" s="12"/>
      <c r="K240" s="12"/>
      <c r="L240" s="12"/>
      <c r="M240" s="12"/>
      <c r="N240" s="12"/>
      <c r="O240" s="12"/>
      <c r="P240" s="12"/>
      <c r="Q240" s="12"/>
      <c r="R240" s="12"/>
      <c r="S240" s="12"/>
      <c r="T240" s="12"/>
      <c r="U240" s="12"/>
      <c r="V240" s="12"/>
      <c r="W240" s="12"/>
      <c r="X240" s="12"/>
      <c r="Y240" s="12"/>
      <c r="Z240" s="12"/>
      <c r="AA240" s="12"/>
    </row>
    <row r="241" spans="1:27" ht="12.75" customHeight="1" x14ac:dyDescent="0.15">
      <c r="A241" s="15">
        <v>202207</v>
      </c>
      <c r="B241" s="11">
        <v>5540246183130</v>
      </c>
      <c r="C241" s="13" t="str">
        <f t="shared" si="15"/>
        <v>MIX LEGUMES</v>
      </c>
      <c r="D241" s="6">
        <v>5241</v>
      </c>
      <c r="E241" s="6">
        <v>22191.710400000004</v>
      </c>
      <c r="F241" s="9">
        <f t="shared" si="16"/>
        <v>4.2342511734401835</v>
      </c>
      <c r="G241" s="6">
        <v>5367</v>
      </c>
      <c r="H241" s="15"/>
      <c r="I241" s="12"/>
      <c r="J241" s="12"/>
      <c r="K241" s="12"/>
      <c r="L241" s="12"/>
      <c r="M241" s="12"/>
      <c r="N241" s="12"/>
      <c r="O241" s="12"/>
      <c r="P241" s="12"/>
      <c r="Q241" s="12"/>
      <c r="R241" s="12"/>
      <c r="S241" s="12"/>
      <c r="T241" s="12"/>
      <c r="U241" s="12"/>
      <c r="V241" s="12"/>
      <c r="W241" s="12"/>
      <c r="X241" s="12"/>
      <c r="Y241" s="12"/>
      <c r="Z241" s="12"/>
      <c r="AA241" s="12"/>
    </row>
    <row r="242" spans="1:27" ht="12.75" customHeight="1" x14ac:dyDescent="0.15">
      <c r="A242" s="15">
        <v>202207</v>
      </c>
      <c r="B242" s="13">
        <v>5540246183455</v>
      </c>
      <c r="C242" s="13" t="str">
        <f t="shared" si="15"/>
        <v>MIX LEGUMES</v>
      </c>
      <c r="D242" s="9">
        <v>1764</v>
      </c>
      <c r="E242" s="9">
        <v>13855.103999999999</v>
      </c>
      <c r="F242" s="9">
        <f t="shared" si="16"/>
        <v>7.8543673469387754</v>
      </c>
      <c r="G242" s="9">
        <v>279</v>
      </c>
      <c r="H242" s="15"/>
      <c r="I242" s="12"/>
      <c r="J242" s="12"/>
      <c r="K242" s="12"/>
      <c r="L242" s="12"/>
      <c r="M242" s="12"/>
      <c r="N242" s="12"/>
      <c r="O242" s="12"/>
      <c r="P242" s="12"/>
      <c r="Q242" s="12"/>
      <c r="R242" s="12"/>
      <c r="S242" s="12"/>
      <c r="T242" s="12"/>
      <c r="U242" s="12"/>
      <c r="V242" s="12"/>
      <c r="W242" s="12"/>
      <c r="X242" s="12"/>
      <c r="Y242" s="12"/>
      <c r="Z242" s="12"/>
      <c r="AA242" s="12"/>
    </row>
    <row r="243" spans="1:27" ht="12.75" customHeight="1" x14ac:dyDescent="0.15">
      <c r="A243" s="15">
        <v>202207</v>
      </c>
      <c r="B243" s="13">
        <v>5540246183537</v>
      </c>
      <c r="C243" s="13" t="str">
        <f t="shared" si="15"/>
        <v>MIX LEGUMES</v>
      </c>
      <c r="D243" s="9">
        <v>1782</v>
      </c>
      <c r="E243" s="9">
        <v>2504.9088000000002</v>
      </c>
      <c r="F243" s="9">
        <f t="shared" si="16"/>
        <v>1.4056727272727274</v>
      </c>
      <c r="G243" s="9">
        <v>2822</v>
      </c>
      <c r="H243" s="15"/>
      <c r="I243" s="12"/>
      <c r="J243" s="12"/>
      <c r="K243" s="12"/>
      <c r="L243" s="12"/>
      <c r="M243" s="12"/>
      <c r="N243" s="12"/>
      <c r="O243" s="12"/>
      <c r="P243" s="12"/>
      <c r="Q243" s="12"/>
      <c r="R243" s="12"/>
      <c r="S243" s="12"/>
      <c r="T243" s="12"/>
      <c r="U243" s="12"/>
      <c r="V243" s="12"/>
      <c r="W243" s="12"/>
      <c r="X243" s="12"/>
      <c r="Y243" s="12"/>
      <c r="Z243" s="12"/>
      <c r="AA243" s="12"/>
    </row>
    <row r="244" spans="1:27" ht="12.75" customHeight="1" x14ac:dyDescent="0.15">
      <c r="A244" s="15">
        <v>202207</v>
      </c>
      <c r="B244" s="11">
        <v>5540246183538</v>
      </c>
      <c r="C244" s="13" t="str">
        <f t="shared" si="15"/>
        <v>MIX LEGUMES</v>
      </c>
      <c r="D244" s="6">
        <v>3286</v>
      </c>
      <c r="E244" s="6">
        <v>4312.5695999999998</v>
      </c>
      <c r="F244" s="9">
        <f t="shared" si="16"/>
        <v>1.3124070602556299</v>
      </c>
      <c r="G244" s="6">
        <v>2413</v>
      </c>
      <c r="H244" s="15"/>
      <c r="I244" s="12"/>
      <c r="J244" s="12"/>
      <c r="K244" s="12"/>
      <c r="L244" s="12"/>
      <c r="M244" s="12"/>
      <c r="N244" s="12"/>
      <c r="O244" s="12"/>
      <c r="P244" s="12"/>
      <c r="Q244" s="12"/>
      <c r="R244" s="12"/>
      <c r="S244" s="12"/>
      <c r="T244" s="12"/>
      <c r="U244" s="12"/>
      <c r="V244" s="12"/>
      <c r="W244" s="12"/>
      <c r="X244" s="12"/>
      <c r="Y244" s="12"/>
      <c r="Z244" s="12"/>
      <c r="AA244" s="12"/>
    </row>
    <row r="245" spans="1:27" ht="12.75" customHeight="1" x14ac:dyDescent="0.15">
      <c r="A245" s="15">
        <v>202207</v>
      </c>
      <c r="B245" s="13">
        <v>5540246183541</v>
      </c>
      <c r="C245" s="13" t="str">
        <f t="shared" si="15"/>
        <v>MIX LEGUMES</v>
      </c>
      <c r="D245" s="9">
        <v>1996</v>
      </c>
      <c r="E245" s="9">
        <v>17981.567999999999</v>
      </c>
      <c r="F245" s="9">
        <f t="shared" si="16"/>
        <v>9.0088016032064129</v>
      </c>
      <c r="G245" s="9">
        <v>511</v>
      </c>
      <c r="H245" s="15"/>
      <c r="I245" s="12"/>
      <c r="J245" s="12"/>
      <c r="K245" s="12"/>
      <c r="L245" s="12"/>
      <c r="M245" s="12"/>
      <c r="N245" s="12"/>
      <c r="O245" s="12"/>
      <c r="P245" s="12"/>
      <c r="Q245" s="12"/>
      <c r="R245" s="12"/>
      <c r="S245" s="12"/>
      <c r="T245" s="12"/>
      <c r="U245" s="12"/>
      <c r="V245" s="12"/>
      <c r="W245" s="12"/>
      <c r="X245" s="12"/>
      <c r="Y245" s="12"/>
      <c r="Z245" s="12"/>
      <c r="AA245" s="12"/>
    </row>
    <row r="246" spans="1:27" ht="12.75" customHeight="1" x14ac:dyDescent="0.15">
      <c r="A246" s="15">
        <v>202207</v>
      </c>
      <c r="B246" s="11">
        <v>5540246183542</v>
      </c>
      <c r="C246" s="13" t="str">
        <f t="shared" si="15"/>
        <v>MIX LEGUMES</v>
      </c>
      <c r="D246" s="6">
        <v>1253</v>
      </c>
      <c r="E246" s="6">
        <v>3522.5280000000002</v>
      </c>
      <c r="F246" s="9">
        <f t="shared" si="16"/>
        <v>2.8112753391859537</v>
      </c>
      <c r="G246" s="6">
        <v>0</v>
      </c>
      <c r="H246" s="15"/>
      <c r="I246" s="12"/>
      <c r="J246" s="12"/>
      <c r="K246" s="12"/>
      <c r="L246" s="12"/>
      <c r="M246" s="12"/>
      <c r="N246" s="12"/>
      <c r="O246" s="12"/>
      <c r="P246" s="12"/>
      <c r="Q246" s="12"/>
      <c r="R246" s="12"/>
      <c r="S246" s="12"/>
      <c r="T246" s="12"/>
      <c r="U246" s="12"/>
      <c r="V246" s="12"/>
      <c r="W246" s="12"/>
      <c r="X246" s="12"/>
      <c r="Y246" s="12"/>
      <c r="Z246" s="12"/>
      <c r="AA246" s="12"/>
    </row>
    <row r="247" spans="1:27" ht="12.75" customHeight="1" x14ac:dyDescent="0.15">
      <c r="A247" s="15">
        <v>202207</v>
      </c>
      <c r="B247" s="11">
        <v>5540246183547</v>
      </c>
      <c r="C247" s="13" t="str">
        <f t="shared" si="15"/>
        <v>VOLAILLE</v>
      </c>
      <c r="D247" s="6">
        <v>12505</v>
      </c>
      <c r="E247" s="6">
        <v>128532.09600000001</v>
      </c>
      <c r="F247" s="9">
        <f t="shared" si="16"/>
        <v>10.278456297481007</v>
      </c>
      <c r="G247" s="6">
        <v>7390</v>
      </c>
      <c r="H247" s="15"/>
      <c r="I247" s="12"/>
      <c r="J247" s="12"/>
      <c r="K247" s="12"/>
      <c r="L247" s="12"/>
      <c r="M247" s="12"/>
      <c r="N247" s="12"/>
      <c r="O247" s="12"/>
      <c r="P247" s="12"/>
      <c r="Q247" s="12"/>
      <c r="R247" s="12"/>
      <c r="S247" s="12"/>
      <c r="T247" s="12"/>
      <c r="U247" s="12"/>
      <c r="V247" s="12"/>
      <c r="W247" s="12"/>
      <c r="X247" s="12"/>
      <c r="Y247" s="12"/>
      <c r="Z247" s="12"/>
      <c r="AA247" s="12"/>
    </row>
    <row r="248" spans="1:27" ht="12.75" customHeight="1" x14ac:dyDescent="0.15">
      <c r="A248" s="15">
        <v>202207</v>
      </c>
      <c r="B248" s="11">
        <v>5540246183552</v>
      </c>
      <c r="C248" s="13" t="str">
        <f t="shared" si="15"/>
        <v>MIX LEGUMES</v>
      </c>
      <c r="D248" s="6">
        <v>541</v>
      </c>
      <c r="E248" s="6">
        <v>996.49440000000004</v>
      </c>
      <c r="F248" s="9">
        <f t="shared" si="16"/>
        <v>1.8419489833641405</v>
      </c>
      <c r="G248" s="6">
        <v>297</v>
      </c>
      <c r="H248" s="15"/>
      <c r="I248" s="12"/>
      <c r="J248" s="12"/>
      <c r="K248" s="12"/>
      <c r="L248" s="12"/>
      <c r="M248" s="12"/>
      <c r="N248" s="12"/>
      <c r="O248" s="12"/>
      <c r="P248" s="12"/>
      <c r="Q248" s="12"/>
      <c r="R248" s="12"/>
      <c r="S248" s="12"/>
      <c r="T248" s="12"/>
      <c r="U248" s="12"/>
      <c r="V248" s="12"/>
      <c r="W248" s="12"/>
      <c r="X248" s="12"/>
      <c r="Y248" s="12"/>
      <c r="Z248" s="12"/>
      <c r="AA248" s="12"/>
    </row>
    <row r="249" spans="1:27" ht="12.75" customHeight="1" x14ac:dyDescent="0.15">
      <c r="A249" s="15">
        <v>202207</v>
      </c>
      <c r="B249" s="13">
        <v>5540246183554</v>
      </c>
      <c r="C249" s="13" t="str">
        <f t="shared" si="15"/>
        <v>MIX LEGUMES</v>
      </c>
      <c r="D249" s="9">
        <v>1546</v>
      </c>
      <c r="E249" s="9">
        <v>11612.073600000002</v>
      </c>
      <c r="F249" s="9">
        <f t="shared" si="16"/>
        <v>7.511043725743856</v>
      </c>
      <c r="G249" s="9">
        <v>0</v>
      </c>
      <c r="H249" s="15"/>
      <c r="I249" s="12"/>
      <c r="J249" s="12"/>
      <c r="K249" s="12"/>
      <c r="L249" s="12"/>
      <c r="M249" s="12"/>
      <c r="N249" s="12"/>
      <c r="O249" s="12"/>
      <c r="P249" s="12"/>
      <c r="Q249" s="12"/>
      <c r="R249" s="12"/>
      <c r="S249" s="12"/>
      <c r="T249" s="12"/>
      <c r="U249" s="12"/>
      <c r="V249" s="12"/>
      <c r="W249" s="12"/>
      <c r="X249" s="12"/>
      <c r="Y249" s="12"/>
      <c r="Z249" s="12"/>
      <c r="AA249" s="12"/>
    </row>
    <row r="250" spans="1:27" ht="12.75" customHeight="1" x14ac:dyDescent="0.15">
      <c r="A250" s="15">
        <v>202207</v>
      </c>
      <c r="B250" s="11">
        <v>5540246183555</v>
      </c>
      <c r="C250" s="13" t="str">
        <f t="shared" si="15"/>
        <v>MIX LEGUMES</v>
      </c>
      <c r="D250" s="6">
        <v>1894</v>
      </c>
      <c r="E250" s="6">
        <v>2531.0448000000001</v>
      </c>
      <c r="F250" s="9">
        <f t="shared" si="16"/>
        <v>1.3363488912354806</v>
      </c>
      <c r="G250" s="6">
        <v>743</v>
      </c>
      <c r="H250" s="15"/>
      <c r="I250" s="12"/>
      <c r="J250" s="12"/>
      <c r="K250" s="12"/>
      <c r="L250" s="12"/>
      <c r="M250" s="12"/>
      <c r="N250" s="12"/>
      <c r="O250" s="12"/>
      <c r="P250" s="12"/>
      <c r="Q250" s="12"/>
      <c r="R250" s="12"/>
      <c r="S250" s="12"/>
      <c r="T250" s="12"/>
      <c r="U250" s="12"/>
      <c r="V250" s="12"/>
      <c r="W250" s="12"/>
      <c r="X250" s="12"/>
      <c r="Y250" s="12"/>
      <c r="Z250" s="12"/>
      <c r="AA250" s="12"/>
    </row>
    <row r="251" spans="1:27" ht="12.75" customHeight="1" x14ac:dyDescent="0.15">
      <c r="A251" s="15">
        <v>202207</v>
      </c>
      <c r="B251" s="13">
        <v>5540246183556</v>
      </c>
      <c r="C251" s="13" t="str">
        <f t="shared" si="15"/>
        <v>MIX LEGUMES</v>
      </c>
      <c r="D251" s="9">
        <v>919</v>
      </c>
      <c r="E251" s="9">
        <v>6894.2016000000012</v>
      </c>
      <c r="F251" s="9">
        <f t="shared" si="16"/>
        <v>7.5018515778019603</v>
      </c>
      <c r="G251" s="9">
        <v>919</v>
      </c>
      <c r="H251" s="15"/>
      <c r="I251" s="12"/>
      <c r="J251" s="12"/>
      <c r="K251" s="12"/>
      <c r="L251" s="12"/>
      <c r="M251" s="12"/>
      <c r="N251" s="12"/>
      <c r="O251" s="12"/>
      <c r="P251" s="12"/>
      <c r="Q251" s="12"/>
      <c r="R251" s="12"/>
      <c r="S251" s="12"/>
      <c r="T251" s="12"/>
      <c r="U251" s="12"/>
      <c r="V251" s="12"/>
      <c r="W251" s="12"/>
      <c r="X251" s="12"/>
      <c r="Y251" s="12"/>
      <c r="Z251" s="12"/>
      <c r="AA251" s="12"/>
    </row>
    <row r="252" spans="1:27" ht="12.75" customHeight="1" x14ac:dyDescent="0.15">
      <c r="A252" s="15">
        <v>202207</v>
      </c>
      <c r="B252" s="11">
        <v>5540246183558</v>
      </c>
      <c r="C252" s="13" t="str">
        <f t="shared" si="15"/>
        <v>MIX LEGUMES</v>
      </c>
      <c r="D252" s="6">
        <v>5267</v>
      </c>
      <c r="E252" s="6">
        <v>29026.944</v>
      </c>
      <c r="F252" s="9">
        <f t="shared" si="16"/>
        <v>5.5110962597303965</v>
      </c>
      <c r="G252" s="6">
        <v>3364</v>
      </c>
      <c r="H252" s="15"/>
      <c r="I252" s="12"/>
      <c r="J252" s="12"/>
      <c r="K252" s="12"/>
      <c r="L252" s="12"/>
      <c r="M252" s="12"/>
      <c r="N252" s="12"/>
      <c r="O252" s="12"/>
      <c r="P252" s="12"/>
      <c r="Q252" s="12"/>
      <c r="R252" s="12"/>
      <c r="S252" s="12"/>
      <c r="T252" s="12"/>
      <c r="U252" s="12"/>
      <c r="V252" s="12"/>
      <c r="W252" s="12"/>
      <c r="X252" s="12"/>
      <c r="Y252" s="12"/>
      <c r="Z252" s="12"/>
      <c r="AA252" s="12"/>
    </row>
    <row r="253" spans="1:27" ht="12.75" customHeight="1" x14ac:dyDescent="0.15">
      <c r="A253" s="15">
        <v>202207</v>
      </c>
      <c r="B253" s="13">
        <v>5540246183560</v>
      </c>
      <c r="C253" s="13" t="str">
        <f t="shared" si="15"/>
        <v>MIX LEGUMES</v>
      </c>
      <c r="D253" s="9">
        <v>307</v>
      </c>
      <c r="E253" s="9">
        <v>7470.1440000000011</v>
      </c>
      <c r="F253" s="9">
        <f t="shared" si="16"/>
        <v>24.332716612377855</v>
      </c>
      <c r="G253" s="9">
        <v>93</v>
      </c>
      <c r="H253" s="15"/>
      <c r="I253" s="12"/>
      <c r="J253" s="12"/>
      <c r="K253" s="12"/>
      <c r="L253" s="12"/>
      <c r="M253" s="12"/>
      <c r="N253" s="12"/>
      <c r="O253" s="12"/>
      <c r="P253" s="12"/>
      <c r="Q253" s="12"/>
      <c r="R253" s="12"/>
      <c r="S253" s="12"/>
      <c r="T253" s="12"/>
      <c r="U253" s="12"/>
      <c r="V253" s="12"/>
      <c r="W253" s="12"/>
      <c r="X253" s="12"/>
      <c r="Y253" s="12"/>
      <c r="Z253" s="12"/>
      <c r="AA253" s="12"/>
    </row>
    <row r="254" spans="1:27" ht="12.75" customHeight="1" x14ac:dyDescent="0.15">
      <c r="A254" s="15">
        <v>202207</v>
      </c>
      <c r="B254" s="11">
        <v>5540246183562</v>
      </c>
      <c r="C254" s="13" t="str">
        <f t="shared" si="15"/>
        <v>MIX LEGUMES</v>
      </c>
      <c r="D254" s="6">
        <v>10023</v>
      </c>
      <c r="E254" s="6">
        <v>32285.952000000005</v>
      </c>
      <c r="F254" s="9">
        <f t="shared" si="16"/>
        <v>3.2211864711164329</v>
      </c>
      <c r="G254" s="6">
        <v>4084</v>
      </c>
      <c r="H254" s="15"/>
      <c r="I254" s="12"/>
      <c r="J254" s="12"/>
      <c r="K254" s="12"/>
      <c r="L254" s="12"/>
      <c r="M254" s="12"/>
      <c r="N254" s="12"/>
      <c r="O254" s="12"/>
      <c r="P254" s="12"/>
      <c r="Q254" s="12"/>
      <c r="R254" s="12"/>
      <c r="S254" s="12"/>
      <c r="T254" s="12"/>
      <c r="U254" s="12"/>
      <c r="V254" s="12"/>
      <c r="W254" s="12"/>
      <c r="X254" s="12"/>
      <c r="Y254" s="12"/>
      <c r="Z254" s="12"/>
      <c r="AA254" s="12"/>
    </row>
    <row r="255" spans="1:27" ht="12.75" customHeight="1" x14ac:dyDescent="0.15">
      <c r="A255" s="15">
        <v>202207</v>
      </c>
      <c r="B255" s="11">
        <v>5540246183587</v>
      </c>
      <c r="C255" s="13" t="str">
        <f t="shared" si="15"/>
        <v>MIX LEGUMES</v>
      </c>
      <c r="D255" s="6">
        <v>516</v>
      </c>
      <c r="E255" s="6">
        <v>10846.742400000001</v>
      </c>
      <c r="F255" s="9">
        <f t="shared" si="16"/>
        <v>21.020818604651165</v>
      </c>
      <c r="G255" s="6">
        <v>578</v>
      </c>
      <c r="H255" s="15"/>
      <c r="I255" s="12"/>
      <c r="J255" s="12"/>
      <c r="K255" s="12"/>
      <c r="L255" s="12"/>
      <c r="M255" s="12"/>
      <c r="N255" s="12"/>
      <c r="O255" s="12"/>
      <c r="P255" s="12"/>
      <c r="Q255" s="12"/>
      <c r="R255" s="12"/>
      <c r="S255" s="12"/>
      <c r="T255" s="12"/>
      <c r="U255" s="12"/>
      <c r="V255" s="12"/>
      <c r="W255" s="12"/>
      <c r="X255" s="12"/>
      <c r="Y255" s="12"/>
      <c r="Z255" s="12"/>
      <c r="AA255" s="12"/>
    </row>
    <row r="256" spans="1:27" ht="12.75" customHeight="1" x14ac:dyDescent="0.15">
      <c r="A256" s="15">
        <v>202207</v>
      </c>
      <c r="B256" s="13">
        <v>5540246183589</v>
      </c>
      <c r="C256" s="13" t="str">
        <f t="shared" si="15"/>
        <v>MIX LEGUMES</v>
      </c>
      <c r="D256" s="9">
        <v>2622</v>
      </c>
      <c r="E256" s="9">
        <v>34561.728000000003</v>
      </c>
      <c r="F256" s="9">
        <f t="shared" si="16"/>
        <v>13.181437070938216</v>
      </c>
      <c r="G256" s="9">
        <v>1056</v>
      </c>
      <c r="H256" s="15"/>
      <c r="I256" s="12"/>
      <c r="J256" s="12"/>
      <c r="K256" s="12"/>
      <c r="L256" s="12"/>
      <c r="M256" s="12"/>
      <c r="N256" s="12"/>
      <c r="O256" s="12"/>
      <c r="P256" s="12"/>
      <c r="Q256" s="12"/>
      <c r="R256" s="12"/>
      <c r="S256" s="12"/>
      <c r="T256" s="12"/>
      <c r="U256" s="12"/>
      <c r="V256" s="12"/>
      <c r="W256" s="12"/>
      <c r="X256" s="12"/>
      <c r="Y256" s="12"/>
      <c r="Z256" s="12"/>
      <c r="AA256" s="12"/>
    </row>
    <row r="257" spans="1:27" ht="12.75" customHeight="1" x14ac:dyDescent="0.15">
      <c r="A257" s="15">
        <v>202207</v>
      </c>
      <c r="B257" s="11">
        <v>5540246183590</v>
      </c>
      <c r="C257" s="13" t="str">
        <f t="shared" si="15"/>
        <v>MIX LEGUMES</v>
      </c>
      <c r="D257" s="6">
        <v>2318</v>
      </c>
      <c r="E257" s="6">
        <v>32151.816000000003</v>
      </c>
      <c r="F257" s="9">
        <f t="shared" si="16"/>
        <v>13.870498705780847</v>
      </c>
      <c r="G257" s="6">
        <v>0</v>
      </c>
      <c r="H257" s="15"/>
      <c r="I257" s="12"/>
      <c r="J257" s="12"/>
      <c r="K257" s="12"/>
      <c r="L257" s="12"/>
      <c r="M257" s="12"/>
      <c r="N257" s="12"/>
      <c r="O257" s="12"/>
      <c r="P257" s="12"/>
      <c r="Q257" s="12"/>
      <c r="R257" s="12"/>
      <c r="S257" s="12"/>
      <c r="T257" s="12"/>
      <c r="U257" s="12"/>
      <c r="V257" s="12"/>
      <c r="W257" s="12"/>
      <c r="X257" s="12"/>
      <c r="Y257" s="12"/>
      <c r="Z257" s="12"/>
      <c r="AA257" s="12"/>
    </row>
    <row r="258" spans="1:27" ht="12.75" customHeight="1" x14ac:dyDescent="0.15">
      <c r="A258" s="15">
        <v>202207</v>
      </c>
      <c r="B258" s="11">
        <v>5540246183844</v>
      </c>
      <c r="C258" s="13" t="str">
        <f t="shared" ref="C258:C321" si="17">VLOOKUP(B258,Categorie,4,FALSE)</f>
        <v>BOULANGERIE</v>
      </c>
      <c r="D258" s="6">
        <v>226</v>
      </c>
      <c r="E258" s="6">
        <v>6495.1200000000008</v>
      </c>
      <c r="F258" s="9">
        <f t="shared" si="16"/>
        <v>28.739469026548676</v>
      </c>
      <c r="G258" s="6">
        <v>181</v>
      </c>
      <c r="H258" s="15"/>
      <c r="I258" s="12"/>
      <c r="J258" s="12"/>
      <c r="K258" s="12"/>
      <c r="L258" s="12"/>
      <c r="M258" s="12"/>
      <c r="N258" s="12"/>
      <c r="O258" s="12"/>
      <c r="P258" s="12"/>
      <c r="Q258" s="12"/>
      <c r="R258" s="12"/>
      <c r="S258" s="12"/>
      <c r="T258" s="12"/>
      <c r="U258" s="12"/>
      <c r="V258" s="12"/>
      <c r="W258" s="12"/>
      <c r="X258" s="12"/>
      <c r="Y258" s="12"/>
      <c r="Z258" s="12"/>
      <c r="AA258" s="12"/>
    </row>
    <row r="259" spans="1:27" ht="12.75" customHeight="1" x14ac:dyDescent="0.15">
      <c r="A259" s="15">
        <v>202207</v>
      </c>
      <c r="B259" s="11">
        <v>5540246184036</v>
      </c>
      <c r="C259" s="13" t="str">
        <f t="shared" si="17"/>
        <v>BOULANGERIE</v>
      </c>
      <c r="D259" s="6">
        <v>244</v>
      </c>
      <c r="E259" s="6">
        <v>4173.12</v>
      </c>
      <c r="F259" s="9">
        <f t="shared" ref="F259:F322" si="18">IFERROR(E259/D259,"-")</f>
        <v>17.102950819672131</v>
      </c>
      <c r="G259" s="6">
        <v>119</v>
      </c>
      <c r="H259" s="15"/>
      <c r="I259" s="12"/>
      <c r="J259" s="12"/>
      <c r="K259" s="12"/>
      <c r="L259" s="12"/>
      <c r="M259" s="12"/>
      <c r="N259" s="12"/>
      <c r="O259" s="12"/>
      <c r="P259" s="12"/>
      <c r="Q259" s="12"/>
      <c r="R259" s="12"/>
      <c r="S259" s="12"/>
      <c r="T259" s="12"/>
      <c r="U259" s="12"/>
      <c r="V259" s="12"/>
      <c r="W259" s="12"/>
      <c r="X259" s="12"/>
      <c r="Y259" s="12"/>
      <c r="Z259" s="12"/>
      <c r="AA259" s="12"/>
    </row>
    <row r="260" spans="1:27" ht="12.75" customHeight="1" x14ac:dyDescent="0.15">
      <c r="A260" s="15">
        <v>202207</v>
      </c>
      <c r="B260" s="11">
        <v>5540246184617</v>
      </c>
      <c r="C260" s="13" t="str">
        <f t="shared" si="17"/>
        <v>MIX LEGUMES</v>
      </c>
      <c r="D260" s="6">
        <v>12528</v>
      </c>
      <c r="E260" s="6">
        <v>17729.280000000002</v>
      </c>
      <c r="F260" s="9">
        <f t="shared" si="18"/>
        <v>1.4151724137931037</v>
      </c>
      <c r="G260" s="6">
        <v>12621</v>
      </c>
      <c r="H260" s="15"/>
      <c r="I260" s="12"/>
      <c r="J260" s="12"/>
      <c r="K260" s="12"/>
      <c r="L260" s="12"/>
      <c r="M260" s="12"/>
      <c r="N260" s="12"/>
      <c r="O260" s="12"/>
      <c r="P260" s="12"/>
      <c r="Q260" s="12"/>
      <c r="R260" s="12"/>
      <c r="S260" s="12"/>
      <c r="T260" s="12"/>
      <c r="U260" s="12"/>
      <c r="V260" s="12"/>
      <c r="W260" s="12"/>
      <c r="X260" s="12"/>
      <c r="Y260" s="12"/>
      <c r="Z260" s="12"/>
      <c r="AA260" s="12"/>
    </row>
    <row r="261" spans="1:27" ht="12.75" customHeight="1" x14ac:dyDescent="0.15">
      <c r="A261" s="15">
        <v>202207</v>
      </c>
      <c r="B261" s="11">
        <v>5540246185278</v>
      </c>
      <c r="C261" s="13" t="str">
        <f t="shared" si="17"/>
        <v>VOLAILLE</v>
      </c>
      <c r="D261" s="6">
        <v>6840</v>
      </c>
      <c r="E261" s="6">
        <v>6749.7408000000005</v>
      </c>
      <c r="F261" s="9">
        <f t="shared" si="18"/>
        <v>0.98680421052631584</v>
      </c>
      <c r="G261" s="6">
        <v>24094</v>
      </c>
      <c r="H261" s="15"/>
      <c r="I261" s="12"/>
      <c r="J261" s="12"/>
      <c r="K261" s="12"/>
      <c r="L261" s="12"/>
      <c r="M261" s="12"/>
      <c r="N261" s="12"/>
      <c r="O261" s="12"/>
      <c r="P261" s="12"/>
      <c r="Q261" s="12"/>
      <c r="R261" s="12"/>
      <c r="S261" s="12"/>
      <c r="T261" s="12"/>
      <c r="U261" s="12"/>
      <c r="V261" s="12"/>
      <c r="W261" s="12"/>
      <c r="X261" s="12"/>
      <c r="Y261" s="12"/>
      <c r="Z261" s="12"/>
      <c r="AA261" s="12"/>
    </row>
    <row r="262" spans="1:27" ht="12.75" customHeight="1" x14ac:dyDescent="0.15">
      <c r="A262" s="15">
        <v>202207</v>
      </c>
      <c r="B262" s="13">
        <v>5540246185429</v>
      </c>
      <c r="C262" s="13" t="str">
        <f t="shared" si="17"/>
        <v>CREMERIE</v>
      </c>
      <c r="D262" s="9">
        <v>70</v>
      </c>
      <c r="E262" s="9">
        <v>368.06400000000002</v>
      </c>
      <c r="F262" s="9">
        <f t="shared" si="18"/>
        <v>5.258057142857143</v>
      </c>
      <c r="G262" s="9">
        <v>397</v>
      </c>
      <c r="H262" s="15"/>
      <c r="I262" s="12"/>
      <c r="J262" s="12"/>
      <c r="K262" s="12"/>
      <c r="L262" s="12"/>
      <c r="M262" s="12"/>
      <c r="N262" s="12"/>
      <c r="O262" s="12"/>
      <c r="P262" s="12"/>
      <c r="Q262" s="12"/>
      <c r="R262" s="12"/>
      <c r="S262" s="12"/>
      <c r="T262" s="12"/>
      <c r="U262" s="12"/>
      <c r="V262" s="12"/>
      <c r="W262" s="12"/>
      <c r="X262" s="12"/>
      <c r="Y262" s="12"/>
      <c r="Z262" s="12"/>
      <c r="AA262" s="12"/>
    </row>
    <row r="263" spans="1:27" ht="12.75" customHeight="1" x14ac:dyDescent="0.15">
      <c r="A263" s="15">
        <v>202207</v>
      </c>
      <c r="B263" s="13">
        <v>5540246185562</v>
      </c>
      <c r="C263" s="13" t="str">
        <f t="shared" si="17"/>
        <v>CREMERIE</v>
      </c>
      <c r="D263" s="9">
        <v>251</v>
      </c>
      <c r="E263" s="9">
        <v>727.83360000000005</v>
      </c>
      <c r="F263" s="9">
        <f t="shared" si="18"/>
        <v>2.8997354581673309</v>
      </c>
      <c r="G263" s="9">
        <v>126</v>
      </c>
      <c r="H263" s="15"/>
      <c r="I263" s="12"/>
      <c r="J263" s="12"/>
      <c r="K263" s="12"/>
      <c r="L263" s="12"/>
      <c r="M263" s="12"/>
      <c r="N263" s="12"/>
      <c r="O263" s="12"/>
      <c r="P263" s="12"/>
      <c r="Q263" s="12"/>
      <c r="R263" s="12"/>
      <c r="S263" s="12"/>
      <c r="T263" s="12"/>
      <c r="U263" s="12"/>
      <c r="V263" s="12"/>
      <c r="W263" s="12"/>
      <c r="X263" s="12"/>
      <c r="Y263" s="12"/>
      <c r="Z263" s="12"/>
      <c r="AA263" s="12"/>
    </row>
    <row r="264" spans="1:27" ht="12.75" customHeight="1" x14ac:dyDescent="0.15">
      <c r="A264" s="15">
        <v>202207</v>
      </c>
      <c r="B264" s="11">
        <v>5540246185627</v>
      </c>
      <c r="C264" s="13" t="str">
        <f t="shared" si="17"/>
        <v>EMBALLAGES</v>
      </c>
      <c r="D264" s="6">
        <v>5</v>
      </c>
      <c r="E264" s="6">
        <v>2685.3120000000004</v>
      </c>
      <c r="F264" s="9">
        <f t="shared" si="18"/>
        <v>537.06240000000003</v>
      </c>
      <c r="G264" s="6">
        <v>0</v>
      </c>
      <c r="H264" s="15"/>
      <c r="I264" s="12"/>
      <c r="J264" s="12"/>
      <c r="K264" s="12"/>
      <c r="L264" s="12"/>
      <c r="M264" s="12"/>
      <c r="N264" s="12"/>
      <c r="O264" s="12"/>
      <c r="P264" s="12"/>
      <c r="Q264" s="12"/>
      <c r="R264" s="12"/>
      <c r="S264" s="12"/>
      <c r="T264" s="12"/>
      <c r="U264" s="12"/>
      <c r="V264" s="12"/>
      <c r="W264" s="12"/>
      <c r="X264" s="12"/>
      <c r="Y264" s="12"/>
      <c r="Z264" s="12"/>
      <c r="AA264" s="12"/>
    </row>
    <row r="265" spans="1:27" ht="12.75" customHeight="1" x14ac:dyDescent="0.15">
      <c r="A265" s="15">
        <v>202207</v>
      </c>
      <c r="B265" s="11">
        <v>5540246186010</v>
      </c>
      <c r="C265" s="13" t="str">
        <f t="shared" si="17"/>
        <v>EMBALLAGES</v>
      </c>
      <c r="D265" s="6">
        <v>121</v>
      </c>
      <c r="E265" s="6">
        <v>17771.270400000001</v>
      </c>
      <c r="F265" s="9">
        <f t="shared" si="18"/>
        <v>146.87000330578513</v>
      </c>
      <c r="G265" s="6">
        <v>3</v>
      </c>
      <c r="H265" s="15"/>
      <c r="I265" s="12"/>
      <c r="J265" s="12"/>
      <c r="K265" s="12"/>
      <c r="L265" s="12"/>
      <c r="M265" s="12"/>
      <c r="N265" s="12"/>
      <c r="O265" s="12"/>
      <c r="P265" s="12"/>
      <c r="Q265" s="12"/>
      <c r="R265" s="12"/>
      <c r="S265" s="12"/>
      <c r="T265" s="12"/>
      <c r="U265" s="12"/>
      <c r="V265" s="12"/>
      <c r="W265" s="12"/>
      <c r="X265" s="12"/>
      <c r="Y265" s="12"/>
      <c r="Z265" s="12"/>
      <c r="AA265" s="12"/>
    </row>
    <row r="266" spans="1:27" ht="12.75" customHeight="1" x14ac:dyDescent="0.15">
      <c r="A266" s="15">
        <v>202207</v>
      </c>
      <c r="B266" s="13">
        <v>5540246186011</v>
      </c>
      <c r="C266" s="13" t="str">
        <f t="shared" si="17"/>
        <v>EMBALLAGES</v>
      </c>
      <c r="D266" s="9">
        <v>110</v>
      </c>
      <c r="E266" s="9">
        <v>6208.9632000000001</v>
      </c>
      <c r="F266" s="9">
        <f t="shared" si="18"/>
        <v>56.445120000000003</v>
      </c>
      <c r="G266" s="9">
        <v>3</v>
      </c>
      <c r="H266" s="15"/>
      <c r="I266" s="12"/>
      <c r="J266" s="12"/>
      <c r="K266" s="12"/>
      <c r="L266" s="12"/>
      <c r="M266" s="12"/>
      <c r="N266" s="12"/>
      <c r="O266" s="12"/>
      <c r="P266" s="12"/>
      <c r="Q266" s="12"/>
      <c r="R266" s="12"/>
      <c r="S266" s="12"/>
      <c r="T266" s="12"/>
      <c r="U266" s="12"/>
      <c r="V266" s="12"/>
      <c r="W266" s="12"/>
      <c r="X266" s="12"/>
      <c r="Y266" s="12"/>
      <c r="Z266" s="12"/>
      <c r="AA266" s="12"/>
    </row>
    <row r="267" spans="1:27" ht="12.75" customHeight="1" x14ac:dyDescent="0.15">
      <c r="A267" s="15">
        <v>202207</v>
      </c>
      <c r="B267" s="11">
        <v>5540246186017</v>
      </c>
      <c r="C267" s="13" t="str">
        <f t="shared" si="17"/>
        <v>EMBALLAGES</v>
      </c>
      <c r="D267" s="6">
        <v>77</v>
      </c>
      <c r="E267" s="6">
        <v>8105.9616000000015</v>
      </c>
      <c r="F267" s="9">
        <f t="shared" si="18"/>
        <v>105.27222857142858</v>
      </c>
      <c r="G267" s="6">
        <v>3</v>
      </c>
      <c r="H267" s="15"/>
      <c r="I267" s="12"/>
      <c r="J267" s="12"/>
      <c r="K267" s="12"/>
      <c r="L267" s="12"/>
      <c r="M267" s="12"/>
      <c r="N267" s="12"/>
      <c r="O267" s="12"/>
      <c r="P267" s="12"/>
      <c r="Q267" s="12"/>
      <c r="R267" s="12"/>
      <c r="S267" s="12"/>
      <c r="T267" s="12"/>
      <c r="U267" s="12"/>
      <c r="V267" s="12"/>
      <c r="W267" s="12"/>
      <c r="X267" s="12"/>
      <c r="Y267" s="12"/>
      <c r="Z267" s="12"/>
      <c r="AA267" s="12"/>
    </row>
    <row r="268" spans="1:27" ht="12.75" customHeight="1" x14ac:dyDescent="0.15">
      <c r="A268" s="15">
        <v>202207</v>
      </c>
      <c r="B268" s="13">
        <v>5540246186325</v>
      </c>
      <c r="C268" s="13" t="str">
        <f t="shared" si="17"/>
        <v>CREMERIE</v>
      </c>
      <c r="D268" s="9">
        <v>279</v>
      </c>
      <c r="E268" s="9">
        <v>684.28800000000012</v>
      </c>
      <c r="F268" s="9">
        <f t="shared" si="18"/>
        <v>2.4526451612903228</v>
      </c>
      <c r="G268" s="9">
        <v>307</v>
      </c>
      <c r="H268" s="15"/>
      <c r="I268" s="12"/>
      <c r="J268" s="12"/>
      <c r="K268" s="12"/>
      <c r="L268" s="12"/>
      <c r="M268" s="12"/>
      <c r="N268" s="12"/>
      <c r="O268" s="12"/>
      <c r="P268" s="12"/>
      <c r="Q268" s="12"/>
      <c r="R268" s="12"/>
      <c r="S268" s="12"/>
      <c r="T268" s="12"/>
      <c r="U268" s="12"/>
      <c r="V268" s="12"/>
      <c r="W268" s="12"/>
      <c r="X268" s="12"/>
      <c r="Y268" s="12"/>
      <c r="Z268" s="12"/>
      <c r="AA268" s="12"/>
    </row>
    <row r="269" spans="1:27" ht="12.75" customHeight="1" x14ac:dyDescent="0.15">
      <c r="A269" s="15">
        <v>202207</v>
      </c>
      <c r="B269" s="13">
        <v>5540246186351</v>
      </c>
      <c r="C269" s="13" t="str">
        <f t="shared" si="17"/>
        <v>MIX LEGUMES</v>
      </c>
      <c r="D269" s="9">
        <v>1740</v>
      </c>
      <c r="E269" s="9">
        <v>103129.20000000001</v>
      </c>
      <c r="F269" s="9">
        <f t="shared" si="18"/>
        <v>59.269655172413799</v>
      </c>
      <c r="G269" s="9">
        <v>223</v>
      </c>
      <c r="H269" s="15"/>
      <c r="I269" s="12"/>
      <c r="J269" s="12"/>
      <c r="K269" s="12"/>
      <c r="L269" s="12"/>
      <c r="M269" s="12"/>
      <c r="N269" s="12"/>
      <c r="O269" s="12"/>
      <c r="P269" s="12"/>
      <c r="Q269" s="12"/>
      <c r="R269" s="12"/>
      <c r="S269" s="12"/>
      <c r="T269" s="12"/>
      <c r="U269" s="12"/>
      <c r="V269" s="12"/>
      <c r="W269" s="12"/>
      <c r="X269" s="12"/>
      <c r="Y269" s="12"/>
      <c r="Z269" s="12"/>
      <c r="AA269" s="12"/>
    </row>
    <row r="270" spans="1:27" ht="12.75" customHeight="1" x14ac:dyDescent="0.15">
      <c r="A270" s="15">
        <v>202207</v>
      </c>
      <c r="B270" s="11">
        <v>5540246186352</v>
      </c>
      <c r="C270" s="13" t="str">
        <f t="shared" si="17"/>
        <v>MIX LEGUMES</v>
      </c>
      <c r="D270" s="6">
        <v>9675</v>
      </c>
      <c r="E270" s="6">
        <v>101781.36</v>
      </c>
      <c r="F270" s="9">
        <f t="shared" si="18"/>
        <v>10.520037209302325</v>
      </c>
      <c r="G270" s="6">
        <v>1474</v>
      </c>
      <c r="H270" s="15"/>
      <c r="I270" s="12"/>
      <c r="J270" s="12"/>
      <c r="K270" s="12"/>
      <c r="L270" s="12"/>
      <c r="M270" s="12"/>
      <c r="N270" s="12"/>
      <c r="O270" s="12"/>
      <c r="P270" s="12"/>
      <c r="Q270" s="12"/>
      <c r="R270" s="12"/>
      <c r="S270" s="12"/>
      <c r="T270" s="12"/>
      <c r="U270" s="12"/>
      <c r="V270" s="12"/>
      <c r="W270" s="12"/>
      <c r="X270" s="12"/>
      <c r="Y270" s="12"/>
      <c r="Z270" s="12"/>
      <c r="AA270" s="12"/>
    </row>
    <row r="271" spans="1:27" ht="12.75" customHeight="1" x14ac:dyDescent="0.15">
      <c r="A271" s="15">
        <v>202207</v>
      </c>
      <c r="B271" s="11">
        <v>5540246187882</v>
      </c>
      <c r="C271" s="13" t="str">
        <f t="shared" si="17"/>
        <v>EMBALLAGES</v>
      </c>
      <c r="D271" s="6">
        <v>70</v>
      </c>
      <c r="E271" s="6">
        <v>2670.0191999999997</v>
      </c>
      <c r="F271" s="9">
        <f t="shared" si="18"/>
        <v>38.143131428571422</v>
      </c>
      <c r="G271" s="6">
        <v>3</v>
      </c>
      <c r="H271" s="15"/>
      <c r="I271" s="12"/>
      <c r="J271" s="12"/>
      <c r="K271" s="12"/>
      <c r="L271" s="12"/>
      <c r="M271" s="12"/>
      <c r="N271" s="12"/>
      <c r="O271" s="12"/>
      <c r="P271" s="12"/>
      <c r="Q271" s="12"/>
      <c r="R271" s="12"/>
      <c r="S271" s="12"/>
      <c r="T271" s="12"/>
      <c r="U271" s="12"/>
      <c r="V271" s="12"/>
      <c r="W271" s="12"/>
      <c r="X271" s="12"/>
      <c r="Y271" s="12"/>
      <c r="Z271" s="12"/>
      <c r="AA271" s="12"/>
    </row>
    <row r="272" spans="1:27" ht="12.75" customHeight="1" x14ac:dyDescent="0.15">
      <c r="A272" s="15">
        <v>202207</v>
      </c>
      <c r="B272" s="13">
        <v>5540246187987</v>
      </c>
      <c r="C272" s="13" t="str">
        <f t="shared" si="17"/>
        <v>CREMERIE</v>
      </c>
      <c r="D272" s="9">
        <v>0</v>
      </c>
      <c r="E272" s="9">
        <v>0</v>
      </c>
      <c r="F272" s="9" t="str">
        <f t="shared" si="18"/>
        <v>-</v>
      </c>
      <c r="G272" s="9">
        <v>21215</v>
      </c>
      <c r="H272" s="15"/>
      <c r="I272" s="12"/>
      <c r="J272" s="12"/>
      <c r="K272" s="12"/>
      <c r="L272" s="12"/>
      <c r="M272" s="12"/>
      <c r="N272" s="12"/>
      <c r="O272" s="12"/>
      <c r="P272" s="12"/>
      <c r="Q272" s="12"/>
      <c r="R272" s="12"/>
      <c r="S272" s="12"/>
      <c r="T272" s="12"/>
      <c r="U272" s="12"/>
      <c r="V272" s="12"/>
      <c r="W272" s="12"/>
      <c r="X272" s="12"/>
      <c r="Y272" s="12"/>
      <c r="Z272" s="12"/>
      <c r="AA272" s="12"/>
    </row>
    <row r="273" spans="1:27" ht="12.75" customHeight="1" x14ac:dyDescent="0.15">
      <c r="A273" s="15">
        <v>202207</v>
      </c>
      <c r="B273" s="11">
        <v>5540246187995</v>
      </c>
      <c r="C273" s="13" t="str">
        <f t="shared" si="17"/>
        <v>EMBALLAGES</v>
      </c>
      <c r="D273" s="6">
        <v>1866</v>
      </c>
      <c r="E273" s="6">
        <v>163626.22080000001</v>
      </c>
      <c r="F273" s="9">
        <f t="shared" si="18"/>
        <v>87.688221221864964</v>
      </c>
      <c r="G273" s="6">
        <v>418</v>
      </c>
      <c r="H273" s="15"/>
      <c r="I273" s="12"/>
      <c r="J273" s="12"/>
      <c r="K273" s="12"/>
      <c r="L273" s="12"/>
      <c r="M273" s="12"/>
      <c r="N273" s="12"/>
      <c r="O273" s="12"/>
      <c r="P273" s="12"/>
      <c r="Q273" s="12"/>
      <c r="R273" s="12"/>
      <c r="S273" s="12"/>
      <c r="T273" s="12"/>
      <c r="U273" s="12"/>
      <c r="V273" s="12"/>
      <c r="W273" s="12"/>
      <c r="X273" s="12"/>
      <c r="Y273" s="12"/>
      <c r="Z273" s="12"/>
      <c r="AA273" s="12"/>
    </row>
    <row r="274" spans="1:27" ht="12.75" customHeight="1" x14ac:dyDescent="0.15">
      <c r="A274" s="15">
        <v>202207</v>
      </c>
      <c r="B274" s="13">
        <v>5540246187996</v>
      </c>
      <c r="C274" s="13" t="str">
        <f t="shared" si="17"/>
        <v>EMBALLAGES</v>
      </c>
      <c r="D274" s="9">
        <v>335</v>
      </c>
      <c r="E274" s="9">
        <v>15446.246400000002</v>
      </c>
      <c r="F274" s="9">
        <f t="shared" si="18"/>
        <v>46.10819820895523</v>
      </c>
      <c r="G274" s="9">
        <v>7</v>
      </c>
      <c r="H274" s="15"/>
      <c r="I274" s="12"/>
      <c r="J274" s="12"/>
      <c r="K274" s="12"/>
      <c r="L274" s="12"/>
      <c r="M274" s="12"/>
      <c r="N274" s="12"/>
      <c r="O274" s="12"/>
      <c r="P274" s="12"/>
      <c r="Q274" s="12"/>
      <c r="R274" s="12"/>
      <c r="S274" s="12"/>
      <c r="T274" s="12"/>
      <c r="U274" s="12"/>
      <c r="V274" s="12"/>
      <c r="W274" s="12"/>
      <c r="X274" s="12"/>
      <c r="Y274" s="12"/>
      <c r="Z274" s="12"/>
      <c r="AA274" s="12"/>
    </row>
    <row r="275" spans="1:27" ht="12.75" customHeight="1" x14ac:dyDescent="0.15">
      <c r="A275" s="15">
        <v>202207</v>
      </c>
      <c r="B275" s="11">
        <v>5540246187997</v>
      </c>
      <c r="C275" s="13" t="str">
        <f t="shared" si="17"/>
        <v>EMBALLAGES</v>
      </c>
      <c r="D275" s="6">
        <v>253</v>
      </c>
      <c r="E275" s="6">
        <v>12633.7104</v>
      </c>
      <c r="F275" s="9">
        <f t="shared" si="18"/>
        <v>49.935614229249012</v>
      </c>
      <c r="G275" s="6">
        <v>38</v>
      </c>
      <c r="H275" s="15"/>
      <c r="I275" s="12"/>
      <c r="J275" s="12"/>
      <c r="K275" s="12"/>
      <c r="L275" s="12"/>
      <c r="M275" s="12"/>
      <c r="N275" s="12"/>
      <c r="O275" s="12"/>
      <c r="P275" s="12"/>
      <c r="Q275" s="12"/>
      <c r="R275" s="12"/>
      <c r="S275" s="12"/>
      <c r="T275" s="12"/>
      <c r="U275" s="12"/>
      <c r="V275" s="12"/>
      <c r="W275" s="12"/>
      <c r="X275" s="12"/>
      <c r="Y275" s="12"/>
      <c r="Z275" s="12"/>
      <c r="AA275" s="12"/>
    </row>
    <row r="276" spans="1:27" ht="12.75" customHeight="1" x14ac:dyDescent="0.15">
      <c r="A276" s="15">
        <v>202207</v>
      </c>
      <c r="B276" s="13">
        <v>5540246187998</v>
      </c>
      <c r="C276" s="13" t="str">
        <f t="shared" si="17"/>
        <v>EMBALLAGES</v>
      </c>
      <c r="D276" s="9">
        <v>474</v>
      </c>
      <c r="E276" s="9">
        <v>24332.140800000001</v>
      </c>
      <c r="F276" s="9">
        <f t="shared" si="18"/>
        <v>51.333630379746836</v>
      </c>
      <c r="G276" s="9">
        <v>223</v>
      </c>
      <c r="H276" s="15"/>
      <c r="I276" s="12"/>
      <c r="J276" s="12"/>
      <c r="K276" s="12"/>
      <c r="L276" s="12"/>
      <c r="M276" s="12"/>
      <c r="N276" s="12"/>
      <c r="O276" s="12"/>
      <c r="P276" s="12"/>
      <c r="Q276" s="12"/>
      <c r="R276" s="12"/>
      <c r="S276" s="12"/>
      <c r="T276" s="12"/>
      <c r="U276" s="12"/>
      <c r="V276" s="12"/>
      <c r="W276" s="12"/>
      <c r="X276" s="12"/>
      <c r="Y276" s="12"/>
      <c r="Z276" s="12"/>
      <c r="AA276" s="12"/>
    </row>
    <row r="277" spans="1:27" ht="12.75" customHeight="1" x14ac:dyDescent="0.15">
      <c r="A277" s="15">
        <v>202207</v>
      </c>
      <c r="B277" s="11">
        <v>5540246188047</v>
      </c>
      <c r="C277" s="13" t="str">
        <f t="shared" si="17"/>
        <v>EMBALLAGES</v>
      </c>
      <c r="D277" s="6">
        <v>314</v>
      </c>
      <c r="E277" s="6">
        <v>38152.944000000003</v>
      </c>
      <c r="F277" s="9">
        <f t="shared" si="18"/>
        <v>121.50619108280256</v>
      </c>
      <c r="G277" s="6">
        <v>21</v>
      </c>
      <c r="H277" s="15"/>
      <c r="I277" s="12"/>
      <c r="J277" s="12"/>
      <c r="K277" s="12"/>
      <c r="L277" s="12"/>
      <c r="M277" s="12"/>
      <c r="N277" s="12"/>
      <c r="O277" s="12"/>
      <c r="P277" s="12"/>
      <c r="Q277" s="12"/>
      <c r="R277" s="12"/>
      <c r="S277" s="12"/>
      <c r="T277" s="12"/>
      <c r="U277" s="12"/>
      <c r="V277" s="12"/>
      <c r="W277" s="12"/>
      <c r="X277" s="12"/>
      <c r="Y277" s="12"/>
      <c r="Z277" s="12"/>
      <c r="AA277" s="12"/>
    </row>
    <row r="278" spans="1:27" ht="12.75" customHeight="1" x14ac:dyDescent="0.15">
      <c r="A278" s="15">
        <v>202207</v>
      </c>
      <c r="B278" s="11">
        <v>5540246188175</v>
      </c>
      <c r="C278" s="13" t="str">
        <f t="shared" si="17"/>
        <v>CREMERIE</v>
      </c>
      <c r="D278" s="6">
        <v>84</v>
      </c>
      <c r="E278" s="6">
        <v>2384.1215999999999</v>
      </c>
      <c r="F278" s="9">
        <f t="shared" si="18"/>
        <v>28.382400000000001</v>
      </c>
      <c r="G278" s="6">
        <v>353</v>
      </c>
      <c r="H278" s="15"/>
      <c r="I278" s="12"/>
      <c r="J278" s="12"/>
      <c r="K278" s="12"/>
      <c r="L278" s="12"/>
      <c r="M278" s="12"/>
      <c r="N278" s="12"/>
      <c r="O278" s="12"/>
      <c r="P278" s="12"/>
      <c r="Q278" s="12"/>
      <c r="R278" s="12"/>
      <c r="S278" s="12"/>
      <c r="T278" s="12"/>
      <c r="U278" s="12"/>
      <c r="V278" s="12"/>
      <c r="W278" s="12"/>
      <c r="X278" s="12"/>
      <c r="Y278" s="12"/>
      <c r="Z278" s="12"/>
      <c r="AA278" s="12"/>
    </row>
    <row r="279" spans="1:27" ht="12.75" customHeight="1" x14ac:dyDescent="0.15">
      <c r="A279" s="15">
        <v>202207</v>
      </c>
      <c r="B279" s="13">
        <v>5540246188200</v>
      </c>
      <c r="C279" s="13" t="str">
        <f t="shared" si="17"/>
        <v>CREMERIE</v>
      </c>
      <c r="D279" s="9">
        <v>0</v>
      </c>
      <c r="E279" s="9">
        <v>0</v>
      </c>
      <c r="F279" s="9" t="str">
        <f t="shared" si="18"/>
        <v>-</v>
      </c>
      <c r="G279" s="9">
        <v>10505</v>
      </c>
      <c r="H279" s="15"/>
      <c r="I279" s="12"/>
      <c r="J279" s="12"/>
      <c r="K279" s="12"/>
      <c r="L279" s="12"/>
      <c r="M279" s="12"/>
      <c r="N279" s="12"/>
      <c r="O279" s="12"/>
      <c r="P279" s="12"/>
      <c r="Q279" s="12"/>
      <c r="R279" s="12"/>
      <c r="S279" s="12"/>
      <c r="T279" s="12"/>
      <c r="U279" s="12"/>
      <c r="V279" s="12"/>
      <c r="W279" s="12"/>
      <c r="X279" s="12"/>
      <c r="Y279" s="12"/>
      <c r="Z279" s="12"/>
      <c r="AA279" s="12"/>
    </row>
    <row r="280" spans="1:27" ht="12.75" customHeight="1" x14ac:dyDescent="0.15">
      <c r="A280" s="15">
        <v>202207</v>
      </c>
      <c r="B280" s="13">
        <v>5540246188224</v>
      </c>
      <c r="C280" s="13" t="str">
        <f t="shared" si="17"/>
        <v>VOLAILLE</v>
      </c>
      <c r="D280" s="9">
        <v>19024</v>
      </c>
      <c r="E280" s="9">
        <v>22317.120000000003</v>
      </c>
      <c r="F280" s="9">
        <f t="shared" si="18"/>
        <v>1.1731034482758622</v>
      </c>
      <c r="G280" s="9">
        <v>3944</v>
      </c>
      <c r="H280" s="15"/>
      <c r="I280" s="12"/>
      <c r="J280" s="12"/>
      <c r="K280" s="12"/>
      <c r="L280" s="12"/>
      <c r="M280" s="12"/>
      <c r="N280" s="12"/>
      <c r="O280" s="12"/>
      <c r="P280" s="12"/>
      <c r="Q280" s="12"/>
      <c r="R280" s="12"/>
      <c r="S280" s="12"/>
      <c r="T280" s="12"/>
      <c r="U280" s="12"/>
      <c r="V280" s="12"/>
      <c r="W280" s="12"/>
      <c r="X280" s="12"/>
      <c r="Y280" s="12"/>
      <c r="Z280" s="12"/>
      <c r="AA280" s="12"/>
    </row>
    <row r="281" spans="1:27" ht="12.75" customHeight="1" x14ac:dyDescent="0.15">
      <c r="A281" s="15">
        <v>202207</v>
      </c>
      <c r="B281" s="11">
        <v>5540246188512</v>
      </c>
      <c r="C281" s="13" t="str">
        <f t="shared" si="17"/>
        <v>EMBALLAGES</v>
      </c>
      <c r="D281" s="6">
        <v>351</v>
      </c>
      <c r="E281" s="6">
        <v>48023.798400000007</v>
      </c>
      <c r="F281" s="9">
        <f t="shared" si="18"/>
        <v>136.81993846153847</v>
      </c>
      <c r="G281" s="6">
        <v>5</v>
      </c>
      <c r="H281" s="15"/>
      <c r="I281" s="12"/>
      <c r="J281" s="12"/>
      <c r="K281" s="12"/>
      <c r="L281" s="12"/>
      <c r="M281" s="12"/>
      <c r="N281" s="12"/>
      <c r="O281" s="12"/>
      <c r="P281" s="12"/>
      <c r="Q281" s="12"/>
      <c r="R281" s="12"/>
      <c r="S281" s="12"/>
      <c r="T281" s="12"/>
      <c r="U281" s="12"/>
      <c r="V281" s="12"/>
      <c r="W281" s="12"/>
      <c r="X281" s="12"/>
      <c r="Y281" s="12"/>
      <c r="Z281" s="12"/>
      <c r="AA281" s="12"/>
    </row>
    <row r="282" spans="1:27" ht="12.75" customHeight="1" x14ac:dyDescent="0.15">
      <c r="A282" s="15">
        <v>202207</v>
      </c>
      <c r="B282" s="13">
        <v>5540246188583</v>
      </c>
      <c r="C282" s="13" t="str">
        <f t="shared" si="17"/>
        <v>BOULANGERIE</v>
      </c>
      <c r="D282" s="9">
        <v>5513</v>
      </c>
      <c r="E282" s="9">
        <v>19738.296000000002</v>
      </c>
      <c r="F282" s="9">
        <f t="shared" si="18"/>
        <v>3.5803185198621446</v>
      </c>
      <c r="G282" s="9">
        <v>7517</v>
      </c>
      <c r="H282" s="15"/>
      <c r="I282" s="12"/>
      <c r="J282" s="12"/>
      <c r="K282" s="12"/>
      <c r="L282" s="12"/>
      <c r="M282" s="12"/>
      <c r="N282" s="12"/>
      <c r="O282" s="12"/>
      <c r="P282" s="12"/>
      <c r="Q282" s="12"/>
      <c r="R282" s="12"/>
      <c r="S282" s="12"/>
      <c r="T282" s="12"/>
      <c r="U282" s="12"/>
      <c r="V282" s="12"/>
      <c r="W282" s="12"/>
      <c r="X282" s="12"/>
      <c r="Y282" s="12"/>
      <c r="Z282" s="12"/>
      <c r="AA282" s="12"/>
    </row>
    <row r="283" spans="1:27" ht="12.75" customHeight="1" x14ac:dyDescent="0.15">
      <c r="A283" s="15">
        <v>202207</v>
      </c>
      <c r="B283" s="13">
        <v>5540246188647</v>
      </c>
      <c r="C283" s="13" t="str">
        <f t="shared" si="17"/>
        <v>MIX LEGUMES</v>
      </c>
      <c r="D283" s="9">
        <v>1798</v>
      </c>
      <c r="E283" s="9">
        <v>26616.600000000002</v>
      </c>
      <c r="F283" s="9">
        <f t="shared" si="18"/>
        <v>14.80344827586207</v>
      </c>
      <c r="G283" s="9">
        <v>93</v>
      </c>
      <c r="H283" s="15"/>
      <c r="I283" s="12"/>
      <c r="J283" s="12"/>
      <c r="K283" s="12"/>
      <c r="L283" s="12"/>
      <c r="M283" s="12"/>
      <c r="N283" s="12"/>
      <c r="O283" s="12"/>
      <c r="P283" s="12"/>
      <c r="Q283" s="12"/>
      <c r="R283" s="12"/>
      <c r="S283" s="12"/>
      <c r="T283" s="12"/>
      <c r="U283" s="12"/>
      <c r="V283" s="12"/>
      <c r="W283" s="12"/>
      <c r="X283" s="12"/>
      <c r="Y283" s="12"/>
      <c r="Z283" s="12"/>
      <c r="AA283" s="12"/>
    </row>
    <row r="284" spans="1:27" ht="12.75" customHeight="1" x14ac:dyDescent="0.15">
      <c r="A284" s="15">
        <v>202207</v>
      </c>
      <c r="B284" s="13">
        <v>5540246190092</v>
      </c>
      <c r="C284" s="13" t="str">
        <f t="shared" si="17"/>
        <v>EMBALLAGES</v>
      </c>
      <c r="D284" s="9">
        <v>228</v>
      </c>
      <c r="E284" s="9">
        <v>31464.1152</v>
      </c>
      <c r="F284" s="9">
        <f t="shared" si="18"/>
        <v>138.00050526315789</v>
      </c>
      <c r="G284" s="9">
        <v>31</v>
      </c>
      <c r="H284" s="15"/>
      <c r="I284" s="12"/>
      <c r="J284" s="12"/>
      <c r="K284" s="12"/>
      <c r="L284" s="12"/>
      <c r="M284" s="12"/>
      <c r="N284" s="12"/>
      <c r="O284" s="12"/>
      <c r="P284" s="12"/>
      <c r="Q284" s="12"/>
      <c r="R284" s="12"/>
      <c r="S284" s="12"/>
      <c r="T284" s="12"/>
      <c r="U284" s="12"/>
      <c r="V284" s="12"/>
      <c r="W284" s="12"/>
      <c r="X284" s="12"/>
      <c r="Y284" s="12"/>
      <c r="Z284" s="12"/>
      <c r="AA284" s="12"/>
    </row>
    <row r="285" spans="1:27" ht="12.75" customHeight="1" x14ac:dyDescent="0.15">
      <c r="A285" s="15">
        <v>202207</v>
      </c>
      <c r="B285" s="11">
        <v>5540246190097</v>
      </c>
      <c r="C285" s="13" t="str">
        <f t="shared" si="17"/>
        <v>VOLAILLE</v>
      </c>
      <c r="D285" s="6">
        <v>1271</v>
      </c>
      <c r="E285" s="6">
        <v>31824.489600000001</v>
      </c>
      <c r="F285" s="9">
        <f t="shared" si="18"/>
        <v>25.038937529504327</v>
      </c>
      <c r="G285" s="6">
        <v>1256</v>
      </c>
      <c r="H285" s="15"/>
      <c r="I285" s="12"/>
      <c r="J285" s="12"/>
      <c r="K285" s="12"/>
      <c r="L285" s="12"/>
      <c r="M285" s="12"/>
      <c r="N285" s="12"/>
      <c r="O285" s="12"/>
      <c r="P285" s="12"/>
      <c r="Q285" s="12"/>
      <c r="R285" s="12"/>
      <c r="S285" s="12"/>
      <c r="T285" s="12"/>
      <c r="U285" s="12"/>
      <c r="V285" s="12"/>
      <c r="W285" s="12"/>
      <c r="X285" s="12"/>
      <c r="Y285" s="12"/>
      <c r="Z285" s="12"/>
      <c r="AA285" s="12"/>
    </row>
    <row r="286" spans="1:27" ht="12.75" customHeight="1" x14ac:dyDescent="0.15">
      <c r="A286" s="15">
        <v>202207</v>
      </c>
      <c r="B286" s="11">
        <v>5540246190727</v>
      </c>
      <c r="C286" s="13" t="str">
        <f t="shared" si="17"/>
        <v>BOULANGERIE</v>
      </c>
      <c r="D286" s="6">
        <v>1636</v>
      </c>
      <c r="E286" s="6">
        <v>18483.768</v>
      </c>
      <c r="F286" s="9">
        <f t="shared" si="18"/>
        <v>11.298146699266503</v>
      </c>
      <c r="G286" s="6">
        <v>534</v>
      </c>
      <c r="H286" s="15"/>
      <c r="I286" s="12"/>
      <c r="J286" s="12"/>
      <c r="K286" s="12"/>
      <c r="L286" s="12"/>
      <c r="M286" s="12"/>
      <c r="N286" s="12"/>
      <c r="O286" s="12"/>
      <c r="P286" s="12"/>
      <c r="Q286" s="12"/>
      <c r="R286" s="12"/>
      <c r="S286" s="12"/>
      <c r="T286" s="12"/>
      <c r="U286" s="12"/>
      <c r="V286" s="12"/>
      <c r="W286" s="12"/>
      <c r="X286" s="12"/>
      <c r="Y286" s="12"/>
      <c r="Z286" s="12"/>
      <c r="AA286" s="12"/>
    </row>
    <row r="287" spans="1:27" ht="12.75" customHeight="1" x14ac:dyDescent="0.15">
      <c r="A287" s="15">
        <v>202207</v>
      </c>
      <c r="B287" s="13">
        <v>5540246190743</v>
      </c>
      <c r="C287" s="13" t="str">
        <f t="shared" si="17"/>
        <v>CREMERIE</v>
      </c>
      <c r="D287" s="9">
        <v>195</v>
      </c>
      <c r="E287" s="9">
        <v>1654.7328000000002</v>
      </c>
      <c r="F287" s="9">
        <f t="shared" si="18"/>
        <v>8.4858092307692328</v>
      </c>
      <c r="G287" s="9">
        <v>696</v>
      </c>
      <c r="H287" s="15"/>
      <c r="I287" s="12"/>
      <c r="J287" s="12"/>
      <c r="K287" s="12"/>
      <c r="L287" s="12"/>
      <c r="M287" s="12"/>
      <c r="N287" s="12"/>
      <c r="O287" s="12"/>
      <c r="P287" s="12"/>
      <c r="Q287" s="12"/>
      <c r="R287" s="12"/>
      <c r="S287" s="12"/>
      <c r="T287" s="12"/>
      <c r="U287" s="12"/>
      <c r="V287" s="12"/>
      <c r="W287" s="12"/>
      <c r="X287" s="12"/>
      <c r="Y287" s="12"/>
      <c r="Z287" s="12"/>
      <c r="AA287" s="12"/>
    </row>
    <row r="288" spans="1:27" ht="12.75" customHeight="1" x14ac:dyDescent="0.15">
      <c r="A288" s="15">
        <v>202207</v>
      </c>
      <c r="B288" s="13">
        <v>5540246190831</v>
      </c>
      <c r="C288" s="13" t="str">
        <f t="shared" si="17"/>
        <v>MIX LEGUMES</v>
      </c>
      <c r="D288" s="9">
        <v>1300</v>
      </c>
      <c r="E288" s="9">
        <v>9775.9872000000014</v>
      </c>
      <c r="F288" s="9">
        <f t="shared" si="18"/>
        <v>7.5199901538461553</v>
      </c>
      <c r="G288" s="9">
        <v>0</v>
      </c>
      <c r="H288" s="15"/>
      <c r="I288" s="12"/>
      <c r="J288" s="12"/>
      <c r="K288" s="12"/>
      <c r="L288" s="12"/>
      <c r="M288" s="12"/>
      <c r="N288" s="12"/>
      <c r="O288" s="12"/>
      <c r="P288" s="12"/>
      <c r="Q288" s="12"/>
      <c r="R288" s="12"/>
      <c r="S288" s="12"/>
      <c r="T288" s="12"/>
      <c r="U288" s="12"/>
      <c r="V288" s="12"/>
      <c r="W288" s="12"/>
      <c r="X288" s="12"/>
      <c r="Y288" s="12"/>
      <c r="Z288" s="12"/>
      <c r="AA288" s="12"/>
    </row>
    <row r="289" spans="1:27" ht="12.75" customHeight="1" x14ac:dyDescent="0.15">
      <c r="A289" s="15">
        <v>202207</v>
      </c>
      <c r="B289" s="11">
        <v>5540246190835</v>
      </c>
      <c r="C289" s="13" t="str">
        <f t="shared" si="17"/>
        <v>BOULANGERIE</v>
      </c>
      <c r="D289" s="6">
        <v>135</v>
      </c>
      <c r="E289" s="6">
        <v>28443.571200000002</v>
      </c>
      <c r="F289" s="9">
        <f t="shared" si="18"/>
        <v>210.69312000000002</v>
      </c>
      <c r="G289" s="6">
        <v>19</v>
      </c>
      <c r="H289" s="15"/>
      <c r="I289" s="12"/>
      <c r="J289" s="12"/>
      <c r="K289" s="12"/>
      <c r="L289" s="12"/>
      <c r="M289" s="12"/>
      <c r="N289" s="12"/>
      <c r="O289" s="12"/>
      <c r="P289" s="12"/>
      <c r="Q289" s="12"/>
      <c r="R289" s="12"/>
      <c r="S289" s="12"/>
      <c r="T289" s="12"/>
      <c r="U289" s="12"/>
      <c r="V289" s="12"/>
      <c r="W289" s="12"/>
      <c r="X289" s="12"/>
      <c r="Y289" s="12"/>
      <c r="Z289" s="12"/>
      <c r="AA289" s="12"/>
    </row>
    <row r="290" spans="1:27" ht="12.75" customHeight="1" x14ac:dyDescent="0.15">
      <c r="A290" s="15">
        <v>202207</v>
      </c>
      <c r="B290" s="13">
        <v>5540246191380</v>
      </c>
      <c r="C290" s="13" t="str">
        <f t="shared" si="17"/>
        <v>CREMERIE</v>
      </c>
      <c r="D290" s="9">
        <v>418</v>
      </c>
      <c r="E290" s="9">
        <v>1975.104</v>
      </c>
      <c r="F290" s="9">
        <f t="shared" si="18"/>
        <v>4.7251291866028708</v>
      </c>
      <c r="G290" s="9">
        <v>0</v>
      </c>
      <c r="H290" s="15"/>
      <c r="I290" s="12"/>
      <c r="J290" s="12"/>
      <c r="K290" s="12"/>
      <c r="L290" s="12"/>
      <c r="M290" s="12"/>
      <c r="N290" s="12"/>
      <c r="O290" s="12"/>
      <c r="P290" s="12"/>
      <c r="Q290" s="12"/>
      <c r="R290" s="12"/>
      <c r="S290" s="12"/>
      <c r="T290" s="12"/>
      <c r="U290" s="12"/>
      <c r="V290" s="12"/>
      <c r="W290" s="12"/>
      <c r="X290" s="12"/>
      <c r="Y290" s="12"/>
      <c r="Z290" s="12"/>
      <c r="AA290" s="12"/>
    </row>
    <row r="291" spans="1:27" ht="12.75" customHeight="1" x14ac:dyDescent="0.15">
      <c r="A291" s="15">
        <v>202207</v>
      </c>
      <c r="B291" s="11">
        <v>5540246191394</v>
      </c>
      <c r="C291" s="13" t="str">
        <f t="shared" si="17"/>
        <v>CREMERIE</v>
      </c>
      <c r="D291" s="6">
        <v>2436</v>
      </c>
      <c r="E291" s="6">
        <v>13009.248000000001</v>
      </c>
      <c r="F291" s="9">
        <f t="shared" si="18"/>
        <v>5.3404137931034485</v>
      </c>
      <c r="G291" s="6">
        <v>464</v>
      </c>
      <c r="H291" s="15"/>
      <c r="I291" s="12"/>
      <c r="J291" s="12"/>
      <c r="K291" s="12"/>
      <c r="L291" s="12"/>
      <c r="M291" s="12"/>
      <c r="N291" s="12"/>
      <c r="O291" s="12"/>
      <c r="P291" s="12"/>
      <c r="Q291" s="12"/>
      <c r="R291" s="12"/>
      <c r="S291" s="12"/>
      <c r="T291" s="12"/>
      <c r="U291" s="12"/>
      <c r="V291" s="12"/>
      <c r="W291" s="12"/>
      <c r="X291" s="12"/>
      <c r="Y291" s="12"/>
      <c r="Z291" s="12"/>
      <c r="AA291" s="12"/>
    </row>
    <row r="292" spans="1:27" ht="12.75" customHeight="1" x14ac:dyDescent="0.15">
      <c r="A292" s="15">
        <v>202207</v>
      </c>
      <c r="B292" s="11">
        <v>5540246191596</v>
      </c>
      <c r="C292" s="13" t="str">
        <f t="shared" si="17"/>
        <v>BOULANGERIE</v>
      </c>
      <c r="D292" s="6">
        <v>346</v>
      </c>
      <c r="E292" s="6">
        <v>19297.526400000002</v>
      </c>
      <c r="F292" s="9">
        <f t="shared" si="18"/>
        <v>55.773197687861277</v>
      </c>
      <c r="G292" s="6">
        <v>156</v>
      </c>
      <c r="H292" s="15"/>
      <c r="I292" s="12"/>
      <c r="J292" s="12"/>
      <c r="K292" s="12"/>
      <c r="L292" s="12"/>
      <c r="M292" s="12"/>
      <c r="N292" s="12"/>
      <c r="O292" s="12"/>
      <c r="P292" s="12"/>
      <c r="Q292" s="12"/>
      <c r="R292" s="12"/>
      <c r="S292" s="12"/>
      <c r="T292" s="12"/>
      <c r="U292" s="12"/>
      <c r="V292" s="12"/>
      <c r="W292" s="12"/>
      <c r="X292" s="12"/>
      <c r="Y292" s="12"/>
      <c r="Z292" s="12"/>
      <c r="AA292" s="12"/>
    </row>
    <row r="293" spans="1:27" ht="12.75" customHeight="1" x14ac:dyDescent="0.15">
      <c r="A293" s="15">
        <v>202207</v>
      </c>
      <c r="B293" s="13">
        <v>5540246191718</v>
      </c>
      <c r="C293" s="13" t="str">
        <f t="shared" si="17"/>
        <v>MIX LEGUMES</v>
      </c>
      <c r="D293" s="9">
        <v>2761</v>
      </c>
      <c r="E293" s="9">
        <v>8184.1536000000006</v>
      </c>
      <c r="F293" s="9">
        <f t="shared" si="18"/>
        <v>2.964199058312206</v>
      </c>
      <c r="G293" s="9">
        <v>390</v>
      </c>
      <c r="H293" s="15"/>
      <c r="I293" s="12"/>
      <c r="J293" s="12"/>
      <c r="K293" s="12"/>
      <c r="L293" s="12"/>
      <c r="M293" s="12"/>
      <c r="N293" s="12"/>
      <c r="O293" s="12"/>
      <c r="P293" s="12"/>
      <c r="Q293" s="12"/>
      <c r="R293" s="12"/>
      <c r="S293" s="12"/>
      <c r="T293" s="12"/>
      <c r="U293" s="12"/>
      <c r="V293" s="12"/>
      <c r="W293" s="12"/>
      <c r="X293" s="12"/>
      <c r="Y293" s="12"/>
      <c r="Z293" s="12"/>
      <c r="AA293" s="12"/>
    </row>
    <row r="294" spans="1:27" ht="12.75" customHeight="1" x14ac:dyDescent="0.15">
      <c r="A294" s="15">
        <v>202207</v>
      </c>
      <c r="B294" s="13">
        <v>5540246191736</v>
      </c>
      <c r="C294" s="13" t="str">
        <f t="shared" si="17"/>
        <v>CREMERIE</v>
      </c>
      <c r="D294" s="9">
        <v>219</v>
      </c>
      <c r="E294" s="9">
        <v>7053.6096000000007</v>
      </c>
      <c r="F294" s="9">
        <f t="shared" si="18"/>
        <v>32.208263013698634</v>
      </c>
      <c r="G294" s="9">
        <v>174</v>
      </c>
      <c r="H294" s="15"/>
      <c r="I294" s="12"/>
      <c r="J294" s="12"/>
      <c r="K294" s="12"/>
      <c r="L294" s="12"/>
      <c r="M294" s="12"/>
      <c r="N294" s="12"/>
      <c r="O294" s="12"/>
      <c r="P294" s="12"/>
      <c r="Q294" s="12"/>
      <c r="R294" s="12"/>
      <c r="S294" s="12"/>
      <c r="T294" s="12"/>
      <c r="U294" s="12"/>
      <c r="V294" s="12"/>
      <c r="W294" s="12"/>
      <c r="X294" s="12"/>
      <c r="Y294" s="12"/>
      <c r="Z294" s="12"/>
      <c r="AA294" s="12"/>
    </row>
    <row r="295" spans="1:27" ht="12.75" customHeight="1" x14ac:dyDescent="0.15">
      <c r="A295" s="15">
        <v>202207</v>
      </c>
      <c r="B295" s="13">
        <v>5540246192102</v>
      </c>
      <c r="C295" s="13" t="str">
        <f t="shared" si="17"/>
        <v>CREMERIE</v>
      </c>
      <c r="D295" s="9">
        <v>5930</v>
      </c>
      <c r="E295" s="9">
        <v>6492.6576000000005</v>
      </c>
      <c r="F295" s="9">
        <f t="shared" si="18"/>
        <v>1.0948832377740305</v>
      </c>
      <c r="G295" s="9">
        <v>6501</v>
      </c>
      <c r="H295" s="15"/>
      <c r="I295" s="12"/>
      <c r="J295" s="12"/>
      <c r="K295" s="12"/>
      <c r="L295" s="12"/>
      <c r="M295" s="12"/>
      <c r="N295" s="12"/>
      <c r="O295" s="12"/>
      <c r="P295" s="12"/>
      <c r="Q295" s="12"/>
      <c r="R295" s="12"/>
      <c r="S295" s="12"/>
      <c r="T295" s="12"/>
      <c r="U295" s="12"/>
      <c r="V295" s="12"/>
      <c r="W295" s="12"/>
      <c r="X295" s="12"/>
      <c r="Y295" s="12"/>
      <c r="Z295" s="12"/>
      <c r="AA295" s="12"/>
    </row>
    <row r="296" spans="1:27" ht="12.75" customHeight="1" x14ac:dyDescent="0.15">
      <c r="A296" s="15">
        <v>202207</v>
      </c>
      <c r="B296" s="13">
        <v>5540246192148</v>
      </c>
      <c r="C296" s="13" t="str">
        <f t="shared" si="17"/>
        <v>MIX LEGUMES</v>
      </c>
      <c r="D296" s="9">
        <v>0</v>
      </c>
      <c r="E296" s="9">
        <v>0</v>
      </c>
      <c r="F296" s="9" t="str">
        <f t="shared" si="18"/>
        <v>-</v>
      </c>
      <c r="G296" s="9">
        <v>13920</v>
      </c>
      <c r="H296" s="15"/>
      <c r="I296" s="12"/>
      <c r="J296" s="12"/>
      <c r="K296" s="12"/>
      <c r="L296" s="12"/>
      <c r="M296" s="12"/>
      <c r="N296" s="12"/>
      <c r="O296" s="12"/>
      <c r="P296" s="12"/>
      <c r="Q296" s="12"/>
      <c r="R296" s="12"/>
      <c r="S296" s="12"/>
      <c r="T296" s="12"/>
      <c r="U296" s="12"/>
      <c r="V296" s="12"/>
      <c r="W296" s="12"/>
      <c r="X296" s="12"/>
      <c r="Y296" s="12"/>
      <c r="Z296" s="12"/>
      <c r="AA296" s="12"/>
    </row>
    <row r="297" spans="1:27" ht="12.75" customHeight="1" x14ac:dyDescent="0.15">
      <c r="A297" s="15">
        <v>202207</v>
      </c>
      <c r="B297" s="11">
        <v>5540246192209</v>
      </c>
      <c r="C297" s="13" t="str">
        <f t="shared" si="17"/>
        <v>MIX LEGUMES</v>
      </c>
      <c r="D297" s="6">
        <v>1198</v>
      </c>
      <c r="E297" s="6">
        <v>6018.6240000000007</v>
      </c>
      <c r="F297" s="9">
        <f t="shared" si="18"/>
        <v>5.0238931552587651</v>
      </c>
      <c r="G297" s="6">
        <v>1448</v>
      </c>
      <c r="H297" s="15"/>
      <c r="I297" s="12"/>
      <c r="J297" s="12"/>
      <c r="K297" s="12"/>
      <c r="L297" s="12"/>
      <c r="M297" s="12"/>
      <c r="N297" s="12"/>
      <c r="O297" s="12"/>
      <c r="P297" s="12"/>
      <c r="Q297" s="12"/>
      <c r="R297" s="12"/>
      <c r="S297" s="12"/>
      <c r="T297" s="12"/>
      <c r="U297" s="12"/>
      <c r="V297" s="12"/>
      <c r="W297" s="12"/>
      <c r="X297" s="12"/>
      <c r="Y297" s="12"/>
      <c r="Z297" s="12"/>
      <c r="AA297" s="12"/>
    </row>
    <row r="298" spans="1:27" ht="12.75" customHeight="1" x14ac:dyDescent="0.15">
      <c r="A298" s="15">
        <v>202207</v>
      </c>
      <c r="B298" s="13">
        <v>5540246192264</v>
      </c>
      <c r="C298" s="13" t="str">
        <f t="shared" si="17"/>
        <v>CREMERIE</v>
      </c>
      <c r="D298" s="9">
        <v>854</v>
      </c>
      <c r="E298" s="9">
        <v>12400.128000000001</v>
      </c>
      <c r="F298" s="9">
        <f t="shared" si="18"/>
        <v>14.520056206088993</v>
      </c>
      <c r="G298" s="9">
        <v>1300</v>
      </c>
      <c r="H298" s="15"/>
      <c r="I298" s="12"/>
      <c r="J298" s="12"/>
      <c r="K298" s="12"/>
      <c r="L298" s="12"/>
      <c r="M298" s="12"/>
      <c r="N298" s="12"/>
      <c r="O298" s="12"/>
      <c r="P298" s="12"/>
      <c r="Q298" s="12"/>
      <c r="R298" s="12"/>
      <c r="S298" s="12"/>
      <c r="T298" s="12"/>
      <c r="U298" s="12"/>
      <c r="V298" s="12"/>
      <c r="W298" s="12"/>
      <c r="X298" s="12"/>
      <c r="Y298" s="12"/>
      <c r="Z298" s="12"/>
      <c r="AA298" s="12"/>
    </row>
    <row r="299" spans="1:27" ht="12.75" customHeight="1" x14ac:dyDescent="0.15">
      <c r="A299" s="15">
        <v>202207</v>
      </c>
      <c r="B299" s="11">
        <v>5540246192265</v>
      </c>
      <c r="C299" s="13" t="str">
        <f t="shared" si="17"/>
        <v>CREMERIE</v>
      </c>
      <c r="D299" s="6">
        <v>2376</v>
      </c>
      <c r="E299" s="6">
        <v>31806.259200000004</v>
      </c>
      <c r="F299" s="9">
        <f t="shared" si="18"/>
        <v>13.386472727272729</v>
      </c>
      <c r="G299" s="6">
        <v>873</v>
      </c>
      <c r="H299" s="15"/>
      <c r="I299" s="12"/>
      <c r="J299" s="12"/>
      <c r="K299" s="12"/>
      <c r="L299" s="12"/>
      <c r="M299" s="12"/>
      <c r="N299" s="12"/>
      <c r="O299" s="12"/>
      <c r="P299" s="12"/>
      <c r="Q299" s="12"/>
      <c r="R299" s="12"/>
      <c r="S299" s="12"/>
      <c r="T299" s="12"/>
      <c r="U299" s="12"/>
      <c r="V299" s="12"/>
      <c r="W299" s="12"/>
      <c r="X299" s="12"/>
      <c r="Y299" s="12"/>
      <c r="Z299" s="12"/>
      <c r="AA299" s="12"/>
    </row>
    <row r="300" spans="1:27" ht="12.75" customHeight="1" x14ac:dyDescent="0.15">
      <c r="A300" s="15">
        <v>202207</v>
      </c>
      <c r="B300" s="11">
        <v>5540246192462</v>
      </c>
      <c r="C300" s="13" t="str">
        <f t="shared" si="17"/>
        <v>MIX LEGUMES</v>
      </c>
      <c r="D300" s="6">
        <v>1142</v>
      </c>
      <c r="E300" s="6">
        <v>7944.9120000000003</v>
      </c>
      <c r="F300" s="9">
        <f t="shared" si="18"/>
        <v>6.9570157618213662</v>
      </c>
      <c r="G300" s="6">
        <v>455</v>
      </c>
      <c r="H300" s="15"/>
      <c r="I300" s="12"/>
      <c r="J300" s="12"/>
      <c r="K300" s="12"/>
      <c r="L300" s="12"/>
      <c r="M300" s="12"/>
      <c r="N300" s="12"/>
      <c r="O300" s="12"/>
      <c r="P300" s="12"/>
      <c r="Q300" s="12"/>
      <c r="R300" s="12"/>
      <c r="S300" s="12"/>
      <c r="T300" s="12"/>
      <c r="U300" s="12"/>
      <c r="V300" s="12"/>
      <c r="W300" s="12"/>
      <c r="X300" s="12"/>
      <c r="Y300" s="12"/>
      <c r="Z300" s="12"/>
      <c r="AA300" s="12"/>
    </row>
    <row r="301" spans="1:27" ht="12.75" customHeight="1" x14ac:dyDescent="0.15">
      <c r="A301" s="15">
        <v>202207</v>
      </c>
      <c r="B301" s="13">
        <v>5540246192505</v>
      </c>
      <c r="C301" s="13" t="str">
        <f t="shared" si="17"/>
        <v>MIX LEGUMES</v>
      </c>
      <c r="D301" s="9">
        <v>16259</v>
      </c>
      <c r="E301" s="9">
        <v>23008.6656</v>
      </c>
      <c r="F301" s="9">
        <f t="shared" si="18"/>
        <v>1.415134116489329</v>
      </c>
      <c r="G301" s="9">
        <v>9336</v>
      </c>
      <c r="H301" s="15"/>
      <c r="I301" s="12"/>
      <c r="J301" s="12"/>
      <c r="K301" s="12"/>
      <c r="L301" s="12"/>
      <c r="M301" s="12"/>
      <c r="N301" s="12"/>
      <c r="O301" s="12"/>
      <c r="P301" s="12"/>
      <c r="Q301" s="12"/>
      <c r="R301" s="12"/>
      <c r="S301" s="12"/>
      <c r="T301" s="12"/>
      <c r="U301" s="12"/>
      <c r="V301" s="12"/>
      <c r="W301" s="12"/>
      <c r="X301" s="12"/>
      <c r="Y301" s="12"/>
      <c r="Z301" s="12"/>
      <c r="AA301" s="12"/>
    </row>
    <row r="302" spans="1:27" ht="12.75" customHeight="1" x14ac:dyDescent="0.15">
      <c r="A302" s="15">
        <v>202207</v>
      </c>
      <c r="B302" s="13">
        <v>5540246192518</v>
      </c>
      <c r="C302" s="13" t="str">
        <f t="shared" si="17"/>
        <v>MIX LEGUMES</v>
      </c>
      <c r="D302" s="9">
        <v>3286</v>
      </c>
      <c r="E302" s="9">
        <v>22804.632000000001</v>
      </c>
      <c r="F302" s="9">
        <f t="shared" si="18"/>
        <v>6.9399367011564213</v>
      </c>
      <c r="G302" s="9">
        <v>4130</v>
      </c>
      <c r="H302" s="15"/>
      <c r="I302" s="12"/>
      <c r="J302" s="12"/>
      <c r="K302" s="12"/>
      <c r="L302" s="12"/>
      <c r="M302" s="12"/>
      <c r="N302" s="12"/>
      <c r="O302" s="12"/>
      <c r="P302" s="12"/>
      <c r="Q302" s="12"/>
      <c r="R302" s="12"/>
      <c r="S302" s="12"/>
      <c r="T302" s="12"/>
      <c r="U302" s="12"/>
      <c r="V302" s="12"/>
      <c r="W302" s="12"/>
      <c r="X302" s="12"/>
      <c r="Y302" s="12"/>
      <c r="Z302" s="12"/>
      <c r="AA302" s="12"/>
    </row>
    <row r="303" spans="1:27" ht="12.75" customHeight="1" x14ac:dyDescent="0.15">
      <c r="A303" s="15">
        <v>202207</v>
      </c>
      <c r="B303" s="11">
        <v>5540246192571</v>
      </c>
      <c r="C303" s="13" t="str">
        <f t="shared" si="17"/>
        <v>MIX LEGUMES</v>
      </c>
      <c r="D303" s="6">
        <v>1170</v>
      </c>
      <c r="E303" s="6">
        <v>4180.3775999999998</v>
      </c>
      <c r="F303" s="9">
        <f t="shared" si="18"/>
        <v>3.5729723076923077</v>
      </c>
      <c r="G303" s="6">
        <v>195</v>
      </c>
      <c r="H303" s="15"/>
      <c r="I303" s="12"/>
      <c r="J303" s="12"/>
      <c r="K303" s="12"/>
      <c r="L303" s="12"/>
      <c r="M303" s="12"/>
      <c r="N303" s="12"/>
      <c r="O303" s="12"/>
      <c r="P303" s="12"/>
      <c r="Q303" s="12"/>
      <c r="R303" s="12"/>
      <c r="S303" s="12"/>
      <c r="T303" s="12"/>
      <c r="U303" s="12"/>
      <c r="V303" s="12"/>
      <c r="W303" s="12"/>
      <c r="X303" s="12"/>
      <c r="Y303" s="12"/>
      <c r="Z303" s="12"/>
      <c r="AA303" s="12"/>
    </row>
    <row r="304" spans="1:27" ht="12.75" customHeight="1" x14ac:dyDescent="0.15">
      <c r="A304" s="15">
        <v>202207</v>
      </c>
      <c r="B304" s="13">
        <v>5540246192594</v>
      </c>
      <c r="C304" s="13" t="str">
        <f t="shared" si="17"/>
        <v>MIX LEGUMES</v>
      </c>
      <c r="D304" s="9">
        <v>613</v>
      </c>
      <c r="E304" s="9">
        <v>4048.7040000000006</v>
      </c>
      <c r="F304" s="9">
        <f t="shared" si="18"/>
        <v>6.6047373572593813</v>
      </c>
      <c r="G304" s="9">
        <v>140</v>
      </c>
      <c r="H304" s="15"/>
      <c r="I304" s="12"/>
      <c r="J304" s="12"/>
      <c r="K304" s="12"/>
      <c r="L304" s="12"/>
      <c r="M304" s="12"/>
      <c r="N304" s="12"/>
      <c r="O304" s="12"/>
      <c r="P304" s="12"/>
      <c r="Q304" s="12"/>
      <c r="R304" s="12"/>
      <c r="S304" s="12"/>
      <c r="T304" s="12"/>
      <c r="U304" s="12"/>
      <c r="V304" s="12"/>
      <c r="W304" s="12"/>
      <c r="X304" s="12"/>
      <c r="Y304" s="12"/>
      <c r="Z304" s="12"/>
      <c r="AA304" s="12"/>
    </row>
    <row r="305" spans="1:27" ht="12.75" customHeight="1" x14ac:dyDescent="0.15">
      <c r="A305" s="15">
        <v>202207</v>
      </c>
      <c r="B305" s="11">
        <v>5540246192831</v>
      </c>
      <c r="C305" s="13" t="str">
        <f t="shared" si="17"/>
        <v>MIX LEGUMES</v>
      </c>
      <c r="D305" s="6">
        <v>325</v>
      </c>
      <c r="E305" s="6">
        <v>2878.848</v>
      </c>
      <c r="F305" s="9">
        <f t="shared" si="18"/>
        <v>8.8579938461538461</v>
      </c>
      <c r="G305" s="6">
        <v>121</v>
      </c>
      <c r="H305" s="15"/>
      <c r="I305" s="12"/>
      <c r="J305" s="12"/>
      <c r="K305" s="12"/>
      <c r="L305" s="12"/>
      <c r="M305" s="12"/>
      <c r="N305" s="12"/>
      <c r="O305" s="12"/>
      <c r="P305" s="12"/>
      <c r="Q305" s="12"/>
      <c r="R305" s="12"/>
      <c r="S305" s="12"/>
      <c r="T305" s="12"/>
      <c r="U305" s="12"/>
      <c r="V305" s="12"/>
      <c r="W305" s="12"/>
      <c r="X305" s="12"/>
      <c r="Y305" s="12"/>
      <c r="Z305" s="12"/>
      <c r="AA305" s="12"/>
    </row>
    <row r="306" spans="1:27" ht="12.75" customHeight="1" x14ac:dyDescent="0.15">
      <c r="A306" s="15">
        <v>202207</v>
      </c>
      <c r="B306" s="13">
        <v>5540246192836</v>
      </c>
      <c r="C306" s="13" t="str">
        <f t="shared" si="17"/>
        <v>EMBALLAGES</v>
      </c>
      <c r="D306" s="9">
        <v>84</v>
      </c>
      <c r="E306" s="9">
        <v>11558.2464</v>
      </c>
      <c r="F306" s="9">
        <f t="shared" si="18"/>
        <v>137.59817142857142</v>
      </c>
      <c r="G306" s="9">
        <v>0</v>
      </c>
      <c r="H306" s="15"/>
      <c r="I306" s="12"/>
      <c r="J306" s="12"/>
      <c r="K306" s="12"/>
      <c r="L306" s="12"/>
      <c r="M306" s="12"/>
      <c r="N306" s="12"/>
      <c r="O306" s="12"/>
      <c r="P306" s="12"/>
      <c r="Q306" s="12"/>
      <c r="R306" s="12"/>
      <c r="S306" s="12"/>
      <c r="T306" s="12"/>
      <c r="U306" s="12"/>
      <c r="V306" s="12"/>
      <c r="W306" s="12"/>
      <c r="X306" s="12"/>
      <c r="Y306" s="12"/>
      <c r="Z306" s="12"/>
      <c r="AA306" s="12"/>
    </row>
    <row r="307" spans="1:27" ht="12.75" customHeight="1" x14ac:dyDescent="0.15">
      <c r="A307" s="15">
        <v>202207</v>
      </c>
      <c r="B307" s="13">
        <v>5540246192907</v>
      </c>
      <c r="C307" s="13" t="str">
        <f t="shared" si="17"/>
        <v>VOLAILLE</v>
      </c>
      <c r="D307" s="9">
        <v>1402</v>
      </c>
      <c r="E307" s="9">
        <v>39334.896000000001</v>
      </c>
      <c r="F307" s="9">
        <f t="shared" si="18"/>
        <v>28.056273894436519</v>
      </c>
      <c r="G307" s="9">
        <v>1457</v>
      </c>
      <c r="H307" s="15"/>
      <c r="I307" s="12"/>
      <c r="J307" s="12"/>
      <c r="K307" s="12"/>
      <c r="L307" s="12"/>
      <c r="M307" s="12"/>
      <c r="N307" s="12"/>
      <c r="O307" s="12"/>
      <c r="P307" s="12"/>
      <c r="Q307" s="12"/>
      <c r="R307" s="12"/>
      <c r="S307" s="12"/>
      <c r="T307" s="12"/>
      <c r="U307" s="12"/>
      <c r="V307" s="12"/>
      <c r="W307" s="12"/>
      <c r="X307" s="12"/>
      <c r="Y307" s="12"/>
      <c r="Z307" s="12"/>
      <c r="AA307" s="12"/>
    </row>
    <row r="308" spans="1:27" ht="12.75" customHeight="1" x14ac:dyDescent="0.15">
      <c r="A308" s="15">
        <v>202207</v>
      </c>
      <c r="B308" s="13">
        <v>5540246193316</v>
      </c>
      <c r="C308" s="13" t="str">
        <f t="shared" si="17"/>
        <v>BOULANGERIE</v>
      </c>
      <c r="D308" s="9">
        <v>228</v>
      </c>
      <c r="E308" s="9">
        <v>6883.8336000000008</v>
      </c>
      <c r="F308" s="9">
        <f t="shared" si="18"/>
        <v>30.192252631578953</v>
      </c>
      <c r="G308" s="9">
        <v>279</v>
      </c>
      <c r="H308" s="15"/>
      <c r="I308" s="12"/>
      <c r="J308" s="12"/>
      <c r="K308" s="12"/>
      <c r="L308" s="12"/>
      <c r="M308" s="12"/>
      <c r="N308" s="12"/>
      <c r="O308" s="12"/>
      <c r="P308" s="12"/>
      <c r="Q308" s="12"/>
      <c r="R308" s="12"/>
      <c r="S308" s="12"/>
      <c r="T308" s="12"/>
      <c r="U308" s="12"/>
      <c r="V308" s="12"/>
      <c r="W308" s="12"/>
      <c r="X308" s="12"/>
      <c r="Y308" s="12"/>
      <c r="Z308" s="12"/>
      <c r="AA308" s="12"/>
    </row>
    <row r="309" spans="1:27" ht="12.75" customHeight="1" x14ac:dyDescent="0.15">
      <c r="A309" s="15">
        <v>202207</v>
      </c>
      <c r="B309" s="11">
        <v>5540246193409</v>
      </c>
      <c r="C309" s="13" t="str">
        <f t="shared" si="17"/>
        <v>BOULANGERIE</v>
      </c>
      <c r="D309" s="6">
        <v>123</v>
      </c>
      <c r="E309" s="6">
        <v>6319.2960000000003</v>
      </c>
      <c r="F309" s="9">
        <f t="shared" si="18"/>
        <v>51.376390243902442</v>
      </c>
      <c r="G309" s="6">
        <v>10</v>
      </c>
      <c r="H309" s="15"/>
      <c r="I309" s="12"/>
      <c r="J309" s="12"/>
      <c r="K309" s="12"/>
      <c r="L309" s="12"/>
      <c r="M309" s="12"/>
      <c r="N309" s="12"/>
      <c r="O309" s="12"/>
      <c r="P309" s="12"/>
      <c r="Q309" s="12"/>
      <c r="R309" s="12"/>
      <c r="S309" s="12"/>
      <c r="T309" s="12"/>
      <c r="U309" s="12"/>
      <c r="V309" s="12"/>
      <c r="W309" s="12"/>
      <c r="X309" s="12"/>
      <c r="Y309" s="12"/>
      <c r="Z309" s="12"/>
      <c r="AA309" s="12"/>
    </row>
    <row r="310" spans="1:27" ht="12.75" customHeight="1" x14ac:dyDescent="0.15">
      <c r="A310" s="15">
        <v>202207</v>
      </c>
      <c r="B310" s="13">
        <v>5540246193505</v>
      </c>
      <c r="C310" s="13" t="str">
        <f t="shared" si="17"/>
        <v>BOULANGERIE</v>
      </c>
      <c r="D310" s="9">
        <v>5104</v>
      </c>
      <c r="E310" s="9">
        <v>4105.7280000000001</v>
      </c>
      <c r="F310" s="9">
        <f t="shared" si="18"/>
        <v>0.80441379310344829</v>
      </c>
      <c r="G310" s="9">
        <v>743</v>
      </c>
      <c r="H310" s="15"/>
      <c r="I310" s="12"/>
      <c r="J310" s="12"/>
      <c r="K310" s="12"/>
      <c r="L310" s="12"/>
      <c r="M310" s="12"/>
      <c r="N310" s="12"/>
      <c r="O310" s="12"/>
      <c r="P310" s="12"/>
      <c r="Q310" s="12"/>
      <c r="R310" s="12"/>
      <c r="S310" s="12"/>
      <c r="T310" s="12"/>
      <c r="U310" s="12"/>
      <c r="V310" s="12"/>
      <c r="W310" s="12"/>
      <c r="X310" s="12"/>
      <c r="Y310" s="12"/>
      <c r="Z310" s="12"/>
      <c r="AA310" s="12"/>
    </row>
    <row r="311" spans="1:27" ht="12.75" customHeight="1" x14ac:dyDescent="0.15">
      <c r="A311" s="15">
        <v>202207</v>
      </c>
      <c r="B311" s="13">
        <v>5540246193566</v>
      </c>
      <c r="C311" s="13" t="str">
        <f t="shared" si="17"/>
        <v>VOLAILLE</v>
      </c>
      <c r="D311" s="9">
        <v>93</v>
      </c>
      <c r="E311" s="9">
        <v>829.44</v>
      </c>
      <c r="F311" s="9">
        <f t="shared" si="18"/>
        <v>8.9187096774193559</v>
      </c>
      <c r="G311" s="9">
        <v>93</v>
      </c>
      <c r="H311" s="15"/>
      <c r="I311" s="12"/>
      <c r="J311" s="12"/>
      <c r="K311" s="12"/>
      <c r="L311" s="12"/>
      <c r="M311" s="12"/>
      <c r="N311" s="12"/>
      <c r="O311" s="12"/>
      <c r="P311" s="12"/>
      <c r="Q311" s="12"/>
      <c r="R311" s="12"/>
      <c r="S311" s="12"/>
      <c r="T311" s="12"/>
      <c r="U311" s="12"/>
      <c r="V311" s="12"/>
      <c r="W311" s="12"/>
      <c r="X311" s="12"/>
      <c r="Y311" s="12"/>
      <c r="Z311" s="12"/>
      <c r="AA311" s="12"/>
    </row>
    <row r="312" spans="1:27" ht="12.75" customHeight="1" x14ac:dyDescent="0.15">
      <c r="A312" s="15">
        <v>202207</v>
      </c>
      <c r="B312" s="11">
        <v>5540246193878</v>
      </c>
      <c r="C312" s="13" t="str">
        <f t="shared" si="17"/>
        <v>VOLAILLE</v>
      </c>
      <c r="D312" s="6">
        <v>22272</v>
      </c>
      <c r="E312" s="6">
        <v>157593.60000000001</v>
      </c>
      <c r="F312" s="9">
        <f t="shared" si="18"/>
        <v>7.0758620689655176</v>
      </c>
      <c r="G312" s="6">
        <v>4803</v>
      </c>
      <c r="H312" s="15"/>
      <c r="I312" s="12"/>
      <c r="J312" s="12"/>
      <c r="K312" s="12"/>
      <c r="L312" s="12"/>
      <c r="M312" s="12"/>
      <c r="N312" s="12"/>
      <c r="O312" s="12"/>
      <c r="P312" s="12"/>
      <c r="Q312" s="12"/>
      <c r="R312" s="12"/>
      <c r="S312" s="12"/>
      <c r="T312" s="12"/>
      <c r="U312" s="12"/>
      <c r="V312" s="12"/>
      <c r="W312" s="12"/>
      <c r="X312" s="12"/>
      <c r="Y312" s="12"/>
      <c r="Z312" s="12"/>
      <c r="AA312" s="12"/>
    </row>
    <row r="313" spans="1:27" ht="12.75" customHeight="1" x14ac:dyDescent="0.15">
      <c r="A313" s="15">
        <v>202207</v>
      </c>
      <c r="B313" s="13">
        <v>5540246193999</v>
      </c>
      <c r="C313" s="13" t="str">
        <f t="shared" si="17"/>
        <v>MIX LEGUMES</v>
      </c>
      <c r="D313" s="9">
        <v>1021</v>
      </c>
      <c r="E313" s="9">
        <v>5099.8464000000004</v>
      </c>
      <c r="F313" s="9">
        <f t="shared" si="18"/>
        <v>4.9949523996082279</v>
      </c>
      <c r="G313" s="9">
        <v>1021</v>
      </c>
      <c r="H313" s="15"/>
      <c r="I313" s="12"/>
      <c r="J313" s="12"/>
      <c r="K313" s="12"/>
      <c r="L313" s="12"/>
      <c r="M313" s="12"/>
      <c r="N313" s="12"/>
      <c r="O313" s="12"/>
      <c r="P313" s="12"/>
      <c r="Q313" s="12"/>
      <c r="R313" s="12"/>
      <c r="S313" s="12"/>
      <c r="T313" s="12"/>
      <c r="U313" s="12"/>
      <c r="V313" s="12"/>
      <c r="W313" s="12"/>
      <c r="X313" s="12"/>
      <c r="Y313" s="12"/>
      <c r="Z313" s="12"/>
      <c r="AA313" s="12"/>
    </row>
    <row r="314" spans="1:27" ht="12.75" customHeight="1" x14ac:dyDescent="0.15">
      <c r="A314" s="15">
        <v>202207</v>
      </c>
      <c r="B314" s="11">
        <v>5540246194467</v>
      </c>
      <c r="C314" s="13" t="str">
        <f t="shared" si="17"/>
        <v>BOULANGERIE</v>
      </c>
      <c r="D314" s="6">
        <v>0</v>
      </c>
      <c r="E314" s="6">
        <v>0</v>
      </c>
      <c r="F314" s="9" t="str">
        <f t="shared" si="18"/>
        <v>-</v>
      </c>
      <c r="G314" s="6">
        <v>223</v>
      </c>
      <c r="H314" s="15"/>
      <c r="I314" s="12"/>
      <c r="J314" s="12"/>
      <c r="K314" s="12"/>
      <c r="L314" s="12"/>
      <c r="M314" s="12"/>
      <c r="N314" s="12"/>
      <c r="O314" s="12"/>
      <c r="P314" s="12"/>
      <c r="Q314" s="12"/>
      <c r="R314" s="12"/>
      <c r="S314" s="12"/>
      <c r="T314" s="12"/>
      <c r="U314" s="12"/>
      <c r="V314" s="12"/>
      <c r="W314" s="12"/>
      <c r="X314" s="12"/>
      <c r="Y314" s="12"/>
      <c r="Z314" s="12"/>
      <c r="AA314" s="12"/>
    </row>
    <row r="315" spans="1:27" ht="12.75" customHeight="1" x14ac:dyDescent="0.15">
      <c r="A315" s="15">
        <v>202207</v>
      </c>
      <c r="B315" s="11">
        <v>5540246194632</v>
      </c>
      <c r="C315" s="13" t="str">
        <f t="shared" si="17"/>
        <v>BOULANGERIE</v>
      </c>
      <c r="D315" s="6">
        <v>0</v>
      </c>
      <c r="E315" s="6">
        <v>0</v>
      </c>
      <c r="F315" s="9" t="str">
        <f t="shared" si="18"/>
        <v>-</v>
      </c>
      <c r="G315" s="6">
        <v>3</v>
      </c>
      <c r="H315" s="15"/>
      <c r="I315" s="12"/>
      <c r="J315" s="12"/>
      <c r="K315" s="12"/>
      <c r="L315" s="12"/>
      <c r="M315" s="12"/>
      <c r="N315" s="12"/>
      <c r="O315" s="12"/>
      <c r="P315" s="12"/>
      <c r="Q315" s="12"/>
      <c r="R315" s="12"/>
      <c r="S315" s="12"/>
      <c r="T315" s="12"/>
      <c r="U315" s="12"/>
      <c r="V315" s="12"/>
      <c r="W315" s="12"/>
      <c r="X315" s="12"/>
      <c r="Y315" s="12"/>
      <c r="Z315" s="12"/>
      <c r="AA315" s="12"/>
    </row>
    <row r="316" spans="1:27" ht="12.75" customHeight="1" x14ac:dyDescent="0.15">
      <c r="A316" s="15">
        <v>202208</v>
      </c>
      <c r="B316" s="13">
        <v>5540246170256</v>
      </c>
      <c r="C316" s="13" t="str">
        <f t="shared" si="17"/>
        <v>BOULANGERIE</v>
      </c>
      <c r="D316" s="9">
        <v>1768</v>
      </c>
      <c r="E316" s="9">
        <v>11883.542400000002</v>
      </c>
      <c r="F316" s="9">
        <f t="shared" si="18"/>
        <v>6.7214606334841642</v>
      </c>
      <c r="G316" s="9">
        <v>5847</v>
      </c>
      <c r="H316" s="15"/>
      <c r="I316" s="12"/>
      <c r="J316" s="12"/>
      <c r="K316" s="12"/>
      <c r="L316" s="12"/>
      <c r="M316" s="12"/>
      <c r="N316" s="12"/>
      <c r="O316" s="12"/>
      <c r="P316" s="12"/>
      <c r="Q316" s="12"/>
      <c r="R316" s="12"/>
      <c r="S316" s="12"/>
      <c r="T316" s="12"/>
      <c r="U316" s="12"/>
      <c r="V316" s="12"/>
      <c r="W316" s="12"/>
      <c r="X316" s="12"/>
      <c r="Y316" s="12"/>
      <c r="Z316" s="12"/>
      <c r="AA316" s="12"/>
    </row>
    <row r="317" spans="1:27" ht="12.75" customHeight="1" x14ac:dyDescent="0.15">
      <c r="A317" s="15">
        <v>202208</v>
      </c>
      <c r="B317" s="11">
        <v>5540246171759</v>
      </c>
      <c r="C317" s="13" t="str">
        <f t="shared" si="17"/>
        <v>MIX LEGUMES</v>
      </c>
      <c r="D317" s="6">
        <v>1940</v>
      </c>
      <c r="E317" s="6">
        <v>10653.984</v>
      </c>
      <c r="F317" s="9">
        <f t="shared" si="18"/>
        <v>5.4917443298969078</v>
      </c>
      <c r="G317" s="6">
        <v>4770</v>
      </c>
      <c r="H317" s="15"/>
      <c r="I317" s="12"/>
      <c r="J317" s="12"/>
      <c r="K317" s="12"/>
      <c r="L317" s="12"/>
      <c r="M317" s="12"/>
      <c r="N317" s="12"/>
      <c r="O317" s="12"/>
      <c r="P317" s="12"/>
      <c r="Q317" s="12"/>
      <c r="R317" s="12"/>
      <c r="S317" s="12"/>
      <c r="T317" s="12"/>
      <c r="U317" s="12"/>
      <c r="V317" s="12"/>
      <c r="W317" s="12"/>
      <c r="X317" s="12"/>
      <c r="Y317" s="12"/>
      <c r="Z317" s="12"/>
      <c r="AA317" s="12"/>
    </row>
    <row r="318" spans="1:27" ht="12.75" customHeight="1" x14ac:dyDescent="0.15">
      <c r="A318" s="15">
        <v>202208</v>
      </c>
      <c r="B318" s="13">
        <v>5540246171888</v>
      </c>
      <c r="C318" s="13" t="str">
        <f t="shared" si="17"/>
        <v>BOULANGERIE</v>
      </c>
      <c r="D318" s="9">
        <v>1193</v>
      </c>
      <c r="E318" s="9">
        <v>20095.344000000001</v>
      </c>
      <c r="F318" s="9">
        <f t="shared" si="18"/>
        <v>16.844378876781224</v>
      </c>
      <c r="G318" s="9">
        <v>1506</v>
      </c>
      <c r="H318" s="15"/>
      <c r="I318" s="12"/>
      <c r="J318" s="12"/>
      <c r="K318" s="12"/>
      <c r="L318" s="12"/>
      <c r="M318" s="12"/>
      <c r="N318" s="12"/>
      <c r="O318" s="12"/>
      <c r="P318" s="12"/>
      <c r="Q318" s="12"/>
      <c r="R318" s="12"/>
      <c r="S318" s="12"/>
      <c r="T318" s="12"/>
      <c r="U318" s="12"/>
      <c r="V318" s="12"/>
      <c r="W318" s="12"/>
      <c r="X318" s="12"/>
      <c r="Y318" s="12"/>
      <c r="Z318" s="12"/>
      <c r="AA318" s="12"/>
    </row>
    <row r="319" spans="1:27" ht="12.75" customHeight="1" x14ac:dyDescent="0.15">
      <c r="A319" s="15">
        <v>202208</v>
      </c>
      <c r="B319" s="11">
        <v>5540246171933</v>
      </c>
      <c r="C319" s="13" t="str">
        <f t="shared" si="17"/>
        <v>CREMERIE</v>
      </c>
      <c r="D319" s="6">
        <v>891</v>
      </c>
      <c r="E319" s="6">
        <v>573.9552000000001</v>
      </c>
      <c r="F319" s="9">
        <f t="shared" si="18"/>
        <v>0.64416969696969706</v>
      </c>
      <c r="G319" s="6">
        <v>8018</v>
      </c>
      <c r="H319" s="15"/>
      <c r="I319" s="12"/>
      <c r="J319" s="12"/>
      <c r="K319" s="12"/>
      <c r="L319" s="12"/>
      <c r="M319" s="12"/>
      <c r="N319" s="12"/>
      <c r="O319" s="12"/>
      <c r="P319" s="12"/>
      <c r="Q319" s="12"/>
      <c r="R319" s="12"/>
      <c r="S319" s="12"/>
      <c r="T319" s="12"/>
      <c r="U319" s="12"/>
      <c r="V319" s="12"/>
      <c r="W319" s="12"/>
      <c r="X319" s="12"/>
      <c r="Y319" s="12"/>
      <c r="Z319" s="12"/>
      <c r="AA319" s="12"/>
    </row>
    <row r="320" spans="1:27" ht="12.75" customHeight="1" x14ac:dyDescent="0.15">
      <c r="A320" s="15">
        <v>202208</v>
      </c>
      <c r="B320" s="11">
        <v>5540246172539</v>
      </c>
      <c r="C320" s="13" t="str">
        <f t="shared" si="17"/>
        <v>CREMERIE</v>
      </c>
      <c r="D320" s="6">
        <v>54</v>
      </c>
      <c r="E320" s="6">
        <v>1110.4560000000001</v>
      </c>
      <c r="F320" s="9">
        <f t="shared" si="18"/>
        <v>20.564000000000004</v>
      </c>
      <c r="G320" s="6">
        <v>116</v>
      </c>
      <c r="H320" s="15"/>
      <c r="I320" s="12"/>
      <c r="J320" s="12"/>
      <c r="K320" s="12"/>
      <c r="L320" s="12"/>
      <c r="M320" s="12"/>
      <c r="N320" s="12"/>
      <c r="O320" s="12"/>
      <c r="P320" s="12"/>
      <c r="Q320" s="12"/>
      <c r="R320" s="12"/>
      <c r="S320" s="12"/>
      <c r="T320" s="12"/>
      <c r="U320" s="12"/>
      <c r="V320" s="12"/>
      <c r="W320" s="12"/>
      <c r="X320" s="12"/>
      <c r="Y320" s="12"/>
      <c r="Z320" s="12"/>
      <c r="AA320" s="12"/>
    </row>
    <row r="321" spans="1:27" ht="12.75" customHeight="1" x14ac:dyDescent="0.15">
      <c r="A321" s="15">
        <v>202208</v>
      </c>
      <c r="B321" s="13">
        <v>5540246172669</v>
      </c>
      <c r="C321" s="13" t="str">
        <f t="shared" si="17"/>
        <v>CREMERIE</v>
      </c>
      <c r="D321" s="9">
        <v>195</v>
      </c>
      <c r="E321" s="9">
        <v>2651.9184</v>
      </c>
      <c r="F321" s="9">
        <f t="shared" si="18"/>
        <v>13.599581538461539</v>
      </c>
      <c r="G321" s="9">
        <v>1086</v>
      </c>
      <c r="H321" s="15"/>
      <c r="I321" s="12"/>
      <c r="J321" s="12"/>
      <c r="K321" s="12"/>
      <c r="L321" s="12"/>
      <c r="M321" s="12"/>
      <c r="N321" s="12"/>
      <c r="O321" s="12"/>
      <c r="P321" s="12"/>
      <c r="Q321" s="12"/>
      <c r="R321" s="12"/>
      <c r="S321" s="12"/>
      <c r="T321" s="12"/>
      <c r="U321" s="12"/>
      <c r="V321" s="12"/>
      <c r="W321" s="12"/>
      <c r="X321" s="12"/>
      <c r="Y321" s="12"/>
      <c r="Z321" s="12"/>
      <c r="AA321" s="12"/>
    </row>
    <row r="322" spans="1:27" ht="12.75" customHeight="1" x14ac:dyDescent="0.15">
      <c r="A322" s="15">
        <v>202208</v>
      </c>
      <c r="B322" s="11">
        <v>5540246172978</v>
      </c>
      <c r="C322" s="13" t="str">
        <f t="shared" ref="C322:C385" si="19">VLOOKUP(B322,Categorie,4,FALSE)</f>
        <v>CREMERIE</v>
      </c>
      <c r="D322" s="6">
        <v>0</v>
      </c>
      <c r="E322" s="6">
        <v>0</v>
      </c>
      <c r="F322" s="9" t="str">
        <f t="shared" si="18"/>
        <v>-</v>
      </c>
      <c r="G322" s="6">
        <v>14616</v>
      </c>
      <c r="H322" s="15"/>
      <c r="I322" s="12"/>
      <c r="J322" s="12"/>
      <c r="K322" s="12"/>
      <c r="L322" s="12"/>
      <c r="M322" s="12"/>
      <c r="N322" s="12"/>
      <c r="O322" s="12"/>
      <c r="P322" s="12"/>
      <c r="Q322" s="12"/>
      <c r="R322" s="12"/>
      <c r="S322" s="12"/>
      <c r="T322" s="12"/>
      <c r="U322" s="12"/>
      <c r="V322" s="12"/>
      <c r="W322" s="12"/>
      <c r="X322" s="12"/>
      <c r="Y322" s="12"/>
      <c r="Z322" s="12"/>
      <c r="AA322" s="12"/>
    </row>
    <row r="323" spans="1:27" ht="12.75" customHeight="1" x14ac:dyDescent="0.15">
      <c r="A323" s="15">
        <v>202208</v>
      </c>
      <c r="B323" s="13">
        <v>5540246173472</v>
      </c>
      <c r="C323" s="13" t="str">
        <f t="shared" si="19"/>
        <v>CREMERIE</v>
      </c>
      <c r="D323" s="9">
        <v>0</v>
      </c>
      <c r="E323" s="9">
        <v>0</v>
      </c>
      <c r="F323" s="9" t="str">
        <f t="shared" ref="F323:F386" si="20">IFERROR(E323/D323,"-")</f>
        <v>-</v>
      </c>
      <c r="G323" s="9">
        <v>864</v>
      </c>
      <c r="H323" s="15"/>
      <c r="I323" s="12"/>
      <c r="J323" s="12"/>
      <c r="K323" s="12"/>
      <c r="L323" s="12"/>
      <c r="M323" s="12"/>
      <c r="N323" s="12"/>
      <c r="O323" s="12"/>
      <c r="P323" s="12"/>
      <c r="Q323" s="12"/>
      <c r="R323" s="12"/>
      <c r="S323" s="12"/>
      <c r="T323" s="12"/>
      <c r="U323" s="12"/>
      <c r="V323" s="12"/>
      <c r="W323" s="12"/>
      <c r="X323" s="12"/>
      <c r="Y323" s="12"/>
      <c r="Z323" s="12"/>
      <c r="AA323" s="12"/>
    </row>
    <row r="324" spans="1:27" ht="12.75" customHeight="1" x14ac:dyDescent="0.15">
      <c r="A324" s="15">
        <v>202208</v>
      </c>
      <c r="B324" s="13">
        <v>5540246173685</v>
      </c>
      <c r="C324" s="13" t="str">
        <f t="shared" si="19"/>
        <v>EMBALLAGES</v>
      </c>
      <c r="D324" s="9">
        <v>188</v>
      </c>
      <c r="E324" s="9">
        <v>4744.9151999999995</v>
      </c>
      <c r="F324" s="9">
        <f t="shared" si="20"/>
        <v>25.23891063829787</v>
      </c>
      <c r="G324" s="9">
        <v>226</v>
      </c>
      <c r="H324" s="15"/>
      <c r="I324" s="12"/>
      <c r="J324" s="12"/>
      <c r="K324" s="12"/>
      <c r="L324" s="12"/>
      <c r="M324" s="12"/>
      <c r="N324" s="12"/>
      <c r="O324" s="12"/>
      <c r="P324" s="12"/>
      <c r="Q324" s="12"/>
      <c r="R324" s="12"/>
      <c r="S324" s="12"/>
      <c r="T324" s="12"/>
      <c r="U324" s="12"/>
      <c r="V324" s="12"/>
      <c r="W324" s="12"/>
      <c r="X324" s="12"/>
      <c r="Y324" s="12"/>
      <c r="Z324" s="12"/>
      <c r="AA324" s="12"/>
    </row>
    <row r="325" spans="1:27" ht="12.75" customHeight="1" x14ac:dyDescent="0.15">
      <c r="A325" s="15">
        <v>202208</v>
      </c>
      <c r="B325" s="11">
        <v>5540246173686</v>
      </c>
      <c r="C325" s="13" t="str">
        <f t="shared" si="19"/>
        <v>EMBALLAGES</v>
      </c>
      <c r="D325" s="6">
        <v>420</v>
      </c>
      <c r="E325" s="6">
        <v>10770.148800000001</v>
      </c>
      <c r="F325" s="9">
        <f t="shared" si="20"/>
        <v>25.64321142857143</v>
      </c>
      <c r="G325" s="6">
        <v>193</v>
      </c>
      <c r="H325" s="15"/>
      <c r="I325" s="12"/>
      <c r="J325" s="12"/>
      <c r="K325" s="12"/>
      <c r="L325" s="12"/>
      <c r="M325" s="12"/>
      <c r="N325" s="12"/>
      <c r="O325" s="12"/>
      <c r="P325" s="12"/>
      <c r="Q325" s="12"/>
      <c r="R325" s="12"/>
      <c r="S325" s="12"/>
      <c r="T325" s="12"/>
      <c r="U325" s="12"/>
      <c r="V325" s="12"/>
      <c r="W325" s="12"/>
      <c r="X325" s="12"/>
      <c r="Y325" s="12"/>
      <c r="Z325" s="12"/>
      <c r="AA325" s="12"/>
    </row>
    <row r="326" spans="1:27" ht="12.75" customHeight="1" x14ac:dyDescent="0.15">
      <c r="A326" s="15">
        <v>202208</v>
      </c>
      <c r="B326" s="11">
        <v>5540246173906</v>
      </c>
      <c r="C326" s="13" t="str">
        <f t="shared" si="19"/>
        <v>VOLAILLE</v>
      </c>
      <c r="D326" s="6">
        <v>1972</v>
      </c>
      <c r="E326" s="6">
        <v>36646.560000000005</v>
      </c>
      <c r="F326" s="9">
        <f t="shared" si="20"/>
        <v>18.583448275862072</v>
      </c>
      <c r="G326" s="6">
        <v>1671</v>
      </c>
      <c r="H326" s="15"/>
      <c r="I326" s="12"/>
      <c r="J326" s="12"/>
      <c r="K326" s="12"/>
      <c r="L326" s="12"/>
      <c r="M326" s="12"/>
      <c r="N326" s="12"/>
      <c r="O326" s="12"/>
      <c r="P326" s="12"/>
      <c r="Q326" s="12"/>
      <c r="R326" s="12"/>
      <c r="S326" s="12"/>
      <c r="T326" s="12"/>
      <c r="U326" s="12"/>
      <c r="V326" s="12"/>
      <c r="W326" s="12"/>
      <c r="X326" s="12"/>
      <c r="Y326" s="12"/>
      <c r="Z326" s="12"/>
      <c r="AA326" s="12"/>
    </row>
    <row r="327" spans="1:27" ht="12.75" customHeight="1" x14ac:dyDescent="0.15">
      <c r="A327" s="15">
        <v>202208</v>
      </c>
      <c r="B327" s="11">
        <v>5540246174095</v>
      </c>
      <c r="C327" s="13" t="str">
        <f t="shared" si="19"/>
        <v>CREMERIE</v>
      </c>
      <c r="D327" s="6">
        <v>42</v>
      </c>
      <c r="E327" s="6">
        <v>1303.2576000000001</v>
      </c>
      <c r="F327" s="9">
        <f t="shared" si="20"/>
        <v>31.02994285714286</v>
      </c>
      <c r="G327" s="6">
        <v>112</v>
      </c>
      <c r="H327" s="15"/>
      <c r="I327" s="12"/>
      <c r="J327" s="12"/>
      <c r="K327" s="12"/>
      <c r="L327" s="12"/>
      <c r="M327" s="12"/>
      <c r="N327" s="12"/>
      <c r="O327" s="12"/>
      <c r="P327" s="12"/>
      <c r="Q327" s="12"/>
      <c r="R327" s="12"/>
      <c r="S327" s="12"/>
      <c r="T327" s="12"/>
      <c r="U327" s="12"/>
      <c r="V327" s="12"/>
      <c r="W327" s="12"/>
      <c r="X327" s="12"/>
      <c r="Y327" s="12"/>
      <c r="Z327" s="12"/>
      <c r="AA327" s="12"/>
    </row>
    <row r="328" spans="1:27" ht="12.75" customHeight="1" x14ac:dyDescent="0.15">
      <c r="A328" s="15">
        <v>202208</v>
      </c>
      <c r="B328" s="13">
        <v>5540246174174</v>
      </c>
      <c r="C328" s="13" t="str">
        <f t="shared" si="19"/>
        <v>CREMERIE</v>
      </c>
      <c r="D328" s="9">
        <v>103</v>
      </c>
      <c r="E328" s="9">
        <v>1358.1216000000002</v>
      </c>
      <c r="F328" s="9">
        <f t="shared" si="20"/>
        <v>13.18564660194175</v>
      </c>
      <c r="G328" s="9">
        <v>759</v>
      </c>
      <c r="H328" s="15"/>
      <c r="I328" s="12"/>
      <c r="J328" s="12"/>
      <c r="K328" s="12"/>
      <c r="L328" s="12"/>
      <c r="M328" s="12"/>
      <c r="N328" s="12"/>
      <c r="O328" s="12"/>
      <c r="P328" s="12"/>
      <c r="Q328" s="12"/>
      <c r="R328" s="12"/>
      <c r="S328" s="12"/>
      <c r="T328" s="12"/>
      <c r="U328" s="12"/>
      <c r="V328" s="12"/>
      <c r="W328" s="12"/>
      <c r="X328" s="12"/>
      <c r="Y328" s="12"/>
      <c r="Z328" s="12"/>
      <c r="AA328" s="12"/>
    </row>
    <row r="329" spans="1:27" ht="12.75" customHeight="1" x14ac:dyDescent="0.15">
      <c r="A329" s="15">
        <v>202208</v>
      </c>
      <c r="B329" s="11">
        <v>5540246175047</v>
      </c>
      <c r="C329" s="13" t="str">
        <f t="shared" si="19"/>
        <v>CREMERIE</v>
      </c>
      <c r="D329" s="6">
        <v>14</v>
      </c>
      <c r="E329" s="6">
        <v>147.48480000000001</v>
      </c>
      <c r="F329" s="9">
        <f t="shared" si="20"/>
        <v>10.534628571428572</v>
      </c>
      <c r="G329" s="6">
        <v>738</v>
      </c>
      <c r="H329" s="15"/>
      <c r="I329" s="12"/>
      <c r="J329" s="12"/>
      <c r="K329" s="12"/>
      <c r="L329" s="12"/>
      <c r="M329" s="12"/>
      <c r="N329" s="12"/>
      <c r="O329" s="12"/>
      <c r="P329" s="12"/>
      <c r="Q329" s="12"/>
      <c r="R329" s="12"/>
      <c r="S329" s="12"/>
      <c r="T329" s="12"/>
      <c r="U329" s="12"/>
      <c r="V329" s="12"/>
      <c r="W329" s="12"/>
      <c r="X329" s="12"/>
      <c r="Y329" s="12"/>
      <c r="Z329" s="12"/>
      <c r="AA329" s="12"/>
    </row>
    <row r="330" spans="1:27" ht="12.75" customHeight="1" x14ac:dyDescent="0.15">
      <c r="A330" s="15">
        <v>202208</v>
      </c>
      <c r="B330" s="13">
        <v>5540246175049</v>
      </c>
      <c r="C330" s="13" t="str">
        <f t="shared" si="19"/>
        <v>CREMERIE</v>
      </c>
      <c r="D330" s="9">
        <v>627</v>
      </c>
      <c r="E330" s="9">
        <v>6520.1760000000004</v>
      </c>
      <c r="F330" s="9">
        <f t="shared" si="20"/>
        <v>10.399004784688996</v>
      </c>
      <c r="G330" s="9">
        <v>2144</v>
      </c>
      <c r="H330" s="15"/>
      <c r="I330" s="12"/>
      <c r="J330" s="12"/>
      <c r="K330" s="12"/>
      <c r="L330" s="12"/>
      <c r="M330" s="12"/>
      <c r="N330" s="12"/>
      <c r="O330" s="12"/>
      <c r="P330" s="12"/>
      <c r="Q330" s="12"/>
      <c r="R330" s="12"/>
      <c r="S330" s="12"/>
      <c r="T330" s="12"/>
      <c r="U330" s="12"/>
      <c r="V330" s="12"/>
      <c r="W330" s="12"/>
      <c r="X330" s="12"/>
      <c r="Y330" s="12"/>
      <c r="Z330" s="12"/>
      <c r="AA330" s="12"/>
    </row>
    <row r="331" spans="1:27" ht="12.75" customHeight="1" x14ac:dyDescent="0.15">
      <c r="A331" s="15">
        <v>202208</v>
      </c>
      <c r="B331" s="11">
        <v>5540246175050</v>
      </c>
      <c r="C331" s="13" t="str">
        <f t="shared" si="19"/>
        <v>CREMERIE</v>
      </c>
      <c r="D331" s="6">
        <v>724</v>
      </c>
      <c r="E331" s="6">
        <v>8383.5648000000001</v>
      </c>
      <c r="F331" s="9">
        <f t="shared" si="20"/>
        <v>11.579509392265194</v>
      </c>
      <c r="G331" s="6">
        <v>1977</v>
      </c>
      <c r="H331" s="15"/>
      <c r="I331" s="12"/>
      <c r="J331" s="12"/>
      <c r="K331" s="12"/>
      <c r="L331" s="12"/>
      <c r="M331" s="12"/>
      <c r="N331" s="12"/>
      <c r="O331" s="12"/>
      <c r="P331" s="12"/>
      <c r="Q331" s="12"/>
      <c r="R331" s="12"/>
      <c r="S331" s="12"/>
      <c r="T331" s="12"/>
      <c r="U331" s="12"/>
      <c r="V331" s="12"/>
      <c r="W331" s="12"/>
      <c r="X331" s="12"/>
      <c r="Y331" s="12"/>
      <c r="Z331" s="12"/>
      <c r="AA331" s="12"/>
    </row>
    <row r="332" spans="1:27" ht="12.75" customHeight="1" x14ac:dyDescent="0.15">
      <c r="A332" s="15">
        <v>202208</v>
      </c>
      <c r="B332" s="13">
        <v>5540246175372</v>
      </c>
      <c r="C332" s="13" t="str">
        <f t="shared" si="19"/>
        <v>BOULANGERIE</v>
      </c>
      <c r="D332" s="9">
        <v>2715</v>
      </c>
      <c r="E332" s="9">
        <v>10614.240000000002</v>
      </c>
      <c r="F332" s="9">
        <f t="shared" si="20"/>
        <v>3.9094806629834262</v>
      </c>
      <c r="G332" s="9">
        <v>348</v>
      </c>
      <c r="H332" s="15"/>
      <c r="I332" s="12"/>
      <c r="J332" s="12"/>
      <c r="K332" s="12"/>
      <c r="L332" s="12"/>
      <c r="M332" s="12"/>
      <c r="N332" s="12"/>
      <c r="O332" s="12"/>
      <c r="P332" s="12"/>
      <c r="Q332" s="12"/>
      <c r="R332" s="12"/>
      <c r="S332" s="12"/>
      <c r="T332" s="12"/>
      <c r="U332" s="12"/>
      <c r="V332" s="12"/>
      <c r="W332" s="12"/>
      <c r="X332" s="12"/>
      <c r="Y332" s="12"/>
      <c r="Z332" s="12"/>
      <c r="AA332" s="12"/>
    </row>
    <row r="333" spans="1:27" ht="12.75" customHeight="1" x14ac:dyDescent="0.15">
      <c r="A333" s="15">
        <v>202208</v>
      </c>
      <c r="B333" s="11">
        <v>5540246175461</v>
      </c>
      <c r="C333" s="13" t="str">
        <f t="shared" si="19"/>
        <v>MIX LEGUMES</v>
      </c>
      <c r="D333" s="6">
        <v>5513</v>
      </c>
      <c r="E333" s="6">
        <v>50808.384000000005</v>
      </c>
      <c r="F333" s="9">
        <f t="shared" si="20"/>
        <v>9.2161044803192471</v>
      </c>
      <c r="G333" s="6">
        <v>4511</v>
      </c>
      <c r="H333" s="15"/>
      <c r="I333" s="12"/>
      <c r="J333" s="12"/>
      <c r="K333" s="12"/>
      <c r="L333" s="12"/>
      <c r="M333" s="12"/>
      <c r="N333" s="12"/>
      <c r="O333" s="12"/>
      <c r="P333" s="12"/>
      <c r="Q333" s="12"/>
      <c r="R333" s="12"/>
      <c r="S333" s="12"/>
      <c r="T333" s="12"/>
      <c r="U333" s="12"/>
      <c r="V333" s="12"/>
      <c r="W333" s="12"/>
      <c r="X333" s="12"/>
      <c r="Y333" s="12"/>
      <c r="Z333" s="12"/>
      <c r="AA333" s="12"/>
    </row>
    <row r="334" spans="1:27" ht="12.75" customHeight="1" x14ac:dyDescent="0.15">
      <c r="A334" s="15">
        <v>202208</v>
      </c>
      <c r="B334" s="11">
        <v>5540246176294</v>
      </c>
      <c r="C334" s="13" t="str">
        <f t="shared" si="19"/>
        <v>CREMERIE</v>
      </c>
      <c r="D334" s="6">
        <v>1225</v>
      </c>
      <c r="E334" s="6">
        <v>1129.0752000000002</v>
      </c>
      <c r="F334" s="9">
        <f t="shared" si="20"/>
        <v>0.92169404081632667</v>
      </c>
      <c r="G334" s="6">
        <v>11136</v>
      </c>
      <c r="H334" s="15"/>
      <c r="I334" s="12"/>
      <c r="J334" s="12"/>
      <c r="K334" s="12"/>
      <c r="L334" s="12"/>
      <c r="M334" s="12"/>
      <c r="N334" s="12"/>
      <c r="O334" s="12"/>
      <c r="P334" s="12"/>
      <c r="Q334" s="12"/>
      <c r="R334" s="12"/>
      <c r="S334" s="12"/>
      <c r="T334" s="12"/>
      <c r="U334" s="12"/>
      <c r="V334" s="12"/>
      <c r="W334" s="12"/>
      <c r="X334" s="12"/>
      <c r="Y334" s="12"/>
      <c r="Z334" s="12"/>
      <c r="AA334" s="12"/>
    </row>
    <row r="335" spans="1:27" ht="12.75" customHeight="1" x14ac:dyDescent="0.15">
      <c r="A335" s="15">
        <v>202208</v>
      </c>
      <c r="B335" s="13">
        <v>5540246176295</v>
      </c>
      <c r="C335" s="13" t="str">
        <f t="shared" si="19"/>
        <v>CREMERIE</v>
      </c>
      <c r="D335" s="9">
        <v>7016</v>
      </c>
      <c r="E335" s="9">
        <v>6466.5216000000009</v>
      </c>
      <c r="F335" s="9">
        <f t="shared" si="20"/>
        <v>0.92168209806157364</v>
      </c>
      <c r="G335" s="9">
        <v>62933</v>
      </c>
      <c r="H335" s="15"/>
      <c r="I335" s="12"/>
      <c r="J335" s="12"/>
      <c r="K335" s="12"/>
      <c r="L335" s="12"/>
      <c r="M335" s="12"/>
      <c r="N335" s="12"/>
      <c r="O335" s="12"/>
      <c r="P335" s="12"/>
      <c r="Q335" s="12"/>
      <c r="R335" s="12"/>
      <c r="S335" s="12"/>
      <c r="T335" s="12"/>
      <c r="U335" s="12"/>
      <c r="V335" s="12"/>
      <c r="W335" s="12"/>
      <c r="X335" s="12"/>
      <c r="Y335" s="12"/>
      <c r="Z335" s="12"/>
      <c r="AA335" s="12"/>
    </row>
    <row r="336" spans="1:27" ht="12.75" customHeight="1" x14ac:dyDescent="0.15">
      <c r="A336" s="15">
        <v>202208</v>
      </c>
      <c r="B336" s="13">
        <v>5540246176699</v>
      </c>
      <c r="C336" s="13" t="str">
        <f t="shared" si="19"/>
        <v>CREMERIE</v>
      </c>
      <c r="D336" s="9">
        <v>0</v>
      </c>
      <c r="E336" s="9">
        <v>0</v>
      </c>
      <c r="F336" s="9" t="str">
        <f t="shared" si="20"/>
        <v>-</v>
      </c>
      <c r="G336" s="9">
        <v>41969</v>
      </c>
      <c r="H336" s="15"/>
      <c r="I336" s="12"/>
      <c r="J336" s="12"/>
      <c r="K336" s="12"/>
      <c r="L336" s="12"/>
      <c r="M336" s="12"/>
      <c r="N336" s="12"/>
      <c r="O336" s="12"/>
      <c r="P336" s="12"/>
      <c r="Q336" s="12"/>
      <c r="R336" s="12"/>
      <c r="S336" s="12"/>
      <c r="T336" s="12"/>
      <c r="U336" s="12"/>
      <c r="V336" s="12"/>
      <c r="W336" s="12"/>
      <c r="X336" s="12"/>
      <c r="Y336" s="12"/>
      <c r="Z336" s="12"/>
      <c r="AA336" s="12"/>
    </row>
    <row r="337" spans="1:27" ht="12.75" customHeight="1" x14ac:dyDescent="0.15">
      <c r="A337" s="15">
        <v>202208</v>
      </c>
      <c r="B337" s="13">
        <v>5540246177133</v>
      </c>
      <c r="C337" s="13" t="str">
        <f t="shared" si="19"/>
        <v>MIX LEGUMES</v>
      </c>
      <c r="D337" s="9">
        <v>8863</v>
      </c>
      <c r="E337" s="9">
        <v>32179.680000000004</v>
      </c>
      <c r="F337" s="9">
        <f t="shared" si="20"/>
        <v>3.6307886720072213</v>
      </c>
      <c r="G337" s="9">
        <v>17366</v>
      </c>
      <c r="H337" s="15"/>
      <c r="I337" s="12"/>
      <c r="J337" s="12"/>
      <c r="K337" s="12"/>
      <c r="L337" s="12"/>
      <c r="M337" s="12"/>
      <c r="N337" s="12"/>
      <c r="O337" s="12"/>
      <c r="P337" s="12"/>
      <c r="Q337" s="12"/>
      <c r="R337" s="12"/>
      <c r="S337" s="12"/>
      <c r="T337" s="12"/>
      <c r="U337" s="12"/>
      <c r="V337" s="12"/>
      <c r="W337" s="12"/>
      <c r="X337" s="12"/>
      <c r="Y337" s="12"/>
      <c r="Z337" s="12"/>
      <c r="AA337" s="12"/>
    </row>
    <row r="338" spans="1:27" ht="12.75" customHeight="1" x14ac:dyDescent="0.15">
      <c r="A338" s="15">
        <v>202208</v>
      </c>
      <c r="B338" s="13">
        <v>5540246177376</v>
      </c>
      <c r="C338" s="13" t="str">
        <f t="shared" si="19"/>
        <v>BOULANGERIE</v>
      </c>
      <c r="D338" s="9">
        <v>968</v>
      </c>
      <c r="E338" s="9">
        <v>38190.527999999998</v>
      </c>
      <c r="F338" s="9">
        <f t="shared" si="20"/>
        <v>39.45302479338843</v>
      </c>
      <c r="G338" s="9">
        <v>819</v>
      </c>
      <c r="H338" s="15"/>
      <c r="I338" s="12"/>
      <c r="J338" s="12"/>
      <c r="K338" s="12"/>
      <c r="L338" s="12"/>
      <c r="M338" s="12"/>
      <c r="N338" s="12"/>
      <c r="O338" s="12"/>
      <c r="P338" s="12"/>
      <c r="Q338" s="12"/>
      <c r="R338" s="12"/>
      <c r="S338" s="12"/>
      <c r="T338" s="12"/>
      <c r="U338" s="12"/>
      <c r="V338" s="12"/>
      <c r="W338" s="12"/>
      <c r="X338" s="12"/>
      <c r="Y338" s="12"/>
      <c r="Z338" s="12"/>
      <c r="AA338" s="12"/>
    </row>
    <row r="339" spans="1:27" ht="12.75" customHeight="1" x14ac:dyDescent="0.15">
      <c r="A339" s="15">
        <v>202208</v>
      </c>
      <c r="B339" s="11">
        <v>5540246180522</v>
      </c>
      <c r="C339" s="13" t="str">
        <f t="shared" si="19"/>
        <v>BOULANGERIE</v>
      </c>
      <c r="D339" s="6">
        <v>803</v>
      </c>
      <c r="E339" s="6">
        <v>14050.368000000002</v>
      </c>
      <c r="F339" s="9">
        <f t="shared" si="20"/>
        <v>17.497344956413453</v>
      </c>
      <c r="G339" s="6">
        <v>1444</v>
      </c>
      <c r="H339" s="15"/>
      <c r="I339" s="12"/>
      <c r="J339" s="12"/>
      <c r="K339" s="12"/>
      <c r="L339" s="12"/>
      <c r="M339" s="12"/>
      <c r="N339" s="12"/>
      <c r="O339" s="12"/>
      <c r="P339" s="12"/>
      <c r="Q339" s="12"/>
      <c r="R339" s="12"/>
      <c r="S339" s="12"/>
      <c r="T339" s="12"/>
      <c r="U339" s="12"/>
      <c r="V339" s="12"/>
      <c r="W339" s="12"/>
      <c r="X339" s="12"/>
      <c r="Y339" s="12"/>
      <c r="Z339" s="12"/>
      <c r="AA339" s="12"/>
    </row>
    <row r="340" spans="1:27" ht="12.75" customHeight="1" x14ac:dyDescent="0.15">
      <c r="A340" s="15">
        <v>202208</v>
      </c>
      <c r="B340" s="11">
        <v>5540246181016</v>
      </c>
      <c r="C340" s="13" t="str">
        <f t="shared" si="19"/>
        <v>VOLAILLE</v>
      </c>
      <c r="D340" s="6">
        <v>16426</v>
      </c>
      <c r="E340" s="6">
        <v>131426.32320000001</v>
      </c>
      <c r="F340" s="9">
        <f t="shared" si="20"/>
        <v>8.001115499817363</v>
      </c>
      <c r="G340" s="6">
        <v>10357</v>
      </c>
      <c r="H340" s="15"/>
      <c r="I340" s="12"/>
      <c r="J340" s="12"/>
      <c r="K340" s="12"/>
      <c r="L340" s="12"/>
      <c r="M340" s="12"/>
      <c r="N340" s="12"/>
      <c r="O340" s="12"/>
      <c r="P340" s="12"/>
      <c r="Q340" s="12"/>
      <c r="R340" s="12"/>
      <c r="S340" s="12"/>
      <c r="T340" s="12"/>
      <c r="U340" s="12"/>
      <c r="V340" s="12"/>
      <c r="W340" s="12"/>
      <c r="X340" s="12"/>
      <c r="Y340" s="12"/>
      <c r="Z340" s="12"/>
      <c r="AA340" s="12"/>
    </row>
    <row r="341" spans="1:27" ht="12.75" customHeight="1" x14ac:dyDescent="0.15">
      <c r="A341" s="15">
        <v>202208</v>
      </c>
      <c r="B341" s="13">
        <v>5540246181061</v>
      </c>
      <c r="C341" s="13" t="str">
        <f t="shared" si="19"/>
        <v>VOLAILLE</v>
      </c>
      <c r="D341" s="9">
        <v>43431</v>
      </c>
      <c r="E341" s="9">
        <v>52808.371200000001</v>
      </c>
      <c r="F341" s="9">
        <f t="shared" si="20"/>
        <v>1.2159142363749396</v>
      </c>
      <c r="G341" s="9">
        <v>63998</v>
      </c>
      <c r="H341" s="15"/>
      <c r="I341" s="12"/>
      <c r="J341" s="12"/>
      <c r="K341" s="12"/>
      <c r="L341" s="12"/>
      <c r="M341" s="12"/>
      <c r="N341" s="12"/>
      <c r="O341" s="12"/>
      <c r="P341" s="12"/>
      <c r="Q341" s="12"/>
      <c r="R341" s="12"/>
      <c r="S341" s="12"/>
      <c r="T341" s="12"/>
      <c r="U341" s="12"/>
      <c r="V341" s="12"/>
      <c r="W341" s="12"/>
      <c r="X341" s="12"/>
      <c r="Y341" s="12"/>
      <c r="Z341" s="12"/>
      <c r="AA341" s="12"/>
    </row>
    <row r="342" spans="1:27" ht="12.75" customHeight="1" x14ac:dyDescent="0.15">
      <c r="A342" s="15">
        <v>202208</v>
      </c>
      <c r="B342" s="11">
        <v>5540246182684</v>
      </c>
      <c r="C342" s="13" t="str">
        <f t="shared" si="19"/>
        <v>BOULANGERIE</v>
      </c>
      <c r="D342" s="6">
        <v>462</v>
      </c>
      <c r="E342" s="6">
        <v>23168.376000000004</v>
      </c>
      <c r="F342" s="9">
        <f t="shared" si="20"/>
        <v>50.14800000000001</v>
      </c>
      <c r="G342" s="6">
        <v>214</v>
      </c>
      <c r="H342" s="15"/>
      <c r="I342" s="12"/>
      <c r="J342" s="12"/>
      <c r="K342" s="12"/>
      <c r="L342" s="12"/>
      <c r="M342" s="12"/>
      <c r="N342" s="12"/>
      <c r="O342" s="12"/>
      <c r="P342" s="12"/>
      <c r="Q342" s="12"/>
      <c r="R342" s="12"/>
      <c r="S342" s="12"/>
      <c r="T342" s="12"/>
      <c r="U342" s="12"/>
      <c r="V342" s="12"/>
      <c r="W342" s="12"/>
      <c r="X342" s="12"/>
      <c r="Y342" s="12"/>
      <c r="Z342" s="12"/>
      <c r="AA342" s="12"/>
    </row>
    <row r="343" spans="1:27" ht="12.75" customHeight="1" x14ac:dyDescent="0.15">
      <c r="A343" s="15">
        <v>202208</v>
      </c>
      <c r="B343" s="11">
        <v>5540246183130</v>
      </c>
      <c r="C343" s="13" t="str">
        <f t="shared" si="19"/>
        <v>MIX LEGUMES</v>
      </c>
      <c r="D343" s="6">
        <v>4490</v>
      </c>
      <c r="E343" s="6">
        <v>19008.820800000001</v>
      </c>
      <c r="F343" s="9">
        <f t="shared" si="20"/>
        <v>4.2335903786191542</v>
      </c>
      <c r="G343" s="6">
        <v>5534</v>
      </c>
      <c r="H343" s="15"/>
      <c r="I343" s="12"/>
      <c r="J343" s="12"/>
      <c r="K343" s="12"/>
      <c r="L343" s="12"/>
      <c r="M343" s="12"/>
      <c r="N343" s="12"/>
      <c r="O343" s="12"/>
      <c r="P343" s="12"/>
      <c r="Q343" s="12"/>
      <c r="R343" s="12"/>
      <c r="S343" s="12"/>
      <c r="T343" s="12"/>
      <c r="U343" s="12"/>
      <c r="V343" s="12"/>
      <c r="W343" s="12"/>
      <c r="X343" s="12"/>
      <c r="Y343" s="12"/>
      <c r="Z343" s="12"/>
      <c r="AA343" s="12"/>
    </row>
    <row r="344" spans="1:27" ht="12.75" customHeight="1" x14ac:dyDescent="0.15">
      <c r="A344" s="15">
        <v>202208</v>
      </c>
      <c r="B344" s="11">
        <v>5540246183455</v>
      </c>
      <c r="C344" s="13" t="str">
        <f t="shared" si="19"/>
        <v>MIX LEGUMES</v>
      </c>
      <c r="D344" s="6">
        <v>1485</v>
      </c>
      <c r="E344" s="6">
        <v>11667.456000000002</v>
      </c>
      <c r="F344" s="9">
        <f t="shared" si="20"/>
        <v>7.8568727272727283</v>
      </c>
      <c r="G344" s="6">
        <v>418</v>
      </c>
      <c r="H344" s="15"/>
      <c r="I344" s="12"/>
      <c r="J344" s="12"/>
      <c r="K344" s="12"/>
      <c r="L344" s="12"/>
      <c r="M344" s="12"/>
      <c r="N344" s="12"/>
      <c r="O344" s="12"/>
      <c r="P344" s="12"/>
      <c r="Q344" s="12"/>
      <c r="R344" s="12"/>
      <c r="S344" s="12"/>
      <c r="T344" s="12"/>
      <c r="U344" s="12"/>
      <c r="V344" s="12"/>
      <c r="W344" s="12"/>
      <c r="X344" s="12"/>
      <c r="Y344" s="12"/>
      <c r="Z344" s="12"/>
      <c r="AA344" s="12"/>
    </row>
    <row r="345" spans="1:27" ht="12.75" customHeight="1" x14ac:dyDescent="0.15">
      <c r="A345" s="15">
        <v>202208</v>
      </c>
      <c r="B345" s="11">
        <v>5540246183537</v>
      </c>
      <c r="C345" s="13" t="str">
        <f t="shared" si="19"/>
        <v>MIX LEGUMES</v>
      </c>
      <c r="D345" s="6">
        <v>2803</v>
      </c>
      <c r="E345" s="6">
        <v>3940.0128</v>
      </c>
      <c r="F345" s="9">
        <f t="shared" si="20"/>
        <v>1.4056413842311808</v>
      </c>
      <c r="G345" s="6">
        <v>3156</v>
      </c>
      <c r="H345" s="15"/>
      <c r="I345" s="12"/>
      <c r="J345" s="12"/>
      <c r="K345" s="12"/>
      <c r="L345" s="12"/>
      <c r="M345" s="12"/>
      <c r="N345" s="12"/>
      <c r="O345" s="12"/>
      <c r="P345" s="12"/>
      <c r="Q345" s="12"/>
      <c r="R345" s="12"/>
      <c r="S345" s="12"/>
      <c r="T345" s="12"/>
      <c r="U345" s="12"/>
      <c r="V345" s="12"/>
      <c r="W345" s="12"/>
      <c r="X345" s="12"/>
      <c r="Y345" s="12"/>
      <c r="Z345" s="12"/>
      <c r="AA345" s="12"/>
    </row>
    <row r="346" spans="1:27" ht="12.75" customHeight="1" x14ac:dyDescent="0.15">
      <c r="A346" s="15">
        <v>202208</v>
      </c>
      <c r="B346" s="13">
        <v>5540246183538</v>
      </c>
      <c r="C346" s="13" t="str">
        <f t="shared" si="19"/>
        <v>MIX LEGUMES</v>
      </c>
      <c r="D346" s="9">
        <v>873</v>
      </c>
      <c r="E346" s="9">
        <v>1145.1456000000001</v>
      </c>
      <c r="F346" s="9">
        <f t="shared" si="20"/>
        <v>1.3117360824742268</v>
      </c>
      <c r="G346" s="9">
        <v>2877</v>
      </c>
      <c r="H346" s="15"/>
      <c r="I346" s="12"/>
      <c r="J346" s="12"/>
      <c r="K346" s="12"/>
      <c r="L346" s="12"/>
      <c r="M346" s="12"/>
      <c r="N346" s="12"/>
      <c r="O346" s="12"/>
      <c r="P346" s="12"/>
      <c r="Q346" s="12"/>
      <c r="R346" s="12"/>
      <c r="S346" s="12"/>
      <c r="T346" s="12"/>
      <c r="U346" s="12"/>
      <c r="V346" s="12"/>
      <c r="W346" s="12"/>
      <c r="X346" s="12"/>
      <c r="Y346" s="12"/>
      <c r="Z346" s="12"/>
      <c r="AA346" s="12"/>
    </row>
    <row r="347" spans="1:27" ht="12.75" customHeight="1" x14ac:dyDescent="0.15">
      <c r="A347" s="15">
        <v>202208</v>
      </c>
      <c r="B347" s="11">
        <v>5540246183541</v>
      </c>
      <c r="C347" s="13" t="str">
        <f t="shared" si="19"/>
        <v>MIX LEGUMES</v>
      </c>
      <c r="D347" s="6">
        <v>1880</v>
      </c>
      <c r="E347" s="6">
        <v>16936.128000000001</v>
      </c>
      <c r="F347" s="9">
        <f t="shared" si="20"/>
        <v>9.0085787234042556</v>
      </c>
      <c r="G347" s="6">
        <v>975</v>
      </c>
      <c r="H347" s="15"/>
      <c r="I347" s="12"/>
      <c r="J347" s="12"/>
      <c r="K347" s="12"/>
      <c r="L347" s="12"/>
      <c r="M347" s="12"/>
      <c r="N347" s="12"/>
      <c r="O347" s="12"/>
      <c r="P347" s="12"/>
      <c r="Q347" s="12"/>
      <c r="R347" s="12"/>
      <c r="S347" s="12"/>
      <c r="T347" s="12"/>
      <c r="U347" s="12"/>
      <c r="V347" s="12"/>
      <c r="W347" s="12"/>
      <c r="X347" s="12"/>
      <c r="Y347" s="12"/>
      <c r="Z347" s="12"/>
      <c r="AA347" s="12"/>
    </row>
    <row r="348" spans="1:27" ht="12.75" customHeight="1" x14ac:dyDescent="0.15">
      <c r="A348" s="15">
        <v>202208</v>
      </c>
      <c r="B348" s="13">
        <v>5540246183542</v>
      </c>
      <c r="C348" s="13" t="str">
        <f t="shared" si="19"/>
        <v>MIX LEGUMES</v>
      </c>
      <c r="D348" s="9">
        <v>2506</v>
      </c>
      <c r="E348" s="9">
        <v>7045.0560000000005</v>
      </c>
      <c r="F348" s="9">
        <f t="shared" si="20"/>
        <v>2.8112753391859537</v>
      </c>
      <c r="G348" s="9">
        <v>0</v>
      </c>
      <c r="H348" s="15"/>
      <c r="I348" s="12"/>
      <c r="J348" s="12"/>
      <c r="K348" s="12"/>
      <c r="L348" s="12"/>
      <c r="M348" s="12"/>
      <c r="N348" s="12"/>
      <c r="O348" s="12"/>
      <c r="P348" s="12"/>
      <c r="Q348" s="12"/>
      <c r="R348" s="12"/>
      <c r="S348" s="12"/>
      <c r="T348" s="12"/>
      <c r="U348" s="12"/>
      <c r="V348" s="12"/>
      <c r="W348" s="12"/>
      <c r="X348" s="12"/>
      <c r="Y348" s="12"/>
      <c r="Z348" s="12"/>
      <c r="AA348" s="12"/>
    </row>
    <row r="349" spans="1:27" ht="12.75" customHeight="1" x14ac:dyDescent="0.15">
      <c r="A349" s="15">
        <v>202208</v>
      </c>
      <c r="B349" s="13">
        <v>5540246183547</v>
      </c>
      <c r="C349" s="13" t="str">
        <f t="shared" si="19"/>
        <v>VOLAILLE</v>
      </c>
      <c r="D349" s="9">
        <v>9570</v>
      </c>
      <c r="E349" s="9">
        <v>98366.400000000009</v>
      </c>
      <c r="F349" s="9">
        <f t="shared" si="20"/>
        <v>10.278620689655174</v>
      </c>
      <c r="G349" s="9">
        <v>12540</v>
      </c>
      <c r="H349" s="15"/>
      <c r="I349" s="12"/>
      <c r="J349" s="12"/>
      <c r="K349" s="12"/>
      <c r="L349" s="12"/>
      <c r="M349" s="12"/>
      <c r="N349" s="12"/>
      <c r="O349" s="12"/>
      <c r="P349" s="12"/>
      <c r="Q349" s="12"/>
      <c r="R349" s="12"/>
      <c r="S349" s="12"/>
      <c r="T349" s="12"/>
      <c r="U349" s="12"/>
      <c r="V349" s="12"/>
      <c r="W349" s="12"/>
      <c r="X349" s="12"/>
      <c r="Y349" s="12"/>
      <c r="Z349" s="12"/>
      <c r="AA349" s="12"/>
    </row>
    <row r="350" spans="1:27" ht="12.75" customHeight="1" x14ac:dyDescent="0.15">
      <c r="A350" s="15">
        <v>202208</v>
      </c>
      <c r="B350" s="13">
        <v>5540246183552</v>
      </c>
      <c r="C350" s="13" t="str">
        <f t="shared" si="19"/>
        <v>MIX LEGUMES</v>
      </c>
      <c r="D350" s="9">
        <v>244</v>
      </c>
      <c r="E350" s="9">
        <v>449.06400000000002</v>
      </c>
      <c r="F350" s="9">
        <f t="shared" si="20"/>
        <v>1.8404262295081968</v>
      </c>
      <c r="G350" s="9">
        <v>260</v>
      </c>
      <c r="H350" s="15"/>
      <c r="I350" s="12"/>
      <c r="J350" s="12"/>
      <c r="K350" s="12"/>
      <c r="L350" s="12"/>
      <c r="M350" s="12"/>
      <c r="N350" s="12"/>
      <c r="O350" s="12"/>
      <c r="P350" s="12"/>
      <c r="Q350" s="12"/>
      <c r="R350" s="12"/>
      <c r="S350" s="12"/>
      <c r="T350" s="12"/>
      <c r="U350" s="12"/>
      <c r="V350" s="12"/>
      <c r="W350" s="12"/>
      <c r="X350" s="12"/>
      <c r="Y350" s="12"/>
      <c r="Z350" s="12"/>
      <c r="AA350" s="12"/>
    </row>
    <row r="351" spans="1:27" ht="12.75" customHeight="1" x14ac:dyDescent="0.15">
      <c r="A351" s="15">
        <v>202208</v>
      </c>
      <c r="B351" s="11">
        <v>5540246183554</v>
      </c>
      <c r="C351" s="13" t="str">
        <f t="shared" si="19"/>
        <v>MIX LEGUMES</v>
      </c>
      <c r="D351" s="6">
        <v>1546</v>
      </c>
      <c r="E351" s="6">
        <v>11612.073600000002</v>
      </c>
      <c r="F351" s="9">
        <f t="shared" si="20"/>
        <v>7.511043725743856</v>
      </c>
      <c r="G351" s="6">
        <v>28</v>
      </c>
      <c r="H351" s="15"/>
      <c r="I351" s="12"/>
      <c r="J351" s="12"/>
      <c r="K351" s="12"/>
      <c r="L351" s="12"/>
      <c r="M351" s="12"/>
      <c r="N351" s="12"/>
      <c r="O351" s="12"/>
      <c r="P351" s="12"/>
      <c r="Q351" s="12"/>
      <c r="R351" s="12"/>
      <c r="S351" s="12"/>
      <c r="T351" s="12"/>
      <c r="U351" s="12"/>
      <c r="V351" s="12"/>
      <c r="W351" s="12"/>
      <c r="X351" s="12"/>
      <c r="Y351" s="12"/>
      <c r="Z351" s="12"/>
      <c r="AA351" s="12"/>
    </row>
    <row r="352" spans="1:27" ht="12.75" customHeight="1" x14ac:dyDescent="0.15">
      <c r="A352" s="15">
        <v>202208</v>
      </c>
      <c r="B352" s="13">
        <v>5540246183555</v>
      </c>
      <c r="C352" s="13" t="str">
        <f t="shared" si="19"/>
        <v>MIX LEGUMES</v>
      </c>
      <c r="D352" s="9">
        <v>1151</v>
      </c>
      <c r="E352" s="9">
        <v>1538.4816000000001</v>
      </c>
      <c r="F352" s="9">
        <f t="shared" si="20"/>
        <v>1.336647784535187</v>
      </c>
      <c r="G352" s="9">
        <v>891</v>
      </c>
      <c r="H352" s="15"/>
      <c r="I352" s="12"/>
      <c r="J352" s="12"/>
      <c r="K352" s="12"/>
      <c r="L352" s="12"/>
      <c r="M352" s="12"/>
      <c r="N352" s="12"/>
      <c r="O352" s="12"/>
      <c r="P352" s="12"/>
      <c r="Q352" s="12"/>
      <c r="R352" s="12"/>
      <c r="S352" s="12"/>
      <c r="T352" s="12"/>
      <c r="U352" s="12"/>
      <c r="V352" s="12"/>
      <c r="W352" s="12"/>
      <c r="X352" s="12"/>
      <c r="Y352" s="12"/>
      <c r="Z352" s="12"/>
      <c r="AA352" s="12"/>
    </row>
    <row r="353" spans="1:27" ht="12.75" customHeight="1" x14ac:dyDescent="0.15">
      <c r="A353" s="15">
        <v>202208</v>
      </c>
      <c r="B353" s="11">
        <v>5540246183558</v>
      </c>
      <c r="C353" s="13" t="str">
        <f t="shared" si="19"/>
        <v>MIX LEGUMES</v>
      </c>
      <c r="D353" s="6">
        <v>3202</v>
      </c>
      <c r="E353" s="6">
        <v>17646.336000000003</v>
      </c>
      <c r="F353" s="9">
        <f t="shared" si="20"/>
        <v>5.511035602748283</v>
      </c>
      <c r="G353" s="6">
        <v>4478</v>
      </c>
      <c r="H353" s="15"/>
      <c r="I353" s="12"/>
      <c r="J353" s="12"/>
      <c r="K353" s="12"/>
      <c r="L353" s="12"/>
      <c r="M353" s="12"/>
      <c r="N353" s="12"/>
      <c r="O353" s="12"/>
      <c r="P353" s="12"/>
      <c r="Q353" s="12"/>
      <c r="R353" s="12"/>
      <c r="S353" s="12"/>
      <c r="T353" s="12"/>
      <c r="U353" s="12"/>
      <c r="V353" s="12"/>
      <c r="W353" s="12"/>
      <c r="X353" s="12"/>
      <c r="Y353" s="12"/>
      <c r="Z353" s="12"/>
      <c r="AA353" s="12"/>
    </row>
    <row r="354" spans="1:27" ht="12.75" customHeight="1" x14ac:dyDescent="0.15">
      <c r="A354" s="15">
        <v>202208</v>
      </c>
      <c r="B354" s="13">
        <v>5540246183560</v>
      </c>
      <c r="C354" s="13" t="str">
        <f t="shared" si="19"/>
        <v>MIX LEGUMES</v>
      </c>
      <c r="D354" s="9">
        <v>214</v>
      </c>
      <c r="E354" s="9">
        <v>5206.4640000000009</v>
      </c>
      <c r="F354" s="9">
        <f t="shared" si="20"/>
        <v>24.329271028037386</v>
      </c>
      <c r="G354" s="9">
        <v>168</v>
      </c>
      <c r="H354" s="15"/>
      <c r="I354" s="12"/>
      <c r="J354" s="12"/>
      <c r="K354" s="12"/>
      <c r="L354" s="12"/>
      <c r="M354" s="12"/>
      <c r="N354" s="12"/>
      <c r="O354" s="12"/>
      <c r="P354" s="12"/>
      <c r="Q354" s="12"/>
      <c r="R354" s="12"/>
      <c r="S354" s="12"/>
      <c r="T354" s="12"/>
      <c r="U354" s="12"/>
      <c r="V354" s="12"/>
      <c r="W354" s="12"/>
      <c r="X354" s="12"/>
      <c r="Y354" s="12"/>
      <c r="Z354" s="12"/>
      <c r="AA354" s="12"/>
    </row>
    <row r="355" spans="1:27" ht="12.75" customHeight="1" x14ac:dyDescent="0.15">
      <c r="A355" s="15">
        <v>202208</v>
      </c>
      <c r="B355" s="11">
        <v>5540246183562</v>
      </c>
      <c r="C355" s="13" t="str">
        <f t="shared" si="19"/>
        <v>MIX LEGUMES</v>
      </c>
      <c r="D355" s="6">
        <v>5916</v>
      </c>
      <c r="E355" s="6">
        <v>19057.68</v>
      </c>
      <c r="F355" s="9">
        <f t="shared" si="20"/>
        <v>3.2213793103448278</v>
      </c>
      <c r="G355" s="6">
        <v>4826</v>
      </c>
      <c r="H355" s="15"/>
      <c r="I355" s="12"/>
      <c r="J355" s="12"/>
      <c r="K355" s="12"/>
      <c r="L355" s="12"/>
      <c r="M355" s="12"/>
      <c r="N355" s="12"/>
      <c r="O355" s="12"/>
      <c r="P355" s="12"/>
      <c r="Q355" s="12"/>
      <c r="R355" s="12"/>
      <c r="S355" s="12"/>
      <c r="T355" s="12"/>
      <c r="U355" s="12"/>
      <c r="V355" s="12"/>
      <c r="W355" s="12"/>
      <c r="X355" s="12"/>
      <c r="Y355" s="12"/>
      <c r="Z355" s="12"/>
      <c r="AA355" s="12"/>
    </row>
    <row r="356" spans="1:27" ht="12.75" customHeight="1" x14ac:dyDescent="0.15">
      <c r="A356" s="15">
        <v>202208</v>
      </c>
      <c r="B356" s="11">
        <v>5540246183587</v>
      </c>
      <c r="C356" s="13" t="str">
        <f t="shared" si="19"/>
        <v>MIX LEGUMES</v>
      </c>
      <c r="D356" s="6">
        <v>439</v>
      </c>
      <c r="E356" s="6">
        <v>9234.3888000000006</v>
      </c>
      <c r="F356" s="9">
        <f t="shared" si="20"/>
        <v>21.035054214123008</v>
      </c>
      <c r="G356" s="6">
        <v>627</v>
      </c>
      <c r="H356" s="15"/>
      <c r="I356" s="12"/>
      <c r="J356" s="12"/>
      <c r="K356" s="12"/>
      <c r="L356" s="12"/>
      <c r="M356" s="12"/>
      <c r="N356" s="12"/>
      <c r="O356" s="12"/>
      <c r="P356" s="12"/>
      <c r="Q356" s="12"/>
      <c r="R356" s="12"/>
      <c r="S356" s="12"/>
      <c r="T356" s="12"/>
      <c r="U356" s="12"/>
      <c r="V356" s="12"/>
      <c r="W356" s="12"/>
      <c r="X356" s="12"/>
      <c r="Y356" s="12"/>
      <c r="Z356" s="12"/>
      <c r="AA356" s="12"/>
    </row>
    <row r="357" spans="1:27" ht="12.75" customHeight="1" x14ac:dyDescent="0.15">
      <c r="A357" s="15">
        <v>202208</v>
      </c>
      <c r="B357" s="13">
        <v>5540246183589</v>
      </c>
      <c r="C357" s="13" t="str">
        <f t="shared" si="19"/>
        <v>MIX LEGUMES</v>
      </c>
      <c r="D357" s="9">
        <v>1520</v>
      </c>
      <c r="E357" s="9">
        <v>20033.567999999999</v>
      </c>
      <c r="F357" s="9">
        <f t="shared" si="20"/>
        <v>13.17997894736842</v>
      </c>
      <c r="G357" s="9">
        <v>441</v>
      </c>
      <c r="H357" s="15"/>
      <c r="I357" s="12"/>
      <c r="J357" s="12"/>
      <c r="K357" s="12"/>
      <c r="L357" s="12"/>
      <c r="M357" s="12"/>
      <c r="N357" s="12"/>
      <c r="O357" s="12"/>
      <c r="P357" s="12"/>
      <c r="Q357" s="12"/>
      <c r="R357" s="12"/>
      <c r="S357" s="12"/>
      <c r="T357" s="12"/>
      <c r="U357" s="12"/>
      <c r="V357" s="12"/>
      <c r="W357" s="12"/>
      <c r="X357" s="12"/>
      <c r="Y357" s="12"/>
      <c r="Z357" s="12"/>
      <c r="AA357" s="12"/>
    </row>
    <row r="358" spans="1:27" ht="12.75" customHeight="1" x14ac:dyDescent="0.15">
      <c r="A358" s="15">
        <v>202208</v>
      </c>
      <c r="B358" s="11">
        <v>5540246183590</v>
      </c>
      <c r="C358" s="13" t="str">
        <f t="shared" si="19"/>
        <v>MIX LEGUMES</v>
      </c>
      <c r="D358" s="6">
        <v>2318</v>
      </c>
      <c r="E358" s="6">
        <v>32151.816000000003</v>
      </c>
      <c r="F358" s="9">
        <f t="shared" si="20"/>
        <v>13.870498705780847</v>
      </c>
      <c r="G358" s="6">
        <v>105</v>
      </c>
      <c r="H358" s="15"/>
      <c r="I358" s="12"/>
      <c r="J358" s="12"/>
      <c r="K358" s="12"/>
      <c r="L358" s="12"/>
      <c r="M358" s="12"/>
      <c r="N358" s="12"/>
      <c r="O358" s="12"/>
      <c r="P358" s="12"/>
      <c r="Q358" s="12"/>
      <c r="R358" s="12"/>
      <c r="S358" s="12"/>
      <c r="T358" s="12"/>
      <c r="U358" s="12"/>
      <c r="V358" s="12"/>
      <c r="W358" s="12"/>
      <c r="X358" s="12"/>
      <c r="Y358" s="12"/>
      <c r="Z358" s="12"/>
      <c r="AA358" s="12"/>
    </row>
    <row r="359" spans="1:27" ht="12.75" customHeight="1" x14ac:dyDescent="0.15">
      <c r="A359" s="15">
        <v>202208</v>
      </c>
      <c r="B359" s="11">
        <v>5540246183844</v>
      </c>
      <c r="C359" s="13" t="str">
        <f t="shared" si="19"/>
        <v>BOULANGERIE</v>
      </c>
      <c r="D359" s="6">
        <v>277</v>
      </c>
      <c r="E359" s="6">
        <v>7968.2400000000007</v>
      </c>
      <c r="F359" s="9">
        <f t="shared" si="20"/>
        <v>28.766209386281592</v>
      </c>
      <c r="G359" s="6">
        <v>202</v>
      </c>
      <c r="H359" s="15"/>
      <c r="I359" s="12"/>
      <c r="J359" s="12"/>
      <c r="K359" s="12"/>
      <c r="L359" s="12"/>
      <c r="M359" s="12"/>
      <c r="N359" s="12"/>
      <c r="O359" s="12"/>
      <c r="P359" s="12"/>
      <c r="Q359" s="12"/>
      <c r="R359" s="12"/>
      <c r="S359" s="12"/>
      <c r="T359" s="12"/>
      <c r="U359" s="12"/>
      <c r="V359" s="12"/>
      <c r="W359" s="12"/>
      <c r="X359" s="12"/>
      <c r="Y359" s="12"/>
      <c r="Z359" s="12"/>
      <c r="AA359" s="12"/>
    </row>
    <row r="360" spans="1:27" ht="12.75" customHeight="1" x14ac:dyDescent="0.15">
      <c r="A360" s="15">
        <v>202208</v>
      </c>
      <c r="B360" s="11">
        <v>5540246184036</v>
      </c>
      <c r="C360" s="13" t="str">
        <f t="shared" si="19"/>
        <v>BOULANGERIE</v>
      </c>
      <c r="D360" s="6">
        <v>126</v>
      </c>
      <c r="E360" s="6">
        <v>2146.1760000000004</v>
      </c>
      <c r="F360" s="9">
        <f t="shared" si="20"/>
        <v>17.03314285714286</v>
      </c>
      <c r="G360" s="6">
        <v>128</v>
      </c>
      <c r="H360" s="15"/>
      <c r="I360" s="12"/>
      <c r="J360" s="12"/>
      <c r="K360" s="12"/>
      <c r="L360" s="12"/>
      <c r="M360" s="12"/>
      <c r="N360" s="12"/>
      <c r="O360" s="12"/>
      <c r="P360" s="12"/>
      <c r="Q360" s="12"/>
      <c r="R360" s="12"/>
      <c r="S360" s="12"/>
      <c r="T360" s="12"/>
      <c r="U360" s="12"/>
      <c r="V360" s="12"/>
      <c r="W360" s="12"/>
      <c r="X360" s="12"/>
      <c r="Y360" s="12"/>
      <c r="Z360" s="12"/>
      <c r="AA360" s="12"/>
    </row>
    <row r="361" spans="1:27" ht="12.75" customHeight="1" x14ac:dyDescent="0.15">
      <c r="A361" s="15">
        <v>202208</v>
      </c>
      <c r="B361" s="13">
        <v>5540246185278</v>
      </c>
      <c r="C361" s="13" t="str">
        <f t="shared" si="19"/>
        <v>VOLAILLE</v>
      </c>
      <c r="D361" s="9">
        <v>27513</v>
      </c>
      <c r="E361" s="9">
        <v>27152.366400000003</v>
      </c>
      <c r="F361" s="9">
        <f t="shared" si="20"/>
        <v>0.98689224730127589</v>
      </c>
      <c r="G361" s="9">
        <v>41658</v>
      </c>
      <c r="H361" s="15"/>
      <c r="I361" s="12"/>
      <c r="J361" s="12"/>
      <c r="K361" s="12"/>
      <c r="L361" s="12"/>
      <c r="M361" s="12"/>
      <c r="N361" s="12"/>
      <c r="O361" s="12"/>
      <c r="P361" s="12"/>
      <c r="Q361" s="12"/>
      <c r="R361" s="12"/>
      <c r="S361" s="12"/>
      <c r="T361" s="12"/>
      <c r="U361" s="12"/>
      <c r="V361" s="12"/>
      <c r="W361" s="12"/>
      <c r="X361" s="12"/>
      <c r="Y361" s="12"/>
      <c r="Z361" s="12"/>
      <c r="AA361" s="12"/>
    </row>
    <row r="362" spans="1:27" ht="12.75" customHeight="1" x14ac:dyDescent="0.15">
      <c r="A362" s="15">
        <v>202208</v>
      </c>
      <c r="B362" s="11">
        <v>5540246185429</v>
      </c>
      <c r="C362" s="13" t="str">
        <f t="shared" si="19"/>
        <v>CREMERIE</v>
      </c>
      <c r="D362" s="6">
        <v>70</v>
      </c>
      <c r="E362" s="6">
        <v>368.06400000000002</v>
      </c>
      <c r="F362" s="9">
        <f t="shared" si="20"/>
        <v>5.258057142857143</v>
      </c>
      <c r="G362" s="6">
        <v>474</v>
      </c>
      <c r="H362" s="15"/>
      <c r="I362" s="12"/>
      <c r="J362" s="12"/>
      <c r="K362" s="12"/>
      <c r="L362" s="12"/>
      <c r="M362" s="12"/>
      <c r="N362" s="12"/>
      <c r="O362" s="12"/>
      <c r="P362" s="12"/>
      <c r="Q362" s="12"/>
      <c r="R362" s="12"/>
      <c r="S362" s="12"/>
      <c r="T362" s="12"/>
      <c r="U362" s="12"/>
      <c r="V362" s="12"/>
      <c r="W362" s="12"/>
      <c r="X362" s="12"/>
      <c r="Y362" s="12"/>
      <c r="Z362" s="12"/>
      <c r="AA362" s="12"/>
    </row>
    <row r="363" spans="1:27" ht="12.75" customHeight="1" x14ac:dyDescent="0.15">
      <c r="A363" s="15">
        <v>202208</v>
      </c>
      <c r="B363" s="11">
        <v>5540246185562</v>
      </c>
      <c r="C363" s="13" t="str">
        <f t="shared" si="19"/>
        <v>CREMERIE</v>
      </c>
      <c r="D363" s="6">
        <v>126</v>
      </c>
      <c r="E363" s="6">
        <v>363.91680000000002</v>
      </c>
      <c r="F363" s="9">
        <f t="shared" si="20"/>
        <v>2.8882285714285718</v>
      </c>
      <c r="G363" s="6">
        <v>140</v>
      </c>
      <c r="H363" s="15"/>
      <c r="I363" s="12"/>
      <c r="J363" s="12"/>
      <c r="K363" s="12"/>
      <c r="L363" s="12"/>
      <c r="M363" s="12"/>
      <c r="N363" s="12"/>
      <c r="O363" s="12"/>
      <c r="P363" s="12"/>
      <c r="Q363" s="12"/>
      <c r="R363" s="12"/>
      <c r="S363" s="12"/>
      <c r="T363" s="12"/>
      <c r="U363" s="12"/>
      <c r="V363" s="12"/>
      <c r="W363" s="12"/>
      <c r="X363" s="12"/>
      <c r="Y363" s="12"/>
      <c r="Z363" s="12"/>
      <c r="AA363" s="12"/>
    </row>
    <row r="364" spans="1:27" ht="12.75" customHeight="1" x14ac:dyDescent="0.15">
      <c r="A364" s="15">
        <v>202208</v>
      </c>
      <c r="B364" s="11">
        <v>5540246186010</v>
      </c>
      <c r="C364" s="13" t="str">
        <f t="shared" si="19"/>
        <v>EMBALLAGES</v>
      </c>
      <c r="D364" s="6">
        <v>119</v>
      </c>
      <c r="E364" s="6">
        <v>17429.515200000002</v>
      </c>
      <c r="F364" s="9">
        <f t="shared" si="20"/>
        <v>146.46651428571431</v>
      </c>
      <c r="G364" s="6">
        <v>10</v>
      </c>
      <c r="H364" s="15"/>
      <c r="I364" s="12"/>
      <c r="J364" s="12"/>
      <c r="K364" s="12"/>
      <c r="L364" s="12"/>
      <c r="M364" s="12"/>
      <c r="N364" s="12"/>
      <c r="O364" s="12"/>
      <c r="P364" s="12"/>
      <c r="Q364" s="12"/>
      <c r="R364" s="12"/>
      <c r="S364" s="12"/>
      <c r="T364" s="12"/>
      <c r="U364" s="12"/>
      <c r="V364" s="12"/>
      <c r="W364" s="12"/>
      <c r="X364" s="12"/>
      <c r="Y364" s="12"/>
      <c r="Z364" s="12"/>
      <c r="AA364" s="12"/>
    </row>
    <row r="365" spans="1:27" ht="12.75" customHeight="1" x14ac:dyDescent="0.15">
      <c r="A365" s="15">
        <v>202208</v>
      </c>
      <c r="B365" s="13">
        <v>5540246186011</v>
      </c>
      <c r="C365" s="13" t="str">
        <f t="shared" si="19"/>
        <v>EMBALLAGES</v>
      </c>
      <c r="D365" s="9">
        <v>107</v>
      </c>
      <c r="E365" s="9">
        <v>6076.8576000000003</v>
      </c>
      <c r="F365" s="9">
        <f t="shared" si="20"/>
        <v>56.793061682242993</v>
      </c>
      <c r="G365" s="9">
        <v>3</v>
      </c>
      <c r="H365" s="15"/>
      <c r="I365" s="12"/>
      <c r="J365" s="12"/>
      <c r="K365" s="12"/>
      <c r="L365" s="12"/>
      <c r="M365" s="12"/>
      <c r="N365" s="12"/>
      <c r="O365" s="12"/>
      <c r="P365" s="12"/>
      <c r="Q365" s="12"/>
      <c r="R365" s="12"/>
      <c r="S365" s="12"/>
      <c r="T365" s="12"/>
      <c r="U365" s="12"/>
      <c r="V365" s="12"/>
      <c r="W365" s="12"/>
      <c r="X365" s="12"/>
      <c r="Y365" s="12"/>
      <c r="Z365" s="12"/>
      <c r="AA365" s="12"/>
    </row>
    <row r="366" spans="1:27" ht="12.75" customHeight="1" x14ac:dyDescent="0.15">
      <c r="A366" s="15">
        <v>202208</v>
      </c>
      <c r="B366" s="11">
        <v>5540246186017</v>
      </c>
      <c r="C366" s="13" t="str">
        <f t="shared" si="19"/>
        <v>EMBALLAGES</v>
      </c>
      <c r="D366" s="6">
        <v>75</v>
      </c>
      <c r="E366" s="6">
        <v>7860.3264000000008</v>
      </c>
      <c r="F366" s="9">
        <f t="shared" si="20"/>
        <v>104.80435200000001</v>
      </c>
      <c r="G366" s="6">
        <v>7</v>
      </c>
      <c r="H366" s="15"/>
      <c r="I366" s="12"/>
      <c r="J366" s="12"/>
      <c r="K366" s="12"/>
      <c r="L366" s="12"/>
      <c r="M366" s="12"/>
      <c r="N366" s="12"/>
      <c r="O366" s="12"/>
      <c r="P366" s="12"/>
      <c r="Q366" s="12"/>
      <c r="R366" s="12"/>
      <c r="S366" s="12"/>
      <c r="T366" s="12"/>
      <c r="U366" s="12"/>
      <c r="V366" s="12"/>
      <c r="W366" s="12"/>
      <c r="X366" s="12"/>
      <c r="Y366" s="12"/>
      <c r="Z366" s="12"/>
      <c r="AA366" s="12"/>
    </row>
    <row r="367" spans="1:27" ht="12.75" customHeight="1" x14ac:dyDescent="0.15">
      <c r="A367" s="15">
        <v>202208</v>
      </c>
      <c r="B367" s="13">
        <v>5540246186325</v>
      </c>
      <c r="C367" s="13" t="str">
        <f t="shared" si="19"/>
        <v>CREMERIE</v>
      </c>
      <c r="D367" s="9">
        <v>516</v>
      </c>
      <c r="E367" s="9">
        <v>1265.9328000000003</v>
      </c>
      <c r="F367" s="9">
        <f t="shared" si="20"/>
        <v>2.4533581395348842</v>
      </c>
      <c r="G367" s="9">
        <v>543</v>
      </c>
      <c r="H367" s="15"/>
      <c r="I367" s="12"/>
      <c r="J367" s="12"/>
      <c r="K367" s="12"/>
      <c r="L367" s="12"/>
      <c r="M367" s="12"/>
      <c r="N367" s="12"/>
      <c r="O367" s="12"/>
      <c r="P367" s="12"/>
      <c r="Q367" s="12"/>
      <c r="R367" s="12"/>
      <c r="S367" s="12"/>
      <c r="T367" s="12"/>
      <c r="U367" s="12"/>
      <c r="V367" s="12"/>
      <c r="W367" s="12"/>
      <c r="X367" s="12"/>
      <c r="Y367" s="12"/>
      <c r="Z367" s="12"/>
      <c r="AA367" s="12"/>
    </row>
    <row r="368" spans="1:27" ht="12.75" customHeight="1" x14ac:dyDescent="0.15">
      <c r="A368" s="15">
        <v>202208</v>
      </c>
      <c r="B368" s="11">
        <v>5540246186351</v>
      </c>
      <c r="C368" s="13" t="str">
        <f t="shared" si="19"/>
        <v>MIX LEGUMES</v>
      </c>
      <c r="D368" s="6">
        <v>1518</v>
      </c>
      <c r="E368" s="6">
        <v>89928.662400000001</v>
      </c>
      <c r="F368" s="9">
        <f t="shared" si="20"/>
        <v>59.241543083003954</v>
      </c>
      <c r="G368" s="6">
        <v>133</v>
      </c>
      <c r="H368" s="15"/>
      <c r="I368" s="12"/>
      <c r="J368" s="12"/>
      <c r="K368" s="12"/>
      <c r="L368" s="12"/>
      <c r="M368" s="12"/>
      <c r="N368" s="12"/>
      <c r="O368" s="12"/>
      <c r="P368" s="12"/>
      <c r="Q368" s="12"/>
      <c r="R368" s="12"/>
      <c r="S368" s="12"/>
      <c r="T368" s="12"/>
      <c r="U368" s="12"/>
      <c r="V368" s="12"/>
      <c r="W368" s="12"/>
      <c r="X368" s="12"/>
      <c r="Y368" s="12"/>
      <c r="Z368" s="12"/>
      <c r="AA368" s="12"/>
    </row>
    <row r="369" spans="1:27" ht="12.75" customHeight="1" x14ac:dyDescent="0.15">
      <c r="A369" s="15">
        <v>202208</v>
      </c>
      <c r="B369" s="13">
        <v>5540246186352</v>
      </c>
      <c r="C369" s="13" t="str">
        <f t="shared" si="19"/>
        <v>MIX LEGUMES</v>
      </c>
      <c r="D369" s="9">
        <v>8202</v>
      </c>
      <c r="E369" s="9">
        <v>86282.28</v>
      </c>
      <c r="F369" s="9">
        <f t="shared" si="20"/>
        <v>10.51966349670812</v>
      </c>
      <c r="G369" s="9">
        <v>1346</v>
      </c>
      <c r="H369" s="15"/>
      <c r="I369" s="12"/>
      <c r="J369" s="12"/>
      <c r="K369" s="12"/>
      <c r="L369" s="12"/>
      <c r="M369" s="12"/>
      <c r="N369" s="12"/>
      <c r="O369" s="12"/>
      <c r="P369" s="12"/>
      <c r="Q369" s="12"/>
      <c r="R369" s="12"/>
      <c r="S369" s="12"/>
      <c r="T369" s="12"/>
      <c r="U369" s="12"/>
      <c r="V369" s="12"/>
      <c r="W369" s="12"/>
      <c r="X369" s="12"/>
      <c r="Y369" s="12"/>
      <c r="Z369" s="12"/>
      <c r="AA369" s="12"/>
    </row>
    <row r="370" spans="1:27" ht="12.75" customHeight="1" x14ac:dyDescent="0.15">
      <c r="A370" s="15">
        <v>202208</v>
      </c>
      <c r="B370" s="11">
        <v>5540246187882</v>
      </c>
      <c r="C370" s="13" t="str">
        <f t="shared" si="19"/>
        <v>EMBALLAGES</v>
      </c>
      <c r="D370" s="6">
        <v>68</v>
      </c>
      <c r="E370" s="6">
        <v>2581.0272000000004</v>
      </c>
      <c r="F370" s="9">
        <f t="shared" si="20"/>
        <v>37.95628235294118</v>
      </c>
      <c r="G370" s="6">
        <v>21</v>
      </c>
      <c r="H370" s="15"/>
      <c r="I370" s="12"/>
      <c r="J370" s="12"/>
      <c r="K370" s="12"/>
      <c r="L370" s="12"/>
      <c r="M370" s="12"/>
      <c r="N370" s="12"/>
      <c r="O370" s="12"/>
      <c r="P370" s="12"/>
      <c r="Q370" s="12"/>
      <c r="R370" s="12"/>
      <c r="S370" s="12"/>
      <c r="T370" s="12"/>
      <c r="U370" s="12"/>
      <c r="V370" s="12"/>
      <c r="W370" s="12"/>
      <c r="X370" s="12"/>
      <c r="Y370" s="12"/>
      <c r="Z370" s="12"/>
      <c r="AA370" s="12"/>
    </row>
    <row r="371" spans="1:27" ht="12.75" customHeight="1" x14ac:dyDescent="0.15">
      <c r="A371" s="15">
        <v>202208</v>
      </c>
      <c r="B371" s="13">
        <v>5540246187987</v>
      </c>
      <c r="C371" s="13" t="str">
        <f t="shared" si="19"/>
        <v>CREMERIE</v>
      </c>
      <c r="D371" s="9">
        <v>1448</v>
      </c>
      <c r="E371" s="9">
        <v>711.67680000000007</v>
      </c>
      <c r="F371" s="9">
        <f t="shared" si="20"/>
        <v>0.49148950276243097</v>
      </c>
      <c r="G371" s="9">
        <v>29901</v>
      </c>
      <c r="H371" s="15"/>
      <c r="I371" s="12"/>
      <c r="J371" s="12"/>
      <c r="K371" s="12"/>
      <c r="L371" s="12"/>
      <c r="M371" s="12"/>
      <c r="N371" s="12"/>
      <c r="O371" s="12"/>
      <c r="P371" s="12"/>
      <c r="Q371" s="12"/>
      <c r="R371" s="12"/>
      <c r="S371" s="12"/>
      <c r="T371" s="12"/>
      <c r="U371" s="12"/>
      <c r="V371" s="12"/>
      <c r="W371" s="12"/>
      <c r="X371" s="12"/>
      <c r="Y371" s="12"/>
      <c r="Z371" s="12"/>
      <c r="AA371" s="12"/>
    </row>
    <row r="372" spans="1:27" ht="12.75" customHeight="1" x14ac:dyDescent="0.15">
      <c r="A372" s="15">
        <v>202208</v>
      </c>
      <c r="B372" s="11">
        <v>5540246187995</v>
      </c>
      <c r="C372" s="13" t="str">
        <f t="shared" si="19"/>
        <v>EMBALLAGES</v>
      </c>
      <c r="D372" s="6">
        <v>1448</v>
      </c>
      <c r="E372" s="6">
        <v>126993.48480000001</v>
      </c>
      <c r="F372" s="9">
        <f t="shared" si="20"/>
        <v>87.702682872928179</v>
      </c>
      <c r="G372" s="6">
        <v>645</v>
      </c>
      <c r="H372" s="15"/>
      <c r="I372" s="12"/>
      <c r="J372" s="12"/>
      <c r="K372" s="12"/>
      <c r="L372" s="12"/>
      <c r="M372" s="12"/>
      <c r="N372" s="12"/>
      <c r="O372" s="12"/>
      <c r="P372" s="12"/>
      <c r="Q372" s="12"/>
      <c r="R372" s="12"/>
      <c r="S372" s="12"/>
      <c r="T372" s="12"/>
      <c r="U372" s="12"/>
      <c r="V372" s="12"/>
      <c r="W372" s="12"/>
      <c r="X372" s="12"/>
      <c r="Y372" s="12"/>
      <c r="Z372" s="12"/>
      <c r="AA372" s="12"/>
    </row>
    <row r="373" spans="1:27" ht="12.75" customHeight="1" x14ac:dyDescent="0.15">
      <c r="A373" s="15">
        <v>202208</v>
      </c>
      <c r="B373" s="13">
        <v>5540246187996</v>
      </c>
      <c r="C373" s="13" t="str">
        <f t="shared" si="19"/>
        <v>EMBALLAGES</v>
      </c>
      <c r="D373" s="9">
        <v>328</v>
      </c>
      <c r="E373" s="9">
        <v>15124.449600000002</v>
      </c>
      <c r="F373" s="9">
        <f t="shared" si="20"/>
        <v>46.111126829268301</v>
      </c>
      <c r="G373" s="9">
        <v>12</v>
      </c>
      <c r="H373" s="15"/>
      <c r="I373" s="12"/>
      <c r="J373" s="12"/>
      <c r="K373" s="12"/>
      <c r="L373" s="12"/>
      <c r="M373" s="12"/>
      <c r="N373" s="12"/>
      <c r="O373" s="12"/>
      <c r="P373" s="12"/>
      <c r="Q373" s="12"/>
      <c r="R373" s="12"/>
      <c r="S373" s="12"/>
      <c r="T373" s="12"/>
      <c r="U373" s="12"/>
      <c r="V373" s="12"/>
      <c r="W373" s="12"/>
      <c r="X373" s="12"/>
      <c r="Y373" s="12"/>
      <c r="Z373" s="12"/>
      <c r="AA373" s="12"/>
    </row>
    <row r="374" spans="1:27" ht="12.75" customHeight="1" x14ac:dyDescent="0.15">
      <c r="A374" s="15">
        <v>202208</v>
      </c>
      <c r="B374" s="11">
        <v>5540246187997</v>
      </c>
      <c r="C374" s="13" t="str">
        <f t="shared" si="19"/>
        <v>EMBALLAGES</v>
      </c>
      <c r="D374" s="6">
        <v>216</v>
      </c>
      <c r="E374" s="6">
        <v>10779.220800000001</v>
      </c>
      <c r="F374" s="9">
        <f t="shared" si="20"/>
        <v>49.903800000000004</v>
      </c>
      <c r="G374" s="6">
        <v>56</v>
      </c>
      <c r="H374" s="15"/>
      <c r="I374" s="12"/>
      <c r="J374" s="12"/>
      <c r="K374" s="12"/>
      <c r="L374" s="12"/>
      <c r="M374" s="12"/>
      <c r="N374" s="12"/>
      <c r="O374" s="12"/>
      <c r="P374" s="12"/>
      <c r="Q374" s="12"/>
      <c r="R374" s="12"/>
      <c r="S374" s="12"/>
      <c r="T374" s="12"/>
      <c r="U374" s="12"/>
      <c r="V374" s="12"/>
      <c r="W374" s="12"/>
      <c r="X374" s="12"/>
      <c r="Y374" s="12"/>
      <c r="Z374" s="12"/>
      <c r="AA374" s="12"/>
    </row>
    <row r="375" spans="1:27" ht="12.75" customHeight="1" x14ac:dyDescent="0.15">
      <c r="A375" s="15">
        <v>202208</v>
      </c>
      <c r="B375" s="13">
        <v>5540246187998</v>
      </c>
      <c r="C375" s="13" t="str">
        <f t="shared" si="19"/>
        <v>EMBALLAGES</v>
      </c>
      <c r="D375" s="9">
        <v>253</v>
      </c>
      <c r="E375" s="9">
        <v>13000.996800000001</v>
      </c>
      <c r="F375" s="9">
        <f t="shared" si="20"/>
        <v>51.387339130434789</v>
      </c>
      <c r="G375" s="9">
        <v>221</v>
      </c>
      <c r="H375" s="15"/>
      <c r="I375" s="12"/>
      <c r="J375" s="12"/>
      <c r="K375" s="12"/>
      <c r="L375" s="12"/>
      <c r="M375" s="12"/>
      <c r="N375" s="12"/>
      <c r="O375" s="12"/>
      <c r="P375" s="12"/>
      <c r="Q375" s="12"/>
      <c r="R375" s="12"/>
      <c r="S375" s="12"/>
      <c r="T375" s="12"/>
      <c r="U375" s="12"/>
      <c r="V375" s="12"/>
      <c r="W375" s="12"/>
      <c r="X375" s="12"/>
      <c r="Y375" s="12"/>
      <c r="Z375" s="12"/>
      <c r="AA375" s="12"/>
    </row>
    <row r="376" spans="1:27" ht="12.75" customHeight="1" x14ac:dyDescent="0.15">
      <c r="A376" s="15">
        <v>202208</v>
      </c>
      <c r="B376" s="11">
        <v>5540246188047</v>
      </c>
      <c r="C376" s="13" t="str">
        <f t="shared" si="19"/>
        <v>EMBALLAGES</v>
      </c>
      <c r="D376" s="6">
        <v>293</v>
      </c>
      <c r="E376" s="6">
        <v>35609.414400000001</v>
      </c>
      <c r="F376" s="9">
        <f t="shared" si="20"/>
        <v>121.53383754266213</v>
      </c>
      <c r="G376" s="6">
        <v>24</v>
      </c>
      <c r="H376" s="15"/>
      <c r="I376" s="12"/>
      <c r="J376" s="12"/>
      <c r="K376" s="12"/>
      <c r="L376" s="12"/>
      <c r="M376" s="12"/>
      <c r="N376" s="12"/>
      <c r="O376" s="12"/>
      <c r="P376" s="12"/>
      <c r="Q376" s="12"/>
      <c r="R376" s="12"/>
      <c r="S376" s="12"/>
      <c r="T376" s="12"/>
      <c r="U376" s="12"/>
      <c r="V376" s="12"/>
      <c r="W376" s="12"/>
      <c r="X376" s="12"/>
      <c r="Y376" s="12"/>
      <c r="Z376" s="12"/>
      <c r="AA376" s="12"/>
    </row>
    <row r="377" spans="1:27" ht="12.75" customHeight="1" x14ac:dyDescent="0.15">
      <c r="A377" s="15">
        <v>202208</v>
      </c>
      <c r="B377" s="13">
        <v>5540246188175</v>
      </c>
      <c r="C377" s="13" t="str">
        <f t="shared" si="19"/>
        <v>CREMERIE</v>
      </c>
      <c r="D377" s="9">
        <v>93</v>
      </c>
      <c r="E377" s="9">
        <v>2649.0240000000003</v>
      </c>
      <c r="F377" s="9">
        <f t="shared" si="20"/>
        <v>28.484129032258068</v>
      </c>
      <c r="G377" s="9">
        <v>483</v>
      </c>
      <c r="H377" s="15"/>
      <c r="I377" s="12"/>
      <c r="J377" s="12"/>
      <c r="K377" s="12"/>
      <c r="L377" s="12"/>
      <c r="M377" s="12"/>
      <c r="N377" s="12"/>
      <c r="O377" s="12"/>
      <c r="P377" s="12"/>
      <c r="Q377" s="12"/>
      <c r="R377" s="12"/>
      <c r="S377" s="12"/>
      <c r="T377" s="12"/>
      <c r="U377" s="12"/>
      <c r="V377" s="12"/>
      <c r="W377" s="12"/>
      <c r="X377" s="12"/>
      <c r="Y377" s="12"/>
      <c r="Z377" s="12"/>
      <c r="AA377" s="12"/>
    </row>
    <row r="378" spans="1:27" ht="12.75" customHeight="1" x14ac:dyDescent="0.15">
      <c r="A378" s="15">
        <v>202208</v>
      </c>
      <c r="B378" s="11">
        <v>5540246188200</v>
      </c>
      <c r="C378" s="13" t="str">
        <f t="shared" si="19"/>
        <v>CREMERIE</v>
      </c>
      <c r="D378" s="6">
        <v>1040</v>
      </c>
      <c r="E378" s="6">
        <v>1916.0064</v>
      </c>
      <c r="F378" s="9">
        <f t="shared" si="20"/>
        <v>1.8423138461538462</v>
      </c>
      <c r="G378" s="6">
        <v>12844</v>
      </c>
      <c r="H378" s="15"/>
      <c r="I378" s="12"/>
      <c r="J378" s="12"/>
      <c r="K378" s="12"/>
      <c r="L378" s="12"/>
      <c r="M378" s="12"/>
      <c r="N378" s="12"/>
      <c r="O378" s="12"/>
      <c r="P378" s="12"/>
      <c r="Q378" s="12"/>
      <c r="R378" s="12"/>
      <c r="S378" s="12"/>
      <c r="T378" s="12"/>
      <c r="U378" s="12"/>
      <c r="V378" s="12"/>
      <c r="W378" s="12"/>
      <c r="X378" s="12"/>
      <c r="Y378" s="12"/>
      <c r="Z378" s="12"/>
      <c r="AA378" s="12"/>
    </row>
    <row r="379" spans="1:27" ht="12.75" customHeight="1" x14ac:dyDescent="0.15">
      <c r="A379" s="15">
        <v>202208</v>
      </c>
      <c r="B379" s="11">
        <v>5540246188224</v>
      </c>
      <c r="C379" s="13" t="str">
        <f t="shared" si="19"/>
        <v>VOLAILLE</v>
      </c>
      <c r="D379" s="6">
        <v>15080</v>
      </c>
      <c r="E379" s="6">
        <v>17690.400000000001</v>
      </c>
      <c r="F379" s="9">
        <f t="shared" si="20"/>
        <v>1.1731034482758622</v>
      </c>
      <c r="G379" s="6">
        <v>11252</v>
      </c>
      <c r="H379" s="15"/>
      <c r="I379" s="12"/>
      <c r="J379" s="12"/>
      <c r="K379" s="12"/>
      <c r="L379" s="12"/>
      <c r="M379" s="12"/>
      <c r="N379" s="12"/>
      <c r="O379" s="12"/>
      <c r="P379" s="12"/>
      <c r="Q379" s="12"/>
      <c r="R379" s="12"/>
      <c r="S379" s="12"/>
      <c r="T379" s="12"/>
      <c r="U379" s="12"/>
      <c r="V379" s="12"/>
      <c r="W379" s="12"/>
      <c r="X379" s="12"/>
      <c r="Y379" s="12"/>
      <c r="Z379" s="12"/>
      <c r="AA379" s="12"/>
    </row>
    <row r="380" spans="1:27" ht="12.75" customHeight="1" x14ac:dyDescent="0.15">
      <c r="A380" s="15">
        <v>202208</v>
      </c>
      <c r="B380" s="11">
        <v>5540246188512</v>
      </c>
      <c r="C380" s="13" t="str">
        <f t="shared" si="19"/>
        <v>EMBALLAGES</v>
      </c>
      <c r="D380" s="6">
        <v>332</v>
      </c>
      <c r="E380" s="6">
        <v>45479.491200000004</v>
      </c>
      <c r="F380" s="9">
        <f t="shared" si="20"/>
        <v>136.98641927710844</v>
      </c>
      <c r="G380" s="6">
        <v>0</v>
      </c>
      <c r="H380" s="15"/>
      <c r="I380" s="12"/>
      <c r="J380" s="12"/>
      <c r="K380" s="12"/>
      <c r="L380" s="12"/>
      <c r="M380" s="12"/>
      <c r="N380" s="12"/>
      <c r="O380" s="12"/>
      <c r="P380" s="12"/>
      <c r="Q380" s="12"/>
      <c r="R380" s="12"/>
      <c r="S380" s="12"/>
      <c r="T380" s="12"/>
      <c r="U380" s="12"/>
      <c r="V380" s="12"/>
      <c r="W380" s="12"/>
      <c r="X380" s="12"/>
      <c r="Y380" s="12"/>
      <c r="Z380" s="12"/>
      <c r="AA380" s="12"/>
    </row>
    <row r="381" spans="1:27" ht="12.75" customHeight="1" x14ac:dyDescent="0.15">
      <c r="A381" s="15">
        <v>202208</v>
      </c>
      <c r="B381" s="13">
        <v>5540246188583</v>
      </c>
      <c r="C381" s="13" t="str">
        <f t="shared" si="19"/>
        <v>BOULANGERIE</v>
      </c>
      <c r="D381" s="9">
        <v>2450</v>
      </c>
      <c r="E381" s="9">
        <v>8772.5808000000015</v>
      </c>
      <c r="F381" s="9">
        <f t="shared" si="20"/>
        <v>3.5806452244897966</v>
      </c>
      <c r="G381" s="9">
        <v>4789</v>
      </c>
      <c r="H381" s="15"/>
      <c r="I381" s="12"/>
      <c r="J381" s="12"/>
      <c r="K381" s="12"/>
      <c r="L381" s="12"/>
      <c r="M381" s="12"/>
      <c r="N381" s="12"/>
      <c r="O381" s="12"/>
      <c r="P381" s="12"/>
      <c r="Q381" s="12"/>
      <c r="R381" s="12"/>
      <c r="S381" s="12"/>
      <c r="T381" s="12"/>
      <c r="U381" s="12"/>
      <c r="V381" s="12"/>
      <c r="W381" s="12"/>
      <c r="X381" s="12"/>
      <c r="Y381" s="12"/>
      <c r="Z381" s="12"/>
      <c r="AA381" s="12"/>
    </row>
    <row r="382" spans="1:27" ht="12.75" customHeight="1" x14ac:dyDescent="0.15">
      <c r="A382" s="15">
        <v>202208</v>
      </c>
      <c r="B382" s="13">
        <v>5540246188647</v>
      </c>
      <c r="C382" s="13" t="str">
        <f t="shared" si="19"/>
        <v>MIX LEGUMES</v>
      </c>
      <c r="D382" s="9">
        <v>1706</v>
      </c>
      <c r="E382" s="9">
        <v>25242.84</v>
      </c>
      <c r="F382" s="9">
        <f t="shared" si="20"/>
        <v>14.796506447831185</v>
      </c>
      <c r="G382" s="9">
        <v>720</v>
      </c>
      <c r="H382" s="15"/>
      <c r="I382" s="12"/>
      <c r="J382" s="12"/>
      <c r="K382" s="12"/>
      <c r="L382" s="12"/>
      <c r="M382" s="12"/>
      <c r="N382" s="12"/>
      <c r="O382" s="12"/>
      <c r="P382" s="12"/>
      <c r="Q382" s="12"/>
      <c r="R382" s="12"/>
      <c r="S382" s="12"/>
      <c r="T382" s="12"/>
      <c r="U382" s="12"/>
      <c r="V382" s="12"/>
      <c r="W382" s="12"/>
      <c r="X382" s="12"/>
      <c r="Y382" s="12"/>
      <c r="Z382" s="12"/>
      <c r="AA382" s="12"/>
    </row>
    <row r="383" spans="1:27" ht="12.75" customHeight="1" x14ac:dyDescent="0.15">
      <c r="A383" s="15">
        <v>202208</v>
      </c>
      <c r="B383" s="13">
        <v>5540246190092</v>
      </c>
      <c r="C383" s="13" t="str">
        <f t="shared" si="19"/>
        <v>EMBALLAGES</v>
      </c>
      <c r="D383" s="9">
        <v>198</v>
      </c>
      <c r="E383" s="9">
        <v>27290.304</v>
      </c>
      <c r="F383" s="9">
        <f t="shared" si="20"/>
        <v>137.82981818181818</v>
      </c>
      <c r="G383" s="9">
        <v>40</v>
      </c>
      <c r="H383" s="15"/>
      <c r="I383" s="12"/>
      <c r="J383" s="12"/>
      <c r="K383" s="12"/>
      <c r="L383" s="12"/>
      <c r="M383" s="12"/>
      <c r="N383" s="12"/>
      <c r="O383" s="12"/>
      <c r="P383" s="12"/>
      <c r="Q383" s="12"/>
      <c r="R383" s="12"/>
      <c r="S383" s="12"/>
      <c r="T383" s="12"/>
      <c r="U383" s="12"/>
      <c r="V383" s="12"/>
      <c r="W383" s="12"/>
      <c r="X383" s="12"/>
      <c r="Y383" s="12"/>
      <c r="Z383" s="12"/>
      <c r="AA383" s="12"/>
    </row>
    <row r="384" spans="1:27" ht="12.75" customHeight="1" x14ac:dyDescent="0.15">
      <c r="A384" s="15">
        <v>202208</v>
      </c>
      <c r="B384" s="13">
        <v>5540246190727</v>
      </c>
      <c r="C384" s="13" t="str">
        <f t="shared" si="19"/>
        <v>BOULANGERIE</v>
      </c>
      <c r="D384" s="9">
        <v>1102</v>
      </c>
      <c r="E384" s="9">
        <v>12453.609600000002</v>
      </c>
      <c r="F384" s="9">
        <f t="shared" si="20"/>
        <v>11.300916152450093</v>
      </c>
      <c r="G384" s="9">
        <v>604</v>
      </c>
      <c r="H384" s="15"/>
      <c r="I384" s="12"/>
      <c r="J384" s="12"/>
      <c r="K384" s="12"/>
      <c r="L384" s="12"/>
      <c r="M384" s="12"/>
      <c r="N384" s="12"/>
      <c r="O384" s="12"/>
      <c r="P384" s="12"/>
      <c r="Q384" s="12"/>
      <c r="R384" s="12"/>
      <c r="S384" s="12"/>
      <c r="T384" s="12"/>
      <c r="U384" s="12"/>
      <c r="V384" s="12"/>
      <c r="W384" s="12"/>
      <c r="X384" s="12"/>
      <c r="Y384" s="12"/>
      <c r="Z384" s="12"/>
      <c r="AA384" s="12"/>
    </row>
    <row r="385" spans="1:27" ht="12.75" customHeight="1" x14ac:dyDescent="0.15">
      <c r="A385" s="15">
        <v>202208</v>
      </c>
      <c r="B385" s="11">
        <v>5540246190743</v>
      </c>
      <c r="C385" s="13" t="str">
        <f t="shared" si="19"/>
        <v>CREMERIE</v>
      </c>
      <c r="D385" s="6">
        <v>195</v>
      </c>
      <c r="E385" s="6">
        <v>1654.7328000000002</v>
      </c>
      <c r="F385" s="9">
        <f t="shared" si="20"/>
        <v>8.4858092307692328</v>
      </c>
      <c r="G385" s="6">
        <v>724</v>
      </c>
      <c r="H385" s="15"/>
      <c r="I385" s="12"/>
      <c r="J385" s="12"/>
      <c r="K385" s="12"/>
      <c r="L385" s="12"/>
      <c r="M385" s="12"/>
      <c r="N385" s="12"/>
      <c r="O385" s="12"/>
      <c r="P385" s="12"/>
      <c r="Q385" s="12"/>
      <c r="R385" s="12"/>
      <c r="S385" s="12"/>
      <c r="T385" s="12"/>
      <c r="U385" s="12"/>
      <c r="V385" s="12"/>
      <c r="W385" s="12"/>
      <c r="X385" s="12"/>
      <c r="Y385" s="12"/>
      <c r="Z385" s="12"/>
      <c r="AA385" s="12"/>
    </row>
    <row r="386" spans="1:27" ht="12.75" customHeight="1" x14ac:dyDescent="0.15">
      <c r="A386" s="15">
        <v>202208</v>
      </c>
      <c r="B386" s="11">
        <v>5540246190831</v>
      </c>
      <c r="C386" s="13" t="str">
        <f t="shared" ref="C386:C449" si="21">VLOOKUP(B386,Categorie,4,FALSE)</f>
        <v>MIX LEGUMES</v>
      </c>
      <c r="D386" s="6">
        <v>1300</v>
      </c>
      <c r="E386" s="6">
        <v>9775.9872000000014</v>
      </c>
      <c r="F386" s="9">
        <f t="shared" si="20"/>
        <v>7.5199901538461553</v>
      </c>
      <c r="G386" s="6">
        <v>0</v>
      </c>
      <c r="H386" s="15"/>
      <c r="I386" s="12"/>
      <c r="J386" s="12"/>
      <c r="K386" s="12"/>
      <c r="L386" s="12"/>
      <c r="M386" s="12"/>
      <c r="N386" s="12"/>
      <c r="O386" s="12"/>
      <c r="P386" s="12"/>
      <c r="Q386" s="12"/>
      <c r="R386" s="12"/>
      <c r="S386" s="12"/>
      <c r="T386" s="12"/>
      <c r="U386" s="12"/>
      <c r="V386" s="12"/>
      <c r="W386" s="12"/>
      <c r="X386" s="12"/>
      <c r="Y386" s="12"/>
      <c r="Z386" s="12"/>
      <c r="AA386" s="12"/>
    </row>
    <row r="387" spans="1:27" ht="12.75" customHeight="1" x14ac:dyDescent="0.15">
      <c r="A387" s="15">
        <v>202208</v>
      </c>
      <c r="B387" s="13">
        <v>5540246190835</v>
      </c>
      <c r="C387" s="13" t="str">
        <f t="shared" si="21"/>
        <v>BOULANGERIE</v>
      </c>
      <c r="D387" s="9">
        <v>116</v>
      </c>
      <c r="E387" s="9">
        <v>24520.320000000003</v>
      </c>
      <c r="F387" s="9">
        <f t="shared" ref="F387:F450" si="22">IFERROR(E387/D387,"-")</f>
        <v>211.38206896551728</v>
      </c>
      <c r="G387" s="9">
        <v>3</v>
      </c>
      <c r="H387" s="15"/>
      <c r="I387" s="12"/>
      <c r="J387" s="12"/>
      <c r="K387" s="12"/>
      <c r="L387" s="12"/>
      <c r="M387" s="12"/>
      <c r="N387" s="12"/>
      <c r="O387" s="12"/>
      <c r="P387" s="12"/>
      <c r="Q387" s="12"/>
      <c r="R387" s="12"/>
      <c r="S387" s="12"/>
      <c r="T387" s="12"/>
      <c r="U387" s="12"/>
      <c r="V387" s="12"/>
      <c r="W387" s="12"/>
      <c r="X387" s="12"/>
      <c r="Y387" s="12"/>
      <c r="Z387" s="12"/>
      <c r="AA387" s="12"/>
    </row>
    <row r="388" spans="1:27" ht="12.75" customHeight="1" x14ac:dyDescent="0.15">
      <c r="A388" s="15">
        <v>202208</v>
      </c>
      <c r="B388" s="13">
        <v>5540246191380</v>
      </c>
      <c r="C388" s="13" t="str">
        <f t="shared" si="21"/>
        <v>CREMERIE</v>
      </c>
      <c r="D388" s="9">
        <v>418</v>
      </c>
      <c r="E388" s="9">
        <v>1975.104</v>
      </c>
      <c r="F388" s="9">
        <f t="shared" si="22"/>
        <v>4.7251291866028708</v>
      </c>
      <c r="G388" s="9">
        <v>418</v>
      </c>
      <c r="H388" s="15"/>
      <c r="I388" s="12"/>
      <c r="J388" s="12"/>
      <c r="K388" s="12"/>
      <c r="L388" s="12"/>
      <c r="M388" s="12"/>
      <c r="N388" s="12"/>
      <c r="O388" s="12"/>
      <c r="P388" s="12"/>
      <c r="Q388" s="12"/>
      <c r="R388" s="12"/>
      <c r="S388" s="12"/>
      <c r="T388" s="12"/>
      <c r="U388" s="12"/>
      <c r="V388" s="12"/>
      <c r="W388" s="12"/>
      <c r="X388" s="12"/>
      <c r="Y388" s="12"/>
      <c r="Z388" s="12"/>
      <c r="AA388" s="12"/>
    </row>
    <row r="389" spans="1:27" ht="12.75" customHeight="1" x14ac:dyDescent="0.15">
      <c r="A389" s="15">
        <v>202208</v>
      </c>
      <c r="B389" s="11">
        <v>5540246191394</v>
      </c>
      <c r="C389" s="13" t="str">
        <f t="shared" si="21"/>
        <v>CREMERIE</v>
      </c>
      <c r="D389" s="6">
        <v>1972</v>
      </c>
      <c r="E389" s="6">
        <v>10531.296000000002</v>
      </c>
      <c r="F389" s="9">
        <f t="shared" si="22"/>
        <v>5.3404137931034494</v>
      </c>
      <c r="G389" s="6">
        <v>0</v>
      </c>
      <c r="H389" s="15"/>
      <c r="I389" s="12"/>
      <c r="J389" s="12"/>
      <c r="K389" s="12"/>
      <c r="L389" s="12"/>
      <c r="M389" s="12"/>
      <c r="N389" s="12"/>
      <c r="O389" s="12"/>
      <c r="P389" s="12"/>
      <c r="Q389" s="12"/>
      <c r="R389" s="12"/>
      <c r="S389" s="12"/>
      <c r="T389" s="12"/>
      <c r="U389" s="12"/>
      <c r="V389" s="12"/>
      <c r="W389" s="12"/>
      <c r="X389" s="12"/>
      <c r="Y389" s="12"/>
      <c r="Z389" s="12"/>
      <c r="AA389" s="12"/>
    </row>
    <row r="390" spans="1:27" ht="12.75" customHeight="1" x14ac:dyDescent="0.15">
      <c r="A390" s="15">
        <v>202208</v>
      </c>
      <c r="B390" s="11">
        <v>5540246191596</v>
      </c>
      <c r="C390" s="13" t="str">
        <f t="shared" si="21"/>
        <v>BOULANGERIE</v>
      </c>
      <c r="D390" s="6">
        <v>191</v>
      </c>
      <c r="E390" s="6">
        <v>10620.115200000002</v>
      </c>
      <c r="F390" s="9">
        <f t="shared" si="22"/>
        <v>55.602697382198961</v>
      </c>
      <c r="G390" s="6">
        <v>154</v>
      </c>
      <c r="H390" s="15"/>
      <c r="I390" s="12"/>
      <c r="J390" s="12"/>
      <c r="K390" s="12"/>
      <c r="L390" s="12"/>
      <c r="M390" s="12"/>
      <c r="N390" s="12"/>
      <c r="O390" s="12"/>
      <c r="P390" s="12"/>
      <c r="Q390" s="12"/>
      <c r="R390" s="12"/>
      <c r="S390" s="12"/>
      <c r="T390" s="12"/>
      <c r="U390" s="12"/>
      <c r="V390" s="12"/>
      <c r="W390" s="12"/>
      <c r="X390" s="12"/>
      <c r="Y390" s="12"/>
      <c r="Z390" s="12"/>
      <c r="AA390" s="12"/>
    </row>
    <row r="391" spans="1:27" ht="12.75" customHeight="1" x14ac:dyDescent="0.15">
      <c r="A391" s="15">
        <v>202208</v>
      </c>
      <c r="B391" s="13">
        <v>5540246191718</v>
      </c>
      <c r="C391" s="13" t="str">
        <f t="shared" si="21"/>
        <v>MIX LEGUMES</v>
      </c>
      <c r="D391" s="9">
        <v>2372</v>
      </c>
      <c r="E391" s="9">
        <v>7028.7264000000005</v>
      </c>
      <c r="F391" s="9">
        <f t="shared" si="22"/>
        <v>2.9632067453625632</v>
      </c>
      <c r="G391" s="9">
        <v>163</v>
      </c>
      <c r="H391" s="15"/>
      <c r="I391" s="12"/>
      <c r="J391" s="12"/>
      <c r="K391" s="12"/>
      <c r="L391" s="12"/>
      <c r="M391" s="12"/>
      <c r="N391" s="12"/>
      <c r="O391" s="12"/>
      <c r="P391" s="12"/>
      <c r="Q391" s="12"/>
      <c r="R391" s="12"/>
      <c r="S391" s="12"/>
      <c r="T391" s="12"/>
      <c r="U391" s="12"/>
      <c r="V391" s="12"/>
      <c r="W391" s="12"/>
      <c r="X391" s="12"/>
      <c r="Y391" s="12"/>
      <c r="Z391" s="12"/>
      <c r="AA391" s="12"/>
    </row>
    <row r="392" spans="1:27" ht="12.75" customHeight="1" x14ac:dyDescent="0.15">
      <c r="A392" s="15">
        <v>202208</v>
      </c>
      <c r="B392" s="13">
        <v>5540246191736</v>
      </c>
      <c r="C392" s="13" t="str">
        <f t="shared" si="21"/>
        <v>CREMERIE</v>
      </c>
      <c r="D392" s="9">
        <v>45</v>
      </c>
      <c r="E392" s="9">
        <v>1425.7295999999999</v>
      </c>
      <c r="F392" s="9">
        <f t="shared" si="22"/>
        <v>31.682879999999997</v>
      </c>
      <c r="G392" s="9">
        <v>0</v>
      </c>
      <c r="H392" s="15"/>
      <c r="I392" s="12"/>
      <c r="J392" s="12"/>
      <c r="K392" s="12"/>
      <c r="L392" s="12"/>
      <c r="M392" s="12"/>
      <c r="N392" s="12"/>
      <c r="O392" s="12"/>
      <c r="P392" s="12"/>
      <c r="Q392" s="12"/>
      <c r="R392" s="12"/>
      <c r="S392" s="12"/>
      <c r="T392" s="12"/>
      <c r="U392" s="12"/>
      <c r="V392" s="12"/>
      <c r="W392" s="12"/>
      <c r="X392" s="12"/>
      <c r="Y392" s="12"/>
      <c r="Z392" s="12"/>
      <c r="AA392" s="12"/>
    </row>
    <row r="393" spans="1:27" ht="12.75" customHeight="1" x14ac:dyDescent="0.15">
      <c r="A393" s="15">
        <v>202208</v>
      </c>
      <c r="B393" s="13">
        <v>5540246192102</v>
      </c>
      <c r="C393" s="13" t="str">
        <f t="shared" si="21"/>
        <v>CREMERIE</v>
      </c>
      <c r="D393" s="9">
        <v>5457</v>
      </c>
      <c r="E393" s="9">
        <v>5974.4736000000003</v>
      </c>
      <c r="F393" s="9">
        <f t="shared" si="22"/>
        <v>1.0948274876305664</v>
      </c>
      <c r="G393" s="9">
        <v>9216</v>
      </c>
      <c r="H393" s="15"/>
      <c r="I393" s="12"/>
      <c r="J393" s="12"/>
      <c r="K393" s="12"/>
      <c r="L393" s="12"/>
      <c r="M393" s="12"/>
      <c r="N393" s="12"/>
      <c r="O393" s="12"/>
      <c r="P393" s="12"/>
      <c r="Q393" s="12"/>
      <c r="R393" s="12"/>
      <c r="S393" s="12"/>
      <c r="T393" s="12"/>
      <c r="U393" s="12"/>
      <c r="V393" s="12"/>
      <c r="W393" s="12"/>
      <c r="X393" s="12"/>
      <c r="Y393" s="12"/>
      <c r="Z393" s="12"/>
      <c r="AA393" s="12"/>
    </row>
    <row r="394" spans="1:27" ht="12.75" customHeight="1" x14ac:dyDescent="0.15">
      <c r="A394" s="15">
        <v>202208</v>
      </c>
      <c r="B394" s="13">
        <v>5540246192148</v>
      </c>
      <c r="C394" s="13" t="str">
        <f t="shared" si="21"/>
        <v>MIX LEGUMES</v>
      </c>
      <c r="D394" s="9">
        <v>5564</v>
      </c>
      <c r="E394" s="9">
        <v>20231.8128</v>
      </c>
      <c r="F394" s="9">
        <f t="shared" si="22"/>
        <v>3.6361992810927388</v>
      </c>
      <c r="G394" s="9">
        <v>36188</v>
      </c>
      <c r="H394" s="15"/>
      <c r="I394" s="12"/>
      <c r="J394" s="12"/>
      <c r="K394" s="12"/>
      <c r="L394" s="12"/>
      <c r="M394" s="12"/>
      <c r="N394" s="12"/>
      <c r="O394" s="12"/>
      <c r="P394" s="12"/>
      <c r="Q394" s="12"/>
      <c r="R394" s="12"/>
      <c r="S394" s="12"/>
      <c r="T394" s="12"/>
      <c r="U394" s="12"/>
      <c r="V394" s="12"/>
      <c r="W394" s="12"/>
      <c r="X394" s="12"/>
      <c r="Y394" s="12"/>
      <c r="Z394" s="12"/>
      <c r="AA394" s="12"/>
    </row>
    <row r="395" spans="1:27" ht="12.75" customHeight="1" x14ac:dyDescent="0.15">
      <c r="A395" s="15">
        <v>202208</v>
      </c>
      <c r="B395" s="11">
        <v>5540246192209</v>
      </c>
      <c r="C395" s="13" t="str">
        <f t="shared" si="21"/>
        <v>MIX LEGUMES</v>
      </c>
      <c r="D395" s="6">
        <v>864</v>
      </c>
      <c r="E395" s="6">
        <v>4339.0079999999998</v>
      </c>
      <c r="F395" s="9">
        <f t="shared" si="22"/>
        <v>5.0219999999999994</v>
      </c>
      <c r="G395" s="6">
        <v>1866</v>
      </c>
      <c r="H395" s="15"/>
      <c r="I395" s="12"/>
      <c r="J395" s="12"/>
      <c r="K395" s="12"/>
      <c r="L395" s="12"/>
      <c r="M395" s="12"/>
      <c r="N395" s="12"/>
      <c r="O395" s="12"/>
      <c r="P395" s="12"/>
      <c r="Q395" s="12"/>
      <c r="R395" s="12"/>
      <c r="S395" s="12"/>
      <c r="T395" s="12"/>
      <c r="U395" s="12"/>
      <c r="V395" s="12"/>
      <c r="W395" s="12"/>
      <c r="X395" s="12"/>
      <c r="Y395" s="12"/>
      <c r="Z395" s="12"/>
      <c r="AA395" s="12"/>
    </row>
    <row r="396" spans="1:27" ht="12.75" customHeight="1" x14ac:dyDescent="0.15">
      <c r="A396" s="15">
        <v>202208</v>
      </c>
      <c r="B396" s="13">
        <v>5540246192264</v>
      </c>
      <c r="C396" s="13" t="str">
        <f t="shared" si="21"/>
        <v>CREMERIE</v>
      </c>
      <c r="D396" s="9">
        <v>1040</v>
      </c>
      <c r="E396" s="9">
        <v>15095.808000000001</v>
      </c>
      <c r="F396" s="9">
        <f t="shared" si="22"/>
        <v>14.5152</v>
      </c>
      <c r="G396" s="9">
        <v>1151</v>
      </c>
      <c r="H396" s="15"/>
      <c r="I396" s="12"/>
      <c r="J396" s="12"/>
      <c r="K396" s="12"/>
      <c r="L396" s="12"/>
      <c r="M396" s="12"/>
      <c r="N396" s="12"/>
      <c r="O396" s="12"/>
      <c r="P396" s="12"/>
      <c r="Q396" s="12"/>
      <c r="R396" s="12"/>
      <c r="S396" s="12"/>
      <c r="T396" s="12"/>
      <c r="U396" s="12"/>
      <c r="V396" s="12"/>
      <c r="W396" s="12"/>
      <c r="X396" s="12"/>
      <c r="Y396" s="12"/>
      <c r="Z396" s="12"/>
      <c r="AA396" s="12"/>
    </row>
    <row r="397" spans="1:27" ht="12.75" customHeight="1" x14ac:dyDescent="0.15">
      <c r="A397" s="15">
        <v>202208</v>
      </c>
      <c r="B397" s="11">
        <v>5540246192265</v>
      </c>
      <c r="C397" s="13" t="str">
        <f t="shared" si="21"/>
        <v>CREMERIE</v>
      </c>
      <c r="D397" s="6">
        <v>1801</v>
      </c>
      <c r="E397" s="6">
        <v>24103.180799999998</v>
      </c>
      <c r="F397" s="9">
        <f t="shared" si="22"/>
        <v>13.383220877290393</v>
      </c>
      <c r="G397" s="6">
        <v>780</v>
      </c>
      <c r="H397" s="15"/>
      <c r="I397" s="12"/>
      <c r="J397" s="12"/>
      <c r="K397" s="12"/>
      <c r="L397" s="12"/>
      <c r="M397" s="12"/>
      <c r="N397" s="12"/>
      <c r="O397" s="12"/>
      <c r="P397" s="12"/>
      <c r="Q397" s="12"/>
      <c r="R397" s="12"/>
      <c r="S397" s="12"/>
      <c r="T397" s="12"/>
      <c r="U397" s="12"/>
      <c r="V397" s="12"/>
      <c r="W397" s="12"/>
      <c r="X397" s="12"/>
      <c r="Y397" s="12"/>
      <c r="Z397" s="12"/>
      <c r="AA397" s="12"/>
    </row>
    <row r="398" spans="1:27" ht="12.75" customHeight="1" x14ac:dyDescent="0.15">
      <c r="A398" s="15">
        <v>202208</v>
      </c>
      <c r="B398" s="13">
        <v>5540246192462</v>
      </c>
      <c r="C398" s="13" t="str">
        <f t="shared" si="21"/>
        <v>MIX LEGUMES</v>
      </c>
      <c r="D398" s="9">
        <v>687</v>
      </c>
      <c r="E398" s="9">
        <v>4779.8640000000005</v>
      </c>
      <c r="F398" s="9">
        <f t="shared" si="22"/>
        <v>6.9575895196506554</v>
      </c>
      <c r="G398" s="9">
        <v>539</v>
      </c>
      <c r="H398" s="15"/>
      <c r="I398" s="12"/>
      <c r="J398" s="12"/>
      <c r="K398" s="12"/>
      <c r="L398" s="12"/>
      <c r="M398" s="12"/>
      <c r="N398" s="12"/>
      <c r="O398" s="12"/>
      <c r="P398" s="12"/>
      <c r="Q398" s="12"/>
      <c r="R398" s="12"/>
      <c r="S398" s="12"/>
      <c r="T398" s="12"/>
      <c r="U398" s="12"/>
      <c r="V398" s="12"/>
      <c r="W398" s="12"/>
      <c r="X398" s="12"/>
      <c r="Y398" s="12"/>
      <c r="Z398" s="12"/>
      <c r="AA398" s="12"/>
    </row>
    <row r="399" spans="1:27" ht="12.75" customHeight="1" x14ac:dyDescent="0.15">
      <c r="A399" s="15">
        <v>202208</v>
      </c>
      <c r="B399" s="11">
        <v>5540246192505</v>
      </c>
      <c r="C399" s="13" t="str">
        <f t="shared" si="21"/>
        <v>MIX LEGUMES</v>
      </c>
      <c r="D399" s="6">
        <v>6923</v>
      </c>
      <c r="E399" s="6">
        <v>9797.0688000000009</v>
      </c>
      <c r="F399" s="9">
        <f t="shared" si="22"/>
        <v>1.4151478838653764</v>
      </c>
      <c r="G399" s="6">
        <v>7035</v>
      </c>
      <c r="H399" s="15"/>
      <c r="I399" s="12"/>
      <c r="J399" s="12"/>
      <c r="K399" s="12"/>
      <c r="L399" s="12"/>
      <c r="M399" s="12"/>
      <c r="N399" s="12"/>
      <c r="O399" s="12"/>
      <c r="P399" s="12"/>
      <c r="Q399" s="12"/>
      <c r="R399" s="12"/>
      <c r="S399" s="12"/>
      <c r="T399" s="12"/>
      <c r="U399" s="12"/>
      <c r="V399" s="12"/>
      <c r="W399" s="12"/>
      <c r="X399" s="12"/>
      <c r="Y399" s="12"/>
      <c r="Z399" s="12"/>
      <c r="AA399" s="12"/>
    </row>
    <row r="400" spans="1:27" ht="12.75" customHeight="1" x14ac:dyDescent="0.15">
      <c r="A400" s="15">
        <v>202208</v>
      </c>
      <c r="B400" s="11">
        <v>5540246192518</v>
      </c>
      <c r="C400" s="13" t="str">
        <f t="shared" si="21"/>
        <v>MIX LEGUMES</v>
      </c>
      <c r="D400" s="6">
        <v>6172</v>
      </c>
      <c r="E400" s="6">
        <v>43218.403200000001</v>
      </c>
      <c r="F400" s="9">
        <f t="shared" si="22"/>
        <v>7.0023336357744652</v>
      </c>
      <c r="G400" s="6">
        <v>836</v>
      </c>
      <c r="H400" s="15"/>
      <c r="I400" s="12"/>
      <c r="J400" s="12"/>
      <c r="K400" s="12"/>
      <c r="L400" s="12"/>
      <c r="M400" s="12"/>
      <c r="N400" s="12"/>
      <c r="O400" s="12"/>
      <c r="P400" s="12"/>
      <c r="Q400" s="12"/>
      <c r="R400" s="12"/>
      <c r="S400" s="12"/>
      <c r="T400" s="12"/>
      <c r="U400" s="12"/>
      <c r="V400" s="12"/>
      <c r="W400" s="12"/>
      <c r="X400" s="12"/>
      <c r="Y400" s="12"/>
      <c r="Z400" s="12"/>
      <c r="AA400" s="12"/>
    </row>
    <row r="401" spans="1:27" ht="12.75" customHeight="1" x14ac:dyDescent="0.15">
      <c r="A401" s="15">
        <v>202208</v>
      </c>
      <c r="B401" s="13">
        <v>5540246192571</v>
      </c>
      <c r="C401" s="13" t="str">
        <f t="shared" si="21"/>
        <v>MIX LEGUMES</v>
      </c>
      <c r="D401" s="9">
        <v>975</v>
      </c>
      <c r="E401" s="9">
        <v>3483.6480000000001</v>
      </c>
      <c r="F401" s="9">
        <f t="shared" si="22"/>
        <v>3.5729723076923077</v>
      </c>
      <c r="G401" s="9">
        <v>516</v>
      </c>
      <c r="H401" s="15"/>
      <c r="I401" s="12"/>
      <c r="J401" s="12"/>
      <c r="K401" s="12"/>
      <c r="L401" s="12"/>
      <c r="M401" s="12"/>
      <c r="N401" s="12"/>
      <c r="O401" s="12"/>
      <c r="P401" s="12"/>
      <c r="Q401" s="12"/>
      <c r="R401" s="12"/>
      <c r="S401" s="12"/>
      <c r="T401" s="12"/>
      <c r="U401" s="12"/>
      <c r="V401" s="12"/>
      <c r="W401" s="12"/>
      <c r="X401" s="12"/>
      <c r="Y401" s="12"/>
      <c r="Z401" s="12"/>
      <c r="AA401" s="12"/>
    </row>
    <row r="402" spans="1:27" ht="12.75" customHeight="1" x14ac:dyDescent="0.15">
      <c r="A402" s="15">
        <v>202208</v>
      </c>
      <c r="B402" s="11">
        <v>5540246192594</v>
      </c>
      <c r="C402" s="13" t="str">
        <f t="shared" si="21"/>
        <v>MIX LEGUMES</v>
      </c>
      <c r="D402" s="6">
        <v>474</v>
      </c>
      <c r="E402" s="6">
        <v>3128.5440000000003</v>
      </c>
      <c r="F402" s="9">
        <f t="shared" si="22"/>
        <v>6.6003037974683547</v>
      </c>
      <c r="G402" s="6">
        <v>158</v>
      </c>
      <c r="H402" s="15"/>
      <c r="I402" s="12"/>
      <c r="J402" s="12"/>
      <c r="K402" s="12"/>
      <c r="L402" s="12"/>
      <c r="M402" s="12"/>
      <c r="N402" s="12"/>
      <c r="O402" s="12"/>
      <c r="P402" s="12"/>
      <c r="Q402" s="12"/>
      <c r="R402" s="12"/>
      <c r="S402" s="12"/>
      <c r="T402" s="12"/>
      <c r="U402" s="12"/>
      <c r="V402" s="12"/>
      <c r="W402" s="12"/>
      <c r="X402" s="12"/>
      <c r="Y402" s="12"/>
      <c r="Z402" s="12"/>
      <c r="AA402" s="12"/>
    </row>
    <row r="403" spans="1:27" ht="12.75" customHeight="1" x14ac:dyDescent="0.15">
      <c r="A403" s="15">
        <v>202208</v>
      </c>
      <c r="B403" s="13">
        <v>5540246192831</v>
      </c>
      <c r="C403" s="13" t="str">
        <f t="shared" si="21"/>
        <v>MIX LEGUMES</v>
      </c>
      <c r="D403" s="9">
        <v>724</v>
      </c>
      <c r="E403" s="9">
        <v>6415.7183999999997</v>
      </c>
      <c r="F403" s="9">
        <f t="shared" si="22"/>
        <v>8.8614895027624314</v>
      </c>
      <c r="G403" s="9">
        <v>335</v>
      </c>
      <c r="H403" s="15"/>
      <c r="I403" s="12"/>
      <c r="J403" s="12"/>
      <c r="K403" s="12"/>
      <c r="L403" s="12"/>
      <c r="M403" s="12"/>
      <c r="N403" s="12"/>
      <c r="O403" s="12"/>
      <c r="P403" s="12"/>
      <c r="Q403" s="12"/>
      <c r="R403" s="12"/>
      <c r="S403" s="12"/>
      <c r="T403" s="12"/>
      <c r="U403" s="12"/>
      <c r="V403" s="12"/>
      <c r="W403" s="12"/>
      <c r="X403" s="12"/>
      <c r="Y403" s="12"/>
      <c r="Z403" s="12"/>
      <c r="AA403" s="12"/>
    </row>
    <row r="404" spans="1:27" ht="12.75" customHeight="1" x14ac:dyDescent="0.15">
      <c r="A404" s="15">
        <v>202208</v>
      </c>
      <c r="B404" s="11">
        <v>5540246192836</v>
      </c>
      <c r="C404" s="13" t="str">
        <f t="shared" si="21"/>
        <v>EMBALLAGES</v>
      </c>
      <c r="D404" s="6">
        <v>61</v>
      </c>
      <c r="E404" s="6">
        <v>8347.6224000000002</v>
      </c>
      <c r="F404" s="9">
        <f t="shared" si="22"/>
        <v>136.84626885245902</v>
      </c>
      <c r="G404" s="6">
        <v>0</v>
      </c>
      <c r="H404" s="15"/>
      <c r="I404" s="12"/>
      <c r="J404" s="12"/>
      <c r="K404" s="12"/>
      <c r="L404" s="12"/>
      <c r="M404" s="12"/>
      <c r="N404" s="12"/>
      <c r="O404" s="12"/>
      <c r="P404" s="12"/>
      <c r="Q404" s="12"/>
      <c r="R404" s="12"/>
      <c r="S404" s="12"/>
      <c r="T404" s="12"/>
      <c r="U404" s="12"/>
      <c r="V404" s="12"/>
      <c r="W404" s="12"/>
      <c r="X404" s="12"/>
      <c r="Y404" s="12"/>
      <c r="Z404" s="12"/>
      <c r="AA404" s="12"/>
    </row>
    <row r="405" spans="1:27" ht="12.75" customHeight="1" x14ac:dyDescent="0.15">
      <c r="A405" s="15">
        <v>202208</v>
      </c>
      <c r="B405" s="11">
        <v>5540246192907</v>
      </c>
      <c r="C405" s="13" t="str">
        <f t="shared" si="21"/>
        <v>VOLAILLE</v>
      </c>
      <c r="D405" s="6">
        <v>3508</v>
      </c>
      <c r="E405" s="6">
        <v>98467.488000000012</v>
      </c>
      <c r="F405" s="9">
        <f t="shared" si="22"/>
        <v>28.069409350057015</v>
      </c>
      <c r="G405" s="6">
        <v>1736</v>
      </c>
      <c r="H405" s="15"/>
      <c r="I405" s="12"/>
      <c r="J405" s="12"/>
      <c r="K405" s="12"/>
      <c r="L405" s="12"/>
      <c r="M405" s="12"/>
      <c r="N405" s="12"/>
      <c r="O405" s="12"/>
      <c r="P405" s="12"/>
      <c r="Q405" s="12"/>
      <c r="R405" s="12"/>
      <c r="S405" s="12"/>
      <c r="T405" s="12"/>
      <c r="U405" s="12"/>
      <c r="V405" s="12"/>
      <c r="W405" s="12"/>
      <c r="X405" s="12"/>
      <c r="Y405" s="12"/>
      <c r="Z405" s="12"/>
      <c r="AA405" s="12"/>
    </row>
    <row r="406" spans="1:27" ht="12.75" customHeight="1" x14ac:dyDescent="0.15">
      <c r="A406" s="15">
        <v>202208</v>
      </c>
      <c r="B406" s="13">
        <v>5540246193316</v>
      </c>
      <c r="C406" s="13" t="str">
        <f t="shared" si="21"/>
        <v>BOULANGERIE</v>
      </c>
      <c r="D406" s="9">
        <v>284</v>
      </c>
      <c r="E406" s="9">
        <v>8569.6704000000009</v>
      </c>
      <c r="F406" s="9">
        <f t="shared" si="22"/>
        <v>30.17489577464789</v>
      </c>
      <c r="G406" s="9">
        <v>351</v>
      </c>
      <c r="H406" s="15"/>
      <c r="I406" s="12"/>
      <c r="J406" s="12"/>
      <c r="K406" s="12"/>
      <c r="L406" s="12"/>
      <c r="M406" s="12"/>
      <c r="N406" s="12"/>
      <c r="O406" s="12"/>
      <c r="P406" s="12"/>
      <c r="Q406" s="12"/>
      <c r="R406" s="12"/>
      <c r="S406" s="12"/>
      <c r="T406" s="12"/>
      <c r="U406" s="12"/>
      <c r="V406" s="12"/>
      <c r="W406" s="12"/>
      <c r="X406" s="12"/>
      <c r="Y406" s="12"/>
      <c r="Z406" s="12"/>
      <c r="AA406" s="12"/>
    </row>
    <row r="407" spans="1:27" ht="12.75" customHeight="1" x14ac:dyDescent="0.15">
      <c r="A407" s="15">
        <v>202208</v>
      </c>
      <c r="B407" s="13">
        <v>5540246193409</v>
      </c>
      <c r="C407" s="13" t="str">
        <f t="shared" si="21"/>
        <v>BOULANGERIE</v>
      </c>
      <c r="D407" s="9">
        <v>114</v>
      </c>
      <c r="E407" s="9">
        <v>5842.3680000000004</v>
      </c>
      <c r="F407" s="9">
        <f t="shared" si="22"/>
        <v>51.248842105263158</v>
      </c>
      <c r="G407" s="9">
        <v>7</v>
      </c>
      <c r="H407" s="15"/>
      <c r="I407" s="12"/>
      <c r="J407" s="12"/>
      <c r="K407" s="12"/>
      <c r="L407" s="12"/>
      <c r="M407" s="12"/>
      <c r="N407" s="12"/>
      <c r="O407" s="12"/>
      <c r="P407" s="12"/>
      <c r="Q407" s="12"/>
      <c r="R407" s="12"/>
      <c r="S407" s="12"/>
      <c r="T407" s="12"/>
      <c r="U407" s="12"/>
      <c r="V407" s="12"/>
      <c r="W407" s="12"/>
      <c r="X407" s="12"/>
      <c r="Y407" s="12"/>
      <c r="Z407" s="12"/>
      <c r="AA407" s="12"/>
    </row>
    <row r="408" spans="1:27" ht="12.75" customHeight="1" x14ac:dyDescent="0.15">
      <c r="A408" s="15">
        <v>202208</v>
      </c>
      <c r="B408" s="13">
        <v>5540246193878</v>
      </c>
      <c r="C408" s="13" t="str">
        <f t="shared" si="21"/>
        <v>VOLAILLE</v>
      </c>
      <c r="D408" s="9">
        <v>17470</v>
      </c>
      <c r="E408" s="9">
        <v>123612.48000000001</v>
      </c>
      <c r="F408" s="9">
        <f t="shared" si="22"/>
        <v>7.0757000572409847</v>
      </c>
      <c r="G408" s="9">
        <v>9118</v>
      </c>
      <c r="H408" s="15"/>
      <c r="I408" s="12"/>
      <c r="J408" s="12"/>
      <c r="K408" s="12"/>
      <c r="L408" s="12"/>
      <c r="M408" s="12"/>
      <c r="N408" s="12"/>
      <c r="O408" s="12"/>
      <c r="P408" s="12"/>
      <c r="Q408" s="12"/>
      <c r="R408" s="12"/>
      <c r="S408" s="12"/>
      <c r="T408" s="12"/>
      <c r="U408" s="12"/>
      <c r="V408" s="12"/>
      <c r="W408" s="12"/>
      <c r="X408" s="12"/>
      <c r="Y408" s="12"/>
      <c r="Z408" s="12"/>
      <c r="AA408" s="12"/>
    </row>
    <row r="409" spans="1:27" ht="12.75" customHeight="1" x14ac:dyDescent="0.15">
      <c r="A409" s="15">
        <v>202208</v>
      </c>
      <c r="B409" s="13">
        <v>5540246194330</v>
      </c>
      <c r="C409" s="13" t="str">
        <f t="shared" si="21"/>
        <v>MIX LEGUMES</v>
      </c>
      <c r="D409" s="9">
        <v>0</v>
      </c>
      <c r="E409" s="9">
        <v>0</v>
      </c>
      <c r="F409" s="9" t="str">
        <f t="shared" si="22"/>
        <v>-</v>
      </c>
      <c r="G409" s="9">
        <v>23405</v>
      </c>
      <c r="H409" s="15"/>
      <c r="I409" s="12"/>
      <c r="J409" s="12"/>
      <c r="K409" s="12"/>
      <c r="L409" s="12"/>
      <c r="M409" s="12"/>
      <c r="N409" s="12"/>
      <c r="O409" s="12"/>
      <c r="P409" s="12"/>
      <c r="Q409" s="12"/>
      <c r="R409" s="12"/>
      <c r="S409" s="12"/>
      <c r="T409" s="12"/>
      <c r="U409" s="12"/>
      <c r="V409" s="12"/>
      <c r="W409" s="12"/>
      <c r="X409" s="12"/>
      <c r="Y409" s="12"/>
      <c r="Z409" s="12"/>
      <c r="AA409" s="12"/>
    </row>
    <row r="410" spans="1:27" ht="12.75" customHeight="1" x14ac:dyDescent="0.15">
      <c r="A410" s="15">
        <v>202208</v>
      </c>
      <c r="B410" s="11">
        <v>5540246194467</v>
      </c>
      <c r="C410" s="13" t="str">
        <f t="shared" si="21"/>
        <v>BOULANGERIE</v>
      </c>
      <c r="D410" s="6">
        <v>17595</v>
      </c>
      <c r="E410" s="6">
        <v>17724.700799999999</v>
      </c>
      <c r="F410" s="9">
        <f t="shared" si="22"/>
        <v>1.0073714578005115</v>
      </c>
      <c r="G410" s="6">
        <v>1782</v>
      </c>
      <c r="H410" s="15"/>
      <c r="I410" s="12"/>
      <c r="J410" s="12"/>
      <c r="K410" s="12"/>
      <c r="L410" s="12"/>
      <c r="M410" s="12"/>
      <c r="N410" s="12"/>
      <c r="O410" s="12"/>
      <c r="P410" s="12"/>
      <c r="Q410" s="12"/>
      <c r="R410" s="12"/>
      <c r="S410" s="12"/>
      <c r="T410" s="12"/>
      <c r="U410" s="12"/>
      <c r="V410" s="12"/>
      <c r="W410" s="12"/>
      <c r="X410" s="12"/>
      <c r="Y410" s="12"/>
      <c r="Z410" s="12"/>
      <c r="AA410" s="12"/>
    </row>
    <row r="411" spans="1:27" ht="12.75" customHeight="1" x14ac:dyDescent="0.15">
      <c r="A411" s="15">
        <v>202208</v>
      </c>
      <c r="B411" s="11">
        <v>5540246194478</v>
      </c>
      <c r="C411" s="13" t="str">
        <f t="shared" si="21"/>
        <v>EMBALLAGES</v>
      </c>
      <c r="D411" s="6">
        <v>0</v>
      </c>
      <c r="E411" s="6">
        <v>0</v>
      </c>
      <c r="F411" s="9" t="str">
        <f t="shared" si="22"/>
        <v>-</v>
      </c>
      <c r="G411" s="6">
        <v>0</v>
      </c>
      <c r="H411" s="15"/>
      <c r="I411" s="12"/>
      <c r="J411" s="12"/>
      <c r="K411" s="12"/>
      <c r="L411" s="12"/>
      <c r="M411" s="12"/>
      <c r="N411" s="12"/>
      <c r="O411" s="12"/>
      <c r="P411" s="12"/>
      <c r="Q411" s="12"/>
      <c r="R411" s="12"/>
      <c r="S411" s="12"/>
      <c r="T411" s="12"/>
      <c r="U411" s="12"/>
      <c r="V411" s="12"/>
      <c r="W411" s="12"/>
      <c r="X411" s="12"/>
      <c r="Y411" s="12"/>
      <c r="Z411" s="12"/>
      <c r="AA411" s="12"/>
    </row>
    <row r="412" spans="1:27" ht="12.75" customHeight="1" x14ac:dyDescent="0.15">
      <c r="A412" s="15">
        <v>202208</v>
      </c>
      <c r="B412" s="13">
        <v>5540246194632</v>
      </c>
      <c r="C412" s="13" t="str">
        <f t="shared" si="21"/>
        <v>BOULANGERIE</v>
      </c>
      <c r="D412" s="9">
        <v>1836</v>
      </c>
      <c r="E412" s="9">
        <v>23701.161600000003</v>
      </c>
      <c r="F412" s="9">
        <f t="shared" si="22"/>
        <v>12.909129411764708</v>
      </c>
      <c r="G412" s="9">
        <v>3650</v>
      </c>
      <c r="H412" s="15"/>
      <c r="I412" s="12"/>
      <c r="J412" s="12"/>
      <c r="K412" s="12"/>
      <c r="L412" s="12"/>
      <c r="M412" s="12"/>
      <c r="N412" s="12"/>
      <c r="O412" s="12"/>
      <c r="P412" s="12"/>
      <c r="Q412" s="12"/>
      <c r="R412" s="12"/>
      <c r="S412" s="12"/>
      <c r="T412" s="12"/>
      <c r="U412" s="12"/>
      <c r="V412" s="12"/>
      <c r="W412" s="12"/>
      <c r="X412" s="12"/>
      <c r="Y412" s="12"/>
      <c r="Z412" s="12"/>
      <c r="AA412" s="12"/>
    </row>
    <row r="413" spans="1:27" ht="12.75" customHeight="1" x14ac:dyDescent="0.15">
      <c r="A413" s="15">
        <v>202208</v>
      </c>
      <c r="B413" s="11">
        <v>5540246195096</v>
      </c>
      <c r="C413" s="13" t="str">
        <f t="shared" si="21"/>
        <v>MIX LEGUMES</v>
      </c>
      <c r="D413" s="6">
        <v>0</v>
      </c>
      <c r="E413" s="6">
        <v>0</v>
      </c>
      <c r="F413" s="9" t="str">
        <f t="shared" si="22"/>
        <v>-</v>
      </c>
      <c r="G413" s="6">
        <v>0</v>
      </c>
      <c r="H413" s="15"/>
      <c r="I413" s="12"/>
      <c r="J413" s="12"/>
      <c r="K413" s="12"/>
      <c r="L413" s="12"/>
      <c r="M413" s="12"/>
      <c r="N413" s="12"/>
      <c r="O413" s="12"/>
      <c r="P413" s="12"/>
      <c r="Q413" s="12"/>
      <c r="R413" s="12"/>
      <c r="S413" s="12"/>
      <c r="T413" s="12"/>
      <c r="U413" s="12"/>
      <c r="V413" s="12"/>
      <c r="W413" s="12"/>
      <c r="X413" s="12"/>
      <c r="Y413" s="12"/>
      <c r="Z413" s="12"/>
      <c r="AA413" s="12"/>
    </row>
    <row r="414" spans="1:27" ht="12.75" customHeight="1" x14ac:dyDescent="0.15">
      <c r="A414" s="15">
        <v>202209</v>
      </c>
      <c r="B414" s="11">
        <v>5540246170256</v>
      </c>
      <c r="C414" s="13" t="str">
        <f t="shared" si="21"/>
        <v>BOULANGERIE</v>
      </c>
      <c r="D414" s="6">
        <v>1740</v>
      </c>
      <c r="E414" s="6">
        <v>11696.400000000001</v>
      </c>
      <c r="F414" s="9">
        <f t="shared" si="22"/>
        <v>6.7220689655172423</v>
      </c>
      <c r="G414" s="6">
        <v>8267</v>
      </c>
      <c r="H414" s="15"/>
      <c r="I414" s="12"/>
      <c r="J414" s="12"/>
      <c r="K414" s="12"/>
      <c r="L414" s="12"/>
      <c r="M414" s="12"/>
      <c r="N414" s="12"/>
      <c r="O414" s="12"/>
      <c r="P414" s="12"/>
      <c r="Q414" s="12"/>
      <c r="R414" s="12"/>
      <c r="S414" s="12"/>
      <c r="T414" s="12"/>
      <c r="U414" s="12"/>
      <c r="V414" s="12"/>
      <c r="W414" s="12"/>
      <c r="X414" s="12"/>
      <c r="Y414" s="12"/>
      <c r="Z414" s="12"/>
      <c r="AA414" s="12"/>
    </row>
    <row r="415" spans="1:27" ht="12.75" customHeight="1" x14ac:dyDescent="0.15">
      <c r="A415" s="15">
        <v>202209</v>
      </c>
      <c r="B415" s="13">
        <v>5540246171759</v>
      </c>
      <c r="C415" s="13" t="str">
        <f t="shared" si="21"/>
        <v>MIX LEGUMES</v>
      </c>
      <c r="D415" s="9">
        <v>2181</v>
      </c>
      <c r="E415" s="9">
        <v>11979.36</v>
      </c>
      <c r="F415" s="9">
        <f t="shared" si="22"/>
        <v>5.492599724896837</v>
      </c>
      <c r="G415" s="9">
        <v>5652</v>
      </c>
      <c r="H415" s="15"/>
      <c r="I415" s="12"/>
      <c r="J415" s="12"/>
      <c r="K415" s="12"/>
      <c r="L415" s="12"/>
      <c r="M415" s="12"/>
      <c r="N415" s="12"/>
      <c r="O415" s="12"/>
      <c r="P415" s="12"/>
      <c r="Q415" s="12"/>
      <c r="R415" s="12"/>
      <c r="S415" s="12"/>
      <c r="T415" s="12"/>
      <c r="U415" s="12"/>
      <c r="V415" s="12"/>
      <c r="W415" s="12"/>
      <c r="X415" s="12"/>
      <c r="Y415" s="12"/>
      <c r="Z415" s="12"/>
      <c r="AA415" s="12"/>
    </row>
    <row r="416" spans="1:27" ht="12.75" customHeight="1" x14ac:dyDescent="0.15">
      <c r="A416" s="15">
        <v>202209</v>
      </c>
      <c r="B416" s="13">
        <v>5540246171888</v>
      </c>
      <c r="C416" s="13" t="str">
        <f t="shared" si="21"/>
        <v>BOULANGERIE</v>
      </c>
      <c r="D416" s="9">
        <v>713</v>
      </c>
      <c r="E416" s="9">
        <v>12002.472</v>
      </c>
      <c r="F416" s="9">
        <f t="shared" si="22"/>
        <v>16.833761570827487</v>
      </c>
      <c r="G416" s="9">
        <v>1919</v>
      </c>
      <c r="H416" s="15"/>
      <c r="I416" s="12"/>
      <c r="J416" s="12"/>
      <c r="K416" s="12"/>
      <c r="L416" s="12"/>
      <c r="M416" s="12"/>
      <c r="N416" s="12"/>
      <c r="O416" s="12"/>
      <c r="P416" s="12"/>
      <c r="Q416" s="12"/>
      <c r="R416" s="12"/>
      <c r="S416" s="12"/>
      <c r="T416" s="12"/>
      <c r="U416" s="12"/>
      <c r="V416" s="12"/>
      <c r="W416" s="12"/>
      <c r="X416" s="12"/>
      <c r="Y416" s="12"/>
      <c r="Z416" s="12"/>
      <c r="AA416" s="12"/>
    </row>
    <row r="417" spans="1:27" ht="12.75" customHeight="1" x14ac:dyDescent="0.15">
      <c r="A417" s="15">
        <v>202209</v>
      </c>
      <c r="B417" s="11">
        <v>5540246171933</v>
      </c>
      <c r="C417" s="13" t="str">
        <f t="shared" si="21"/>
        <v>CREMERIE</v>
      </c>
      <c r="D417" s="6">
        <v>446</v>
      </c>
      <c r="E417" s="6">
        <v>286.97760000000005</v>
      </c>
      <c r="F417" s="9">
        <f t="shared" si="22"/>
        <v>0.64344753363228713</v>
      </c>
      <c r="G417" s="6">
        <v>9744</v>
      </c>
      <c r="H417" s="15"/>
      <c r="I417" s="12"/>
      <c r="J417" s="12"/>
      <c r="K417" s="12"/>
      <c r="L417" s="12"/>
      <c r="M417" s="12"/>
      <c r="N417" s="12"/>
      <c r="O417" s="12"/>
      <c r="P417" s="12"/>
      <c r="Q417" s="12"/>
      <c r="R417" s="12"/>
      <c r="S417" s="12"/>
      <c r="T417" s="12"/>
      <c r="U417" s="12"/>
      <c r="V417" s="12"/>
      <c r="W417" s="12"/>
      <c r="X417" s="12"/>
      <c r="Y417" s="12"/>
      <c r="Z417" s="12"/>
      <c r="AA417" s="12"/>
    </row>
    <row r="418" spans="1:27" ht="12.75" customHeight="1" x14ac:dyDescent="0.15">
      <c r="A418" s="15">
        <v>202209</v>
      </c>
      <c r="B418" s="11">
        <v>5540246172539</v>
      </c>
      <c r="C418" s="13" t="str">
        <f t="shared" si="21"/>
        <v>CREMERIE</v>
      </c>
      <c r="D418" s="6">
        <v>19</v>
      </c>
      <c r="E418" s="6">
        <v>386.25119999999998</v>
      </c>
      <c r="F418" s="9">
        <f t="shared" si="22"/>
        <v>20.329010526315788</v>
      </c>
      <c r="G418" s="6">
        <v>116</v>
      </c>
      <c r="H418" s="15"/>
      <c r="I418" s="12"/>
      <c r="J418" s="12"/>
      <c r="K418" s="12"/>
      <c r="L418" s="12"/>
      <c r="M418" s="12"/>
      <c r="N418" s="12"/>
      <c r="O418" s="12"/>
      <c r="P418" s="12"/>
      <c r="Q418" s="12"/>
      <c r="R418" s="12"/>
      <c r="S418" s="12"/>
      <c r="T418" s="12"/>
      <c r="U418" s="12"/>
      <c r="V418" s="12"/>
      <c r="W418" s="12"/>
      <c r="X418" s="12"/>
      <c r="Y418" s="12"/>
      <c r="Z418" s="12"/>
      <c r="AA418" s="12"/>
    </row>
    <row r="419" spans="1:27" ht="12.75" customHeight="1" x14ac:dyDescent="0.15">
      <c r="A419" s="15">
        <v>202209</v>
      </c>
      <c r="B419" s="13">
        <v>5540246172669</v>
      </c>
      <c r="C419" s="13" t="str">
        <f t="shared" si="21"/>
        <v>CREMERIE</v>
      </c>
      <c r="D419" s="9">
        <v>223</v>
      </c>
      <c r="E419" s="9">
        <v>3030.7824000000005</v>
      </c>
      <c r="F419" s="9">
        <f t="shared" si="22"/>
        <v>13.590952466367716</v>
      </c>
      <c r="G419" s="9">
        <v>1337</v>
      </c>
      <c r="H419" s="15"/>
      <c r="I419" s="12"/>
      <c r="J419" s="12"/>
      <c r="K419" s="12"/>
      <c r="L419" s="12"/>
      <c r="M419" s="12"/>
      <c r="N419" s="12"/>
      <c r="O419" s="12"/>
      <c r="P419" s="12"/>
      <c r="Q419" s="12"/>
      <c r="R419" s="12"/>
      <c r="S419" s="12"/>
      <c r="T419" s="12"/>
      <c r="U419" s="12"/>
      <c r="V419" s="12"/>
      <c r="W419" s="12"/>
      <c r="X419" s="12"/>
      <c r="Y419" s="12"/>
      <c r="Z419" s="12"/>
      <c r="AA419" s="12"/>
    </row>
    <row r="420" spans="1:27" ht="12.75" customHeight="1" x14ac:dyDescent="0.15">
      <c r="A420" s="15">
        <v>202209</v>
      </c>
      <c r="B420" s="11">
        <v>5540246172978</v>
      </c>
      <c r="C420" s="13" t="str">
        <f t="shared" si="21"/>
        <v>CREMERIE</v>
      </c>
      <c r="D420" s="6">
        <v>1253</v>
      </c>
      <c r="E420" s="6">
        <v>1010.1024</v>
      </c>
      <c r="F420" s="9">
        <f t="shared" si="22"/>
        <v>0.80614716679968079</v>
      </c>
      <c r="G420" s="6">
        <v>14282</v>
      </c>
      <c r="H420" s="15"/>
      <c r="I420" s="12"/>
      <c r="J420" s="12"/>
      <c r="K420" s="12"/>
      <c r="L420" s="12"/>
      <c r="M420" s="12"/>
      <c r="N420" s="12"/>
      <c r="O420" s="12"/>
      <c r="P420" s="12"/>
      <c r="Q420" s="12"/>
      <c r="R420" s="12"/>
      <c r="S420" s="12"/>
      <c r="T420" s="12"/>
      <c r="U420" s="12"/>
      <c r="V420" s="12"/>
      <c r="W420" s="12"/>
      <c r="X420" s="12"/>
      <c r="Y420" s="12"/>
      <c r="Z420" s="12"/>
      <c r="AA420" s="12"/>
    </row>
    <row r="421" spans="1:27" ht="12.75" customHeight="1" x14ac:dyDescent="0.15">
      <c r="A421" s="15">
        <v>202209</v>
      </c>
      <c r="B421" s="13">
        <v>5540246173472</v>
      </c>
      <c r="C421" s="13" t="str">
        <f t="shared" si="21"/>
        <v>CREMERIE</v>
      </c>
      <c r="D421" s="9">
        <v>265</v>
      </c>
      <c r="E421" s="9">
        <v>6106.7520000000004</v>
      </c>
      <c r="F421" s="9">
        <f t="shared" si="22"/>
        <v>23.044347169811321</v>
      </c>
      <c r="G421" s="9">
        <v>641</v>
      </c>
      <c r="H421" s="15"/>
      <c r="I421" s="12"/>
      <c r="J421" s="12"/>
      <c r="K421" s="12"/>
      <c r="L421" s="12"/>
      <c r="M421" s="12"/>
      <c r="N421" s="12"/>
      <c r="O421" s="12"/>
      <c r="P421" s="12"/>
      <c r="Q421" s="12"/>
      <c r="R421" s="12"/>
      <c r="S421" s="12"/>
      <c r="T421" s="12"/>
      <c r="U421" s="12"/>
      <c r="V421" s="12"/>
      <c r="W421" s="12"/>
      <c r="X421" s="12"/>
      <c r="Y421" s="12"/>
      <c r="Z421" s="12"/>
      <c r="AA421" s="12"/>
    </row>
    <row r="422" spans="1:27" ht="12.75" customHeight="1" x14ac:dyDescent="0.15">
      <c r="A422" s="15">
        <v>202209</v>
      </c>
      <c r="B422" s="13">
        <v>5540246173685</v>
      </c>
      <c r="C422" s="13" t="str">
        <f t="shared" si="21"/>
        <v>EMBALLAGES</v>
      </c>
      <c r="D422" s="9">
        <v>541</v>
      </c>
      <c r="E422" s="9">
        <v>14098.881600000001</v>
      </c>
      <c r="F422" s="9">
        <f t="shared" si="22"/>
        <v>26.060779297597044</v>
      </c>
      <c r="G422" s="9">
        <v>372</v>
      </c>
      <c r="H422" s="15"/>
      <c r="I422" s="12"/>
      <c r="J422" s="12"/>
      <c r="K422" s="12"/>
      <c r="L422" s="12"/>
      <c r="M422" s="12"/>
      <c r="N422" s="12"/>
      <c r="O422" s="12"/>
      <c r="P422" s="12"/>
      <c r="Q422" s="12"/>
      <c r="R422" s="12"/>
      <c r="S422" s="12"/>
      <c r="T422" s="12"/>
      <c r="U422" s="12"/>
      <c r="V422" s="12"/>
      <c r="W422" s="12"/>
      <c r="X422" s="12"/>
      <c r="Y422" s="12"/>
      <c r="Z422" s="12"/>
      <c r="AA422" s="12"/>
    </row>
    <row r="423" spans="1:27" ht="12.75" customHeight="1" x14ac:dyDescent="0.15">
      <c r="A423" s="15">
        <v>202209</v>
      </c>
      <c r="B423" s="11">
        <v>5540246173686</v>
      </c>
      <c r="C423" s="13" t="str">
        <f t="shared" si="21"/>
        <v>EMBALLAGES</v>
      </c>
      <c r="D423" s="6">
        <v>502</v>
      </c>
      <c r="E423" s="6">
        <v>12973.176000000001</v>
      </c>
      <c r="F423" s="9">
        <f t="shared" si="22"/>
        <v>25.842980079681279</v>
      </c>
      <c r="G423" s="6">
        <v>358</v>
      </c>
      <c r="H423" s="15"/>
      <c r="I423" s="12"/>
      <c r="J423" s="12"/>
      <c r="K423" s="12"/>
      <c r="L423" s="12"/>
      <c r="M423" s="12"/>
      <c r="N423" s="12"/>
      <c r="O423" s="12"/>
      <c r="P423" s="12"/>
      <c r="Q423" s="12"/>
      <c r="R423" s="12"/>
      <c r="S423" s="12"/>
      <c r="T423" s="12"/>
      <c r="U423" s="12"/>
      <c r="V423" s="12"/>
      <c r="W423" s="12"/>
      <c r="X423" s="12"/>
      <c r="Y423" s="12"/>
      <c r="Z423" s="12"/>
      <c r="AA423" s="12"/>
    </row>
    <row r="424" spans="1:27" ht="12.75" customHeight="1" x14ac:dyDescent="0.15">
      <c r="A424" s="15">
        <v>202209</v>
      </c>
      <c r="B424" s="11">
        <v>5540246173906</v>
      </c>
      <c r="C424" s="13" t="str">
        <f t="shared" si="21"/>
        <v>VOLAILLE</v>
      </c>
      <c r="D424" s="6">
        <v>302</v>
      </c>
      <c r="E424" s="6">
        <v>5604.7680000000009</v>
      </c>
      <c r="F424" s="9">
        <f t="shared" si="22"/>
        <v>18.558834437086094</v>
      </c>
      <c r="G424" s="6">
        <v>1411</v>
      </c>
      <c r="H424" s="15"/>
      <c r="I424" s="12"/>
      <c r="J424" s="12"/>
      <c r="K424" s="12"/>
      <c r="L424" s="12"/>
      <c r="M424" s="12"/>
      <c r="N424" s="12"/>
      <c r="O424" s="12"/>
      <c r="P424" s="12"/>
      <c r="Q424" s="12"/>
      <c r="R424" s="12"/>
      <c r="S424" s="12"/>
      <c r="T424" s="12"/>
      <c r="U424" s="12"/>
      <c r="V424" s="12"/>
      <c r="W424" s="12"/>
      <c r="X424" s="12"/>
      <c r="Y424" s="12"/>
      <c r="Z424" s="12"/>
      <c r="AA424" s="12"/>
    </row>
    <row r="425" spans="1:27" ht="12.75" customHeight="1" x14ac:dyDescent="0.15">
      <c r="A425" s="15">
        <v>202209</v>
      </c>
      <c r="B425" s="11">
        <v>5540246174095</v>
      </c>
      <c r="C425" s="13" t="str">
        <f t="shared" si="21"/>
        <v>CREMERIE</v>
      </c>
      <c r="D425" s="6">
        <v>70</v>
      </c>
      <c r="E425" s="6">
        <v>2172.096</v>
      </c>
      <c r="F425" s="9">
        <f t="shared" si="22"/>
        <v>31.029942857142856</v>
      </c>
      <c r="G425" s="6">
        <v>168</v>
      </c>
      <c r="H425" s="15"/>
      <c r="I425" s="12"/>
      <c r="J425" s="12"/>
      <c r="K425" s="12"/>
      <c r="L425" s="12"/>
      <c r="M425" s="12"/>
      <c r="N425" s="12"/>
      <c r="O425" s="12"/>
      <c r="P425" s="12"/>
      <c r="Q425" s="12"/>
      <c r="R425" s="12"/>
      <c r="S425" s="12"/>
      <c r="T425" s="12"/>
      <c r="U425" s="12"/>
      <c r="V425" s="12"/>
      <c r="W425" s="12"/>
      <c r="X425" s="12"/>
      <c r="Y425" s="12"/>
      <c r="Z425" s="12"/>
      <c r="AA425" s="12"/>
    </row>
    <row r="426" spans="1:27" ht="12.75" customHeight="1" x14ac:dyDescent="0.15">
      <c r="A426" s="15">
        <v>202209</v>
      </c>
      <c r="B426" s="13">
        <v>5540246174174</v>
      </c>
      <c r="C426" s="13" t="str">
        <f t="shared" si="21"/>
        <v>CREMERIE</v>
      </c>
      <c r="D426" s="9">
        <v>82</v>
      </c>
      <c r="E426" s="9">
        <v>1080.3456000000001</v>
      </c>
      <c r="F426" s="9">
        <f t="shared" si="22"/>
        <v>13.174946341463416</v>
      </c>
      <c r="G426" s="9">
        <v>727</v>
      </c>
      <c r="H426" s="15"/>
      <c r="I426" s="12"/>
      <c r="J426" s="12"/>
      <c r="K426" s="12"/>
      <c r="L426" s="12"/>
      <c r="M426" s="12"/>
      <c r="N426" s="12"/>
      <c r="O426" s="12"/>
      <c r="P426" s="12"/>
      <c r="Q426" s="12"/>
      <c r="R426" s="12"/>
      <c r="S426" s="12"/>
      <c r="T426" s="12"/>
      <c r="U426" s="12"/>
      <c r="V426" s="12"/>
      <c r="W426" s="12"/>
      <c r="X426" s="12"/>
      <c r="Y426" s="12"/>
      <c r="Z426" s="12"/>
      <c r="AA426" s="12"/>
    </row>
    <row r="427" spans="1:27" ht="12.75" customHeight="1" x14ac:dyDescent="0.15">
      <c r="A427" s="15">
        <v>202209</v>
      </c>
      <c r="B427" s="11">
        <v>5540246175047</v>
      </c>
      <c r="C427" s="13" t="str">
        <f t="shared" si="21"/>
        <v>CREMERIE</v>
      </c>
      <c r="D427" s="6">
        <v>42</v>
      </c>
      <c r="E427" s="6">
        <v>442.45440000000002</v>
      </c>
      <c r="F427" s="9">
        <f t="shared" si="22"/>
        <v>10.534628571428572</v>
      </c>
      <c r="G427" s="6">
        <v>864</v>
      </c>
      <c r="H427" s="15"/>
      <c r="I427" s="12"/>
      <c r="J427" s="12"/>
      <c r="K427" s="12"/>
      <c r="L427" s="12"/>
      <c r="M427" s="12"/>
      <c r="N427" s="12"/>
      <c r="O427" s="12"/>
      <c r="P427" s="12"/>
      <c r="Q427" s="12"/>
      <c r="R427" s="12"/>
      <c r="S427" s="12"/>
      <c r="T427" s="12"/>
      <c r="U427" s="12"/>
      <c r="V427" s="12"/>
      <c r="W427" s="12"/>
      <c r="X427" s="12"/>
      <c r="Y427" s="12"/>
      <c r="Z427" s="12"/>
      <c r="AA427" s="12"/>
    </row>
    <row r="428" spans="1:27" ht="12.75" customHeight="1" x14ac:dyDescent="0.15">
      <c r="A428" s="15">
        <v>202209</v>
      </c>
      <c r="B428" s="13">
        <v>5540246175049</v>
      </c>
      <c r="C428" s="13" t="str">
        <f t="shared" si="21"/>
        <v>CREMERIE</v>
      </c>
      <c r="D428" s="9">
        <v>0</v>
      </c>
      <c r="E428" s="9">
        <v>0</v>
      </c>
      <c r="F428" s="9" t="str">
        <f t="shared" si="22"/>
        <v>-</v>
      </c>
      <c r="G428" s="9">
        <v>3494</v>
      </c>
      <c r="H428" s="15"/>
      <c r="I428" s="12"/>
      <c r="J428" s="12"/>
      <c r="K428" s="12"/>
      <c r="L428" s="12"/>
      <c r="M428" s="12"/>
      <c r="N428" s="12"/>
      <c r="O428" s="12"/>
      <c r="P428" s="12"/>
      <c r="Q428" s="12"/>
      <c r="R428" s="12"/>
      <c r="S428" s="12"/>
      <c r="T428" s="12"/>
      <c r="U428" s="12"/>
      <c r="V428" s="12"/>
      <c r="W428" s="12"/>
      <c r="X428" s="12"/>
      <c r="Y428" s="12"/>
      <c r="Z428" s="12"/>
      <c r="AA428" s="12"/>
    </row>
    <row r="429" spans="1:27" ht="12.75" customHeight="1" x14ac:dyDescent="0.15">
      <c r="A429" s="15">
        <v>202209</v>
      </c>
      <c r="B429" s="11">
        <v>5540246175050</v>
      </c>
      <c r="C429" s="13" t="str">
        <f t="shared" si="21"/>
        <v>CREMERIE</v>
      </c>
      <c r="D429" s="6">
        <v>0</v>
      </c>
      <c r="E429" s="6">
        <v>0</v>
      </c>
      <c r="F429" s="9" t="str">
        <f t="shared" si="22"/>
        <v>-</v>
      </c>
      <c r="G429" s="6">
        <v>3063</v>
      </c>
      <c r="H429" s="15"/>
      <c r="I429" s="12"/>
      <c r="J429" s="12"/>
      <c r="K429" s="12"/>
      <c r="L429" s="12"/>
      <c r="M429" s="12"/>
      <c r="N429" s="12"/>
      <c r="O429" s="12"/>
      <c r="P429" s="12"/>
      <c r="Q429" s="12"/>
      <c r="R429" s="12"/>
      <c r="S429" s="12"/>
      <c r="T429" s="12"/>
      <c r="U429" s="12"/>
      <c r="V429" s="12"/>
      <c r="W429" s="12"/>
      <c r="X429" s="12"/>
      <c r="Y429" s="12"/>
      <c r="Z429" s="12"/>
      <c r="AA429" s="12"/>
    </row>
    <row r="430" spans="1:27" ht="12.75" customHeight="1" x14ac:dyDescent="0.15">
      <c r="A430" s="15">
        <v>202209</v>
      </c>
      <c r="B430" s="11">
        <v>5540246175372</v>
      </c>
      <c r="C430" s="13" t="str">
        <f t="shared" si="21"/>
        <v>BOULANGERIE</v>
      </c>
      <c r="D430" s="6">
        <v>2367</v>
      </c>
      <c r="E430" s="6">
        <v>9253.44</v>
      </c>
      <c r="F430" s="9">
        <f t="shared" si="22"/>
        <v>3.9093536121673007</v>
      </c>
      <c r="G430" s="6">
        <v>418</v>
      </c>
      <c r="H430" s="15"/>
      <c r="I430" s="12"/>
      <c r="J430" s="12"/>
      <c r="K430" s="12"/>
      <c r="L430" s="12"/>
      <c r="M430" s="12"/>
      <c r="N430" s="12"/>
      <c r="O430" s="12"/>
      <c r="P430" s="12"/>
      <c r="Q430" s="12"/>
      <c r="R430" s="12"/>
      <c r="S430" s="12"/>
      <c r="T430" s="12"/>
      <c r="U430" s="12"/>
      <c r="V430" s="12"/>
      <c r="W430" s="12"/>
      <c r="X430" s="12"/>
      <c r="Y430" s="12"/>
      <c r="Z430" s="12"/>
      <c r="AA430" s="12"/>
    </row>
    <row r="431" spans="1:27" ht="12.75" customHeight="1" x14ac:dyDescent="0.15">
      <c r="A431" s="15">
        <v>202209</v>
      </c>
      <c r="B431" s="13">
        <v>5540246175461</v>
      </c>
      <c r="C431" s="13" t="str">
        <f t="shared" si="21"/>
        <v>MIX LEGUMES</v>
      </c>
      <c r="D431" s="9">
        <v>1003</v>
      </c>
      <c r="E431" s="9">
        <v>9237.8880000000008</v>
      </c>
      <c r="F431" s="9">
        <f t="shared" si="22"/>
        <v>9.2102572283150561</v>
      </c>
      <c r="G431" s="9">
        <v>1003</v>
      </c>
      <c r="H431" s="15"/>
      <c r="I431" s="12"/>
      <c r="J431" s="12"/>
      <c r="K431" s="12"/>
      <c r="L431" s="12"/>
      <c r="M431" s="12"/>
      <c r="N431" s="12"/>
      <c r="O431" s="12"/>
      <c r="P431" s="12"/>
      <c r="Q431" s="12"/>
      <c r="R431" s="12"/>
      <c r="S431" s="12"/>
      <c r="T431" s="12"/>
      <c r="U431" s="12"/>
      <c r="V431" s="12"/>
      <c r="W431" s="12"/>
      <c r="X431" s="12"/>
      <c r="Y431" s="12"/>
      <c r="Z431" s="12"/>
      <c r="AA431" s="12"/>
    </row>
    <row r="432" spans="1:27" ht="12.75" customHeight="1" x14ac:dyDescent="0.15">
      <c r="A432" s="15">
        <v>202209</v>
      </c>
      <c r="B432" s="11">
        <v>5540246176294</v>
      </c>
      <c r="C432" s="13" t="str">
        <f t="shared" si="21"/>
        <v>CREMERIE</v>
      </c>
      <c r="D432" s="6">
        <v>3007</v>
      </c>
      <c r="E432" s="6">
        <v>2771.3663999999999</v>
      </c>
      <c r="F432" s="9">
        <f t="shared" si="22"/>
        <v>0.92163831060857992</v>
      </c>
      <c r="G432" s="6">
        <v>9726</v>
      </c>
      <c r="H432" s="15"/>
      <c r="I432" s="12"/>
      <c r="J432" s="12"/>
      <c r="K432" s="12"/>
      <c r="L432" s="12"/>
      <c r="M432" s="12"/>
      <c r="N432" s="12"/>
      <c r="O432" s="12"/>
      <c r="P432" s="12"/>
      <c r="Q432" s="12"/>
      <c r="R432" s="12"/>
      <c r="S432" s="12"/>
      <c r="T432" s="12"/>
      <c r="U432" s="12"/>
      <c r="V432" s="12"/>
      <c r="W432" s="12"/>
      <c r="X432" s="12"/>
      <c r="Y432" s="12"/>
      <c r="Z432" s="12"/>
      <c r="AA432" s="12"/>
    </row>
    <row r="433" spans="1:27" ht="12.75" customHeight="1" x14ac:dyDescent="0.15">
      <c r="A433" s="15">
        <v>202209</v>
      </c>
      <c r="B433" s="13">
        <v>5540246176295</v>
      </c>
      <c r="C433" s="13" t="str">
        <f t="shared" si="21"/>
        <v>CREMERIE</v>
      </c>
      <c r="D433" s="9">
        <v>11099</v>
      </c>
      <c r="E433" s="9">
        <v>10230.105600000001</v>
      </c>
      <c r="F433" s="9">
        <f t="shared" si="22"/>
        <v>0.92171417244796838</v>
      </c>
      <c r="G433" s="9">
        <v>86054</v>
      </c>
      <c r="H433" s="15"/>
      <c r="I433" s="12"/>
      <c r="J433" s="12"/>
      <c r="K433" s="12"/>
      <c r="L433" s="12"/>
      <c r="M433" s="12"/>
      <c r="N433" s="12"/>
      <c r="O433" s="12"/>
      <c r="P433" s="12"/>
      <c r="Q433" s="12"/>
      <c r="R433" s="12"/>
      <c r="S433" s="12"/>
      <c r="T433" s="12"/>
      <c r="U433" s="12"/>
      <c r="V433" s="12"/>
      <c r="W433" s="12"/>
      <c r="X433" s="12"/>
      <c r="Y433" s="12"/>
      <c r="Z433" s="12"/>
      <c r="AA433" s="12"/>
    </row>
    <row r="434" spans="1:27" ht="12.75" customHeight="1" x14ac:dyDescent="0.15">
      <c r="A434" s="15">
        <v>202209</v>
      </c>
      <c r="B434" s="13">
        <v>5540246176699</v>
      </c>
      <c r="C434" s="13" t="str">
        <f t="shared" si="21"/>
        <v>CREMERIE</v>
      </c>
      <c r="D434" s="9">
        <v>-1253</v>
      </c>
      <c r="E434" s="9">
        <v>-559.87199999999996</v>
      </c>
      <c r="F434" s="9">
        <f t="shared" si="22"/>
        <v>0.44682521947326415</v>
      </c>
      <c r="G434" s="9">
        <v>63893</v>
      </c>
      <c r="H434" s="15"/>
      <c r="I434" s="12"/>
      <c r="J434" s="12"/>
      <c r="K434" s="12"/>
      <c r="L434" s="12"/>
      <c r="M434" s="12"/>
      <c r="N434" s="12"/>
      <c r="O434" s="12"/>
      <c r="P434" s="12"/>
      <c r="Q434" s="12"/>
      <c r="R434" s="12"/>
      <c r="S434" s="12"/>
      <c r="T434" s="12"/>
      <c r="U434" s="12"/>
      <c r="V434" s="12"/>
      <c r="W434" s="12"/>
      <c r="X434" s="12"/>
      <c r="Y434" s="12"/>
      <c r="Z434" s="12"/>
      <c r="AA434" s="12"/>
    </row>
    <row r="435" spans="1:27" ht="12.75" customHeight="1" x14ac:dyDescent="0.15">
      <c r="A435" s="15">
        <v>202209</v>
      </c>
      <c r="B435" s="13">
        <v>5540246177133</v>
      </c>
      <c r="C435" s="13" t="str">
        <f t="shared" si="21"/>
        <v>MIX LEGUMES</v>
      </c>
      <c r="D435" s="9">
        <v>8202</v>
      </c>
      <c r="E435" s="9">
        <v>29778.84</v>
      </c>
      <c r="F435" s="9">
        <f t="shared" si="22"/>
        <v>3.6306803218727142</v>
      </c>
      <c r="G435" s="9">
        <v>24291</v>
      </c>
      <c r="H435" s="15"/>
      <c r="I435" s="12"/>
      <c r="J435" s="12"/>
      <c r="K435" s="12"/>
      <c r="L435" s="12"/>
      <c r="M435" s="12"/>
      <c r="N435" s="12"/>
      <c r="O435" s="12"/>
      <c r="P435" s="12"/>
      <c r="Q435" s="12"/>
      <c r="R435" s="12"/>
      <c r="S435" s="12"/>
      <c r="T435" s="12"/>
      <c r="U435" s="12"/>
      <c r="V435" s="12"/>
      <c r="W435" s="12"/>
      <c r="X435" s="12"/>
      <c r="Y435" s="12"/>
      <c r="Z435" s="12"/>
      <c r="AA435" s="12"/>
    </row>
    <row r="436" spans="1:27" ht="12.75" customHeight="1" x14ac:dyDescent="0.15">
      <c r="A436" s="15">
        <v>202209</v>
      </c>
      <c r="B436" s="13">
        <v>5540246177376</v>
      </c>
      <c r="C436" s="13" t="str">
        <f t="shared" si="21"/>
        <v>BOULANGERIE</v>
      </c>
      <c r="D436" s="9">
        <v>149</v>
      </c>
      <c r="E436" s="9">
        <v>5861.3760000000002</v>
      </c>
      <c r="F436" s="9">
        <f t="shared" si="22"/>
        <v>39.338093959731545</v>
      </c>
      <c r="G436" s="9">
        <v>1126</v>
      </c>
      <c r="H436" s="15"/>
      <c r="I436" s="12"/>
      <c r="J436" s="12"/>
      <c r="K436" s="12"/>
      <c r="L436" s="12"/>
      <c r="M436" s="12"/>
      <c r="N436" s="12"/>
      <c r="O436" s="12"/>
      <c r="P436" s="12"/>
      <c r="Q436" s="12"/>
      <c r="R436" s="12"/>
      <c r="S436" s="12"/>
      <c r="T436" s="12"/>
      <c r="U436" s="12"/>
      <c r="V436" s="12"/>
      <c r="W436" s="12"/>
      <c r="X436" s="12"/>
      <c r="Y436" s="12"/>
      <c r="Z436" s="12"/>
      <c r="AA436" s="12"/>
    </row>
    <row r="437" spans="1:27" ht="12.75" customHeight="1" x14ac:dyDescent="0.15">
      <c r="A437" s="15">
        <v>202209</v>
      </c>
      <c r="B437" s="11">
        <v>5540246180522</v>
      </c>
      <c r="C437" s="13" t="str">
        <f t="shared" si="21"/>
        <v>BOULANGERIE</v>
      </c>
      <c r="D437" s="6">
        <v>274</v>
      </c>
      <c r="E437" s="6">
        <v>4791.7440000000006</v>
      </c>
      <c r="F437" s="9">
        <f t="shared" si="22"/>
        <v>17.488116788321172</v>
      </c>
      <c r="G437" s="6">
        <v>1764</v>
      </c>
      <c r="H437" s="15"/>
      <c r="I437" s="12"/>
      <c r="J437" s="12"/>
      <c r="K437" s="12"/>
      <c r="L437" s="12"/>
      <c r="M437" s="12"/>
      <c r="N437" s="12"/>
      <c r="O437" s="12"/>
      <c r="P437" s="12"/>
      <c r="Q437" s="12"/>
      <c r="R437" s="12"/>
      <c r="S437" s="12"/>
      <c r="T437" s="12"/>
      <c r="U437" s="12"/>
      <c r="V437" s="12"/>
      <c r="W437" s="12"/>
      <c r="X437" s="12"/>
      <c r="Y437" s="12"/>
      <c r="Z437" s="12"/>
      <c r="AA437" s="12"/>
    </row>
    <row r="438" spans="1:27" ht="12.75" customHeight="1" x14ac:dyDescent="0.15">
      <c r="A438" s="15">
        <v>202209</v>
      </c>
      <c r="B438" s="11">
        <v>5540246181016</v>
      </c>
      <c r="C438" s="13" t="str">
        <f t="shared" si="21"/>
        <v>VOLAILLE</v>
      </c>
      <c r="D438" s="6">
        <v>6070</v>
      </c>
      <c r="E438" s="6">
        <v>48560.90400000001</v>
      </c>
      <c r="F438" s="9">
        <f t="shared" si="22"/>
        <v>8.0001489291598045</v>
      </c>
      <c r="G438" s="6">
        <v>16092</v>
      </c>
      <c r="H438" s="15"/>
      <c r="I438" s="12"/>
      <c r="J438" s="12"/>
      <c r="K438" s="12"/>
      <c r="L438" s="12"/>
      <c r="M438" s="12"/>
      <c r="N438" s="12"/>
      <c r="O438" s="12"/>
      <c r="P438" s="12"/>
      <c r="Q438" s="12"/>
      <c r="R438" s="12"/>
      <c r="S438" s="12"/>
      <c r="T438" s="12"/>
      <c r="U438" s="12"/>
      <c r="V438" s="12"/>
      <c r="W438" s="12"/>
      <c r="X438" s="12"/>
      <c r="Y438" s="12"/>
      <c r="Z438" s="12"/>
      <c r="AA438" s="12"/>
    </row>
    <row r="439" spans="1:27" ht="12.75" customHeight="1" x14ac:dyDescent="0.15">
      <c r="A439" s="15">
        <v>202209</v>
      </c>
      <c r="B439" s="13">
        <v>5540246181061</v>
      </c>
      <c r="C439" s="13" t="str">
        <f t="shared" si="21"/>
        <v>VOLAILLE</v>
      </c>
      <c r="D439" s="9">
        <v>14616</v>
      </c>
      <c r="E439" s="9">
        <v>17472.672000000002</v>
      </c>
      <c r="F439" s="9">
        <f t="shared" si="22"/>
        <v>1.195448275862069</v>
      </c>
      <c r="G439" s="9">
        <v>69740</v>
      </c>
      <c r="H439" s="15"/>
      <c r="I439" s="12"/>
      <c r="J439" s="12"/>
      <c r="K439" s="12"/>
      <c r="L439" s="12"/>
      <c r="M439" s="12"/>
      <c r="N439" s="12"/>
      <c r="O439" s="12"/>
      <c r="P439" s="12"/>
      <c r="Q439" s="12"/>
      <c r="R439" s="12"/>
      <c r="S439" s="12"/>
      <c r="T439" s="12"/>
      <c r="U439" s="12"/>
      <c r="V439" s="12"/>
      <c r="W439" s="12"/>
      <c r="X439" s="12"/>
      <c r="Y439" s="12"/>
      <c r="Z439" s="12"/>
      <c r="AA439" s="12"/>
    </row>
    <row r="440" spans="1:27" ht="12.75" customHeight="1" x14ac:dyDescent="0.15">
      <c r="A440" s="15">
        <v>202209</v>
      </c>
      <c r="B440" s="11">
        <v>5540246182684</v>
      </c>
      <c r="C440" s="13" t="str">
        <f t="shared" si="21"/>
        <v>BOULANGERIE</v>
      </c>
      <c r="D440" s="6">
        <v>249</v>
      </c>
      <c r="E440" s="6">
        <v>12457.368</v>
      </c>
      <c r="F440" s="9">
        <f t="shared" si="22"/>
        <v>50.029590361445784</v>
      </c>
      <c r="G440" s="6">
        <v>402</v>
      </c>
      <c r="H440" s="15"/>
      <c r="I440" s="12"/>
      <c r="J440" s="12"/>
      <c r="K440" s="12"/>
      <c r="L440" s="12"/>
      <c r="M440" s="12"/>
      <c r="N440" s="12"/>
      <c r="O440" s="12"/>
      <c r="P440" s="12"/>
      <c r="Q440" s="12"/>
      <c r="R440" s="12"/>
      <c r="S440" s="12"/>
      <c r="T440" s="12"/>
      <c r="U440" s="12"/>
      <c r="V440" s="12"/>
      <c r="W440" s="12"/>
      <c r="X440" s="12"/>
      <c r="Y440" s="12"/>
      <c r="Z440" s="12"/>
      <c r="AA440" s="12"/>
    </row>
    <row r="441" spans="1:27" ht="12.75" customHeight="1" x14ac:dyDescent="0.15">
      <c r="A441" s="15">
        <v>202209</v>
      </c>
      <c r="B441" s="11">
        <v>5540246183130</v>
      </c>
      <c r="C441" s="13" t="str">
        <f t="shared" si="21"/>
        <v>MIX LEGUMES</v>
      </c>
      <c r="D441" s="6">
        <v>2715</v>
      </c>
      <c r="E441" s="6">
        <v>11493.705600000001</v>
      </c>
      <c r="F441" s="9">
        <f t="shared" si="22"/>
        <v>4.2334090607734813</v>
      </c>
      <c r="G441" s="6">
        <v>8728</v>
      </c>
      <c r="H441" s="15"/>
      <c r="I441" s="12"/>
      <c r="J441" s="12"/>
      <c r="K441" s="12"/>
      <c r="L441" s="12"/>
      <c r="M441" s="12"/>
      <c r="N441" s="12"/>
      <c r="O441" s="12"/>
      <c r="P441" s="12"/>
      <c r="Q441" s="12"/>
      <c r="R441" s="12"/>
      <c r="S441" s="12"/>
      <c r="T441" s="12"/>
      <c r="U441" s="12"/>
      <c r="V441" s="12"/>
      <c r="W441" s="12"/>
      <c r="X441" s="12"/>
      <c r="Y441" s="12"/>
      <c r="Z441" s="12"/>
      <c r="AA441" s="12"/>
    </row>
    <row r="442" spans="1:27" ht="12.75" customHeight="1" x14ac:dyDescent="0.15">
      <c r="A442" s="15">
        <v>202209</v>
      </c>
      <c r="B442" s="11">
        <v>5540246183455</v>
      </c>
      <c r="C442" s="13" t="str">
        <f t="shared" si="21"/>
        <v>MIX LEGUMES</v>
      </c>
      <c r="D442" s="6">
        <v>1091</v>
      </c>
      <c r="E442" s="6">
        <v>8568.2880000000005</v>
      </c>
      <c r="F442" s="9">
        <f t="shared" si="22"/>
        <v>7.8536095325389557</v>
      </c>
      <c r="G442" s="6">
        <v>534</v>
      </c>
      <c r="H442" s="15"/>
      <c r="I442" s="12"/>
      <c r="J442" s="12"/>
      <c r="K442" s="12"/>
      <c r="L442" s="12"/>
      <c r="M442" s="12"/>
      <c r="N442" s="12"/>
      <c r="O442" s="12"/>
      <c r="P442" s="12"/>
      <c r="Q442" s="12"/>
      <c r="R442" s="12"/>
      <c r="S442" s="12"/>
      <c r="T442" s="12"/>
      <c r="U442" s="12"/>
      <c r="V442" s="12"/>
      <c r="W442" s="12"/>
      <c r="X442" s="12"/>
      <c r="Y442" s="12"/>
      <c r="Z442" s="12"/>
      <c r="AA442" s="12"/>
    </row>
    <row r="443" spans="1:27" ht="12.75" customHeight="1" x14ac:dyDescent="0.15">
      <c r="A443" s="15">
        <v>202209</v>
      </c>
      <c r="B443" s="11">
        <v>5540246183537</v>
      </c>
      <c r="C443" s="13" t="str">
        <f t="shared" si="21"/>
        <v>MIX LEGUMES</v>
      </c>
      <c r="D443" s="6">
        <v>3490</v>
      </c>
      <c r="E443" s="6">
        <v>4905.4463999999998</v>
      </c>
      <c r="F443" s="9">
        <f t="shared" si="22"/>
        <v>1.4055720343839542</v>
      </c>
      <c r="G443" s="6">
        <v>3842</v>
      </c>
      <c r="H443" s="15"/>
      <c r="I443" s="12"/>
      <c r="J443" s="12"/>
      <c r="K443" s="12"/>
      <c r="L443" s="12"/>
      <c r="M443" s="12"/>
      <c r="N443" s="12"/>
      <c r="O443" s="12"/>
      <c r="P443" s="12"/>
      <c r="Q443" s="12"/>
      <c r="R443" s="12"/>
      <c r="S443" s="12"/>
      <c r="T443" s="12"/>
      <c r="U443" s="12"/>
      <c r="V443" s="12"/>
      <c r="W443" s="12"/>
      <c r="X443" s="12"/>
      <c r="Y443" s="12"/>
      <c r="Z443" s="12"/>
      <c r="AA443" s="12"/>
    </row>
    <row r="444" spans="1:27" ht="12.75" customHeight="1" x14ac:dyDescent="0.15">
      <c r="A444" s="15">
        <v>202209</v>
      </c>
      <c r="B444" s="13">
        <v>5540246183538</v>
      </c>
      <c r="C444" s="13" t="str">
        <f t="shared" si="21"/>
        <v>MIX LEGUMES</v>
      </c>
      <c r="D444" s="9">
        <v>1671</v>
      </c>
      <c r="E444" s="9">
        <v>2192.8320000000003</v>
      </c>
      <c r="F444" s="9">
        <f t="shared" si="22"/>
        <v>1.3122872531418315</v>
      </c>
      <c r="G444" s="9">
        <v>3508</v>
      </c>
      <c r="H444" s="15"/>
      <c r="I444" s="12"/>
      <c r="J444" s="12"/>
      <c r="K444" s="12"/>
      <c r="L444" s="12"/>
      <c r="M444" s="12"/>
      <c r="N444" s="12"/>
      <c r="O444" s="12"/>
      <c r="P444" s="12"/>
      <c r="Q444" s="12"/>
      <c r="R444" s="12"/>
      <c r="S444" s="12"/>
      <c r="T444" s="12"/>
      <c r="U444" s="12"/>
      <c r="V444" s="12"/>
      <c r="W444" s="12"/>
      <c r="X444" s="12"/>
      <c r="Y444" s="12"/>
      <c r="Z444" s="12"/>
      <c r="AA444" s="12"/>
    </row>
    <row r="445" spans="1:27" ht="12.75" customHeight="1" x14ac:dyDescent="0.15">
      <c r="A445" s="15">
        <v>202209</v>
      </c>
      <c r="B445" s="11">
        <v>5540246183541</v>
      </c>
      <c r="C445" s="13" t="str">
        <f t="shared" si="21"/>
        <v>MIX LEGUMES</v>
      </c>
      <c r="D445" s="6">
        <v>905</v>
      </c>
      <c r="E445" s="6">
        <v>8154.4319999999998</v>
      </c>
      <c r="F445" s="9">
        <f t="shared" si="22"/>
        <v>9.0104220994475135</v>
      </c>
      <c r="G445" s="6">
        <v>1578</v>
      </c>
      <c r="H445" s="15"/>
      <c r="I445" s="12"/>
      <c r="J445" s="12"/>
      <c r="K445" s="12"/>
      <c r="L445" s="12"/>
      <c r="M445" s="12"/>
      <c r="N445" s="12"/>
      <c r="O445" s="12"/>
      <c r="P445" s="12"/>
      <c r="Q445" s="12"/>
      <c r="R445" s="12"/>
      <c r="S445" s="12"/>
      <c r="T445" s="12"/>
      <c r="U445" s="12"/>
      <c r="V445" s="12"/>
      <c r="W445" s="12"/>
      <c r="X445" s="12"/>
      <c r="Y445" s="12"/>
      <c r="Z445" s="12"/>
      <c r="AA445" s="12"/>
    </row>
    <row r="446" spans="1:27" ht="12.75" customHeight="1" x14ac:dyDescent="0.15">
      <c r="A446" s="15">
        <v>202209</v>
      </c>
      <c r="B446" s="13">
        <v>5540246183542</v>
      </c>
      <c r="C446" s="13" t="str">
        <f t="shared" si="21"/>
        <v>MIX LEGUMES</v>
      </c>
      <c r="D446" s="9">
        <v>2506</v>
      </c>
      <c r="E446" s="9">
        <v>7045.0560000000005</v>
      </c>
      <c r="F446" s="9">
        <f t="shared" si="22"/>
        <v>2.8112753391859537</v>
      </c>
      <c r="G446" s="9">
        <v>24</v>
      </c>
      <c r="H446" s="15"/>
      <c r="I446" s="12"/>
      <c r="J446" s="12"/>
      <c r="K446" s="12"/>
      <c r="L446" s="12"/>
      <c r="M446" s="12"/>
      <c r="N446" s="12"/>
      <c r="O446" s="12"/>
      <c r="P446" s="12"/>
      <c r="Q446" s="12"/>
      <c r="R446" s="12"/>
      <c r="S446" s="12"/>
      <c r="T446" s="12"/>
      <c r="U446" s="12"/>
      <c r="V446" s="12"/>
      <c r="W446" s="12"/>
      <c r="X446" s="12"/>
      <c r="Y446" s="12"/>
      <c r="Z446" s="12"/>
      <c r="AA446" s="12"/>
    </row>
    <row r="447" spans="1:27" ht="12.75" customHeight="1" x14ac:dyDescent="0.15">
      <c r="A447" s="15">
        <v>202209</v>
      </c>
      <c r="B447" s="13">
        <v>5540246183547</v>
      </c>
      <c r="C447" s="13" t="str">
        <f t="shared" si="21"/>
        <v>VOLAILLE</v>
      </c>
      <c r="D447" s="9">
        <v>4826</v>
      </c>
      <c r="E447" s="9">
        <v>49600.512000000002</v>
      </c>
      <c r="F447" s="9">
        <f t="shared" si="22"/>
        <v>10.277768752590138</v>
      </c>
      <c r="G447" s="9">
        <v>14825</v>
      </c>
      <c r="H447" s="15"/>
      <c r="I447" s="12"/>
      <c r="J447" s="12"/>
      <c r="K447" s="12"/>
      <c r="L447" s="12"/>
      <c r="M447" s="12"/>
      <c r="N447" s="12"/>
      <c r="O447" s="12"/>
      <c r="P447" s="12"/>
      <c r="Q447" s="12"/>
      <c r="R447" s="12"/>
      <c r="S447" s="12"/>
      <c r="T447" s="12"/>
      <c r="U447" s="12"/>
      <c r="V447" s="12"/>
      <c r="W447" s="12"/>
      <c r="X447" s="12"/>
      <c r="Y447" s="12"/>
      <c r="Z447" s="12"/>
      <c r="AA447" s="12"/>
    </row>
    <row r="448" spans="1:27" ht="12.75" customHeight="1" x14ac:dyDescent="0.15">
      <c r="A448" s="15">
        <v>202209</v>
      </c>
      <c r="B448" s="13">
        <v>5540246183552</v>
      </c>
      <c r="C448" s="13" t="str">
        <f t="shared" si="21"/>
        <v>MIX LEGUMES</v>
      </c>
      <c r="D448" s="9">
        <v>2153</v>
      </c>
      <c r="E448" s="9">
        <v>3968.8704000000002</v>
      </c>
      <c r="F448" s="9">
        <f t="shared" si="22"/>
        <v>1.8434140269391548</v>
      </c>
      <c r="G448" s="9">
        <v>335</v>
      </c>
      <c r="H448" s="15"/>
      <c r="I448" s="12"/>
      <c r="J448" s="12"/>
      <c r="K448" s="12"/>
      <c r="L448" s="12"/>
      <c r="M448" s="12"/>
      <c r="N448" s="12"/>
      <c r="O448" s="12"/>
      <c r="P448" s="12"/>
      <c r="Q448" s="12"/>
      <c r="R448" s="12"/>
      <c r="S448" s="12"/>
      <c r="T448" s="12"/>
      <c r="U448" s="12"/>
      <c r="V448" s="12"/>
      <c r="W448" s="12"/>
      <c r="X448" s="12"/>
      <c r="Y448" s="12"/>
      <c r="Z448" s="12"/>
      <c r="AA448" s="12"/>
    </row>
    <row r="449" spans="1:27" ht="12.75" customHeight="1" x14ac:dyDescent="0.15">
      <c r="A449" s="15">
        <v>202209</v>
      </c>
      <c r="B449" s="11">
        <v>5540246183554</v>
      </c>
      <c r="C449" s="13" t="str">
        <f t="shared" si="21"/>
        <v>MIX LEGUMES</v>
      </c>
      <c r="D449" s="6">
        <v>1518</v>
      </c>
      <c r="E449" s="6">
        <v>11402.8128</v>
      </c>
      <c r="F449" s="9">
        <f t="shared" si="22"/>
        <v>7.5117343873517788</v>
      </c>
      <c r="G449" s="6">
        <v>28</v>
      </c>
      <c r="H449" s="15"/>
      <c r="I449" s="12"/>
      <c r="J449" s="12"/>
      <c r="K449" s="12"/>
      <c r="L449" s="12"/>
      <c r="M449" s="12"/>
      <c r="N449" s="12"/>
      <c r="O449" s="12"/>
      <c r="P449" s="12"/>
      <c r="Q449" s="12"/>
      <c r="R449" s="12"/>
      <c r="S449" s="12"/>
      <c r="T449" s="12"/>
      <c r="U449" s="12"/>
      <c r="V449" s="12"/>
      <c r="W449" s="12"/>
      <c r="X449" s="12"/>
      <c r="Y449" s="12"/>
      <c r="Z449" s="12"/>
      <c r="AA449" s="12"/>
    </row>
    <row r="450" spans="1:27" ht="12.75" customHeight="1" x14ac:dyDescent="0.15">
      <c r="A450" s="15">
        <v>202209</v>
      </c>
      <c r="B450" s="13">
        <v>5540246183555</v>
      </c>
      <c r="C450" s="13" t="str">
        <f t="shared" ref="C450:C513" si="23">VLOOKUP(B450,Categorie,4,FALSE)</f>
        <v>MIX LEGUMES</v>
      </c>
      <c r="D450" s="9">
        <v>260</v>
      </c>
      <c r="E450" s="9">
        <v>347.41440000000006</v>
      </c>
      <c r="F450" s="9">
        <f t="shared" si="22"/>
        <v>1.336209230769231</v>
      </c>
      <c r="G450" s="9">
        <v>1300</v>
      </c>
      <c r="H450" s="15"/>
      <c r="I450" s="12"/>
      <c r="J450" s="12"/>
      <c r="K450" s="12"/>
      <c r="L450" s="12"/>
      <c r="M450" s="12"/>
      <c r="N450" s="12"/>
      <c r="O450" s="12"/>
      <c r="P450" s="12"/>
      <c r="Q450" s="12"/>
      <c r="R450" s="12"/>
      <c r="S450" s="12"/>
      <c r="T450" s="12"/>
      <c r="U450" s="12"/>
      <c r="V450" s="12"/>
      <c r="W450" s="12"/>
      <c r="X450" s="12"/>
      <c r="Y450" s="12"/>
      <c r="Z450" s="12"/>
      <c r="AA450" s="12"/>
    </row>
    <row r="451" spans="1:27" ht="12.75" customHeight="1" x14ac:dyDescent="0.15">
      <c r="A451" s="15">
        <v>202209</v>
      </c>
      <c r="B451" s="11">
        <v>5540246183558</v>
      </c>
      <c r="C451" s="13" t="str">
        <f t="shared" si="23"/>
        <v>MIX LEGUMES</v>
      </c>
      <c r="D451" s="6">
        <v>1323</v>
      </c>
      <c r="E451" s="6">
        <v>7288.7040000000006</v>
      </c>
      <c r="F451" s="9">
        <f t="shared" ref="F451:F514" si="24">IFERROR(E451/D451,"-")</f>
        <v>5.5092244897959191</v>
      </c>
      <c r="G451" s="6">
        <v>5972</v>
      </c>
      <c r="H451" s="15"/>
      <c r="I451" s="12"/>
      <c r="J451" s="12"/>
      <c r="K451" s="12"/>
      <c r="L451" s="12"/>
      <c r="M451" s="12"/>
      <c r="N451" s="12"/>
      <c r="O451" s="12"/>
      <c r="P451" s="12"/>
      <c r="Q451" s="12"/>
      <c r="R451" s="12"/>
      <c r="S451" s="12"/>
      <c r="T451" s="12"/>
      <c r="U451" s="12"/>
      <c r="V451" s="12"/>
      <c r="W451" s="12"/>
      <c r="X451" s="12"/>
      <c r="Y451" s="12"/>
      <c r="Z451" s="12"/>
      <c r="AA451" s="12"/>
    </row>
    <row r="452" spans="1:27" ht="12.75" customHeight="1" x14ac:dyDescent="0.15">
      <c r="A452" s="15">
        <v>202209</v>
      </c>
      <c r="B452" s="13">
        <v>5540246183560</v>
      </c>
      <c r="C452" s="13" t="str">
        <f t="shared" si="23"/>
        <v>MIX LEGUMES</v>
      </c>
      <c r="D452" s="9">
        <v>270</v>
      </c>
      <c r="E452" s="9">
        <v>6564.6720000000005</v>
      </c>
      <c r="F452" s="9">
        <f t="shared" si="24"/>
        <v>24.313600000000001</v>
      </c>
      <c r="G452" s="9">
        <v>179</v>
      </c>
      <c r="H452" s="15"/>
      <c r="I452" s="12"/>
      <c r="J452" s="12"/>
      <c r="K452" s="12"/>
      <c r="L452" s="12"/>
      <c r="M452" s="12"/>
      <c r="N452" s="12"/>
      <c r="O452" s="12"/>
      <c r="P452" s="12"/>
      <c r="Q452" s="12"/>
      <c r="R452" s="12"/>
      <c r="S452" s="12"/>
      <c r="T452" s="12"/>
      <c r="U452" s="12"/>
      <c r="V452" s="12"/>
      <c r="W452" s="12"/>
      <c r="X452" s="12"/>
      <c r="Y452" s="12"/>
      <c r="Z452" s="12"/>
      <c r="AA452" s="12"/>
    </row>
    <row r="453" spans="1:27" ht="12.75" customHeight="1" x14ac:dyDescent="0.15">
      <c r="A453" s="15">
        <v>202209</v>
      </c>
      <c r="B453" s="11">
        <v>5540246183562</v>
      </c>
      <c r="C453" s="13" t="str">
        <f t="shared" si="23"/>
        <v>MIX LEGUMES</v>
      </c>
      <c r="D453" s="6">
        <v>1091</v>
      </c>
      <c r="E453" s="6">
        <v>3512.5920000000006</v>
      </c>
      <c r="F453" s="9">
        <f t="shared" si="24"/>
        <v>3.2196076993583871</v>
      </c>
      <c r="G453" s="6">
        <v>580</v>
      </c>
      <c r="H453" s="15"/>
      <c r="I453" s="12"/>
      <c r="J453" s="12"/>
      <c r="K453" s="12"/>
      <c r="L453" s="12"/>
      <c r="M453" s="12"/>
      <c r="N453" s="12"/>
      <c r="O453" s="12"/>
      <c r="P453" s="12"/>
      <c r="Q453" s="12"/>
      <c r="R453" s="12"/>
      <c r="S453" s="12"/>
      <c r="T453" s="12"/>
      <c r="U453" s="12"/>
      <c r="V453" s="12"/>
      <c r="W453" s="12"/>
      <c r="X453" s="12"/>
      <c r="Y453" s="12"/>
      <c r="Z453" s="12"/>
      <c r="AA453" s="12"/>
    </row>
    <row r="454" spans="1:27" ht="12.75" customHeight="1" x14ac:dyDescent="0.15">
      <c r="A454" s="15">
        <v>202209</v>
      </c>
      <c r="B454" s="11">
        <v>5540246183587</v>
      </c>
      <c r="C454" s="13" t="str">
        <f t="shared" si="23"/>
        <v>MIX LEGUMES</v>
      </c>
      <c r="D454" s="6">
        <v>300</v>
      </c>
      <c r="E454" s="6">
        <v>6302.8368</v>
      </c>
      <c r="F454" s="9">
        <f t="shared" si="24"/>
        <v>21.009456</v>
      </c>
      <c r="G454" s="6">
        <v>724</v>
      </c>
      <c r="H454" s="15"/>
      <c r="I454" s="12"/>
      <c r="J454" s="12"/>
      <c r="K454" s="12"/>
      <c r="L454" s="12"/>
      <c r="M454" s="12"/>
      <c r="N454" s="12"/>
      <c r="O454" s="12"/>
      <c r="P454" s="12"/>
      <c r="Q454" s="12"/>
      <c r="R454" s="12"/>
      <c r="S454" s="12"/>
      <c r="T454" s="12"/>
      <c r="U454" s="12"/>
      <c r="V454" s="12"/>
      <c r="W454" s="12"/>
      <c r="X454" s="12"/>
      <c r="Y454" s="12"/>
      <c r="Z454" s="12"/>
      <c r="AA454" s="12"/>
    </row>
    <row r="455" spans="1:27" ht="12.75" customHeight="1" x14ac:dyDescent="0.15">
      <c r="A455" s="15">
        <v>202209</v>
      </c>
      <c r="B455" s="13">
        <v>5540246183589</v>
      </c>
      <c r="C455" s="13" t="str">
        <f t="shared" si="23"/>
        <v>MIX LEGUMES</v>
      </c>
      <c r="D455" s="9">
        <v>1729</v>
      </c>
      <c r="E455" s="9">
        <v>22786.272000000004</v>
      </c>
      <c r="F455" s="9">
        <f t="shared" si="24"/>
        <v>13.178873337189129</v>
      </c>
      <c r="G455" s="9">
        <v>778</v>
      </c>
      <c r="H455" s="15"/>
      <c r="I455" s="12"/>
      <c r="J455" s="12"/>
      <c r="K455" s="12"/>
      <c r="L455" s="12"/>
      <c r="M455" s="12"/>
      <c r="N455" s="12"/>
      <c r="O455" s="12"/>
      <c r="P455" s="12"/>
      <c r="Q455" s="12"/>
      <c r="R455" s="12"/>
      <c r="S455" s="12"/>
      <c r="T455" s="12"/>
      <c r="U455" s="12"/>
      <c r="V455" s="12"/>
      <c r="W455" s="12"/>
      <c r="X455" s="12"/>
      <c r="Y455" s="12"/>
      <c r="Z455" s="12"/>
      <c r="AA455" s="12"/>
    </row>
    <row r="456" spans="1:27" ht="12.75" customHeight="1" x14ac:dyDescent="0.15">
      <c r="A456" s="15">
        <v>202209</v>
      </c>
      <c r="B456" s="11">
        <v>5540246183590</v>
      </c>
      <c r="C456" s="13" t="str">
        <f t="shared" si="23"/>
        <v>MIX LEGUMES</v>
      </c>
      <c r="D456" s="6">
        <v>2214</v>
      </c>
      <c r="E456" s="6">
        <v>30703.536000000004</v>
      </c>
      <c r="F456" s="9">
        <f t="shared" si="24"/>
        <v>13.867902439024393</v>
      </c>
      <c r="G456" s="6">
        <v>2200</v>
      </c>
      <c r="H456" s="15"/>
      <c r="I456" s="12"/>
      <c r="J456" s="12"/>
      <c r="K456" s="12"/>
      <c r="L456" s="12"/>
      <c r="M456" s="12"/>
      <c r="N456" s="12"/>
      <c r="O456" s="12"/>
      <c r="P456" s="12"/>
      <c r="Q456" s="12"/>
      <c r="R456" s="12"/>
      <c r="S456" s="12"/>
      <c r="T456" s="12"/>
      <c r="U456" s="12"/>
      <c r="V456" s="12"/>
      <c r="W456" s="12"/>
      <c r="X456" s="12"/>
      <c r="Y456" s="12"/>
      <c r="Z456" s="12"/>
      <c r="AA456" s="12"/>
    </row>
    <row r="457" spans="1:27" ht="12.75" customHeight="1" x14ac:dyDescent="0.15">
      <c r="A457" s="15">
        <v>202209</v>
      </c>
      <c r="B457" s="11">
        <v>5540246183844</v>
      </c>
      <c r="C457" s="13" t="str">
        <f t="shared" si="23"/>
        <v>BOULANGERIE</v>
      </c>
      <c r="D457" s="6">
        <v>214</v>
      </c>
      <c r="E457" s="6">
        <v>6160.3200000000006</v>
      </c>
      <c r="F457" s="9">
        <f t="shared" si="24"/>
        <v>28.786542056074769</v>
      </c>
      <c r="G457" s="6">
        <v>325</v>
      </c>
      <c r="H457" s="15"/>
      <c r="I457" s="12"/>
      <c r="J457" s="12"/>
      <c r="K457" s="12"/>
      <c r="L457" s="12"/>
      <c r="M457" s="12"/>
      <c r="N457" s="12"/>
      <c r="O457" s="12"/>
      <c r="P457" s="12"/>
      <c r="Q457" s="12"/>
      <c r="R457" s="12"/>
      <c r="S457" s="12"/>
      <c r="T457" s="12"/>
      <c r="U457" s="12"/>
      <c r="V457" s="12"/>
      <c r="W457" s="12"/>
      <c r="X457" s="12"/>
      <c r="Y457" s="12"/>
      <c r="Z457" s="12"/>
      <c r="AA457" s="12"/>
    </row>
    <row r="458" spans="1:27" ht="12.75" customHeight="1" x14ac:dyDescent="0.15">
      <c r="A458" s="15">
        <v>202209</v>
      </c>
      <c r="B458" s="13">
        <v>5540246184036</v>
      </c>
      <c r="C458" s="13" t="str">
        <f t="shared" si="23"/>
        <v>BOULANGERIE</v>
      </c>
      <c r="D458" s="9">
        <v>128</v>
      </c>
      <c r="E458" s="9">
        <v>2185.92</v>
      </c>
      <c r="F458" s="9">
        <f t="shared" si="24"/>
        <v>17.077500000000001</v>
      </c>
      <c r="G458" s="9">
        <v>195</v>
      </c>
      <c r="H458" s="15"/>
      <c r="I458" s="12"/>
      <c r="J458" s="12"/>
      <c r="K458" s="12"/>
      <c r="L458" s="12"/>
      <c r="M458" s="12"/>
      <c r="N458" s="12"/>
      <c r="O458" s="12"/>
      <c r="P458" s="12"/>
      <c r="Q458" s="12"/>
      <c r="R458" s="12"/>
      <c r="S458" s="12"/>
      <c r="T458" s="12"/>
      <c r="U458" s="12"/>
      <c r="V458" s="12"/>
      <c r="W458" s="12"/>
      <c r="X458" s="12"/>
      <c r="Y458" s="12"/>
      <c r="Z458" s="12"/>
      <c r="AA458" s="12"/>
    </row>
    <row r="459" spans="1:27" ht="12.75" customHeight="1" x14ac:dyDescent="0.15">
      <c r="A459" s="15">
        <v>202209</v>
      </c>
      <c r="B459" s="13">
        <v>5540246185278</v>
      </c>
      <c r="C459" s="13" t="str">
        <f t="shared" si="23"/>
        <v>VOLAILLE</v>
      </c>
      <c r="D459" s="9">
        <v>30622</v>
      </c>
      <c r="E459" s="9">
        <v>30220.430400000005</v>
      </c>
      <c r="F459" s="9">
        <f t="shared" si="24"/>
        <v>0.98688623865194969</v>
      </c>
      <c r="G459" s="9">
        <v>64508</v>
      </c>
      <c r="H459" s="15"/>
      <c r="I459" s="12"/>
      <c r="J459" s="12"/>
      <c r="K459" s="12"/>
      <c r="L459" s="12"/>
      <c r="M459" s="12"/>
      <c r="N459" s="12"/>
      <c r="O459" s="12"/>
      <c r="P459" s="12"/>
      <c r="Q459" s="12"/>
      <c r="R459" s="12"/>
      <c r="S459" s="12"/>
      <c r="T459" s="12"/>
      <c r="U459" s="12"/>
      <c r="V459" s="12"/>
      <c r="W459" s="12"/>
      <c r="X459" s="12"/>
      <c r="Y459" s="12"/>
      <c r="Z459" s="12"/>
      <c r="AA459" s="12"/>
    </row>
    <row r="460" spans="1:27" ht="12.75" customHeight="1" x14ac:dyDescent="0.15">
      <c r="A460" s="15">
        <v>202209</v>
      </c>
      <c r="B460" s="11">
        <v>5540246185429</v>
      </c>
      <c r="C460" s="13" t="str">
        <f t="shared" si="23"/>
        <v>CREMERIE</v>
      </c>
      <c r="D460" s="6">
        <v>70</v>
      </c>
      <c r="E460" s="6">
        <v>368.06400000000002</v>
      </c>
      <c r="F460" s="9">
        <f t="shared" si="24"/>
        <v>5.258057142857143</v>
      </c>
      <c r="G460" s="6">
        <v>529</v>
      </c>
      <c r="H460" s="15"/>
      <c r="I460" s="12"/>
      <c r="J460" s="12"/>
      <c r="K460" s="12"/>
      <c r="L460" s="12"/>
      <c r="M460" s="12"/>
      <c r="N460" s="12"/>
      <c r="O460" s="12"/>
      <c r="P460" s="12"/>
      <c r="Q460" s="12"/>
      <c r="R460" s="12"/>
      <c r="S460" s="12"/>
      <c r="T460" s="12"/>
      <c r="U460" s="12"/>
      <c r="V460" s="12"/>
      <c r="W460" s="12"/>
      <c r="X460" s="12"/>
      <c r="Y460" s="12"/>
      <c r="Z460" s="12"/>
      <c r="AA460" s="12"/>
    </row>
    <row r="461" spans="1:27" ht="12.75" customHeight="1" x14ac:dyDescent="0.15">
      <c r="A461" s="15">
        <v>202209</v>
      </c>
      <c r="B461" s="11">
        <v>5540246185562</v>
      </c>
      <c r="C461" s="13" t="str">
        <f t="shared" si="23"/>
        <v>CREMERIE</v>
      </c>
      <c r="D461" s="6">
        <v>195</v>
      </c>
      <c r="E461" s="6">
        <v>566.09280000000001</v>
      </c>
      <c r="F461" s="9">
        <f t="shared" si="24"/>
        <v>2.9030399999999998</v>
      </c>
      <c r="G461" s="6">
        <v>376</v>
      </c>
      <c r="H461" s="15"/>
      <c r="I461" s="12"/>
      <c r="J461" s="12"/>
      <c r="K461" s="12"/>
      <c r="L461" s="12"/>
      <c r="M461" s="12"/>
      <c r="N461" s="12"/>
      <c r="O461" s="12"/>
      <c r="P461" s="12"/>
      <c r="Q461" s="12"/>
      <c r="R461" s="12"/>
      <c r="S461" s="12"/>
      <c r="T461" s="12"/>
      <c r="U461" s="12"/>
      <c r="V461" s="12"/>
      <c r="W461" s="12"/>
      <c r="X461" s="12"/>
      <c r="Y461" s="12"/>
      <c r="Z461" s="12"/>
      <c r="AA461" s="12"/>
    </row>
    <row r="462" spans="1:27" ht="12.75" customHeight="1" x14ac:dyDescent="0.15">
      <c r="A462" s="15">
        <v>202209</v>
      </c>
      <c r="B462" s="11">
        <v>5540246186010</v>
      </c>
      <c r="C462" s="13" t="str">
        <f t="shared" si="23"/>
        <v>EMBALLAGES</v>
      </c>
      <c r="D462" s="6">
        <v>110</v>
      </c>
      <c r="E462" s="6">
        <v>16062.494400000001</v>
      </c>
      <c r="F462" s="9">
        <f t="shared" si="24"/>
        <v>146.02267636363638</v>
      </c>
      <c r="G462" s="6">
        <v>12</v>
      </c>
      <c r="H462" s="15"/>
      <c r="I462" s="12"/>
      <c r="J462" s="12"/>
      <c r="K462" s="12"/>
      <c r="L462" s="12"/>
      <c r="M462" s="12"/>
      <c r="N462" s="12"/>
      <c r="O462" s="12"/>
      <c r="P462" s="12"/>
      <c r="Q462" s="12"/>
      <c r="R462" s="12"/>
      <c r="S462" s="12"/>
      <c r="T462" s="12"/>
      <c r="U462" s="12"/>
      <c r="V462" s="12"/>
      <c r="W462" s="12"/>
      <c r="X462" s="12"/>
      <c r="Y462" s="12"/>
      <c r="Z462" s="12"/>
      <c r="AA462" s="12"/>
    </row>
    <row r="463" spans="1:27" ht="12.75" customHeight="1" x14ac:dyDescent="0.15">
      <c r="A463" s="15">
        <v>202209</v>
      </c>
      <c r="B463" s="13">
        <v>5540246186011</v>
      </c>
      <c r="C463" s="13" t="str">
        <f t="shared" si="23"/>
        <v>EMBALLAGES</v>
      </c>
      <c r="D463" s="9">
        <v>105</v>
      </c>
      <c r="E463" s="9">
        <v>5944.7520000000004</v>
      </c>
      <c r="F463" s="9">
        <f t="shared" si="24"/>
        <v>56.616685714285715</v>
      </c>
      <c r="G463" s="9">
        <v>5</v>
      </c>
      <c r="H463" s="15"/>
      <c r="I463" s="12"/>
      <c r="J463" s="12"/>
      <c r="K463" s="12"/>
      <c r="L463" s="12"/>
      <c r="M463" s="12"/>
      <c r="N463" s="12"/>
      <c r="O463" s="12"/>
      <c r="P463" s="12"/>
      <c r="Q463" s="12"/>
      <c r="R463" s="12"/>
      <c r="S463" s="12"/>
      <c r="T463" s="12"/>
      <c r="U463" s="12"/>
      <c r="V463" s="12"/>
      <c r="W463" s="12"/>
      <c r="X463" s="12"/>
      <c r="Y463" s="12"/>
      <c r="Z463" s="12"/>
      <c r="AA463" s="12"/>
    </row>
    <row r="464" spans="1:27" ht="12.75" customHeight="1" x14ac:dyDescent="0.15">
      <c r="A464" s="15">
        <v>202209</v>
      </c>
      <c r="B464" s="11">
        <v>5540246186017</v>
      </c>
      <c r="C464" s="13" t="str">
        <f t="shared" si="23"/>
        <v>EMBALLAGES</v>
      </c>
      <c r="D464" s="6">
        <v>68</v>
      </c>
      <c r="E464" s="6">
        <v>7123.4208000000008</v>
      </c>
      <c r="F464" s="9">
        <f t="shared" si="24"/>
        <v>104.75618823529413</v>
      </c>
      <c r="G464" s="6">
        <v>7</v>
      </c>
      <c r="H464" s="15"/>
      <c r="I464" s="12"/>
      <c r="J464" s="12"/>
      <c r="K464" s="12"/>
      <c r="L464" s="12"/>
      <c r="M464" s="12"/>
      <c r="N464" s="12"/>
      <c r="O464" s="12"/>
      <c r="P464" s="12"/>
      <c r="Q464" s="12"/>
      <c r="R464" s="12"/>
      <c r="S464" s="12"/>
      <c r="T464" s="12"/>
      <c r="U464" s="12"/>
      <c r="V464" s="12"/>
      <c r="W464" s="12"/>
      <c r="X464" s="12"/>
      <c r="Y464" s="12"/>
      <c r="Z464" s="12"/>
      <c r="AA464" s="12"/>
    </row>
    <row r="465" spans="1:27" ht="12.75" customHeight="1" x14ac:dyDescent="0.15">
      <c r="A465" s="15">
        <v>202209</v>
      </c>
      <c r="B465" s="13">
        <v>5540246186325</v>
      </c>
      <c r="C465" s="13" t="str">
        <f t="shared" si="23"/>
        <v>CREMERIE</v>
      </c>
      <c r="D465" s="9">
        <v>112</v>
      </c>
      <c r="E465" s="9">
        <v>273.71520000000004</v>
      </c>
      <c r="F465" s="9">
        <f t="shared" si="24"/>
        <v>2.4438857142857144</v>
      </c>
      <c r="G465" s="9">
        <v>655</v>
      </c>
      <c r="H465" s="15"/>
      <c r="I465" s="12"/>
      <c r="J465" s="12"/>
      <c r="K465" s="12"/>
      <c r="L465" s="12"/>
      <c r="M465" s="12"/>
      <c r="N465" s="12"/>
      <c r="O465" s="12"/>
      <c r="P465" s="12"/>
      <c r="Q465" s="12"/>
      <c r="R465" s="12"/>
      <c r="S465" s="12"/>
      <c r="T465" s="12"/>
      <c r="U465" s="12"/>
      <c r="V465" s="12"/>
      <c r="W465" s="12"/>
      <c r="X465" s="12"/>
      <c r="Y465" s="12"/>
      <c r="Z465" s="12"/>
      <c r="AA465" s="12"/>
    </row>
    <row r="466" spans="1:27" ht="12.75" customHeight="1" x14ac:dyDescent="0.15">
      <c r="A466" s="15">
        <v>202209</v>
      </c>
      <c r="B466" s="11">
        <v>5540246186351</v>
      </c>
      <c r="C466" s="13" t="str">
        <f t="shared" si="23"/>
        <v>MIX LEGUMES</v>
      </c>
      <c r="D466" s="6">
        <v>1386</v>
      </c>
      <c r="E466" s="6">
        <v>82090.843200000003</v>
      </c>
      <c r="F466" s="9">
        <f t="shared" si="24"/>
        <v>59.228602597402599</v>
      </c>
      <c r="G466" s="6">
        <v>140</v>
      </c>
      <c r="H466" s="15"/>
      <c r="I466" s="12"/>
      <c r="J466" s="12"/>
      <c r="K466" s="12"/>
      <c r="L466" s="12"/>
      <c r="M466" s="12"/>
      <c r="N466" s="12"/>
      <c r="O466" s="12"/>
      <c r="P466" s="12"/>
      <c r="Q466" s="12"/>
      <c r="R466" s="12"/>
      <c r="S466" s="12"/>
      <c r="T466" s="12"/>
      <c r="U466" s="12"/>
      <c r="V466" s="12"/>
      <c r="W466" s="12"/>
      <c r="X466" s="12"/>
      <c r="Y466" s="12"/>
      <c r="Z466" s="12"/>
      <c r="AA466" s="12"/>
    </row>
    <row r="467" spans="1:27" ht="12.75" customHeight="1" x14ac:dyDescent="0.15">
      <c r="A467" s="15">
        <v>202209</v>
      </c>
      <c r="B467" s="13">
        <v>5540246186352</v>
      </c>
      <c r="C467" s="13" t="str">
        <f t="shared" si="23"/>
        <v>MIX LEGUMES</v>
      </c>
      <c r="D467" s="9">
        <v>6856</v>
      </c>
      <c r="E467" s="9">
        <v>72125.64</v>
      </c>
      <c r="F467" s="9">
        <f t="shared" si="24"/>
        <v>10.520075845974329</v>
      </c>
      <c r="G467" s="9">
        <v>1961</v>
      </c>
      <c r="H467" s="15"/>
      <c r="I467" s="12"/>
      <c r="J467" s="12"/>
      <c r="K467" s="12"/>
      <c r="L467" s="12"/>
      <c r="M467" s="12"/>
      <c r="N467" s="12"/>
      <c r="O467" s="12"/>
      <c r="P467" s="12"/>
      <c r="Q467" s="12"/>
      <c r="R467" s="12"/>
      <c r="S467" s="12"/>
      <c r="T467" s="12"/>
      <c r="U467" s="12"/>
      <c r="V467" s="12"/>
      <c r="W467" s="12"/>
      <c r="X467" s="12"/>
      <c r="Y467" s="12"/>
      <c r="Z467" s="12"/>
      <c r="AA467" s="12"/>
    </row>
    <row r="468" spans="1:27" ht="12.75" customHeight="1" x14ac:dyDescent="0.15">
      <c r="A468" s="15">
        <v>202209</v>
      </c>
      <c r="B468" s="13">
        <v>5540246187882</v>
      </c>
      <c r="C468" s="13" t="str">
        <f t="shared" si="23"/>
        <v>EMBALLAGES</v>
      </c>
      <c r="D468" s="9">
        <v>47</v>
      </c>
      <c r="E468" s="9">
        <v>1780.0128000000002</v>
      </c>
      <c r="F468" s="9">
        <f t="shared" si="24"/>
        <v>37.872612765957449</v>
      </c>
      <c r="G468" s="9">
        <v>5</v>
      </c>
      <c r="H468" s="15"/>
      <c r="I468" s="12"/>
      <c r="J468" s="12"/>
      <c r="K468" s="12"/>
      <c r="L468" s="12"/>
      <c r="M468" s="12"/>
      <c r="N468" s="12"/>
      <c r="O468" s="12"/>
      <c r="P468" s="12"/>
      <c r="Q468" s="12"/>
      <c r="R468" s="12"/>
      <c r="S468" s="12"/>
      <c r="T468" s="12"/>
      <c r="U468" s="12"/>
      <c r="V468" s="12"/>
      <c r="W468" s="12"/>
      <c r="X468" s="12"/>
      <c r="Y468" s="12"/>
      <c r="Z468" s="12"/>
      <c r="AA468" s="12"/>
    </row>
    <row r="469" spans="1:27" ht="12.75" customHeight="1" x14ac:dyDescent="0.15">
      <c r="A469" s="15">
        <v>202209</v>
      </c>
      <c r="B469" s="11">
        <v>5540246187987</v>
      </c>
      <c r="C469" s="13" t="str">
        <f t="shared" si="23"/>
        <v>CREMERIE</v>
      </c>
      <c r="D469" s="6">
        <v>3286</v>
      </c>
      <c r="E469" s="6">
        <v>1614.9024000000002</v>
      </c>
      <c r="F469" s="9">
        <f t="shared" si="24"/>
        <v>0.49144930006086435</v>
      </c>
      <c r="G469" s="6">
        <v>48943</v>
      </c>
      <c r="H469" s="15"/>
      <c r="I469" s="12"/>
      <c r="J469" s="12"/>
      <c r="K469" s="12"/>
      <c r="L469" s="12"/>
      <c r="M469" s="12"/>
      <c r="N469" s="12"/>
      <c r="O469" s="12"/>
      <c r="P469" s="12"/>
      <c r="Q469" s="12"/>
      <c r="R469" s="12"/>
      <c r="S469" s="12"/>
      <c r="T469" s="12"/>
      <c r="U469" s="12"/>
      <c r="V469" s="12"/>
      <c r="W469" s="12"/>
      <c r="X469" s="12"/>
      <c r="Y469" s="12"/>
      <c r="Z469" s="12"/>
      <c r="AA469" s="12"/>
    </row>
    <row r="470" spans="1:27" ht="12.75" customHeight="1" x14ac:dyDescent="0.15">
      <c r="A470" s="15">
        <v>202209</v>
      </c>
      <c r="B470" s="13">
        <v>5540246187995</v>
      </c>
      <c r="C470" s="13" t="str">
        <f t="shared" si="23"/>
        <v>EMBALLAGES</v>
      </c>
      <c r="D470" s="9">
        <v>3123</v>
      </c>
      <c r="E470" s="9">
        <v>273931.45919999998</v>
      </c>
      <c r="F470" s="9">
        <f t="shared" si="24"/>
        <v>87.714204034582124</v>
      </c>
      <c r="G470" s="9">
        <v>1000</v>
      </c>
      <c r="H470" s="15"/>
      <c r="I470" s="12"/>
      <c r="J470" s="12"/>
      <c r="K470" s="12"/>
      <c r="L470" s="12"/>
      <c r="M470" s="12"/>
      <c r="N470" s="12"/>
      <c r="O470" s="12"/>
      <c r="P470" s="12"/>
      <c r="Q470" s="12"/>
      <c r="R470" s="12"/>
      <c r="S470" s="12"/>
      <c r="T470" s="12"/>
      <c r="U470" s="12"/>
      <c r="V470" s="12"/>
      <c r="W470" s="12"/>
      <c r="X470" s="12"/>
      <c r="Y470" s="12"/>
      <c r="Z470" s="12"/>
      <c r="AA470" s="12"/>
    </row>
    <row r="471" spans="1:27" ht="12.75" customHeight="1" x14ac:dyDescent="0.15">
      <c r="A471" s="15">
        <v>202209</v>
      </c>
      <c r="B471" s="11">
        <v>5540246187996</v>
      </c>
      <c r="C471" s="13" t="str">
        <f t="shared" si="23"/>
        <v>EMBALLAGES</v>
      </c>
      <c r="D471" s="6">
        <v>316</v>
      </c>
      <c r="E471" s="6">
        <v>14588.121600000002</v>
      </c>
      <c r="F471" s="9">
        <f t="shared" si="24"/>
        <v>46.164941772151906</v>
      </c>
      <c r="G471" s="6">
        <v>21</v>
      </c>
      <c r="H471" s="15"/>
      <c r="I471" s="12"/>
      <c r="J471" s="12"/>
      <c r="K471" s="12"/>
      <c r="L471" s="12"/>
      <c r="M471" s="12"/>
      <c r="N471" s="12"/>
      <c r="O471" s="12"/>
      <c r="P471" s="12"/>
      <c r="Q471" s="12"/>
      <c r="R471" s="12"/>
      <c r="S471" s="12"/>
      <c r="T471" s="12"/>
      <c r="U471" s="12"/>
      <c r="V471" s="12"/>
      <c r="W471" s="12"/>
      <c r="X471" s="12"/>
      <c r="Y471" s="12"/>
      <c r="Z471" s="12"/>
      <c r="AA471" s="12"/>
    </row>
    <row r="472" spans="1:27" ht="12.75" customHeight="1" x14ac:dyDescent="0.15">
      <c r="A472" s="15">
        <v>202209</v>
      </c>
      <c r="B472" s="13">
        <v>5540246187997</v>
      </c>
      <c r="C472" s="13" t="str">
        <f t="shared" si="23"/>
        <v>EMBALLAGES</v>
      </c>
      <c r="D472" s="9">
        <v>161</v>
      </c>
      <c r="E472" s="9">
        <v>7997.4864000000007</v>
      </c>
      <c r="F472" s="9">
        <f t="shared" si="24"/>
        <v>49.673828571428572</v>
      </c>
      <c r="G472" s="9">
        <v>130</v>
      </c>
      <c r="H472" s="15"/>
      <c r="I472" s="12"/>
      <c r="J472" s="12"/>
      <c r="K472" s="12"/>
      <c r="L472" s="12"/>
      <c r="M472" s="12"/>
      <c r="N472" s="12"/>
      <c r="O472" s="12"/>
      <c r="P472" s="12"/>
      <c r="Q472" s="12"/>
      <c r="R472" s="12"/>
      <c r="S472" s="12"/>
      <c r="T472" s="12"/>
      <c r="U472" s="12"/>
      <c r="V472" s="12"/>
      <c r="W472" s="12"/>
      <c r="X472" s="12"/>
      <c r="Y472" s="12"/>
      <c r="Z472" s="12"/>
      <c r="AA472" s="12"/>
    </row>
    <row r="473" spans="1:27" ht="12.75" customHeight="1" x14ac:dyDescent="0.15">
      <c r="A473" s="15">
        <v>202209</v>
      </c>
      <c r="B473" s="11">
        <v>5540246187998</v>
      </c>
      <c r="C473" s="13" t="str">
        <f t="shared" si="23"/>
        <v>EMBALLAGES</v>
      </c>
      <c r="D473" s="6">
        <v>1425</v>
      </c>
      <c r="E473" s="6">
        <v>73234.972800000003</v>
      </c>
      <c r="F473" s="9">
        <f t="shared" si="24"/>
        <v>51.392963368421057</v>
      </c>
      <c r="G473" s="6">
        <v>469</v>
      </c>
      <c r="H473" s="15"/>
      <c r="I473" s="12"/>
      <c r="J473" s="12"/>
      <c r="K473" s="12"/>
      <c r="L473" s="12"/>
      <c r="M473" s="12"/>
      <c r="N473" s="12"/>
      <c r="O473" s="12"/>
      <c r="P473" s="12"/>
      <c r="Q473" s="12"/>
      <c r="R473" s="12"/>
      <c r="S473" s="12"/>
      <c r="T473" s="12"/>
      <c r="U473" s="12"/>
      <c r="V473" s="12"/>
      <c r="W473" s="12"/>
      <c r="X473" s="12"/>
      <c r="Y473" s="12"/>
      <c r="Z473" s="12"/>
      <c r="AA473" s="12"/>
    </row>
    <row r="474" spans="1:27" ht="12.75" customHeight="1" x14ac:dyDescent="0.15">
      <c r="A474" s="15">
        <v>202209</v>
      </c>
      <c r="B474" s="13">
        <v>5540246188047</v>
      </c>
      <c r="C474" s="13" t="str">
        <f t="shared" si="23"/>
        <v>EMBALLAGES</v>
      </c>
      <c r="D474" s="9">
        <v>270</v>
      </c>
      <c r="E474" s="9">
        <v>32783.270400000001</v>
      </c>
      <c r="F474" s="9">
        <f t="shared" si="24"/>
        <v>121.41952000000001</v>
      </c>
      <c r="G474" s="9">
        <v>35</v>
      </c>
      <c r="H474" s="15"/>
      <c r="I474" s="12"/>
      <c r="J474" s="12"/>
      <c r="K474" s="12"/>
      <c r="L474" s="12"/>
      <c r="M474" s="12"/>
      <c r="N474" s="12"/>
      <c r="O474" s="12"/>
      <c r="P474" s="12"/>
      <c r="Q474" s="12"/>
      <c r="R474" s="12"/>
      <c r="S474" s="12"/>
      <c r="T474" s="12"/>
      <c r="U474" s="12"/>
      <c r="V474" s="12"/>
      <c r="W474" s="12"/>
      <c r="X474" s="12"/>
      <c r="Y474" s="12"/>
      <c r="Z474" s="12"/>
      <c r="AA474" s="12"/>
    </row>
    <row r="475" spans="1:27" ht="12.75" customHeight="1" x14ac:dyDescent="0.15">
      <c r="A475" s="15">
        <v>202209</v>
      </c>
      <c r="B475" s="11">
        <v>5540246188175</v>
      </c>
      <c r="C475" s="13" t="str">
        <f t="shared" si="23"/>
        <v>CREMERIE</v>
      </c>
      <c r="D475" s="6">
        <v>65</v>
      </c>
      <c r="E475" s="6">
        <v>1854.3168000000001</v>
      </c>
      <c r="F475" s="9">
        <f t="shared" si="24"/>
        <v>28.52795076923077</v>
      </c>
      <c r="G475" s="6">
        <v>529</v>
      </c>
      <c r="H475" s="15"/>
      <c r="I475" s="12"/>
      <c r="J475" s="12"/>
      <c r="K475" s="12"/>
      <c r="L475" s="12"/>
      <c r="M475" s="12"/>
      <c r="N475" s="12"/>
      <c r="O475" s="12"/>
      <c r="P475" s="12"/>
      <c r="Q475" s="12"/>
      <c r="R475" s="12"/>
      <c r="S475" s="12"/>
      <c r="T475" s="12"/>
      <c r="U475" s="12"/>
      <c r="V475" s="12"/>
      <c r="W475" s="12"/>
      <c r="X475" s="12"/>
      <c r="Y475" s="12"/>
      <c r="Z475" s="12"/>
      <c r="AA475" s="12"/>
    </row>
    <row r="476" spans="1:27" ht="12.75" customHeight="1" x14ac:dyDescent="0.15">
      <c r="A476" s="15">
        <v>202209</v>
      </c>
      <c r="B476" s="13">
        <v>5540246188200</v>
      </c>
      <c r="C476" s="13" t="str">
        <f t="shared" si="23"/>
        <v>CREMERIE</v>
      </c>
      <c r="D476" s="9">
        <v>928</v>
      </c>
      <c r="E476" s="9">
        <v>1710.72</v>
      </c>
      <c r="F476" s="9">
        <f t="shared" si="24"/>
        <v>1.8434482758620689</v>
      </c>
      <c r="G476" s="9">
        <v>20194</v>
      </c>
      <c r="H476" s="15"/>
      <c r="I476" s="12"/>
      <c r="J476" s="12"/>
      <c r="K476" s="12"/>
      <c r="L476" s="12"/>
      <c r="M476" s="12"/>
      <c r="N476" s="12"/>
      <c r="O476" s="12"/>
      <c r="P476" s="12"/>
      <c r="Q476" s="12"/>
      <c r="R476" s="12"/>
      <c r="S476" s="12"/>
      <c r="T476" s="12"/>
      <c r="U476" s="12"/>
      <c r="V476" s="12"/>
      <c r="W476" s="12"/>
      <c r="X476" s="12"/>
      <c r="Y476" s="12"/>
      <c r="Z476" s="12"/>
      <c r="AA476" s="12"/>
    </row>
    <row r="477" spans="1:27" ht="12.75" customHeight="1" x14ac:dyDescent="0.15">
      <c r="A477" s="15">
        <v>202209</v>
      </c>
      <c r="B477" s="13">
        <v>5540246188224</v>
      </c>
      <c r="C477" s="13" t="str">
        <f t="shared" si="23"/>
        <v>VOLAILLE</v>
      </c>
      <c r="D477" s="9">
        <v>15892</v>
      </c>
      <c r="E477" s="9">
        <v>18642.960000000003</v>
      </c>
      <c r="F477" s="9">
        <f t="shared" si="24"/>
        <v>1.1731034482758622</v>
      </c>
      <c r="G477" s="9">
        <v>19140</v>
      </c>
      <c r="H477" s="15"/>
      <c r="I477" s="12"/>
      <c r="J477" s="12"/>
      <c r="K477" s="12"/>
      <c r="L477" s="12"/>
      <c r="M477" s="12"/>
      <c r="N477" s="12"/>
      <c r="O477" s="12"/>
      <c r="P477" s="12"/>
      <c r="Q477" s="12"/>
      <c r="R477" s="12"/>
      <c r="S477" s="12"/>
      <c r="T477" s="12"/>
      <c r="U477" s="12"/>
      <c r="V477" s="12"/>
      <c r="W477" s="12"/>
      <c r="X477" s="12"/>
      <c r="Y477" s="12"/>
      <c r="Z477" s="12"/>
      <c r="AA477" s="12"/>
    </row>
    <row r="478" spans="1:27" ht="12.75" customHeight="1" x14ac:dyDescent="0.15">
      <c r="A478" s="15">
        <v>202209</v>
      </c>
      <c r="B478" s="11">
        <v>5540246188512</v>
      </c>
      <c r="C478" s="13" t="str">
        <f t="shared" si="23"/>
        <v>EMBALLAGES</v>
      </c>
      <c r="D478" s="6">
        <v>332</v>
      </c>
      <c r="E478" s="6">
        <v>45479.491200000004</v>
      </c>
      <c r="F478" s="9">
        <f t="shared" si="24"/>
        <v>136.98641927710844</v>
      </c>
      <c r="G478" s="6">
        <v>0</v>
      </c>
      <c r="H478" s="15"/>
      <c r="I478" s="12"/>
      <c r="J478" s="12"/>
      <c r="K478" s="12"/>
      <c r="L478" s="12"/>
      <c r="M478" s="12"/>
      <c r="N478" s="12"/>
      <c r="O478" s="12"/>
      <c r="P478" s="12"/>
      <c r="Q478" s="12"/>
      <c r="R478" s="12"/>
      <c r="S478" s="12"/>
      <c r="T478" s="12"/>
      <c r="U478" s="12"/>
      <c r="V478" s="12"/>
      <c r="W478" s="12"/>
      <c r="X478" s="12"/>
      <c r="Y478" s="12"/>
      <c r="Z478" s="12"/>
      <c r="AA478" s="12"/>
    </row>
    <row r="479" spans="1:27" ht="12.75" customHeight="1" x14ac:dyDescent="0.15">
      <c r="A479" s="15">
        <v>202209</v>
      </c>
      <c r="B479" s="11">
        <v>5540246188647</v>
      </c>
      <c r="C479" s="13" t="str">
        <f t="shared" si="23"/>
        <v>MIX LEGUMES</v>
      </c>
      <c r="D479" s="6">
        <v>986</v>
      </c>
      <c r="E479" s="6">
        <v>14596.2</v>
      </c>
      <c r="F479" s="9">
        <f t="shared" si="24"/>
        <v>14.80344827586207</v>
      </c>
      <c r="G479" s="6">
        <v>604</v>
      </c>
      <c r="H479" s="15"/>
      <c r="I479" s="12"/>
      <c r="J479" s="12"/>
      <c r="K479" s="12"/>
      <c r="L479" s="12"/>
      <c r="M479" s="12"/>
      <c r="N479" s="12"/>
      <c r="O479" s="12"/>
      <c r="P479" s="12"/>
      <c r="Q479" s="12"/>
      <c r="R479" s="12"/>
      <c r="S479" s="12"/>
      <c r="T479" s="12"/>
      <c r="U479" s="12"/>
      <c r="V479" s="12"/>
      <c r="W479" s="12"/>
      <c r="X479" s="12"/>
      <c r="Y479" s="12"/>
      <c r="Z479" s="12"/>
      <c r="AA479" s="12"/>
    </row>
    <row r="480" spans="1:27" ht="12.75" customHeight="1" x14ac:dyDescent="0.15">
      <c r="A480" s="15">
        <v>202209</v>
      </c>
      <c r="B480" s="11">
        <v>5540246190092</v>
      </c>
      <c r="C480" s="13" t="str">
        <f t="shared" si="23"/>
        <v>EMBALLAGES</v>
      </c>
      <c r="D480" s="6">
        <v>158</v>
      </c>
      <c r="E480" s="6">
        <v>21832.243200000001</v>
      </c>
      <c r="F480" s="9">
        <f t="shared" si="24"/>
        <v>138.17875443037974</v>
      </c>
      <c r="G480" s="6">
        <v>40</v>
      </c>
      <c r="H480" s="15"/>
      <c r="I480" s="12"/>
      <c r="J480" s="12"/>
      <c r="K480" s="12"/>
      <c r="L480" s="12"/>
      <c r="M480" s="12"/>
      <c r="N480" s="12"/>
      <c r="O480" s="12"/>
      <c r="P480" s="12"/>
      <c r="Q480" s="12"/>
      <c r="R480" s="12"/>
      <c r="S480" s="12"/>
      <c r="T480" s="12"/>
      <c r="U480" s="12"/>
      <c r="V480" s="12"/>
      <c r="W480" s="12"/>
      <c r="X480" s="12"/>
      <c r="Y480" s="12"/>
      <c r="Z480" s="12"/>
      <c r="AA480" s="12"/>
    </row>
    <row r="481" spans="1:27" ht="12.75" customHeight="1" x14ac:dyDescent="0.15">
      <c r="A481" s="15">
        <v>202209</v>
      </c>
      <c r="B481" s="11">
        <v>5540246190727</v>
      </c>
      <c r="C481" s="13" t="str">
        <f t="shared" si="23"/>
        <v>BOULANGERIE</v>
      </c>
      <c r="D481" s="6">
        <v>511</v>
      </c>
      <c r="E481" s="6">
        <v>5767.9776000000011</v>
      </c>
      <c r="F481" s="9">
        <f t="shared" si="24"/>
        <v>11.287627397260277</v>
      </c>
      <c r="G481" s="6">
        <v>685</v>
      </c>
      <c r="H481" s="15"/>
      <c r="I481" s="12"/>
      <c r="J481" s="12"/>
      <c r="K481" s="12"/>
      <c r="L481" s="12"/>
      <c r="M481" s="12"/>
      <c r="N481" s="12"/>
      <c r="O481" s="12"/>
      <c r="P481" s="12"/>
      <c r="Q481" s="12"/>
      <c r="R481" s="12"/>
      <c r="S481" s="12"/>
      <c r="T481" s="12"/>
      <c r="U481" s="12"/>
      <c r="V481" s="12"/>
      <c r="W481" s="12"/>
      <c r="X481" s="12"/>
      <c r="Y481" s="12"/>
      <c r="Z481" s="12"/>
      <c r="AA481" s="12"/>
    </row>
    <row r="482" spans="1:27" ht="12.75" customHeight="1" x14ac:dyDescent="0.15">
      <c r="A482" s="15">
        <v>202209</v>
      </c>
      <c r="B482" s="13">
        <v>5540246190743</v>
      </c>
      <c r="C482" s="13" t="str">
        <f t="shared" si="23"/>
        <v>CREMERIE</v>
      </c>
      <c r="D482" s="9">
        <v>307</v>
      </c>
      <c r="E482" s="9">
        <v>2600.2943999999998</v>
      </c>
      <c r="F482" s="9">
        <f t="shared" si="24"/>
        <v>8.4700143322475565</v>
      </c>
      <c r="G482" s="9">
        <v>669</v>
      </c>
      <c r="H482" s="15"/>
      <c r="I482" s="12"/>
      <c r="J482" s="12"/>
      <c r="K482" s="12"/>
      <c r="L482" s="12"/>
      <c r="M482" s="12"/>
      <c r="N482" s="12"/>
      <c r="O482" s="12"/>
      <c r="P482" s="12"/>
      <c r="Q482" s="12"/>
      <c r="R482" s="12"/>
      <c r="S482" s="12"/>
      <c r="T482" s="12"/>
      <c r="U482" s="12"/>
      <c r="V482" s="12"/>
      <c r="W482" s="12"/>
      <c r="X482" s="12"/>
      <c r="Y482" s="12"/>
      <c r="Z482" s="12"/>
      <c r="AA482" s="12"/>
    </row>
    <row r="483" spans="1:27" ht="12.75" customHeight="1" x14ac:dyDescent="0.15">
      <c r="A483" s="15">
        <v>202209</v>
      </c>
      <c r="B483" s="13">
        <v>5540246190831</v>
      </c>
      <c r="C483" s="13" t="str">
        <f t="shared" si="23"/>
        <v>MIX LEGUMES</v>
      </c>
      <c r="D483" s="9">
        <v>836</v>
      </c>
      <c r="E483" s="9">
        <v>6284.5632000000005</v>
      </c>
      <c r="F483" s="9">
        <f t="shared" si="24"/>
        <v>7.5174200956937804</v>
      </c>
      <c r="G483" s="9">
        <v>93</v>
      </c>
      <c r="H483" s="15"/>
      <c r="I483" s="12"/>
      <c r="J483" s="12"/>
      <c r="K483" s="12"/>
      <c r="L483" s="12"/>
      <c r="M483" s="12"/>
      <c r="N483" s="12"/>
      <c r="O483" s="12"/>
      <c r="P483" s="12"/>
      <c r="Q483" s="12"/>
      <c r="R483" s="12"/>
      <c r="S483" s="12"/>
      <c r="T483" s="12"/>
      <c r="U483" s="12"/>
      <c r="V483" s="12"/>
      <c r="W483" s="12"/>
      <c r="X483" s="12"/>
      <c r="Y483" s="12"/>
      <c r="Z483" s="12"/>
      <c r="AA483" s="12"/>
    </row>
    <row r="484" spans="1:27" ht="12.75" customHeight="1" x14ac:dyDescent="0.15">
      <c r="A484" s="15">
        <v>202209</v>
      </c>
      <c r="B484" s="11">
        <v>5540246190835</v>
      </c>
      <c r="C484" s="13" t="str">
        <f t="shared" si="23"/>
        <v>BOULANGERIE</v>
      </c>
      <c r="D484" s="6">
        <v>114</v>
      </c>
      <c r="E484" s="6">
        <v>24029.9136</v>
      </c>
      <c r="F484" s="9">
        <f t="shared" si="24"/>
        <v>210.78871578947368</v>
      </c>
      <c r="G484" s="6">
        <v>3</v>
      </c>
      <c r="H484" s="15"/>
      <c r="I484" s="12"/>
      <c r="J484" s="12"/>
      <c r="K484" s="12"/>
      <c r="L484" s="12"/>
      <c r="M484" s="12"/>
      <c r="N484" s="12"/>
      <c r="O484" s="12"/>
      <c r="P484" s="12"/>
      <c r="Q484" s="12"/>
      <c r="R484" s="12"/>
      <c r="S484" s="12"/>
      <c r="T484" s="12"/>
      <c r="U484" s="12"/>
      <c r="V484" s="12"/>
      <c r="W484" s="12"/>
      <c r="X484" s="12"/>
      <c r="Y484" s="12"/>
      <c r="Z484" s="12"/>
      <c r="AA484" s="12"/>
    </row>
    <row r="485" spans="1:27" ht="12.75" customHeight="1" x14ac:dyDescent="0.15">
      <c r="A485" s="15">
        <v>202209</v>
      </c>
      <c r="B485" s="11">
        <v>5540246191394</v>
      </c>
      <c r="C485" s="13" t="str">
        <f t="shared" si="23"/>
        <v>CREMERIE</v>
      </c>
      <c r="D485" s="6">
        <v>1972</v>
      </c>
      <c r="E485" s="6">
        <v>10531.296000000002</v>
      </c>
      <c r="F485" s="9">
        <f t="shared" si="24"/>
        <v>5.3404137931034494</v>
      </c>
      <c r="G485" s="6">
        <v>0</v>
      </c>
      <c r="H485" s="15"/>
      <c r="I485" s="12"/>
      <c r="J485" s="12"/>
      <c r="K485" s="12"/>
      <c r="L485" s="12"/>
      <c r="M485" s="12"/>
      <c r="N485" s="12"/>
      <c r="O485" s="12"/>
      <c r="P485" s="12"/>
      <c r="Q485" s="12"/>
      <c r="R485" s="12"/>
      <c r="S485" s="12"/>
      <c r="T485" s="12"/>
      <c r="U485" s="12"/>
      <c r="V485" s="12"/>
      <c r="W485" s="12"/>
      <c r="X485" s="12"/>
      <c r="Y485" s="12"/>
      <c r="Z485" s="12"/>
      <c r="AA485" s="12"/>
    </row>
    <row r="486" spans="1:27" ht="12.75" customHeight="1" x14ac:dyDescent="0.15">
      <c r="A486" s="15">
        <v>202209</v>
      </c>
      <c r="B486" s="11">
        <v>5540246191594</v>
      </c>
      <c r="C486" s="13" t="str">
        <f t="shared" si="23"/>
        <v>CREMERIE</v>
      </c>
      <c r="D486" s="6">
        <v>0</v>
      </c>
      <c r="E486" s="6">
        <v>0</v>
      </c>
      <c r="F486" s="9" t="str">
        <f t="shared" si="24"/>
        <v>-</v>
      </c>
      <c r="G486" s="6">
        <v>696</v>
      </c>
      <c r="H486" s="15"/>
      <c r="I486" s="12"/>
      <c r="J486" s="12"/>
      <c r="K486" s="12"/>
      <c r="L486" s="12"/>
      <c r="M486" s="12"/>
      <c r="N486" s="12"/>
      <c r="O486" s="12"/>
      <c r="P486" s="12"/>
      <c r="Q486" s="12"/>
      <c r="R486" s="12"/>
      <c r="S486" s="12"/>
      <c r="T486" s="12"/>
      <c r="U486" s="12"/>
      <c r="V486" s="12"/>
      <c r="W486" s="12"/>
      <c r="X486" s="12"/>
      <c r="Y486" s="12"/>
      <c r="Z486" s="12"/>
      <c r="AA486" s="12"/>
    </row>
    <row r="487" spans="1:27" ht="12.75" customHeight="1" x14ac:dyDescent="0.15">
      <c r="A487" s="15">
        <v>202209</v>
      </c>
      <c r="B487" s="13">
        <v>5540246191596</v>
      </c>
      <c r="C487" s="13" t="str">
        <f t="shared" si="23"/>
        <v>BOULANGERIE</v>
      </c>
      <c r="D487" s="9">
        <v>38</v>
      </c>
      <c r="E487" s="9">
        <v>2072.2175999999999</v>
      </c>
      <c r="F487" s="9">
        <f t="shared" si="24"/>
        <v>54.532042105263159</v>
      </c>
      <c r="G487" s="9">
        <v>184</v>
      </c>
      <c r="H487" s="15"/>
      <c r="I487" s="12"/>
      <c r="J487" s="12"/>
      <c r="K487" s="12"/>
      <c r="L487" s="12"/>
      <c r="M487" s="12"/>
      <c r="N487" s="12"/>
      <c r="O487" s="12"/>
      <c r="P487" s="12"/>
      <c r="Q487" s="12"/>
      <c r="R487" s="12"/>
      <c r="S487" s="12"/>
      <c r="T487" s="12"/>
      <c r="U487" s="12"/>
      <c r="V487" s="12"/>
      <c r="W487" s="12"/>
      <c r="X487" s="12"/>
      <c r="Y487" s="12"/>
      <c r="Z487" s="12"/>
      <c r="AA487" s="12"/>
    </row>
    <row r="488" spans="1:27" ht="12.75" customHeight="1" x14ac:dyDescent="0.15">
      <c r="A488" s="15">
        <v>202209</v>
      </c>
      <c r="B488" s="11">
        <v>5540246191598</v>
      </c>
      <c r="C488" s="13" t="str">
        <f t="shared" si="23"/>
        <v>CREMERIE</v>
      </c>
      <c r="D488" s="6">
        <v>0</v>
      </c>
      <c r="E488" s="6">
        <v>0</v>
      </c>
      <c r="F488" s="9" t="str">
        <f t="shared" si="24"/>
        <v>-</v>
      </c>
      <c r="G488" s="6">
        <v>1601</v>
      </c>
      <c r="H488" s="15"/>
      <c r="I488" s="12"/>
      <c r="J488" s="12"/>
      <c r="K488" s="12"/>
      <c r="L488" s="12"/>
      <c r="M488" s="12"/>
      <c r="N488" s="12"/>
      <c r="O488" s="12"/>
      <c r="P488" s="12"/>
      <c r="Q488" s="12"/>
      <c r="R488" s="12"/>
      <c r="S488" s="12"/>
      <c r="T488" s="12"/>
      <c r="U488" s="12"/>
      <c r="V488" s="12"/>
      <c r="W488" s="12"/>
      <c r="X488" s="12"/>
      <c r="Y488" s="12"/>
      <c r="Z488" s="12"/>
      <c r="AA488" s="12"/>
    </row>
    <row r="489" spans="1:27" ht="12.75" customHeight="1" x14ac:dyDescent="0.15">
      <c r="A489" s="15">
        <v>202209</v>
      </c>
      <c r="B489" s="13">
        <v>5540246191718</v>
      </c>
      <c r="C489" s="13" t="str">
        <f t="shared" si="23"/>
        <v>MIX LEGUMES</v>
      </c>
      <c r="D489" s="9">
        <v>2209</v>
      </c>
      <c r="E489" s="9">
        <v>6547.3055999999997</v>
      </c>
      <c r="F489" s="9">
        <f t="shared" si="24"/>
        <v>2.9639228610230872</v>
      </c>
      <c r="G489" s="9">
        <v>260</v>
      </c>
      <c r="H489" s="15"/>
      <c r="I489" s="12"/>
      <c r="J489" s="12"/>
      <c r="K489" s="12"/>
      <c r="L489" s="12"/>
      <c r="M489" s="12"/>
      <c r="N489" s="12"/>
      <c r="O489" s="12"/>
      <c r="P489" s="12"/>
      <c r="Q489" s="12"/>
      <c r="R489" s="12"/>
      <c r="S489" s="12"/>
      <c r="T489" s="12"/>
      <c r="U489" s="12"/>
      <c r="V489" s="12"/>
      <c r="W489" s="12"/>
      <c r="X489" s="12"/>
      <c r="Y489" s="12"/>
      <c r="Z489" s="12"/>
      <c r="AA489" s="12"/>
    </row>
    <row r="490" spans="1:27" ht="12.75" customHeight="1" x14ac:dyDescent="0.15">
      <c r="A490" s="15">
        <v>202209</v>
      </c>
      <c r="B490" s="13">
        <v>5540246191736</v>
      </c>
      <c r="C490" s="13" t="str">
        <f t="shared" si="23"/>
        <v>CREMERIE</v>
      </c>
      <c r="D490" s="9">
        <v>409</v>
      </c>
      <c r="E490" s="9">
        <v>13206.758400000001</v>
      </c>
      <c r="F490" s="9">
        <f t="shared" si="24"/>
        <v>32.290362836185821</v>
      </c>
      <c r="G490" s="9">
        <v>140</v>
      </c>
      <c r="H490" s="15"/>
      <c r="I490" s="12"/>
      <c r="J490" s="12"/>
      <c r="K490" s="12"/>
      <c r="L490" s="12"/>
      <c r="M490" s="12"/>
      <c r="N490" s="12"/>
      <c r="O490" s="12"/>
      <c r="P490" s="12"/>
      <c r="Q490" s="12"/>
      <c r="R490" s="12"/>
      <c r="S490" s="12"/>
      <c r="T490" s="12"/>
      <c r="U490" s="12"/>
      <c r="V490" s="12"/>
      <c r="W490" s="12"/>
      <c r="X490" s="12"/>
      <c r="Y490" s="12"/>
      <c r="Z490" s="12"/>
      <c r="AA490" s="12"/>
    </row>
    <row r="491" spans="1:27" ht="12.75" customHeight="1" x14ac:dyDescent="0.15">
      <c r="A491" s="15">
        <v>202209</v>
      </c>
      <c r="B491" s="11">
        <v>5540246192102</v>
      </c>
      <c r="C491" s="13" t="str">
        <f t="shared" si="23"/>
        <v>CREMERIE</v>
      </c>
      <c r="D491" s="6">
        <v>2269</v>
      </c>
      <c r="E491" s="6">
        <v>2619.4752000000003</v>
      </c>
      <c r="F491" s="9">
        <f t="shared" si="24"/>
        <v>1.1544624063464082</v>
      </c>
      <c r="G491" s="6">
        <v>11206</v>
      </c>
      <c r="H491" s="15"/>
      <c r="I491" s="12"/>
      <c r="J491" s="12"/>
      <c r="K491" s="12"/>
      <c r="L491" s="12"/>
      <c r="M491" s="12"/>
      <c r="N491" s="12"/>
      <c r="O491" s="12"/>
      <c r="P491" s="12"/>
      <c r="Q491" s="12"/>
      <c r="R491" s="12"/>
      <c r="S491" s="12"/>
      <c r="T491" s="12"/>
      <c r="U491" s="12"/>
      <c r="V491" s="12"/>
      <c r="W491" s="12"/>
      <c r="X491" s="12"/>
      <c r="Y491" s="12"/>
      <c r="Z491" s="12"/>
      <c r="AA491" s="12"/>
    </row>
    <row r="492" spans="1:27" ht="12.75" customHeight="1" x14ac:dyDescent="0.15">
      <c r="A492" s="15">
        <v>202209</v>
      </c>
      <c r="B492" s="11">
        <v>5540246192148</v>
      </c>
      <c r="C492" s="13" t="str">
        <f t="shared" si="23"/>
        <v>MIX LEGUMES</v>
      </c>
      <c r="D492" s="6">
        <v>17818</v>
      </c>
      <c r="E492" s="6">
        <v>64795.852800000008</v>
      </c>
      <c r="F492" s="9">
        <f t="shared" si="24"/>
        <v>3.6365390503984738</v>
      </c>
      <c r="G492" s="6">
        <v>56237</v>
      </c>
      <c r="H492" s="15"/>
      <c r="I492" s="12"/>
      <c r="J492" s="12"/>
      <c r="K492" s="12"/>
      <c r="L492" s="12"/>
      <c r="M492" s="12"/>
      <c r="N492" s="12"/>
      <c r="O492" s="12"/>
      <c r="P492" s="12"/>
      <c r="Q492" s="12"/>
      <c r="R492" s="12"/>
      <c r="S492" s="12"/>
      <c r="T492" s="12"/>
      <c r="U492" s="12"/>
      <c r="V492" s="12"/>
      <c r="W492" s="12"/>
      <c r="X492" s="12"/>
      <c r="Y492" s="12"/>
      <c r="Z492" s="12"/>
      <c r="AA492" s="12"/>
    </row>
    <row r="493" spans="1:27" ht="12.75" customHeight="1" x14ac:dyDescent="0.15">
      <c r="A493" s="15">
        <v>202209</v>
      </c>
      <c r="B493" s="13">
        <v>5540246192209</v>
      </c>
      <c r="C493" s="13" t="str">
        <f t="shared" si="23"/>
        <v>MIX LEGUMES</v>
      </c>
      <c r="D493" s="9">
        <v>1225</v>
      </c>
      <c r="E493" s="9">
        <v>6158.5919999999996</v>
      </c>
      <c r="F493" s="9">
        <f t="shared" si="24"/>
        <v>5.0274220408163259</v>
      </c>
      <c r="G493" s="9">
        <v>2311</v>
      </c>
      <c r="H493" s="15"/>
      <c r="I493" s="12"/>
      <c r="J493" s="12"/>
      <c r="K493" s="12"/>
      <c r="L493" s="12"/>
      <c r="M493" s="12"/>
      <c r="N493" s="12"/>
      <c r="O493" s="12"/>
      <c r="P493" s="12"/>
      <c r="Q493" s="12"/>
      <c r="R493" s="12"/>
      <c r="S493" s="12"/>
      <c r="T493" s="12"/>
      <c r="U493" s="12"/>
      <c r="V493" s="12"/>
      <c r="W493" s="12"/>
      <c r="X493" s="12"/>
      <c r="Y493" s="12"/>
      <c r="Z493" s="12"/>
      <c r="AA493" s="12"/>
    </row>
    <row r="494" spans="1:27" ht="12.75" customHeight="1" x14ac:dyDescent="0.15">
      <c r="A494" s="15">
        <v>202209</v>
      </c>
      <c r="B494" s="11">
        <v>5540246192264</v>
      </c>
      <c r="C494" s="13" t="str">
        <f t="shared" si="23"/>
        <v>CREMERIE</v>
      </c>
      <c r="D494" s="6">
        <v>1374</v>
      </c>
      <c r="E494" s="6">
        <v>19948.032000000003</v>
      </c>
      <c r="F494" s="9">
        <f t="shared" si="24"/>
        <v>14.518218340611355</v>
      </c>
      <c r="G494" s="6">
        <v>1634</v>
      </c>
      <c r="H494" s="15"/>
      <c r="I494" s="12"/>
      <c r="J494" s="12"/>
      <c r="K494" s="12"/>
      <c r="L494" s="12"/>
      <c r="M494" s="12"/>
      <c r="N494" s="12"/>
      <c r="O494" s="12"/>
      <c r="P494" s="12"/>
      <c r="Q494" s="12"/>
      <c r="R494" s="12"/>
      <c r="S494" s="12"/>
      <c r="T494" s="12"/>
      <c r="U494" s="12"/>
      <c r="V494" s="12"/>
      <c r="W494" s="12"/>
      <c r="X494" s="12"/>
      <c r="Y494" s="12"/>
      <c r="Z494" s="12"/>
      <c r="AA494" s="12"/>
    </row>
    <row r="495" spans="1:27" ht="12.75" customHeight="1" x14ac:dyDescent="0.15">
      <c r="A495" s="15">
        <v>202209</v>
      </c>
      <c r="B495" s="13">
        <v>5540246192265</v>
      </c>
      <c r="C495" s="13" t="str">
        <f t="shared" si="23"/>
        <v>CREMERIE</v>
      </c>
      <c r="D495" s="9">
        <v>1318</v>
      </c>
      <c r="E495" s="9">
        <v>17642.5344</v>
      </c>
      <c r="F495" s="9">
        <f t="shared" si="24"/>
        <v>13.385837936267071</v>
      </c>
      <c r="G495" s="9">
        <v>928</v>
      </c>
      <c r="H495" s="15"/>
      <c r="I495" s="12"/>
      <c r="J495" s="12"/>
      <c r="K495" s="12"/>
      <c r="L495" s="12"/>
      <c r="M495" s="12"/>
      <c r="N495" s="12"/>
      <c r="O495" s="12"/>
      <c r="P495" s="12"/>
      <c r="Q495" s="12"/>
      <c r="R495" s="12"/>
      <c r="S495" s="12"/>
      <c r="T495" s="12"/>
      <c r="U495" s="12"/>
      <c r="V495" s="12"/>
      <c r="W495" s="12"/>
      <c r="X495" s="12"/>
      <c r="Y495" s="12"/>
      <c r="Z495" s="12"/>
      <c r="AA495" s="12"/>
    </row>
    <row r="496" spans="1:27" ht="12.75" customHeight="1" x14ac:dyDescent="0.15">
      <c r="A496" s="15">
        <v>202209</v>
      </c>
      <c r="B496" s="11">
        <v>5540246192462</v>
      </c>
      <c r="C496" s="13" t="str">
        <f t="shared" si="23"/>
        <v>MIX LEGUMES</v>
      </c>
      <c r="D496" s="6">
        <v>594</v>
      </c>
      <c r="E496" s="6">
        <v>4187.0304000000006</v>
      </c>
      <c r="F496" s="9">
        <f t="shared" si="24"/>
        <v>7.0488727272727285</v>
      </c>
      <c r="G496" s="6">
        <v>789</v>
      </c>
      <c r="H496" s="15"/>
      <c r="I496" s="12"/>
      <c r="J496" s="12"/>
      <c r="K496" s="12"/>
      <c r="L496" s="12"/>
      <c r="M496" s="12"/>
      <c r="N496" s="12"/>
      <c r="O496" s="12"/>
      <c r="P496" s="12"/>
      <c r="Q496" s="12"/>
      <c r="R496" s="12"/>
      <c r="S496" s="12"/>
      <c r="T496" s="12"/>
      <c r="U496" s="12"/>
      <c r="V496" s="12"/>
      <c r="W496" s="12"/>
      <c r="X496" s="12"/>
      <c r="Y496" s="12"/>
      <c r="Z496" s="12"/>
      <c r="AA496" s="12"/>
    </row>
    <row r="497" spans="1:27" ht="12.75" customHeight="1" x14ac:dyDescent="0.15">
      <c r="A497" s="15">
        <v>202209</v>
      </c>
      <c r="B497" s="11">
        <v>5540246192518</v>
      </c>
      <c r="C497" s="13" t="str">
        <f t="shared" si="23"/>
        <v>MIX LEGUMES</v>
      </c>
      <c r="D497" s="6">
        <v>7090</v>
      </c>
      <c r="E497" s="6">
        <v>49692.009600000005</v>
      </c>
      <c r="F497" s="9">
        <f t="shared" si="24"/>
        <v>7.0087460648801132</v>
      </c>
      <c r="G497" s="6">
        <v>5513</v>
      </c>
      <c r="H497" s="15"/>
      <c r="I497" s="12"/>
      <c r="J497" s="12"/>
      <c r="K497" s="12"/>
      <c r="L497" s="12"/>
      <c r="M497" s="12"/>
      <c r="N497" s="12"/>
      <c r="O497" s="12"/>
      <c r="P497" s="12"/>
      <c r="Q497" s="12"/>
      <c r="R497" s="12"/>
      <c r="S497" s="12"/>
      <c r="T497" s="12"/>
      <c r="U497" s="12"/>
      <c r="V497" s="12"/>
      <c r="W497" s="12"/>
      <c r="X497" s="12"/>
      <c r="Y497" s="12"/>
      <c r="Z497" s="12"/>
      <c r="AA497" s="12"/>
    </row>
    <row r="498" spans="1:27" ht="12.75" customHeight="1" x14ac:dyDescent="0.15">
      <c r="A498" s="15">
        <v>202209</v>
      </c>
      <c r="B498" s="13">
        <v>5540246192571</v>
      </c>
      <c r="C498" s="13" t="str">
        <f t="shared" si="23"/>
        <v>MIX LEGUMES</v>
      </c>
      <c r="D498" s="9">
        <v>460</v>
      </c>
      <c r="E498" s="9">
        <v>1642.2912000000001</v>
      </c>
      <c r="F498" s="9">
        <f t="shared" si="24"/>
        <v>3.5701982608695655</v>
      </c>
      <c r="G498" s="9">
        <v>502</v>
      </c>
      <c r="H498" s="15"/>
      <c r="I498" s="12"/>
      <c r="J498" s="12"/>
      <c r="K498" s="12"/>
      <c r="L498" s="12"/>
      <c r="M498" s="12"/>
      <c r="N498" s="12"/>
      <c r="O498" s="12"/>
      <c r="P498" s="12"/>
      <c r="Q498" s="12"/>
      <c r="R498" s="12"/>
      <c r="S498" s="12"/>
      <c r="T498" s="12"/>
      <c r="U498" s="12"/>
      <c r="V498" s="12"/>
      <c r="W498" s="12"/>
      <c r="X498" s="12"/>
      <c r="Y498" s="12"/>
      <c r="Z498" s="12"/>
      <c r="AA498" s="12"/>
    </row>
    <row r="499" spans="1:27" ht="12.75" customHeight="1" x14ac:dyDescent="0.15">
      <c r="A499" s="15">
        <v>202209</v>
      </c>
      <c r="B499" s="11">
        <v>5540246192594</v>
      </c>
      <c r="C499" s="13" t="str">
        <f t="shared" si="23"/>
        <v>MIX LEGUMES</v>
      </c>
      <c r="D499" s="6">
        <v>307</v>
      </c>
      <c r="E499" s="6">
        <v>2024.3520000000003</v>
      </c>
      <c r="F499" s="9">
        <f t="shared" si="24"/>
        <v>6.5939804560260598</v>
      </c>
      <c r="G499" s="6">
        <v>195</v>
      </c>
      <c r="H499" s="15"/>
      <c r="I499" s="12"/>
      <c r="J499" s="12"/>
      <c r="K499" s="12"/>
      <c r="L499" s="12"/>
      <c r="M499" s="12"/>
      <c r="N499" s="12"/>
      <c r="O499" s="12"/>
      <c r="P499" s="12"/>
      <c r="Q499" s="12"/>
      <c r="R499" s="12"/>
      <c r="S499" s="12"/>
      <c r="T499" s="12"/>
      <c r="U499" s="12"/>
      <c r="V499" s="12"/>
      <c r="W499" s="12"/>
      <c r="X499" s="12"/>
      <c r="Y499" s="12"/>
      <c r="Z499" s="12"/>
      <c r="AA499" s="12"/>
    </row>
    <row r="500" spans="1:27" ht="12.75" customHeight="1" x14ac:dyDescent="0.15">
      <c r="A500" s="15">
        <v>202209</v>
      </c>
      <c r="B500" s="13">
        <v>5540246192831</v>
      </c>
      <c r="C500" s="13" t="str">
        <f t="shared" si="23"/>
        <v>MIX LEGUMES</v>
      </c>
      <c r="D500" s="9">
        <v>418</v>
      </c>
      <c r="E500" s="9">
        <v>3701.3760000000002</v>
      </c>
      <c r="F500" s="9">
        <f t="shared" si="24"/>
        <v>8.8549665071770338</v>
      </c>
      <c r="G500" s="9">
        <v>567</v>
      </c>
      <c r="H500" s="15"/>
      <c r="I500" s="12"/>
      <c r="J500" s="12"/>
      <c r="K500" s="12"/>
      <c r="L500" s="12"/>
      <c r="M500" s="12"/>
      <c r="N500" s="12"/>
      <c r="O500" s="12"/>
      <c r="P500" s="12"/>
      <c r="Q500" s="12"/>
      <c r="R500" s="12"/>
      <c r="S500" s="12"/>
      <c r="T500" s="12"/>
      <c r="U500" s="12"/>
      <c r="V500" s="12"/>
      <c r="W500" s="12"/>
      <c r="X500" s="12"/>
      <c r="Y500" s="12"/>
      <c r="Z500" s="12"/>
      <c r="AA500" s="12"/>
    </row>
    <row r="501" spans="1:27" ht="12.75" customHeight="1" x14ac:dyDescent="0.15">
      <c r="A501" s="15">
        <v>202209</v>
      </c>
      <c r="B501" s="11">
        <v>5540246192836</v>
      </c>
      <c r="C501" s="13" t="str">
        <f t="shared" si="23"/>
        <v>EMBALLAGES</v>
      </c>
      <c r="D501" s="6">
        <v>61</v>
      </c>
      <c r="E501" s="6">
        <v>8347.6224000000002</v>
      </c>
      <c r="F501" s="9">
        <f t="shared" si="24"/>
        <v>136.84626885245902</v>
      </c>
      <c r="G501" s="6">
        <v>0</v>
      </c>
      <c r="H501" s="15"/>
      <c r="I501" s="12"/>
      <c r="J501" s="12"/>
      <c r="K501" s="12"/>
      <c r="L501" s="12"/>
      <c r="M501" s="12"/>
      <c r="N501" s="12"/>
      <c r="O501" s="12"/>
      <c r="P501" s="12"/>
      <c r="Q501" s="12"/>
      <c r="R501" s="12"/>
      <c r="S501" s="12"/>
      <c r="T501" s="12"/>
      <c r="U501" s="12"/>
      <c r="V501" s="12"/>
      <c r="W501" s="12"/>
      <c r="X501" s="12"/>
      <c r="Y501" s="12"/>
      <c r="Z501" s="12"/>
      <c r="AA501" s="12"/>
    </row>
    <row r="502" spans="1:27" ht="12.75" customHeight="1" x14ac:dyDescent="0.15">
      <c r="A502" s="15">
        <v>202209</v>
      </c>
      <c r="B502" s="13">
        <v>5540246192907</v>
      </c>
      <c r="C502" s="13" t="str">
        <f t="shared" si="23"/>
        <v>VOLAILLE</v>
      </c>
      <c r="D502" s="9">
        <v>4446</v>
      </c>
      <c r="E502" s="9">
        <v>124777.58400000002</v>
      </c>
      <c r="F502" s="9">
        <f t="shared" si="24"/>
        <v>28.06513360323887</v>
      </c>
      <c r="G502" s="9">
        <v>2952</v>
      </c>
      <c r="H502" s="15"/>
      <c r="I502" s="12"/>
      <c r="J502" s="12"/>
      <c r="K502" s="12"/>
      <c r="L502" s="12"/>
      <c r="M502" s="12"/>
      <c r="N502" s="12"/>
      <c r="O502" s="12"/>
      <c r="P502" s="12"/>
      <c r="Q502" s="12"/>
      <c r="R502" s="12"/>
      <c r="S502" s="12"/>
      <c r="T502" s="12"/>
      <c r="U502" s="12"/>
      <c r="V502" s="12"/>
      <c r="W502" s="12"/>
      <c r="X502" s="12"/>
      <c r="Y502" s="12"/>
      <c r="Z502" s="12"/>
      <c r="AA502" s="12"/>
    </row>
    <row r="503" spans="1:27" ht="12.75" customHeight="1" x14ac:dyDescent="0.15">
      <c r="A503" s="15">
        <v>202209</v>
      </c>
      <c r="B503" s="13">
        <v>5540246193316</v>
      </c>
      <c r="C503" s="13" t="str">
        <f t="shared" si="23"/>
        <v>BOULANGERIE</v>
      </c>
      <c r="D503" s="9">
        <v>267</v>
      </c>
      <c r="E503" s="9">
        <v>8728.3008000000009</v>
      </c>
      <c r="F503" s="9">
        <f t="shared" si="24"/>
        <v>32.690265168539327</v>
      </c>
      <c r="G503" s="9">
        <v>467</v>
      </c>
      <c r="H503" s="15"/>
      <c r="I503" s="12"/>
      <c r="J503" s="12"/>
      <c r="K503" s="12"/>
      <c r="L503" s="12"/>
      <c r="M503" s="12"/>
      <c r="N503" s="12"/>
      <c r="O503" s="12"/>
      <c r="P503" s="12"/>
      <c r="Q503" s="12"/>
      <c r="R503" s="12"/>
      <c r="S503" s="12"/>
      <c r="T503" s="12"/>
      <c r="U503" s="12"/>
      <c r="V503" s="12"/>
      <c r="W503" s="12"/>
      <c r="X503" s="12"/>
      <c r="Y503" s="12"/>
      <c r="Z503" s="12"/>
      <c r="AA503" s="12"/>
    </row>
    <row r="504" spans="1:27" ht="12.75" customHeight="1" x14ac:dyDescent="0.15">
      <c r="A504" s="15">
        <v>202209</v>
      </c>
      <c r="B504" s="11">
        <v>5540246193409</v>
      </c>
      <c r="C504" s="13" t="str">
        <f t="shared" si="23"/>
        <v>BOULANGERIE</v>
      </c>
      <c r="D504" s="6">
        <v>107</v>
      </c>
      <c r="E504" s="6">
        <v>5484.6719999999996</v>
      </c>
      <c r="F504" s="9">
        <f t="shared" si="24"/>
        <v>51.2586168224299</v>
      </c>
      <c r="G504" s="6">
        <v>7</v>
      </c>
      <c r="H504" s="15"/>
      <c r="I504" s="12"/>
      <c r="J504" s="12"/>
      <c r="K504" s="12"/>
      <c r="L504" s="12"/>
      <c r="M504" s="12"/>
      <c r="N504" s="12"/>
      <c r="O504" s="12"/>
      <c r="P504" s="12"/>
      <c r="Q504" s="12"/>
      <c r="R504" s="12"/>
      <c r="S504" s="12"/>
      <c r="T504" s="12"/>
      <c r="U504" s="12"/>
      <c r="V504" s="12"/>
      <c r="W504" s="12"/>
      <c r="X504" s="12"/>
      <c r="Y504" s="12"/>
      <c r="Z504" s="12"/>
      <c r="AA504" s="12"/>
    </row>
    <row r="505" spans="1:27" ht="12.75" customHeight="1" x14ac:dyDescent="0.15">
      <c r="A505" s="15">
        <v>202209</v>
      </c>
      <c r="B505" s="11">
        <v>5540246193878</v>
      </c>
      <c r="C505" s="13" t="str">
        <f t="shared" si="23"/>
        <v>VOLAILLE</v>
      </c>
      <c r="D505" s="6">
        <v>8352</v>
      </c>
      <c r="E505" s="6">
        <v>59097.600000000006</v>
      </c>
      <c r="F505" s="9">
        <f t="shared" si="24"/>
        <v>7.0758620689655176</v>
      </c>
      <c r="G505" s="6">
        <v>9652</v>
      </c>
      <c r="H505" s="15"/>
      <c r="I505" s="12"/>
      <c r="J505" s="12"/>
      <c r="K505" s="12"/>
      <c r="L505" s="12"/>
      <c r="M505" s="12"/>
      <c r="N505" s="12"/>
      <c r="O505" s="12"/>
      <c r="P505" s="12"/>
      <c r="Q505" s="12"/>
      <c r="R505" s="12"/>
      <c r="S505" s="12"/>
      <c r="T505" s="12"/>
      <c r="U505" s="12"/>
      <c r="V505" s="12"/>
      <c r="W505" s="12"/>
      <c r="X505" s="12"/>
      <c r="Y505" s="12"/>
      <c r="Z505" s="12"/>
      <c r="AA505" s="12"/>
    </row>
    <row r="506" spans="1:27" ht="12.75" customHeight="1" x14ac:dyDescent="0.15">
      <c r="A506" s="15">
        <v>202209</v>
      </c>
      <c r="B506" s="13">
        <v>5540246194330</v>
      </c>
      <c r="C506" s="13" t="str">
        <f t="shared" si="23"/>
        <v>MIX LEGUMES</v>
      </c>
      <c r="D506" s="9">
        <v>8687</v>
      </c>
      <c r="E506" s="9">
        <v>12777.523200000001</v>
      </c>
      <c r="F506" s="9">
        <f t="shared" si="24"/>
        <v>1.4708786922988375</v>
      </c>
      <c r="G506" s="9">
        <v>11248</v>
      </c>
      <c r="H506" s="15"/>
      <c r="I506" s="12"/>
      <c r="J506" s="12"/>
      <c r="K506" s="12"/>
      <c r="L506" s="12"/>
      <c r="M506" s="12"/>
      <c r="N506" s="12"/>
      <c r="O506" s="12"/>
      <c r="P506" s="12"/>
      <c r="Q506" s="12"/>
      <c r="R506" s="12"/>
      <c r="S506" s="12"/>
      <c r="T506" s="12"/>
      <c r="U506" s="12"/>
      <c r="V506" s="12"/>
      <c r="W506" s="12"/>
      <c r="X506" s="12"/>
      <c r="Y506" s="12"/>
      <c r="Z506" s="12"/>
      <c r="AA506" s="12"/>
    </row>
    <row r="507" spans="1:27" ht="12.75" customHeight="1" x14ac:dyDescent="0.15">
      <c r="A507" s="15">
        <v>202209</v>
      </c>
      <c r="B507" s="11">
        <v>5540246194467</v>
      </c>
      <c r="C507" s="13" t="str">
        <f t="shared" si="23"/>
        <v>BOULANGERIE</v>
      </c>
      <c r="D507" s="6">
        <v>33854</v>
      </c>
      <c r="E507" s="6">
        <v>34103.246400000004</v>
      </c>
      <c r="F507" s="9">
        <f t="shared" si="24"/>
        <v>1.0073623914456196</v>
      </c>
      <c r="G507" s="6">
        <v>57462</v>
      </c>
      <c r="H507" s="15"/>
      <c r="I507" s="12"/>
      <c r="J507" s="12"/>
      <c r="K507" s="12"/>
      <c r="L507" s="12"/>
      <c r="M507" s="12"/>
      <c r="N507" s="12"/>
      <c r="O507" s="12"/>
      <c r="P507" s="12"/>
      <c r="Q507" s="12"/>
      <c r="R507" s="12"/>
      <c r="S507" s="12"/>
      <c r="T507" s="12"/>
      <c r="U507" s="12"/>
      <c r="V507" s="12"/>
      <c r="W507" s="12"/>
      <c r="X507" s="12"/>
      <c r="Y507" s="12"/>
      <c r="Z507" s="12"/>
      <c r="AA507" s="12"/>
    </row>
    <row r="508" spans="1:27" ht="12.75" customHeight="1" x14ac:dyDescent="0.15">
      <c r="A508" s="15">
        <v>202209</v>
      </c>
      <c r="B508" s="11">
        <v>5540246194478</v>
      </c>
      <c r="C508" s="13" t="str">
        <f t="shared" si="23"/>
        <v>EMBALLAGES</v>
      </c>
      <c r="D508" s="6">
        <v>724</v>
      </c>
      <c r="E508" s="6">
        <v>31499.020800000002</v>
      </c>
      <c r="F508" s="9">
        <f t="shared" si="24"/>
        <v>43.506934806629836</v>
      </c>
      <c r="G508" s="6">
        <v>608</v>
      </c>
      <c r="H508" s="15"/>
      <c r="I508" s="12"/>
      <c r="J508" s="12"/>
      <c r="K508" s="12"/>
      <c r="L508" s="12"/>
      <c r="M508" s="12"/>
      <c r="N508" s="12"/>
      <c r="O508" s="12"/>
      <c r="P508" s="12"/>
      <c r="Q508" s="12"/>
      <c r="R508" s="12"/>
      <c r="S508" s="12"/>
      <c r="T508" s="12"/>
      <c r="U508" s="12"/>
      <c r="V508" s="12"/>
      <c r="W508" s="12"/>
      <c r="X508" s="12"/>
      <c r="Y508" s="12"/>
      <c r="Z508" s="12"/>
      <c r="AA508" s="12"/>
    </row>
    <row r="509" spans="1:27" ht="12.75" customHeight="1" x14ac:dyDescent="0.15">
      <c r="A509" s="15">
        <v>202209</v>
      </c>
      <c r="B509" s="13">
        <v>5540246194632</v>
      </c>
      <c r="C509" s="13" t="str">
        <f t="shared" si="23"/>
        <v>BOULANGERIE</v>
      </c>
      <c r="D509" s="9">
        <v>0</v>
      </c>
      <c r="E509" s="9">
        <v>0</v>
      </c>
      <c r="F509" s="9" t="str">
        <f t="shared" si="24"/>
        <v>-</v>
      </c>
      <c r="G509" s="9">
        <v>8571</v>
      </c>
      <c r="H509" s="15"/>
      <c r="I509" s="12"/>
      <c r="J509" s="12"/>
      <c r="K509" s="12"/>
      <c r="L509" s="12"/>
      <c r="M509" s="12"/>
      <c r="N509" s="12"/>
      <c r="O509" s="12"/>
      <c r="P509" s="12"/>
      <c r="Q509" s="12"/>
      <c r="R509" s="12"/>
      <c r="S509" s="12"/>
      <c r="T509" s="12"/>
      <c r="U509" s="12"/>
      <c r="V509" s="12"/>
      <c r="W509" s="12"/>
      <c r="X509" s="12"/>
      <c r="Y509" s="12"/>
      <c r="Z509" s="12"/>
      <c r="AA509" s="12"/>
    </row>
    <row r="510" spans="1:27" ht="12.75" customHeight="1" x14ac:dyDescent="0.15">
      <c r="A510" s="15">
        <v>202209</v>
      </c>
      <c r="B510" s="13">
        <v>5540246194790</v>
      </c>
      <c r="C510" s="13" t="str">
        <f t="shared" si="23"/>
        <v>MIX LEGUMES</v>
      </c>
      <c r="D510" s="9">
        <v>0</v>
      </c>
      <c r="E510" s="9">
        <v>0</v>
      </c>
      <c r="F510" s="9" t="str">
        <f t="shared" si="24"/>
        <v>-</v>
      </c>
      <c r="G510" s="9">
        <v>710</v>
      </c>
      <c r="H510" s="15"/>
      <c r="I510" s="12"/>
      <c r="J510" s="12"/>
      <c r="K510" s="12"/>
      <c r="L510" s="12"/>
      <c r="M510" s="12"/>
      <c r="N510" s="12"/>
      <c r="O510" s="12"/>
      <c r="P510" s="12"/>
      <c r="Q510" s="12"/>
      <c r="R510" s="12"/>
      <c r="S510" s="12"/>
      <c r="T510" s="12"/>
      <c r="U510" s="12"/>
      <c r="V510" s="12"/>
      <c r="W510" s="12"/>
      <c r="X510" s="12"/>
      <c r="Y510" s="12"/>
      <c r="Z510" s="12"/>
      <c r="AA510" s="12"/>
    </row>
    <row r="511" spans="1:27" ht="12.75" customHeight="1" x14ac:dyDescent="0.15">
      <c r="A511" s="15">
        <v>202209</v>
      </c>
      <c r="B511" s="11">
        <v>5540246194947</v>
      </c>
      <c r="C511" s="13" t="str">
        <f t="shared" si="23"/>
        <v>EMBALLAGES</v>
      </c>
      <c r="D511" s="6">
        <v>0</v>
      </c>
      <c r="E511" s="6">
        <v>0</v>
      </c>
      <c r="F511" s="9" t="str">
        <f t="shared" si="24"/>
        <v>-</v>
      </c>
      <c r="G511" s="6">
        <v>17</v>
      </c>
      <c r="H511" s="15"/>
      <c r="I511" s="12"/>
      <c r="J511" s="12"/>
      <c r="K511" s="12"/>
      <c r="L511" s="12"/>
      <c r="M511" s="12"/>
      <c r="N511" s="12"/>
      <c r="O511" s="12"/>
      <c r="P511" s="12"/>
      <c r="Q511" s="12"/>
      <c r="R511" s="12"/>
      <c r="S511" s="12"/>
      <c r="T511" s="12"/>
      <c r="U511" s="12"/>
      <c r="V511" s="12"/>
      <c r="W511" s="12"/>
      <c r="X511" s="12"/>
      <c r="Y511" s="12"/>
      <c r="Z511" s="12"/>
      <c r="AA511" s="12"/>
    </row>
    <row r="512" spans="1:27" ht="12.75" customHeight="1" x14ac:dyDescent="0.15">
      <c r="A512" s="15">
        <v>202209</v>
      </c>
      <c r="B512" s="13">
        <v>5540246195096</v>
      </c>
      <c r="C512" s="13" t="str">
        <f t="shared" si="23"/>
        <v>MIX LEGUMES</v>
      </c>
      <c r="D512" s="9">
        <v>2005</v>
      </c>
      <c r="E512" s="9">
        <v>11925.2736</v>
      </c>
      <c r="F512" s="9">
        <f t="shared" si="24"/>
        <v>5.9477673815461349</v>
      </c>
      <c r="G512" s="9">
        <v>307</v>
      </c>
      <c r="H512" s="15"/>
      <c r="I512" s="12"/>
      <c r="J512" s="12"/>
      <c r="K512" s="12"/>
      <c r="L512" s="12"/>
      <c r="M512" s="12"/>
      <c r="N512" s="12"/>
      <c r="O512" s="12"/>
      <c r="P512" s="12"/>
      <c r="Q512" s="12"/>
      <c r="R512" s="12"/>
      <c r="S512" s="12"/>
      <c r="T512" s="12"/>
      <c r="U512" s="12"/>
      <c r="V512" s="12"/>
      <c r="W512" s="12"/>
      <c r="X512" s="12"/>
      <c r="Y512" s="12"/>
      <c r="Z512" s="12"/>
      <c r="AA512" s="12"/>
    </row>
    <row r="513" spans="1:27" ht="12.75" customHeight="1" x14ac:dyDescent="0.15">
      <c r="A513" s="15">
        <v>202209</v>
      </c>
      <c r="B513" s="11">
        <v>5540246195241</v>
      </c>
      <c r="C513" s="13" t="str">
        <f t="shared" si="23"/>
        <v>MIX LEGUMES</v>
      </c>
      <c r="D513" s="6">
        <v>0</v>
      </c>
      <c r="E513" s="6">
        <v>0</v>
      </c>
      <c r="F513" s="9" t="str">
        <f t="shared" si="24"/>
        <v>-</v>
      </c>
      <c r="G513" s="6">
        <v>1165</v>
      </c>
      <c r="H513" s="15"/>
      <c r="I513" s="12"/>
      <c r="J513" s="12"/>
      <c r="K513" s="12"/>
      <c r="L513" s="12"/>
      <c r="M513" s="12"/>
      <c r="N513" s="12"/>
      <c r="O513" s="12"/>
      <c r="P513" s="12"/>
      <c r="Q513" s="12"/>
      <c r="R513" s="12"/>
      <c r="S513" s="12"/>
      <c r="T513" s="12"/>
      <c r="U513" s="12"/>
      <c r="V513" s="12"/>
      <c r="W513" s="12"/>
      <c r="X513" s="12"/>
      <c r="Y513" s="12"/>
      <c r="Z513" s="12"/>
      <c r="AA513" s="12"/>
    </row>
    <row r="514" spans="1:27" ht="12.75" customHeight="1" x14ac:dyDescent="0.15">
      <c r="A514" s="15">
        <v>202209</v>
      </c>
      <c r="B514" s="13">
        <v>5540246195242</v>
      </c>
      <c r="C514" s="13" t="str">
        <f t="shared" ref="C514:C577" si="25">VLOOKUP(B514,Categorie,4,FALSE)</f>
        <v>MIX LEGUMES</v>
      </c>
      <c r="D514" s="9">
        <v>0</v>
      </c>
      <c r="E514" s="9">
        <v>0</v>
      </c>
      <c r="F514" s="9" t="str">
        <f t="shared" si="24"/>
        <v>-</v>
      </c>
      <c r="G514" s="9">
        <v>1209</v>
      </c>
      <c r="H514" s="15"/>
      <c r="I514" s="12"/>
      <c r="J514" s="12"/>
      <c r="K514" s="12"/>
      <c r="L514" s="12"/>
      <c r="M514" s="12"/>
      <c r="N514" s="12"/>
      <c r="O514" s="12"/>
      <c r="P514" s="12"/>
      <c r="Q514" s="12"/>
      <c r="R514" s="12"/>
      <c r="S514" s="12"/>
      <c r="T514" s="12"/>
      <c r="U514" s="12"/>
      <c r="V514" s="12"/>
      <c r="W514" s="12"/>
      <c r="X514" s="12"/>
      <c r="Y514" s="12"/>
      <c r="Z514" s="12"/>
      <c r="AA514" s="12"/>
    </row>
    <row r="515" spans="1:27" ht="12.75" customHeight="1" x14ac:dyDescent="0.15">
      <c r="A515" s="15">
        <v>202209</v>
      </c>
      <c r="B515" s="13">
        <v>5540246195250</v>
      </c>
      <c r="C515" s="13" t="str">
        <f t="shared" si="25"/>
        <v>BOULANGERIE</v>
      </c>
      <c r="D515" s="9">
        <v>0</v>
      </c>
      <c r="E515" s="9">
        <v>0</v>
      </c>
      <c r="F515" s="9" t="str">
        <f t="shared" ref="F515:F578" si="26">IFERROR(E515/D515,"-")</f>
        <v>-</v>
      </c>
      <c r="G515" s="9">
        <v>553</v>
      </c>
      <c r="H515" s="15"/>
      <c r="I515" s="12"/>
      <c r="J515" s="12"/>
      <c r="K515" s="12"/>
      <c r="L515" s="12"/>
      <c r="M515" s="12"/>
      <c r="N515" s="12"/>
      <c r="O515" s="12"/>
      <c r="P515" s="12"/>
      <c r="Q515" s="12"/>
      <c r="R515" s="12"/>
      <c r="S515" s="12"/>
      <c r="T515" s="12"/>
      <c r="U515" s="12"/>
      <c r="V515" s="12"/>
      <c r="W515" s="12"/>
      <c r="X515" s="12"/>
      <c r="Y515" s="12"/>
      <c r="Z515" s="12"/>
      <c r="AA515" s="12"/>
    </row>
    <row r="516" spans="1:27" ht="12.75" customHeight="1" x14ac:dyDescent="0.15">
      <c r="A516" s="15">
        <v>202209</v>
      </c>
      <c r="B516" s="11">
        <v>5540246195539</v>
      </c>
      <c r="C516" s="13" t="str">
        <f t="shared" si="25"/>
        <v>CREMERIE</v>
      </c>
      <c r="D516" s="6">
        <v>0</v>
      </c>
      <c r="E516" s="6">
        <v>0</v>
      </c>
      <c r="F516" s="9" t="str">
        <f t="shared" si="26"/>
        <v>-</v>
      </c>
      <c r="G516" s="6">
        <v>460</v>
      </c>
      <c r="H516" s="15"/>
      <c r="I516" s="12"/>
      <c r="J516" s="12"/>
      <c r="K516" s="12"/>
      <c r="L516" s="12"/>
      <c r="M516" s="12"/>
      <c r="N516" s="12"/>
      <c r="O516" s="12"/>
      <c r="P516" s="12"/>
      <c r="Q516" s="12"/>
      <c r="R516" s="12"/>
      <c r="S516" s="12"/>
      <c r="T516" s="12"/>
      <c r="U516" s="12"/>
      <c r="V516" s="12"/>
      <c r="W516" s="12"/>
      <c r="X516" s="12"/>
      <c r="Y516" s="12"/>
      <c r="Z516" s="12"/>
      <c r="AA516" s="12"/>
    </row>
    <row r="517" spans="1:27" ht="12.75" customHeight="1" x14ac:dyDescent="0.15">
      <c r="A517" s="15">
        <v>202209</v>
      </c>
      <c r="B517" s="13">
        <v>5540246195596</v>
      </c>
      <c r="C517" s="13" t="str">
        <f t="shared" si="25"/>
        <v>BOULANGERIE</v>
      </c>
      <c r="D517" s="9">
        <v>0</v>
      </c>
      <c r="E517" s="9">
        <v>0</v>
      </c>
      <c r="F517" s="9" t="str">
        <f t="shared" si="26"/>
        <v>-</v>
      </c>
      <c r="G517" s="9">
        <v>52</v>
      </c>
      <c r="H517" s="15"/>
      <c r="I517" s="12"/>
      <c r="J517" s="12"/>
      <c r="K517" s="12"/>
      <c r="L517" s="12"/>
      <c r="M517" s="12"/>
      <c r="N517" s="12"/>
      <c r="O517" s="12"/>
      <c r="P517" s="12"/>
      <c r="Q517" s="12"/>
      <c r="R517" s="12"/>
      <c r="S517" s="12"/>
      <c r="T517" s="12"/>
      <c r="U517" s="12"/>
      <c r="V517" s="12"/>
      <c r="W517" s="12"/>
      <c r="X517" s="12"/>
      <c r="Y517" s="12"/>
      <c r="Z517" s="12"/>
      <c r="AA517" s="12"/>
    </row>
    <row r="518" spans="1:27" ht="12.75" customHeight="1" x14ac:dyDescent="0.15">
      <c r="A518" s="15">
        <v>202209</v>
      </c>
      <c r="B518" s="11">
        <v>5540246195653</v>
      </c>
      <c r="C518" s="13" t="str">
        <f t="shared" si="25"/>
        <v>EMBALLAGES</v>
      </c>
      <c r="D518" s="6">
        <v>0</v>
      </c>
      <c r="E518" s="6">
        <v>0</v>
      </c>
      <c r="F518" s="9" t="str">
        <f t="shared" si="26"/>
        <v>-</v>
      </c>
      <c r="G518" s="6">
        <v>0</v>
      </c>
      <c r="H518" s="15"/>
      <c r="I518" s="12"/>
      <c r="J518" s="12"/>
      <c r="K518" s="12"/>
      <c r="L518" s="12"/>
      <c r="M518" s="12"/>
      <c r="N518" s="12"/>
      <c r="O518" s="12"/>
      <c r="P518" s="12"/>
      <c r="Q518" s="12"/>
      <c r="R518" s="12"/>
      <c r="S518" s="12"/>
      <c r="T518" s="12"/>
      <c r="U518" s="12"/>
      <c r="V518" s="12"/>
      <c r="W518" s="12"/>
      <c r="X518" s="12"/>
      <c r="Y518" s="12"/>
      <c r="Z518" s="12"/>
      <c r="AA518" s="12"/>
    </row>
    <row r="519" spans="1:27" ht="12.75" customHeight="1" x14ac:dyDescent="0.15">
      <c r="A519" s="15">
        <v>202210</v>
      </c>
      <c r="B519" s="11">
        <v>5540246170256</v>
      </c>
      <c r="C519" s="13" t="str">
        <f t="shared" si="25"/>
        <v>BOULANGERIE</v>
      </c>
      <c r="D519" s="6">
        <v>5253</v>
      </c>
      <c r="E519" s="6">
        <v>35307.532800000001</v>
      </c>
      <c r="F519" s="9">
        <f t="shared" si="26"/>
        <v>6.7214035408338093</v>
      </c>
      <c r="G519" s="6">
        <v>10146</v>
      </c>
      <c r="H519" s="15"/>
      <c r="I519" s="12"/>
      <c r="J519" s="12"/>
      <c r="K519" s="12"/>
      <c r="L519" s="12"/>
      <c r="M519" s="12"/>
      <c r="N519" s="12"/>
      <c r="O519" s="12"/>
      <c r="P519" s="12"/>
      <c r="Q519" s="12"/>
      <c r="R519" s="12"/>
      <c r="S519" s="12"/>
      <c r="T519" s="12"/>
      <c r="U519" s="12"/>
      <c r="V519" s="12"/>
      <c r="W519" s="12"/>
      <c r="X519" s="12"/>
      <c r="Y519" s="12"/>
      <c r="Z519" s="12"/>
      <c r="AA519" s="12"/>
    </row>
    <row r="520" spans="1:27" ht="12.75" customHeight="1" x14ac:dyDescent="0.15">
      <c r="A520" s="15">
        <v>202210</v>
      </c>
      <c r="B520" s="11">
        <v>5540246171759</v>
      </c>
      <c r="C520" s="13" t="str">
        <f t="shared" si="25"/>
        <v>MIX LEGUMES</v>
      </c>
      <c r="D520" s="6">
        <v>5884</v>
      </c>
      <c r="E520" s="6">
        <v>32318.784</v>
      </c>
      <c r="F520" s="9">
        <f t="shared" si="26"/>
        <v>5.492655336505778</v>
      </c>
      <c r="G520" s="6">
        <v>6042</v>
      </c>
      <c r="H520" s="15"/>
      <c r="I520" s="12"/>
      <c r="J520" s="12"/>
      <c r="K520" s="12"/>
      <c r="L520" s="12"/>
      <c r="M520" s="12"/>
      <c r="N520" s="12"/>
      <c r="O520" s="12"/>
      <c r="P520" s="12"/>
      <c r="Q520" s="12"/>
      <c r="R520" s="12"/>
      <c r="S520" s="12"/>
      <c r="T520" s="12"/>
      <c r="U520" s="12"/>
      <c r="V520" s="12"/>
      <c r="W520" s="12"/>
      <c r="X520" s="12"/>
      <c r="Y520" s="12"/>
      <c r="Z520" s="12"/>
      <c r="AA520" s="12"/>
    </row>
    <row r="521" spans="1:27" ht="12.75" customHeight="1" x14ac:dyDescent="0.15">
      <c r="A521" s="15">
        <v>202210</v>
      </c>
      <c r="B521" s="13">
        <v>5540246171888</v>
      </c>
      <c r="C521" s="13" t="str">
        <f t="shared" si="25"/>
        <v>BOULANGERIE</v>
      </c>
      <c r="D521" s="9">
        <v>1782</v>
      </c>
      <c r="E521" s="9">
        <v>30025.727999999999</v>
      </c>
      <c r="F521" s="9">
        <f t="shared" si="26"/>
        <v>16.849454545454545</v>
      </c>
      <c r="G521" s="9">
        <v>2532</v>
      </c>
      <c r="H521" s="15"/>
      <c r="I521" s="12"/>
      <c r="J521" s="12"/>
      <c r="K521" s="12"/>
      <c r="L521" s="12"/>
      <c r="M521" s="12"/>
      <c r="N521" s="12"/>
      <c r="O521" s="12"/>
      <c r="P521" s="12"/>
      <c r="Q521" s="12"/>
      <c r="R521" s="12"/>
      <c r="S521" s="12"/>
      <c r="T521" s="12"/>
      <c r="U521" s="12"/>
      <c r="V521" s="12"/>
      <c r="W521" s="12"/>
      <c r="X521" s="12"/>
      <c r="Y521" s="12"/>
      <c r="Z521" s="12"/>
      <c r="AA521" s="12"/>
    </row>
    <row r="522" spans="1:27" ht="12.75" customHeight="1" x14ac:dyDescent="0.15">
      <c r="A522" s="15">
        <v>202210</v>
      </c>
      <c r="B522" s="11">
        <v>5540246171933</v>
      </c>
      <c r="C522" s="13" t="str">
        <f t="shared" si="25"/>
        <v>CREMERIE</v>
      </c>
      <c r="D522" s="6">
        <v>1894</v>
      </c>
      <c r="E522" s="6">
        <v>1251.4176000000002</v>
      </c>
      <c r="F522" s="9">
        <f t="shared" si="26"/>
        <v>0.66072734952481538</v>
      </c>
      <c r="G522" s="6">
        <v>8520</v>
      </c>
      <c r="H522" s="15"/>
      <c r="I522" s="12"/>
      <c r="J522" s="12"/>
      <c r="K522" s="12"/>
      <c r="L522" s="12"/>
      <c r="M522" s="12"/>
      <c r="N522" s="12"/>
      <c r="O522" s="12"/>
      <c r="P522" s="12"/>
      <c r="Q522" s="12"/>
      <c r="R522" s="12"/>
      <c r="S522" s="12"/>
      <c r="T522" s="12"/>
      <c r="U522" s="12"/>
      <c r="V522" s="12"/>
      <c r="W522" s="12"/>
      <c r="X522" s="12"/>
      <c r="Y522" s="12"/>
      <c r="Z522" s="12"/>
      <c r="AA522" s="12"/>
    </row>
    <row r="523" spans="1:27" ht="12.75" customHeight="1" x14ac:dyDescent="0.15">
      <c r="A523" s="15">
        <v>202210</v>
      </c>
      <c r="B523" s="11">
        <v>5540246172539</v>
      </c>
      <c r="C523" s="13" t="str">
        <f t="shared" si="25"/>
        <v>CREMERIE</v>
      </c>
      <c r="D523" s="6">
        <v>112</v>
      </c>
      <c r="E523" s="6">
        <v>2425.2912000000001</v>
      </c>
      <c r="F523" s="9">
        <f t="shared" si="26"/>
        <v>21.654385714285716</v>
      </c>
      <c r="G523" s="6">
        <v>154</v>
      </c>
      <c r="H523" s="15"/>
      <c r="I523" s="12"/>
      <c r="J523" s="12"/>
      <c r="K523" s="12"/>
      <c r="L523" s="12"/>
      <c r="M523" s="12"/>
      <c r="N523" s="12"/>
      <c r="O523" s="12"/>
      <c r="P523" s="12"/>
      <c r="Q523" s="12"/>
      <c r="R523" s="12"/>
      <c r="S523" s="12"/>
      <c r="T523" s="12"/>
      <c r="U523" s="12"/>
      <c r="V523" s="12"/>
      <c r="W523" s="12"/>
      <c r="X523" s="12"/>
      <c r="Y523" s="12"/>
      <c r="Z523" s="12"/>
      <c r="AA523" s="12"/>
    </row>
    <row r="524" spans="1:27" ht="12.75" customHeight="1" x14ac:dyDescent="0.15">
      <c r="A524" s="15">
        <v>202210</v>
      </c>
      <c r="B524" s="13">
        <v>5540246172669</v>
      </c>
      <c r="C524" s="13" t="str">
        <f t="shared" si="25"/>
        <v>CREMERIE</v>
      </c>
      <c r="D524" s="9">
        <v>557</v>
      </c>
      <c r="E524" s="9">
        <v>7801.92</v>
      </c>
      <c r="F524" s="9">
        <f t="shared" si="26"/>
        <v>14.007037701974866</v>
      </c>
      <c r="G524" s="9">
        <v>1420</v>
      </c>
      <c r="H524" s="15"/>
      <c r="I524" s="12"/>
      <c r="J524" s="12"/>
      <c r="K524" s="12"/>
      <c r="L524" s="12"/>
      <c r="M524" s="12"/>
      <c r="N524" s="12"/>
      <c r="O524" s="12"/>
      <c r="P524" s="12"/>
      <c r="Q524" s="12"/>
      <c r="R524" s="12"/>
      <c r="S524" s="12"/>
      <c r="T524" s="12"/>
      <c r="U524" s="12"/>
      <c r="V524" s="12"/>
      <c r="W524" s="12"/>
      <c r="X524" s="12"/>
      <c r="Y524" s="12"/>
      <c r="Z524" s="12"/>
      <c r="AA524" s="12"/>
    </row>
    <row r="525" spans="1:27" ht="12.75" customHeight="1" x14ac:dyDescent="0.15">
      <c r="A525" s="15">
        <v>202210</v>
      </c>
      <c r="B525" s="11">
        <v>5540246172978</v>
      </c>
      <c r="C525" s="13" t="str">
        <f t="shared" si="25"/>
        <v>CREMERIE</v>
      </c>
      <c r="D525" s="6">
        <v>0</v>
      </c>
      <c r="E525" s="6">
        <v>0</v>
      </c>
      <c r="F525" s="9" t="str">
        <f t="shared" si="26"/>
        <v>-</v>
      </c>
      <c r="G525" s="6">
        <v>15285</v>
      </c>
      <c r="H525" s="15"/>
      <c r="I525" s="12"/>
      <c r="J525" s="12"/>
      <c r="K525" s="12"/>
      <c r="L525" s="12"/>
      <c r="M525" s="12"/>
      <c r="N525" s="12"/>
      <c r="O525" s="12"/>
      <c r="P525" s="12"/>
      <c r="Q525" s="12"/>
      <c r="R525" s="12"/>
      <c r="S525" s="12"/>
      <c r="T525" s="12"/>
      <c r="U525" s="12"/>
      <c r="V525" s="12"/>
      <c r="W525" s="12"/>
      <c r="X525" s="12"/>
      <c r="Y525" s="12"/>
      <c r="Z525" s="12"/>
      <c r="AA525" s="12"/>
    </row>
    <row r="526" spans="1:27" ht="12.75" customHeight="1" x14ac:dyDescent="0.15">
      <c r="A526" s="15">
        <v>202210</v>
      </c>
      <c r="B526" s="13">
        <v>5540246173472</v>
      </c>
      <c r="C526" s="13" t="str">
        <f t="shared" si="25"/>
        <v>CREMERIE</v>
      </c>
      <c r="D526" s="9">
        <v>181</v>
      </c>
      <c r="E526" s="9">
        <v>4178.3040000000001</v>
      </c>
      <c r="F526" s="9">
        <f t="shared" si="26"/>
        <v>23.084552486187846</v>
      </c>
      <c r="G526" s="9">
        <v>850</v>
      </c>
      <c r="H526" s="15"/>
      <c r="I526" s="12"/>
      <c r="J526" s="12"/>
      <c r="K526" s="12"/>
      <c r="L526" s="12"/>
      <c r="M526" s="12"/>
      <c r="N526" s="12"/>
      <c r="O526" s="12"/>
      <c r="P526" s="12"/>
      <c r="Q526" s="12"/>
      <c r="R526" s="12"/>
      <c r="S526" s="12"/>
      <c r="T526" s="12"/>
      <c r="U526" s="12"/>
      <c r="V526" s="12"/>
      <c r="W526" s="12"/>
      <c r="X526" s="12"/>
      <c r="Y526" s="12"/>
      <c r="Z526" s="12"/>
      <c r="AA526" s="12"/>
    </row>
    <row r="527" spans="1:27" ht="12.75" customHeight="1" x14ac:dyDescent="0.15">
      <c r="A527" s="15">
        <v>202210</v>
      </c>
      <c r="B527" s="11">
        <v>5540246173492</v>
      </c>
      <c r="C527" s="13" t="str">
        <f t="shared" si="25"/>
        <v>VOLAILLE</v>
      </c>
      <c r="D527" s="6">
        <v>0</v>
      </c>
      <c r="E527" s="6">
        <v>0</v>
      </c>
      <c r="F527" s="9" t="str">
        <f t="shared" si="26"/>
        <v>-</v>
      </c>
      <c r="G527" s="6">
        <v>0</v>
      </c>
      <c r="H527" s="15"/>
      <c r="I527" s="12"/>
      <c r="J527" s="12"/>
      <c r="K527" s="12"/>
      <c r="L527" s="12"/>
      <c r="M527" s="12"/>
      <c r="N527" s="12"/>
      <c r="O527" s="12"/>
      <c r="P527" s="12"/>
      <c r="Q527" s="12"/>
      <c r="R527" s="12"/>
      <c r="S527" s="12"/>
      <c r="T527" s="12"/>
      <c r="U527" s="12"/>
      <c r="V527" s="12"/>
      <c r="W527" s="12"/>
      <c r="X527" s="12"/>
      <c r="Y527" s="12"/>
      <c r="Z527" s="12"/>
      <c r="AA527" s="12"/>
    </row>
    <row r="528" spans="1:27" ht="12.75" customHeight="1" x14ac:dyDescent="0.15">
      <c r="A528" s="15">
        <v>202210</v>
      </c>
      <c r="B528" s="11">
        <v>5540246173685</v>
      </c>
      <c r="C528" s="13" t="str">
        <f t="shared" si="25"/>
        <v>EMBALLAGES</v>
      </c>
      <c r="D528" s="6">
        <v>170</v>
      </c>
      <c r="E528" s="6">
        <v>4417.2431999999999</v>
      </c>
      <c r="F528" s="9">
        <f t="shared" si="26"/>
        <v>25.983783529411763</v>
      </c>
      <c r="G528" s="6">
        <v>121</v>
      </c>
      <c r="H528" s="15"/>
      <c r="I528" s="12"/>
      <c r="J528" s="12"/>
      <c r="K528" s="12"/>
      <c r="L528" s="12"/>
      <c r="M528" s="12"/>
      <c r="N528" s="12"/>
      <c r="O528" s="12"/>
      <c r="P528" s="12"/>
      <c r="Q528" s="12"/>
      <c r="R528" s="12"/>
      <c r="S528" s="12"/>
      <c r="T528" s="12"/>
      <c r="U528" s="12"/>
      <c r="V528" s="12"/>
      <c r="W528" s="12"/>
      <c r="X528" s="12"/>
      <c r="Y528" s="12"/>
      <c r="Z528" s="12"/>
      <c r="AA528" s="12"/>
    </row>
    <row r="529" spans="1:27" ht="12.75" customHeight="1" x14ac:dyDescent="0.15">
      <c r="A529" s="15">
        <v>202210</v>
      </c>
      <c r="B529" s="13">
        <v>5540246173686</v>
      </c>
      <c r="C529" s="13" t="str">
        <f t="shared" si="25"/>
        <v>EMBALLAGES</v>
      </c>
      <c r="D529" s="9">
        <v>151</v>
      </c>
      <c r="E529" s="9">
        <v>3903.9840000000004</v>
      </c>
      <c r="F529" s="9">
        <f t="shared" si="26"/>
        <v>25.85419867549669</v>
      </c>
      <c r="G529" s="9">
        <v>0</v>
      </c>
      <c r="H529" s="15"/>
      <c r="I529" s="12"/>
      <c r="J529" s="12"/>
      <c r="K529" s="12"/>
      <c r="L529" s="12"/>
      <c r="M529" s="12"/>
      <c r="N529" s="12"/>
      <c r="O529" s="12"/>
      <c r="P529" s="12"/>
      <c r="Q529" s="12"/>
      <c r="R529" s="12"/>
      <c r="S529" s="12"/>
      <c r="T529" s="12"/>
      <c r="U529" s="12"/>
      <c r="V529" s="12"/>
      <c r="W529" s="12"/>
      <c r="X529" s="12"/>
      <c r="Y529" s="12"/>
      <c r="Z529" s="12"/>
      <c r="AA529" s="12"/>
    </row>
    <row r="530" spans="1:27" ht="12.75" customHeight="1" x14ac:dyDescent="0.15">
      <c r="A530" s="15">
        <v>202210</v>
      </c>
      <c r="B530" s="13">
        <v>5540246173906</v>
      </c>
      <c r="C530" s="13" t="str">
        <f t="shared" si="25"/>
        <v>VOLAILLE</v>
      </c>
      <c r="D530" s="9">
        <v>1750</v>
      </c>
      <c r="E530" s="9">
        <v>32507.654400000003</v>
      </c>
      <c r="F530" s="9">
        <f t="shared" si="26"/>
        <v>18.575802514285716</v>
      </c>
      <c r="G530" s="9">
        <v>3016</v>
      </c>
      <c r="H530" s="15"/>
      <c r="I530" s="12"/>
      <c r="J530" s="12"/>
      <c r="K530" s="12"/>
      <c r="L530" s="12"/>
      <c r="M530" s="12"/>
      <c r="N530" s="12"/>
      <c r="O530" s="12"/>
      <c r="P530" s="12"/>
      <c r="Q530" s="12"/>
      <c r="R530" s="12"/>
      <c r="S530" s="12"/>
      <c r="T530" s="12"/>
      <c r="U530" s="12"/>
      <c r="V530" s="12"/>
      <c r="W530" s="12"/>
      <c r="X530" s="12"/>
      <c r="Y530" s="12"/>
      <c r="Z530" s="12"/>
      <c r="AA530" s="12"/>
    </row>
    <row r="531" spans="1:27" ht="12.75" customHeight="1" x14ac:dyDescent="0.15">
      <c r="A531" s="15">
        <v>202210</v>
      </c>
      <c r="B531" s="11">
        <v>5540246174095</v>
      </c>
      <c r="C531" s="13" t="str">
        <f t="shared" si="25"/>
        <v>CREMERIE</v>
      </c>
      <c r="D531" s="6">
        <v>77</v>
      </c>
      <c r="E531" s="6">
        <v>2389.3056000000001</v>
      </c>
      <c r="F531" s="9">
        <f t="shared" si="26"/>
        <v>31.02994285714286</v>
      </c>
      <c r="G531" s="6">
        <v>154</v>
      </c>
      <c r="H531" s="15"/>
      <c r="I531" s="12"/>
      <c r="J531" s="12"/>
      <c r="K531" s="12"/>
      <c r="L531" s="12"/>
      <c r="M531" s="12"/>
      <c r="N531" s="12"/>
      <c r="O531" s="12"/>
      <c r="P531" s="12"/>
      <c r="Q531" s="12"/>
      <c r="R531" s="12"/>
      <c r="S531" s="12"/>
      <c r="T531" s="12"/>
      <c r="U531" s="12"/>
      <c r="V531" s="12"/>
      <c r="W531" s="12"/>
      <c r="X531" s="12"/>
      <c r="Y531" s="12"/>
      <c r="Z531" s="12"/>
      <c r="AA531" s="12"/>
    </row>
    <row r="532" spans="1:27" ht="12.75" customHeight="1" x14ac:dyDescent="0.15">
      <c r="A532" s="15">
        <v>202210</v>
      </c>
      <c r="B532" s="13">
        <v>5540246174174</v>
      </c>
      <c r="C532" s="13" t="str">
        <f t="shared" si="25"/>
        <v>CREMERIE</v>
      </c>
      <c r="D532" s="9">
        <v>91</v>
      </c>
      <c r="E532" s="9">
        <v>1251.8063999999999</v>
      </c>
      <c r="F532" s="9">
        <f t="shared" si="26"/>
        <v>13.756114285714284</v>
      </c>
      <c r="G532" s="9">
        <v>666</v>
      </c>
      <c r="H532" s="15"/>
      <c r="I532" s="12"/>
      <c r="J532" s="12"/>
      <c r="K532" s="12"/>
      <c r="L532" s="12"/>
      <c r="M532" s="12"/>
      <c r="N532" s="12"/>
      <c r="O532" s="12"/>
      <c r="P532" s="12"/>
      <c r="Q532" s="12"/>
      <c r="R532" s="12"/>
      <c r="S532" s="12"/>
      <c r="T532" s="12"/>
      <c r="U532" s="12"/>
      <c r="V532" s="12"/>
      <c r="W532" s="12"/>
      <c r="X532" s="12"/>
      <c r="Y532" s="12"/>
      <c r="Z532" s="12"/>
      <c r="AA532" s="12"/>
    </row>
    <row r="533" spans="1:27" ht="12.75" customHeight="1" x14ac:dyDescent="0.15">
      <c r="A533" s="15">
        <v>202210</v>
      </c>
      <c r="B533" s="11">
        <v>5540246175047</v>
      </c>
      <c r="C533" s="13" t="str">
        <f t="shared" si="25"/>
        <v>CREMERIE</v>
      </c>
      <c r="D533" s="6">
        <v>432</v>
      </c>
      <c r="E533" s="6">
        <v>4572.0288</v>
      </c>
      <c r="F533" s="9">
        <f t="shared" si="26"/>
        <v>10.583399999999999</v>
      </c>
      <c r="G533" s="6">
        <v>877</v>
      </c>
      <c r="H533" s="15"/>
      <c r="I533" s="12"/>
      <c r="J533" s="12"/>
      <c r="K533" s="12"/>
      <c r="L533" s="12"/>
      <c r="M533" s="12"/>
      <c r="N533" s="12"/>
      <c r="O533" s="12"/>
      <c r="P533" s="12"/>
      <c r="Q533" s="12"/>
      <c r="R533" s="12"/>
      <c r="S533" s="12"/>
      <c r="T533" s="12"/>
      <c r="U533" s="12"/>
      <c r="V533" s="12"/>
      <c r="W533" s="12"/>
      <c r="X533" s="12"/>
      <c r="Y533" s="12"/>
      <c r="Z533" s="12"/>
      <c r="AA533" s="12"/>
    </row>
    <row r="534" spans="1:27" ht="12.75" customHeight="1" x14ac:dyDescent="0.15">
      <c r="A534" s="15">
        <v>202210</v>
      </c>
      <c r="B534" s="13">
        <v>5540246175049</v>
      </c>
      <c r="C534" s="13" t="str">
        <f t="shared" si="25"/>
        <v>CREMERIE</v>
      </c>
      <c r="D534" s="9">
        <v>683</v>
      </c>
      <c r="E534" s="9">
        <v>7099.7472000000007</v>
      </c>
      <c r="F534" s="9">
        <f t="shared" si="26"/>
        <v>10.394944655929724</v>
      </c>
      <c r="G534" s="9">
        <v>4274</v>
      </c>
      <c r="H534" s="15"/>
      <c r="I534" s="12"/>
      <c r="J534" s="12"/>
      <c r="K534" s="12"/>
      <c r="L534" s="12"/>
      <c r="M534" s="12"/>
      <c r="N534" s="12"/>
      <c r="O534" s="12"/>
      <c r="P534" s="12"/>
      <c r="Q534" s="12"/>
      <c r="R534" s="12"/>
      <c r="S534" s="12"/>
      <c r="T534" s="12"/>
      <c r="U534" s="12"/>
      <c r="V534" s="12"/>
      <c r="W534" s="12"/>
      <c r="X534" s="12"/>
      <c r="Y534" s="12"/>
      <c r="Z534" s="12"/>
      <c r="AA534" s="12"/>
    </row>
    <row r="535" spans="1:27" ht="12.75" customHeight="1" x14ac:dyDescent="0.15">
      <c r="A535" s="15">
        <v>202210</v>
      </c>
      <c r="B535" s="11">
        <v>5540246175050</v>
      </c>
      <c r="C535" s="13" t="str">
        <f t="shared" si="25"/>
        <v>CREMERIE</v>
      </c>
      <c r="D535" s="6">
        <v>557</v>
      </c>
      <c r="E535" s="6">
        <v>6448.8960000000006</v>
      </c>
      <c r="F535" s="9">
        <f t="shared" si="26"/>
        <v>11.57791023339318</v>
      </c>
      <c r="G535" s="6">
        <v>3383</v>
      </c>
      <c r="H535" s="15"/>
      <c r="I535" s="12"/>
      <c r="J535" s="12"/>
      <c r="K535" s="12"/>
      <c r="L535" s="12"/>
      <c r="M535" s="12"/>
      <c r="N535" s="12"/>
      <c r="O535" s="12"/>
      <c r="P535" s="12"/>
      <c r="Q535" s="12"/>
      <c r="R535" s="12"/>
      <c r="S535" s="12"/>
      <c r="T535" s="12"/>
      <c r="U535" s="12"/>
      <c r="V535" s="12"/>
      <c r="W535" s="12"/>
      <c r="X535" s="12"/>
      <c r="Y535" s="12"/>
      <c r="Z535" s="12"/>
      <c r="AA535" s="12"/>
    </row>
    <row r="536" spans="1:27" ht="12.75" customHeight="1" x14ac:dyDescent="0.15">
      <c r="A536" s="15">
        <v>202210</v>
      </c>
      <c r="B536" s="11">
        <v>5540246175372</v>
      </c>
      <c r="C536" s="13" t="str">
        <f t="shared" si="25"/>
        <v>BOULANGERIE</v>
      </c>
      <c r="D536" s="6">
        <v>1949</v>
      </c>
      <c r="E536" s="6">
        <v>7620.4800000000005</v>
      </c>
      <c r="F536" s="9">
        <f t="shared" si="26"/>
        <v>3.9099435608004107</v>
      </c>
      <c r="G536" s="6">
        <v>522</v>
      </c>
      <c r="H536" s="15"/>
      <c r="I536" s="12"/>
      <c r="J536" s="12"/>
      <c r="K536" s="12"/>
      <c r="L536" s="12"/>
      <c r="M536" s="12"/>
      <c r="N536" s="12"/>
      <c r="O536" s="12"/>
      <c r="P536" s="12"/>
      <c r="Q536" s="12"/>
      <c r="R536" s="12"/>
      <c r="S536" s="12"/>
      <c r="T536" s="12"/>
      <c r="U536" s="12"/>
      <c r="V536" s="12"/>
      <c r="W536" s="12"/>
      <c r="X536" s="12"/>
      <c r="Y536" s="12"/>
      <c r="Z536" s="12"/>
      <c r="AA536" s="12"/>
    </row>
    <row r="537" spans="1:27" ht="12.75" customHeight="1" x14ac:dyDescent="0.15">
      <c r="A537" s="15">
        <v>202210</v>
      </c>
      <c r="B537" s="13">
        <v>5540246176294</v>
      </c>
      <c r="C537" s="13" t="str">
        <f t="shared" si="25"/>
        <v>CREMERIE</v>
      </c>
      <c r="D537" s="9">
        <v>2265</v>
      </c>
      <c r="E537" s="9">
        <v>2146.0896000000002</v>
      </c>
      <c r="F537" s="9">
        <f t="shared" si="26"/>
        <v>0.94750092715231804</v>
      </c>
      <c r="G537" s="9">
        <v>12027</v>
      </c>
      <c r="H537" s="15"/>
      <c r="I537" s="12"/>
      <c r="J537" s="12"/>
      <c r="K537" s="12"/>
      <c r="L537" s="12"/>
      <c r="M537" s="12"/>
      <c r="N537" s="12"/>
      <c r="O537" s="12"/>
      <c r="P537" s="12"/>
      <c r="Q537" s="12"/>
      <c r="R537" s="12"/>
      <c r="S537" s="12"/>
      <c r="T537" s="12"/>
      <c r="U537" s="12"/>
      <c r="V537" s="12"/>
      <c r="W537" s="12"/>
      <c r="X537" s="12"/>
      <c r="Y537" s="12"/>
      <c r="Z537" s="12"/>
      <c r="AA537" s="12"/>
    </row>
    <row r="538" spans="1:27" ht="12.75" customHeight="1" x14ac:dyDescent="0.15">
      <c r="A538" s="15">
        <v>202210</v>
      </c>
      <c r="B538" s="11">
        <v>5540246176295</v>
      </c>
      <c r="C538" s="13" t="str">
        <f t="shared" si="25"/>
        <v>CREMERIE</v>
      </c>
      <c r="D538" s="6">
        <v>10060</v>
      </c>
      <c r="E538" s="6">
        <v>9534.3263999999999</v>
      </c>
      <c r="F538" s="9">
        <f t="shared" si="26"/>
        <v>0.94774616302186876</v>
      </c>
      <c r="G538" s="6">
        <v>90907</v>
      </c>
      <c r="H538" s="15"/>
      <c r="I538" s="12"/>
      <c r="J538" s="12"/>
      <c r="K538" s="12"/>
      <c r="L538" s="12"/>
      <c r="M538" s="12"/>
      <c r="N538" s="12"/>
      <c r="O538" s="12"/>
      <c r="P538" s="12"/>
      <c r="Q538" s="12"/>
      <c r="R538" s="12"/>
      <c r="S538" s="12"/>
      <c r="T538" s="12"/>
      <c r="U538" s="12"/>
      <c r="V538" s="12"/>
      <c r="W538" s="12"/>
      <c r="X538" s="12"/>
      <c r="Y538" s="12"/>
      <c r="Z538" s="12"/>
      <c r="AA538" s="12"/>
    </row>
    <row r="539" spans="1:27" ht="12.75" customHeight="1" x14ac:dyDescent="0.15">
      <c r="A539" s="15">
        <v>202210</v>
      </c>
      <c r="B539" s="11">
        <v>5540246176699</v>
      </c>
      <c r="C539" s="13" t="str">
        <f t="shared" si="25"/>
        <v>CREMERIE</v>
      </c>
      <c r="D539" s="6">
        <v>4594</v>
      </c>
      <c r="E539" s="6">
        <v>2164.0608000000002</v>
      </c>
      <c r="F539" s="9">
        <f t="shared" si="26"/>
        <v>0.47106242925555075</v>
      </c>
      <c r="G539" s="6">
        <v>65355</v>
      </c>
      <c r="H539" s="15"/>
      <c r="I539" s="12"/>
      <c r="J539" s="12"/>
      <c r="K539" s="12"/>
      <c r="L539" s="12"/>
      <c r="M539" s="12"/>
      <c r="N539" s="12"/>
      <c r="O539" s="12"/>
      <c r="P539" s="12"/>
      <c r="Q539" s="12"/>
      <c r="R539" s="12"/>
      <c r="S539" s="12"/>
      <c r="T539" s="12"/>
      <c r="U539" s="12"/>
      <c r="V539" s="12"/>
      <c r="W539" s="12"/>
      <c r="X539" s="12"/>
      <c r="Y539" s="12"/>
      <c r="Z539" s="12"/>
      <c r="AA539" s="12"/>
    </row>
    <row r="540" spans="1:27" ht="12.75" customHeight="1" x14ac:dyDescent="0.15">
      <c r="A540" s="15">
        <v>202210</v>
      </c>
      <c r="B540" s="11">
        <v>5540246177133</v>
      </c>
      <c r="C540" s="13" t="str">
        <f t="shared" si="25"/>
        <v>MIX LEGUMES</v>
      </c>
      <c r="D540" s="6">
        <v>13422</v>
      </c>
      <c r="E540" s="6">
        <v>48732.840000000004</v>
      </c>
      <c r="F540" s="9">
        <f t="shared" si="26"/>
        <v>3.6308180599016544</v>
      </c>
      <c r="G540" s="6">
        <v>39510</v>
      </c>
      <c r="H540" s="15"/>
      <c r="I540" s="12"/>
      <c r="J540" s="12"/>
      <c r="K540" s="12"/>
      <c r="L540" s="12"/>
      <c r="M540" s="12"/>
      <c r="N540" s="12"/>
      <c r="O540" s="12"/>
      <c r="P540" s="12"/>
      <c r="Q540" s="12"/>
      <c r="R540" s="12"/>
      <c r="S540" s="12"/>
      <c r="T540" s="12"/>
      <c r="U540" s="12"/>
      <c r="V540" s="12"/>
      <c r="W540" s="12"/>
      <c r="X540" s="12"/>
      <c r="Y540" s="12"/>
      <c r="Z540" s="12"/>
      <c r="AA540" s="12"/>
    </row>
    <row r="541" spans="1:27" ht="12.75" customHeight="1" x14ac:dyDescent="0.15">
      <c r="A541" s="15">
        <v>202210</v>
      </c>
      <c r="B541" s="13">
        <v>5540246177376</v>
      </c>
      <c r="C541" s="13" t="str">
        <f t="shared" si="25"/>
        <v>BOULANGERIE</v>
      </c>
      <c r="D541" s="9">
        <v>1775</v>
      </c>
      <c r="E541" s="9">
        <v>71096.184000000008</v>
      </c>
      <c r="F541" s="9">
        <f t="shared" si="26"/>
        <v>40.05418816901409</v>
      </c>
      <c r="G541" s="9">
        <v>1328</v>
      </c>
      <c r="H541" s="15"/>
      <c r="I541" s="12"/>
      <c r="J541" s="12"/>
      <c r="K541" s="12"/>
      <c r="L541" s="12"/>
      <c r="M541" s="12"/>
      <c r="N541" s="12"/>
      <c r="O541" s="12"/>
      <c r="P541" s="12"/>
      <c r="Q541" s="12"/>
      <c r="R541" s="12"/>
      <c r="S541" s="12"/>
      <c r="T541" s="12"/>
      <c r="U541" s="12"/>
      <c r="V541" s="12"/>
      <c r="W541" s="12"/>
      <c r="X541" s="12"/>
      <c r="Y541" s="12"/>
      <c r="Z541" s="12"/>
      <c r="AA541" s="12"/>
    </row>
    <row r="542" spans="1:27" ht="12.75" customHeight="1" x14ac:dyDescent="0.15">
      <c r="A542" s="15">
        <v>202210</v>
      </c>
      <c r="B542" s="11">
        <v>5540246180522</v>
      </c>
      <c r="C542" s="13" t="str">
        <f t="shared" si="25"/>
        <v>BOULANGERIE</v>
      </c>
      <c r="D542" s="6">
        <v>1184</v>
      </c>
      <c r="E542" s="6">
        <v>20710.080000000002</v>
      </c>
      <c r="F542" s="9">
        <f t="shared" si="26"/>
        <v>17.491621621621622</v>
      </c>
      <c r="G542" s="6">
        <v>1963</v>
      </c>
      <c r="H542" s="15"/>
      <c r="I542" s="12"/>
      <c r="J542" s="12"/>
      <c r="K542" s="12"/>
      <c r="L542" s="12"/>
      <c r="M542" s="12"/>
      <c r="N542" s="12"/>
      <c r="O542" s="12"/>
      <c r="P542" s="12"/>
      <c r="Q542" s="12"/>
      <c r="R542" s="12"/>
      <c r="S542" s="12"/>
      <c r="T542" s="12"/>
      <c r="U542" s="12"/>
      <c r="V542" s="12"/>
      <c r="W542" s="12"/>
      <c r="X542" s="12"/>
      <c r="Y542" s="12"/>
      <c r="Z542" s="12"/>
      <c r="AA542" s="12"/>
    </row>
    <row r="543" spans="1:27" ht="12.75" customHeight="1" x14ac:dyDescent="0.15">
      <c r="A543" s="15">
        <v>202210</v>
      </c>
      <c r="B543" s="13">
        <v>5540246181016</v>
      </c>
      <c r="C543" s="13" t="str">
        <f t="shared" si="25"/>
        <v>VOLAILLE</v>
      </c>
      <c r="D543" s="9">
        <v>9577</v>
      </c>
      <c r="E543" s="9">
        <v>78233.212800000008</v>
      </c>
      <c r="F543" s="9">
        <f t="shared" si="26"/>
        <v>8.1688642372350433</v>
      </c>
      <c r="G543" s="9">
        <v>22189</v>
      </c>
      <c r="H543" s="15"/>
      <c r="I543" s="12"/>
      <c r="J543" s="12"/>
      <c r="K543" s="12"/>
      <c r="L543" s="12"/>
      <c r="M543" s="12"/>
      <c r="N543" s="12"/>
      <c r="O543" s="12"/>
      <c r="P543" s="12"/>
      <c r="Q543" s="12"/>
      <c r="R543" s="12"/>
      <c r="S543" s="12"/>
      <c r="T543" s="12"/>
      <c r="U543" s="12"/>
      <c r="V543" s="12"/>
      <c r="W543" s="12"/>
      <c r="X543" s="12"/>
      <c r="Y543" s="12"/>
      <c r="Z543" s="12"/>
      <c r="AA543" s="12"/>
    </row>
    <row r="544" spans="1:27" ht="12.75" customHeight="1" x14ac:dyDescent="0.15">
      <c r="A544" s="15">
        <v>202210</v>
      </c>
      <c r="B544" s="11">
        <v>5540246181061</v>
      </c>
      <c r="C544" s="13" t="str">
        <f t="shared" si="25"/>
        <v>VOLAILLE</v>
      </c>
      <c r="D544" s="6">
        <v>22342</v>
      </c>
      <c r="E544" s="6">
        <v>26458.617600000001</v>
      </c>
      <c r="F544" s="9">
        <f t="shared" si="26"/>
        <v>1.18425465938591</v>
      </c>
      <c r="G544" s="6">
        <v>85817</v>
      </c>
      <c r="H544" s="15"/>
      <c r="I544" s="12"/>
      <c r="J544" s="12"/>
      <c r="K544" s="12"/>
      <c r="L544" s="12"/>
      <c r="M544" s="12"/>
      <c r="N544" s="12"/>
      <c r="O544" s="12"/>
      <c r="P544" s="12"/>
      <c r="Q544" s="12"/>
      <c r="R544" s="12"/>
      <c r="S544" s="12"/>
      <c r="T544" s="12"/>
      <c r="U544" s="12"/>
      <c r="V544" s="12"/>
      <c r="W544" s="12"/>
      <c r="X544" s="12"/>
      <c r="Y544" s="12"/>
      <c r="Z544" s="12"/>
      <c r="AA544" s="12"/>
    </row>
    <row r="545" spans="1:27" ht="12.75" customHeight="1" x14ac:dyDescent="0.15">
      <c r="A545" s="15">
        <v>202210</v>
      </c>
      <c r="B545" s="13">
        <v>5540246182684</v>
      </c>
      <c r="C545" s="13" t="str">
        <f t="shared" si="25"/>
        <v>BOULANGERIE</v>
      </c>
      <c r="D545" s="9">
        <v>33</v>
      </c>
      <c r="E545" s="9">
        <v>1629.9360000000001</v>
      </c>
      <c r="F545" s="9">
        <f t="shared" si="26"/>
        <v>49.392000000000003</v>
      </c>
      <c r="G545" s="9">
        <v>553</v>
      </c>
      <c r="H545" s="15"/>
      <c r="I545" s="12"/>
      <c r="J545" s="12"/>
      <c r="K545" s="12"/>
      <c r="L545" s="12"/>
      <c r="M545" s="12"/>
      <c r="N545" s="12"/>
      <c r="O545" s="12"/>
      <c r="P545" s="12"/>
      <c r="Q545" s="12"/>
      <c r="R545" s="12"/>
      <c r="S545" s="12"/>
      <c r="T545" s="12"/>
      <c r="U545" s="12"/>
      <c r="V545" s="12"/>
      <c r="W545" s="12"/>
      <c r="X545" s="12"/>
      <c r="Y545" s="12"/>
      <c r="Z545" s="12"/>
      <c r="AA545" s="12"/>
    </row>
    <row r="546" spans="1:27" ht="12.75" customHeight="1" x14ac:dyDescent="0.15">
      <c r="A546" s="15">
        <v>202210</v>
      </c>
      <c r="B546" s="13">
        <v>5540246183130</v>
      </c>
      <c r="C546" s="13" t="str">
        <f t="shared" si="25"/>
        <v>MIX LEGUMES</v>
      </c>
      <c r="D546" s="9">
        <v>6202</v>
      </c>
      <c r="E546" s="9">
        <v>26258.688000000002</v>
      </c>
      <c r="F546" s="9">
        <f t="shared" si="26"/>
        <v>4.2339064817800711</v>
      </c>
      <c r="G546" s="9">
        <v>8227</v>
      </c>
      <c r="H546" s="15"/>
      <c r="I546" s="12"/>
      <c r="J546" s="12"/>
      <c r="K546" s="12"/>
      <c r="L546" s="12"/>
      <c r="M546" s="12"/>
      <c r="N546" s="12"/>
      <c r="O546" s="12"/>
      <c r="P546" s="12"/>
      <c r="Q546" s="12"/>
      <c r="R546" s="12"/>
      <c r="S546" s="12"/>
      <c r="T546" s="12"/>
      <c r="U546" s="12"/>
      <c r="V546" s="12"/>
      <c r="W546" s="12"/>
      <c r="X546" s="12"/>
      <c r="Y546" s="12"/>
      <c r="Z546" s="12"/>
      <c r="AA546" s="12"/>
    </row>
    <row r="547" spans="1:27" ht="12.75" customHeight="1" x14ac:dyDescent="0.15">
      <c r="A547" s="15">
        <v>202210</v>
      </c>
      <c r="B547" s="13">
        <v>5540246183455</v>
      </c>
      <c r="C547" s="13" t="str">
        <f t="shared" si="25"/>
        <v>MIX LEGUMES</v>
      </c>
      <c r="D547" s="9">
        <v>557</v>
      </c>
      <c r="E547" s="9">
        <v>4375.2960000000003</v>
      </c>
      <c r="F547" s="9">
        <f t="shared" si="26"/>
        <v>7.8551095152603239</v>
      </c>
      <c r="G547" s="9">
        <v>557</v>
      </c>
      <c r="H547" s="15"/>
      <c r="I547" s="12"/>
      <c r="J547" s="12"/>
      <c r="K547" s="12"/>
      <c r="L547" s="12"/>
      <c r="M547" s="12"/>
      <c r="N547" s="12"/>
      <c r="O547" s="12"/>
      <c r="P547" s="12"/>
      <c r="Q547" s="12"/>
      <c r="R547" s="12"/>
      <c r="S547" s="12"/>
      <c r="T547" s="12"/>
      <c r="U547" s="12"/>
      <c r="V547" s="12"/>
      <c r="W547" s="12"/>
      <c r="X547" s="12"/>
      <c r="Y547" s="12"/>
      <c r="Z547" s="12"/>
      <c r="AA547" s="12"/>
    </row>
    <row r="548" spans="1:27" ht="12.75" customHeight="1" x14ac:dyDescent="0.15">
      <c r="A548" s="15">
        <v>202210</v>
      </c>
      <c r="B548" s="13">
        <v>5540246183537</v>
      </c>
      <c r="C548" s="13" t="str">
        <f t="shared" si="25"/>
        <v>MIX LEGUMES</v>
      </c>
      <c r="D548" s="9">
        <v>3490</v>
      </c>
      <c r="E548" s="9">
        <v>4905.4463999999998</v>
      </c>
      <c r="F548" s="9">
        <f t="shared" si="26"/>
        <v>1.4055720343839542</v>
      </c>
      <c r="G548" s="9">
        <v>3527</v>
      </c>
      <c r="H548" s="15"/>
      <c r="I548" s="12"/>
      <c r="J548" s="12"/>
      <c r="K548" s="12"/>
      <c r="L548" s="12"/>
      <c r="M548" s="12"/>
      <c r="N548" s="12"/>
      <c r="O548" s="12"/>
      <c r="P548" s="12"/>
      <c r="Q548" s="12"/>
      <c r="R548" s="12"/>
      <c r="S548" s="12"/>
      <c r="T548" s="12"/>
      <c r="U548" s="12"/>
      <c r="V548" s="12"/>
      <c r="W548" s="12"/>
      <c r="X548" s="12"/>
      <c r="Y548" s="12"/>
      <c r="Z548" s="12"/>
      <c r="AA548" s="12"/>
    </row>
    <row r="549" spans="1:27" ht="12.75" customHeight="1" x14ac:dyDescent="0.15">
      <c r="A549" s="15">
        <v>202210</v>
      </c>
      <c r="B549" s="11">
        <v>5540246183538</v>
      </c>
      <c r="C549" s="13" t="str">
        <f t="shared" si="25"/>
        <v>MIX LEGUMES</v>
      </c>
      <c r="D549" s="6">
        <v>5550</v>
      </c>
      <c r="E549" s="6">
        <v>8029.0655999999999</v>
      </c>
      <c r="F549" s="9">
        <f t="shared" si="26"/>
        <v>1.4466784864864866</v>
      </c>
      <c r="G549" s="6">
        <v>4065</v>
      </c>
      <c r="H549" s="15"/>
      <c r="I549" s="12"/>
      <c r="J549" s="12"/>
      <c r="K549" s="12"/>
      <c r="L549" s="12"/>
      <c r="M549" s="12"/>
      <c r="N549" s="12"/>
      <c r="O549" s="12"/>
      <c r="P549" s="12"/>
      <c r="Q549" s="12"/>
      <c r="R549" s="12"/>
      <c r="S549" s="12"/>
      <c r="T549" s="12"/>
      <c r="U549" s="12"/>
      <c r="V549" s="12"/>
      <c r="W549" s="12"/>
      <c r="X549" s="12"/>
      <c r="Y549" s="12"/>
      <c r="Z549" s="12"/>
      <c r="AA549" s="12"/>
    </row>
    <row r="550" spans="1:27" ht="12.75" customHeight="1" x14ac:dyDescent="0.15">
      <c r="A550" s="15">
        <v>202210</v>
      </c>
      <c r="B550" s="13">
        <v>5540246183541</v>
      </c>
      <c r="C550" s="13" t="str">
        <f t="shared" si="25"/>
        <v>MIX LEGUMES</v>
      </c>
      <c r="D550" s="9">
        <v>1276</v>
      </c>
      <c r="E550" s="9">
        <v>11499.84</v>
      </c>
      <c r="F550" s="9">
        <f t="shared" si="26"/>
        <v>9.0124137931034483</v>
      </c>
      <c r="G550" s="9">
        <v>1439</v>
      </c>
      <c r="H550" s="15"/>
      <c r="I550" s="12"/>
      <c r="J550" s="12"/>
      <c r="K550" s="12"/>
      <c r="L550" s="12"/>
      <c r="M550" s="12"/>
      <c r="N550" s="12"/>
      <c r="O550" s="12"/>
      <c r="P550" s="12"/>
      <c r="Q550" s="12"/>
      <c r="R550" s="12"/>
      <c r="S550" s="12"/>
      <c r="T550" s="12"/>
      <c r="U550" s="12"/>
      <c r="V550" s="12"/>
      <c r="W550" s="12"/>
      <c r="X550" s="12"/>
      <c r="Y550" s="12"/>
      <c r="Z550" s="12"/>
      <c r="AA550" s="12"/>
    </row>
    <row r="551" spans="1:27" ht="12.75" customHeight="1" x14ac:dyDescent="0.15">
      <c r="A551" s="15">
        <v>202210</v>
      </c>
      <c r="B551" s="11">
        <v>5540246183542</v>
      </c>
      <c r="C551" s="13" t="str">
        <f t="shared" si="25"/>
        <v>MIX LEGUMES</v>
      </c>
      <c r="D551" s="6">
        <v>2483</v>
      </c>
      <c r="E551" s="6">
        <v>6979.8240000000005</v>
      </c>
      <c r="F551" s="9">
        <f t="shared" si="26"/>
        <v>2.8110447039871125</v>
      </c>
      <c r="G551" s="6">
        <v>511</v>
      </c>
      <c r="H551" s="15"/>
      <c r="I551" s="12"/>
      <c r="J551" s="12"/>
      <c r="K551" s="12"/>
      <c r="L551" s="12"/>
      <c r="M551" s="12"/>
      <c r="N551" s="12"/>
      <c r="O551" s="12"/>
      <c r="P551" s="12"/>
      <c r="Q551" s="12"/>
      <c r="R551" s="12"/>
      <c r="S551" s="12"/>
      <c r="T551" s="12"/>
      <c r="U551" s="12"/>
      <c r="V551" s="12"/>
      <c r="W551" s="12"/>
      <c r="X551" s="12"/>
      <c r="Y551" s="12"/>
      <c r="Z551" s="12"/>
      <c r="AA551" s="12"/>
    </row>
    <row r="552" spans="1:27" ht="12.75" customHeight="1" x14ac:dyDescent="0.15">
      <c r="A552" s="15">
        <v>202210</v>
      </c>
      <c r="B552" s="11">
        <v>5540246183547</v>
      </c>
      <c r="C552" s="13" t="str">
        <f t="shared" si="25"/>
        <v>VOLAILLE</v>
      </c>
      <c r="D552" s="6">
        <v>7842</v>
      </c>
      <c r="E552" s="6">
        <v>80600.831999999995</v>
      </c>
      <c r="F552" s="9">
        <f t="shared" si="26"/>
        <v>10.278096403978576</v>
      </c>
      <c r="G552" s="6">
        <v>20242</v>
      </c>
      <c r="H552" s="15"/>
      <c r="I552" s="12"/>
      <c r="J552" s="12"/>
      <c r="K552" s="12"/>
      <c r="L552" s="12"/>
      <c r="M552" s="12"/>
      <c r="N552" s="12"/>
      <c r="O552" s="12"/>
      <c r="P552" s="12"/>
      <c r="Q552" s="12"/>
      <c r="R552" s="12"/>
      <c r="S552" s="12"/>
      <c r="T552" s="12"/>
      <c r="U552" s="12"/>
      <c r="V552" s="12"/>
      <c r="W552" s="12"/>
      <c r="X552" s="12"/>
      <c r="Y552" s="12"/>
      <c r="Z552" s="12"/>
      <c r="AA552" s="12"/>
    </row>
    <row r="553" spans="1:27" ht="12.75" customHeight="1" x14ac:dyDescent="0.15">
      <c r="A553" s="15">
        <v>202210</v>
      </c>
      <c r="B553" s="11">
        <v>5540246183552</v>
      </c>
      <c r="C553" s="13" t="str">
        <f t="shared" si="25"/>
        <v>MIX LEGUMES</v>
      </c>
      <c r="D553" s="6">
        <v>1819</v>
      </c>
      <c r="E553" s="6">
        <v>3353.0111999999999</v>
      </c>
      <c r="F553" s="9">
        <f t="shared" si="26"/>
        <v>1.8433266630016492</v>
      </c>
      <c r="G553" s="6">
        <v>279</v>
      </c>
      <c r="H553" s="15"/>
      <c r="I553" s="12"/>
      <c r="J553" s="12"/>
      <c r="K553" s="12"/>
      <c r="L553" s="12"/>
      <c r="M553" s="12"/>
      <c r="N553" s="12"/>
      <c r="O553" s="12"/>
      <c r="P553" s="12"/>
      <c r="Q553" s="12"/>
      <c r="R553" s="12"/>
      <c r="S553" s="12"/>
      <c r="T553" s="12"/>
      <c r="U553" s="12"/>
      <c r="V553" s="12"/>
      <c r="W553" s="12"/>
      <c r="X553" s="12"/>
      <c r="Y553" s="12"/>
      <c r="Z553" s="12"/>
      <c r="AA553" s="12"/>
    </row>
    <row r="554" spans="1:27" ht="12.75" customHeight="1" x14ac:dyDescent="0.15">
      <c r="A554" s="15">
        <v>202210</v>
      </c>
      <c r="B554" s="13">
        <v>5540246183554</v>
      </c>
      <c r="C554" s="13" t="str">
        <f t="shared" si="25"/>
        <v>MIX LEGUMES</v>
      </c>
      <c r="D554" s="9">
        <v>1490</v>
      </c>
      <c r="E554" s="9">
        <v>11193.595200000002</v>
      </c>
      <c r="F554" s="9">
        <f t="shared" si="26"/>
        <v>7.5124800000000009</v>
      </c>
      <c r="G554" s="9">
        <v>0</v>
      </c>
      <c r="H554" s="15"/>
      <c r="I554" s="12"/>
      <c r="J554" s="12"/>
      <c r="K554" s="12"/>
      <c r="L554" s="12"/>
      <c r="M554" s="12"/>
      <c r="N554" s="12"/>
      <c r="O554" s="12"/>
      <c r="P554" s="12"/>
      <c r="Q554" s="12"/>
      <c r="R554" s="12"/>
      <c r="S554" s="12"/>
      <c r="T554" s="12"/>
      <c r="U554" s="12"/>
      <c r="V554" s="12"/>
      <c r="W554" s="12"/>
      <c r="X554" s="12"/>
      <c r="Y554" s="12"/>
      <c r="Z554" s="12"/>
      <c r="AA554" s="12"/>
    </row>
    <row r="555" spans="1:27" ht="12.75" customHeight="1" x14ac:dyDescent="0.15">
      <c r="A555" s="15">
        <v>202210</v>
      </c>
      <c r="B555" s="11">
        <v>5540246183555</v>
      </c>
      <c r="C555" s="13" t="str">
        <f t="shared" si="25"/>
        <v>MIX LEGUMES</v>
      </c>
      <c r="D555" s="6">
        <v>1133</v>
      </c>
      <c r="E555" s="6">
        <v>1513.6416000000002</v>
      </c>
      <c r="F555" s="9">
        <f t="shared" si="26"/>
        <v>1.3359590467784643</v>
      </c>
      <c r="G555" s="6">
        <v>1207</v>
      </c>
      <c r="H555" s="15"/>
      <c r="I555" s="12"/>
      <c r="J555" s="12"/>
      <c r="K555" s="12"/>
      <c r="L555" s="12"/>
      <c r="M555" s="12"/>
      <c r="N555" s="12"/>
      <c r="O555" s="12"/>
      <c r="P555" s="12"/>
      <c r="Q555" s="12"/>
      <c r="R555" s="12"/>
      <c r="S555" s="12"/>
      <c r="T555" s="12"/>
      <c r="U555" s="12"/>
      <c r="V555" s="12"/>
      <c r="W555" s="12"/>
      <c r="X555" s="12"/>
      <c r="Y555" s="12"/>
      <c r="Z555" s="12"/>
      <c r="AA555" s="12"/>
    </row>
    <row r="556" spans="1:27" ht="12.75" customHeight="1" x14ac:dyDescent="0.15">
      <c r="A556" s="15">
        <v>202210</v>
      </c>
      <c r="B556" s="13">
        <v>5540246183558</v>
      </c>
      <c r="C556" s="13" t="str">
        <f t="shared" si="25"/>
        <v>MIX LEGUMES</v>
      </c>
      <c r="D556" s="9">
        <v>3146</v>
      </c>
      <c r="E556" s="9">
        <v>17339.443200000002</v>
      </c>
      <c r="F556" s="9">
        <f t="shared" si="26"/>
        <v>5.5115839796567077</v>
      </c>
      <c r="G556" s="9">
        <v>6752</v>
      </c>
      <c r="H556" s="15"/>
      <c r="I556" s="12"/>
      <c r="J556" s="12"/>
      <c r="K556" s="12"/>
      <c r="L556" s="12"/>
      <c r="M556" s="12"/>
      <c r="N556" s="12"/>
      <c r="O556" s="12"/>
      <c r="P556" s="12"/>
      <c r="Q556" s="12"/>
      <c r="R556" s="12"/>
      <c r="S556" s="12"/>
      <c r="T556" s="12"/>
      <c r="U556" s="12"/>
      <c r="V556" s="12"/>
      <c r="W556" s="12"/>
      <c r="X556" s="12"/>
      <c r="Y556" s="12"/>
      <c r="Z556" s="12"/>
      <c r="AA556" s="12"/>
    </row>
    <row r="557" spans="1:27" ht="12.75" customHeight="1" x14ac:dyDescent="0.15">
      <c r="A557" s="15">
        <v>202210</v>
      </c>
      <c r="B557" s="11">
        <v>5540246183560</v>
      </c>
      <c r="C557" s="13" t="str">
        <f t="shared" si="25"/>
        <v>MIX LEGUMES</v>
      </c>
      <c r="D557" s="6">
        <v>314</v>
      </c>
      <c r="E557" s="6">
        <v>7639.92</v>
      </c>
      <c r="F557" s="9">
        <f t="shared" si="26"/>
        <v>24.330955414012738</v>
      </c>
      <c r="G557" s="6">
        <v>469</v>
      </c>
      <c r="H557" s="15"/>
      <c r="I557" s="12"/>
      <c r="J557" s="12"/>
      <c r="K557" s="12"/>
      <c r="L557" s="12"/>
      <c r="M557" s="12"/>
      <c r="N557" s="12"/>
      <c r="O557" s="12"/>
      <c r="P557" s="12"/>
      <c r="Q557" s="12"/>
      <c r="R557" s="12"/>
      <c r="S557" s="12"/>
      <c r="T557" s="12"/>
      <c r="U557" s="12"/>
      <c r="V557" s="12"/>
      <c r="W557" s="12"/>
      <c r="X557" s="12"/>
      <c r="Y557" s="12"/>
      <c r="Z557" s="12"/>
      <c r="AA557" s="12"/>
    </row>
    <row r="558" spans="1:27" ht="12.75" customHeight="1" x14ac:dyDescent="0.15">
      <c r="A558" s="15">
        <v>202210</v>
      </c>
      <c r="B558" s="13">
        <v>5540246183562</v>
      </c>
      <c r="C558" s="13" t="str">
        <f t="shared" si="25"/>
        <v>MIX LEGUMES</v>
      </c>
      <c r="D558" s="9">
        <v>511</v>
      </c>
      <c r="E558" s="9">
        <v>1644.1920000000002</v>
      </c>
      <c r="F558" s="9">
        <f t="shared" si="26"/>
        <v>3.2175968688845407</v>
      </c>
      <c r="G558" s="9">
        <v>511</v>
      </c>
      <c r="H558" s="15"/>
      <c r="I558" s="12"/>
      <c r="J558" s="12"/>
      <c r="K558" s="12"/>
      <c r="L558" s="12"/>
      <c r="M558" s="12"/>
      <c r="N558" s="12"/>
      <c r="O558" s="12"/>
      <c r="P558" s="12"/>
      <c r="Q558" s="12"/>
      <c r="R558" s="12"/>
      <c r="S558" s="12"/>
      <c r="T558" s="12"/>
      <c r="U558" s="12"/>
      <c r="V558" s="12"/>
      <c r="W558" s="12"/>
      <c r="X558" s="12"/>
      <c r="Y558" s="12"/>
      <c r="Z558" s="12"/>
      <c r="AA558" s="12"/>
    </row>
    <row r="559" spans="1:27" ht="12.75" customHeight="1" x14ac:dyDescent="0.15">
      <c r="A559" s="15">
        <v>202210</v>
      </c>
      <c r="B559" s="13">
        <v>5540246183587</v>
      </c>
      <c r="C559" s="13" t="str">
        <f t="shared" si="25"/>
        <v>MIX LEGUMES</v>
      </c>
      <c r="D559" s="9">
        <v>578</v>
      </c>
      <c r="E559" s="9">
        <v>12165.9408</v>
      </c>
      <c r="F559" s="9">
        <f t="shared" si="26"/>
        <v>21.048340484429065</v>
      </c>
      <c r="G559" s="9">
        <v>655</v>
      </c>
      <c r="H559" s="15"/>
      <c r="I559" s="12"/>
      <c r="J559" s="12"/>
      <c r="K559" s="12"/>
      <c r="L559" s="12"/>
      <c r="M559" s="12"/>
      <c r="N559" s="12"/>
      <c r="O559" s="12"/>
      <c r="P559" s="12"/>
      <c r="Q559" s="12"/>
      <c r="R559" s="12"/>
      <c r="S559" s="12"/>
      <c r="T559" s="12"/>
      <c r="U559" s="12"/>
      <c r="V559" s="12"/>
      <c r="W559" s="12"/>
      <c r="X559" s="12"/>
      <c r="Y559" s="12"/>
      <c r="Z559" s="12"/>
      <c r="AA559" s="12"/>
    </row>
    <row r="560" spans="1:27" ht="12.75" customHeight="1" x14ac:dyDescent="0.15">
      <c r="A560" s="15">
        <v>202210</v>
      </c>
      <c r="B560" s="11">
        <v>5540246183589</v>
      </c>
      <c r="C560" s="13" t="str">
        <f t="shared" si="25"/>
        <v>MIX LEGUMES</v>
      </c>
      <c r="D560" s="6">
        <v>952</v>
      </c>
      <c r="E560" s="6">
        <v>12540.096000000001</v>
      </c>
      <c r="F560" s="9">
        <f t="shared" si="26"/>
        <v>13.172369747899161</v>
      </c>
      <c r="G560" s="6">
        <v>1369</v>
      </c>
      <c r="H560" s="15"/>
      <c r="I560" s="12"/>
      <c r="J560" s="12"/>
      <c r="K560" s="12"/>
      <c r="L560" s="12"/>
      <c r="M560" s="12"/>
      <c r="N560" s="12"/>
      <c r="O560" s="12"/>
      <c r="P560" s="12"/>
      <c r="Q560" s="12"/>
      <c r="R560" s="12"/>
      <c r="S560" s="12"/>
      <c r="T560" s="12"/>
      <c r="U560" s="12"/>
      <c r="V560" s="12"/>
      <c r="W560" s="12"/>
      <c r="X560" s="12"/>
      <c r="Y560" s="12"/>
      <c r="Z560" s="12"/>
      <c r="AA560" s="12"/>
    </row>
    <row r="561" spans="1:27" ht="12.75" customHeight="1" x14ac:dyDescent="0.15">
      <c r="A561" s="15">
        <v>202210</v>
      </c>
      <c r="B561" s="13">
        <v>5540246183844</v>
      </c>
      <c r="C561" s="13" t="str">
        <f t="shared" si="25"/>
        <v>BOULANGERIE</v>
      </c>
      <c r="D561" s="9">
        <v>307</v>
      </c>
      <c r="E561" s="9">
        <v>8838.7200000000012</v>
      </c>
      <c r="F561" s="9">
        <f t="shared" si="26"/>
        <v>28.790618892508146</v>
      </c>
      <c r="G561" s="9">
        <v>437</v>
      </c>
      <c r="H561" s="15"/>
      <c r="I561" s="12"/>
      <c r="J561" s="12"/>
      <c r="K561" s="12"/>
      <c r="L561" s="12"/>
      <c r="M561" s="12"/>
      <c r="N561" s="12"/>
      <c r="O561" s="12"/>
      <c r="P561" s="12"/>
      <c r="Q561" s="12"/>
      <c r="R561" s="12"/>
      <c r="S561" s="12"/>
      <c r="T561" s="12"/>
      <c r="U561" s="12"/>
      <c r="V561" s="12"/>
      <c r="W561" s="12"/>
      <c r="X561" s="12"/>
      <c r="Y561" s="12"/>
      <c r="Z561" s="12"/>
      <c r="AA561" s="12"/>
    </row>
    <row r="562" spans="1:27" ht="12.75" customHeight="1" x14ac:dyDescent="0.15">
      <c r="A562" s="15">
        <v>202210</v>
      </c>
      <c r="B562" s="13">
        <v>5540246184036</v>
      </c>
      <c r="C562" s="13" t="str">
        <f t="shared" si="25"/>
        <v>BOULANGERIE</v>
      </c>
      <c r="D562" s="9">
        <v>193</v>
      </c>
      <c r="E562" s="9">
        <v>3298.7520000000004</v>
      </c>
      <c r="F562" s="9">
        <f t="shared" si="26"/>
        <v>17.091979274611401</v>
      </c>
      <c r="G562" s="9">
        <v>202</v>
      </c>
      <c r="H562" s="15"/>
      <c r="I562" s="12"/>
      <c r="J562" s="12"/>
      <c r="K562" s="12"/>
      <c r="L562" s="12"/>
      <c r="M562" s="12"/>
      <c r="N562" s="12"/>
      <c r="O562" s="12"/>
      <c r="P562" s="12"/>
      <c r="Q562" s="12"/>
      <c r="R562" s="12"/>
      <c r="S562" s="12"/>
      <c r="T562" s="12"/>
      <c r="U562" s="12"/>
      <c r="V562" s="12"/>
      <c r="W562" s="12"/>
      <c r="X562" s="12"/>
      <c r="Y562" s="12"/>
      <c r="Z562" s="12"/>
      <c r="AA562" s="12"/>
    </row>
    <row r="563" spans="1:27" ht="12.75" customHeight="1" x14ac:dyDescent="0.15">
      <c r="A563" s="15">
        <v>202210</v>
      </c>
      <c r="B563" s="13">
        <v>5540246185278</v>
      </c>
      <c r="C563" s="13" t="str">
        <f t="shared" si="25"/>
        <v>VOLAILLE</v>
      </c>
      <c r="D563" s="9">
        <v>0</v>
      </c>
      <c r="E563" s="9">
        <v>0</v>
      </c>
      <c r="F563" s="9" t="str">
        <f t="shared" si="26"/>
        <v>-</v>
      </c>
      <c r="G563" s="9">
        <v>48498</v>
      </c>
      <c r="H563" s="15"/>
      <c r="I563" s="12"/>
      <c r="J563" s="12"/>
      <c r="K563" s="12"/>
      <c r="L563" s="12"/>
      <c r="M563" s="12"/>
      <c r="N563" s="12"/>
      <c r="O563" s="12"/>
      <c r="P563" s="12"/>
      <c r="Q563" s="12"/>
      <c r="R563" s="12"/>
      <c r="S563" s="12"/>
      <c r="T563" s="12"/>
      <c r="U563" s="12"/>
      <c r="V563" s="12"/>
      <c r="W563" s="12"/>
      <c r="X563" s="12"/>
      <c r="Y563" s="12"/>
      <c r="Z563" s="12"/>
      <c r="AA563" s="12"/>
    </row>
    <row r="564" spans="1:27" ht="12.75" customHeight="1" x14ac:dyDescent="0.15">
      <c r="A564" s="15">
        <v>202210</v>
      </c>
      <c r="B564" s="11">
        <v>5540246185429</v>
      </c>
      <c r="C564" s="13" t="str">
        <f t="shared" si="25"/>
        <v>CREMERIE</v>
      </c>
      <c r="D564" s="6">
        <v>168</v>
      </c>
      <c r="E564" s="6">
        <v>883.35360000000003</v>
      </c>
      <c r="F564" s="9">
        <f t="shared" si="26"/>
        <v>5.258057142857143</v>
      </c>
      <c r="G564" s="6">
        <v>265</v>
      </c>
      <c r="H564" s="15"/>
      <c r="I564" s="12"/>
      <c r="J564" s="12"/>
      <c r="K564" s="12"/>
      <c r="L564" s="12"/>
      <c r="M564" s="12"/>
      <c r="N564" s="12"/>
      <c r="O564" s="12"/>
      <c r="P564" s="12"/>
      <c r="Q564" s="12"/>
      <c r="R564" s="12"/>
      <c r="S564" s="12"/>
      <c r="T564" s="12"/>
      <c r="U564" s="12"/>
      <c r="V564" s="12"/>
      <c r="W564" s="12"/>
      <c r="X564" s="12"/>
      <c r="Y564" s="12"/>
      <c r="Z564" s="12"/>
      <c r="AA564" s="12"/>
    </row>
    <row r="565" spans="1:27" ht="12.75" customHeight="1" x14ac:dyDescent="0.15">
      <c r="A565" s="15">
        <v>202210</v>
      </c>
      <c r="B565" s="11">
        <v>5540246185562</v>
      </c>
      <c r="C565" s="13" t="str">
        <f t="shared" si="25"/>
        <v>CREMERIE</v>
      </c>
      <c r="D565" s="6">
        <v>140</v>
      </c>
      <c r="E565" s="6">
        <v>404.35199999999998</v>
      </c>
      <c r="F565" s="9">
        <f t="shared" si="26"/>
        <v>2.8882285714285714</v>
      </c>
      <c r="G565" s="6">
        <v>362</v>
      </c>
      <c r="H565" s="15"/>
      <c r="I565" s="12"/>
      <c r="J565" s="12"/>
      <c r="K565" s="12"/>
      <c r="L565" s="12"/>
      <c r="M565" s="12"/>
      <c r="N565" s="12"/>
      <c r="O565" s="12"/>
      <c r="P565" s="12"/>
      <c r="Q565" s="12"/>
      <c r="R565" s="12"/>
      <c r="S565" s="12"/>
      <c r="T565" s="12"/>
      <c r="U565" s="12"/>
      <c r="V565" s="12"/>
      <c r="W565" s="12"/>
      <c r="X565" s="12"/>
      <c r="Y565" s="12"/>
      <c r="Z565" s="12"/>
      <c r="AA565" s="12"/>
    </row>
    <row r="566" spans="1:27" ht="12.75" customHeight="1" x14ac:dyDescent="0.15">
      <c r="A566" s="15">
        <v>202210</v>
      </c>
      <c r="B566" s="11">
        <v>5540246186010</v>
      </c>
      <c r="C566" s="13" t="str">
        <f t="shared" si="25"/>
        <v>EMBALLAGES</v>
      </c>
      <c r="D566" s="6">
        <v>98</v>
      </c>
      <c r="E566" s="6">
        <v>14353.7184</v>
      </c>
      <c r="F566" s="9">
        <f t="shared" si="26"/>
        <v>146.46651428571428</v>
      </c>
      <c r="G566" s="6">
        <v>12</v>
      </c>
      <c r="H566" s="15"/>
      <c r="I566" s="12"/>
      <c r="J566" s="12"/>
      <c r="K566" s="12"/>
      <c r="L566" s="12"/>
      <c r="M566" s="12"/>
      <c r="N566" s="12"/>
      <c r="O566" s="12"/>
      <c r="P566" s="12"/>
      <c r="Q566" s="12"/>
      <c r="R566" s="12"/>
      <c r="S566" s="12"/>
      <c r="T566" s="12"/>
      <c r="U566" s="12"/>
      <c r="V566" s="12"/>
      <c r="W566" s="12"/>
      <c r="X566" s="12"/>
      <c r="Y566" s="12"/>
      <c r="Z566" s="12"/>
      <c r="AA566" s="12"/>
    </row>
    <row r="567" spans="1:27" ht="12.75" customHeight="1" x14ac:dyDescent="0.15">
      <c r="A567" s="15">
        <v>202210</v>
      </c>
      <c r="B567" s="13">
        <v>5540246186011</v>
      </c>
      <c r="C567" s="13" t="str">
        <f t="shared" si="25"/>
        <v>EMBALLAGES</v>
      </c>
      <c r="D567" s="9">
        <v>100</v>
      </c>
      <c r="E567" s="9">
        <v>5680.5408000000007</v>
      </c>
      <c r="F567" s="9">
        <f t="shared" si="26"/>
        <v>56.805408000000007</v>
      </c>
      <c r="G567" s="9">
        <v>21</v>
      </c>
      <c r="H567" s="15"/>
      <c r="I567" s="12"/>
      <c r="J567" s="12"/>
      <c r="K567" s="12"/>
      <c r="L567" s="12"/>
      <c r="M567" s="12"/>
      <c r="N567" s="12"/>
      <c r="O567" s="12"/>
      <c r="P567" s="12"/>
      <c r="Q567" s="12"/>
      <c r="R567" s="12"/>
      <c r="S567" s="12"/>
      <c r="T567" s="12"/>
      <c r="U567" s="12"/>
      <c r="V567" s="12"/>
      <c r="W567" s="12"/>
      <c r="X567" s="12"/>
      <c r="Y567" s="12"/>
      <c r="Z567" s="12"/>
      <c r="AA567" s="12"/>
    </row>
    <row r="568" spans="1:27" ht="12.75" customHeight="1" x14ac:dyDescent="0.15">
      <c r="A568" s="15">
        <v>202210</v>
      </c>
      <c r="B568" s="11">
        <v>5540246186017</v>
      </c>
      <c r="C568" s="13" t="str">
        <f t="shared" si="25"/>
        <v>EMBALLAGES</v>
      </c>
      <c r="D568" s="6">
        <v>58</v>
      </c>
      <c r="E568" s="6">
        <v>6140.88</v>
      </c>
      <c r="F568" s="9">
        <f t="shared" si="26"/>
        <v>105.87724137931035</v>
      </c>
      <c r="G568" s="6">
        <v>7</v>
      </c>
      <c r="H568" s="15"/>
      <c r="I568" s="12"/>
      <c r="J568" s="12"/>
      <c r="K568" s="12"/>
      <c r="L568" s="12"/>
      <c r="M568" s="12"/>
      <c r="N568" s="12"/>
      <c r="O568" s="12"/>
      <c r="P568" s="12"/>
      <c r="Q568" s="12"/>
      <c r="R568" s="12"/>
      <c r="S568" s="12"/>
      <c r="T568" s="12"/>
      <c r="U568" s="12"/>
      <c r="V568" s="12"/>
      <c r="W568" s="12"/>
      <c r="X568" s="12"/>
      <c r="Y568" s="12"/>
      <c r="Z568" s="12"/>
      <c r="AA568" s="12"/>
    </row>
    <row r="569" spans="1:27" ht="12.75" customHeight="1" x14ac:dyDescent="0.15">
      <c r="A569" s="15">
        <v>202210</v>
      </c>
      <c r="B569" s="13">
        <v>5540246186325</v>
      </c>
      <c r="C569" s="13" t="str">
        <f t="shared" si="25"/>
        <v>CREMERIE</v>
      </c>
      <c r="D569" s="9">
        <v>293</v>
      </c>
      <c r="E569" s="9">
        <v>718.50239999999997</v>
      </c>
      <c r="F569" s="9">
        <f t="shared" si="26"/>
        <v>2.4522266211604093</v>
      </c>
      <c r="G569" s="9">
        <v>669</v>
      </c>
      <c r="H569" s="15"/>
      <c r="I569" s="12"/>
      <c r="J569" s="12"/>
      <c r="K569" s="12"/>
      <c r="L569" s="12"/>
      <c r="M569" s="12"/>
      <c r="N569" s="12"/>
      <c r="O569" s="12"/>
      <c r="P569" s="12"/>
      <c r="Q569" s="12"/>
      <c r="R569" s="12"/>
      <c r="S569" s="12"/>
      <c r="T569" s="12"/>
      <c r="U569" s="12"/>
      <c r="V569" s="12"/>
      <c r="W569" s="12"/>
      <c r="X569" s="12"/>
      <c r="Y569" s="12"/>
      <c r="Z569" s="12"/>
      <c r="AA569" s="12"/>
    </row>
    <row r="570" spans="1:27" ht="12.75" customHeight="1" x14ac:dyDescent="0.15">
      <c r="A570" s="15">
        <v>202210</v>
      </c>
      <c r="B570" s="11">
        <v>5540246186351</v>
      </c>
      <c r="C570" s="13" t="str">
        <f t="shared" si="25"/>
        <v>MIX LEGUMES</v>
      </c>
      <c r="D570" s="6">
        <v>1246</v>
      </c>
      <c r="E570" s="6">
        <v>73840.507200000007</v>
      </c>
      <c r="F570" s="9">
        <f t="shared" si="26"/>
        <v>59.262044301765656</v>
      </c>
      <c r="G570" s="6">
        <v>140</v>
      </c>
      <c r="H570" s="15"/>
      <c r="I570" s="12"/>
      <c r="J570" s="12"/>
      <c r="K570" s="12"/>
      <c r="L570" s="12"/>
      <c r="M570" s="12"/>
      <c r="N570" s="12"/>
      <c r="O570" s="12"/>
      <c r="P570" s="12"/>
      <c r="Q570" s="12"/>
      <c r="R570" s="12"/>
      <c r="S570" s="12"/>
      <c r="T570" s="12"/>
      <c r="U570" s="12"/>
      <c r="V570" s="12"/>
      <c r="W570" s="12"/>
      <c r="X570" s="12"/>
      <c r="Y570" s="12"/>
      <c r="Z570" s="12"/>
      <c r="AA570" s="12"/>
    </row>
    <row r="571" spans="1:27" ht="12.75" customHeight="1" x14ac:dyDescent="0.15">
      <c r="A571" s="15">
        <v>202210</v>
      </c>
      <c r="B571" s="13">
        <v>5540246186352</v>
      </c>
      <c r="C571" s="13" t="str">
        <f t="shared" si="25"/>
        <v>MIX LEGUMES</v>
      </c>
      <c r="D571" s="9">
        <v>4896</v>
      </c>
      <c r="E571" s="9">
        <v>51500.880000000005</v>
      </c>
      <c r="F571" s="9">
        <f t="shared" si="26"/>
        <v>10.518970588235295</v>
      </c>
      <c r="G571" s="9">
        <v>1798</v>
      </c>
      <c r="H571" s="15"/>
      <c r="I571" s="12"/>
      <c r="J571" s="12"/>
      <c r="K571" s="12"/>
      <c r="L571" s="12"/>
      <c r="M571" s="12"/>
      <c r="N571" s="12"/>
      <c r="O571" s="12"/>
      <c r="P571" s="12"/>
      <c r="Q571" s="12"/>
      <c r="R571" s="12"/>
      <c r="S571" s="12"/>
      <c r="T571" s="12"/>
      <c r="U571" s="12"/>
      <c r="V571" s="12"/>
      <c r="W571" s="12"/>
      <c r="X571" s="12"/>
      <c r="Y571" s="12"/>
      <c r="Z571" s="12"/>
      <c r="AA571" s="12"/>
    </row>
    <row r="572" spans="1:27" ht="12.75" customHeight="1" x14ac:dyDescent="0.15">
      <c r="A572" s="15">
        <v>202210</v>
      </c>
      <c r="B572" s="13">
        <v>5540246187882</v>
      </c>
      <c r="C572" s="13" t="str">
        <f t="shared" si="25"/>
        <v>EMBALLAGES</v>
      </c>
      <c r="D572" s="9">
        <v>42</v>
      </c>
      <c r="E572" s="9">
        <v>1602.0288</v>
      </c>
      <c r="F572" s="9">
        <f t="shared" si="26"/>
        <v>38.143542857142862</v>
      </c>
      <c r="G572" s="9">
        <v>3</v>
      </c>
      <c r="H572" s="15"/>
      <c r="I572" s="12"/>
      <c r="J572" s="12"/>
      <c r="K572" s="12"/>
      <c r="L572" s="12"/>
      <c r="M572" s="12"/>
      <c r="N572" s="12"/>
      <c r="O572" s="12"/>
      <c r="P572" s="12"/>
      <c r="Q572" s="12"/>
      <c r="R572" s="12"/>
      <c r="S572" s="12"/>
      <c r="T572" s="12"/>
      <c r="U572" s="12"/>
      <c r="V572" s="12"/>
      <c r="W572" s="12"/>
      <c r="X572" s="12"/>
      <c r="Y572" s="12"/>
      <c r="Z572" s="12"/>
      <c r="AA572" s="12"/>
    </row>
    <row r="573" spans="1:27" ht="12.75" customHeight="1" x14ac:dyDescent="0.15">
      <c r="A573" s="15">
        <v>202210</v>
      </c>
      <c r="B573" s="11">
        <v>5540246187987</v>
      </c>
      <c r="C573" s="13" t="str">
        <f t="shared" si="25"/>
        <v>CREMERIE</v>
      </c>
      <c r="D573" s="6">
        <v>5067</v>
      </c>
      <c r="E573" s="6">
        <v>2519.1215999999999</v>
      </c>
      <c r="F573" s="9">
        <f t="shared" si="26"/>
        <v>0.49716234458259323</v>
      </c>
      <c r="G573" s="6">
        <v>56683</v>
      </c>
      <c r="H573" s="15"/>
      <c r="I573" s="12"/>
      <c r="J573" s="12"/>
      <c r="K573" s="12"/>
      <c r="L573" s="12"/>
      <c r="M573" s="12"/>
      <c r="N573" s="12"/>
      <c r="O573" s="12"/>
      <c r="P573" s="12"/>
      <c r="Q573" s="12"/>
      <c r="R573" s="12"/>
      <c r="S573" s="12"/>
      <c r="T573" s="12"/>
      <c r="U573" s="12"/>
      <c r="V573" s="12"/>
      <c r="W573" s="12"/>
      <c r="X573" s="12"/>
      <c r="Y573" s="12"/>
      <c r="Z573" s="12"/>
      <c r="AA573" s="12"/>
    </row>
    <row r="574" spans="1:27" ht="12.75" customHeight="1" x14ac:dyDescent="0.15">
      <c r="A574" s="15">
        <v>202210</v>
      </c>
      <c r="B574" s="13">
        <v>5540246187995</v>
      </c>
      <c r="C574" s="13" t="str">
        <f t="shared" si="25"/>
        <v>EMBALLAGES</v>
      </c>
      <c r="D574" s="9">
        <v>2123</v>
      </c>
      <c r="E574" s="9">
        <v>186216.40800000002</v>
      </c>
      <c r="F574" s="9">
        <f t="shared" si="26"/>
        <v>87.713804992934541</v>
      </c>
      <c r="G574" s="9">
        <v>1406</v>
      </c>
      <c r="H574" s="15"/>
      <c r="I574" s="12"/>
      <c r="J574" s="12"/>
      <c r="K574" s="12"/>
      <c r="L574" s="12"/>
      <c r="M574" s="12"/>
      <c r="N574" s="12"/>
      <c r="O574" s="12"/>
      <c r="P574" s="12"/>
      <c r="Q574" s="12"/>
      <c r="R574" s="12"/>
      <c r="S574" s="12"/>
      <c r="T574" s="12"/>
      <c r="U574" s="12"/>
      <c r="V574" s="12"/>
      <c r="W574" s="12"/>
      <c r="X574" s="12"/>
      <c r="Y574" s="12"/>
      <c r="Z574" s="12"/>
      <c r="AA574" s="12"/>
    </row>
    <row r="575" spans="1:27" ht="12.75" customHeight="1" x14ac:dyDescent="0.15">
      <c r="A575" s="15">
        <v>202210</v>
      </c>
      <c r="B575" s="11">
        <v>5540246187996</v>
      </c>
      <c r="C575" s="13" t="str">
        <f t="shared" si="25"/>
        <v>EMBALLAGES</v>
      </c>
      <c r="D575" s="6">
        <v>295</v>
      </c>
      <c r="E575" s="6">
        <v>13622.7312</v>
      </c>
      <c r="F575" s="9">
        <f t="shared" si="26"/>
        <v>46.178749830508472</v>
      </c>
      <c r="G575" s="6">
        <v>24</v>
      </c>
      <c r="H575" s="15"/>
      <c r="I575" s="12"/>
      <c r="J575" s="12"/>
      <c r="K575" s="12"/>
      <c r="L575" s="12"/>
      <c r="M575" s="12"/>
      <c r="N575" s="12"/>
      <c r="O575" s="12"/>
      <c r="P575" s="12"/>
      <c r="Q575" s="12"/>
      <c r="R575" s="12"/>
      <c r="S575" s="12"/>
      <c r="T575" s="12"/>
      <c r="U575" s="12"/>
      <c r="V575" s="12"/>
      <c r="W575" s="12"/>
      <c r="X575" s="12"/>
      <c r="Y575" s="12"/>
      <c r="Z575" s="12"/>
      <c r="AA575" s="12"/>
    </row>
    <row r="576" spans="1:27" ht="12.75" customHeight="1" x14ac:dyDescent="0.15">
      <c r="A576" s="15">
        <v>202210</v>
      </c>
      <c r="B576" s="13">
        <v>5540246187997</v>
      </c>
      <c r="C576" s="13" t="str">
        <f t="shared" si="25"/>
        <v>EMBALLAGES</v>
      </c>
      <c r="D576" s="9">
        <v>31</v>
      </c>
      <c r="E576" s="9">
        <v>1506.7728000000002</v>
      </c>
      <c r="F576" s="9">
        <f t="shared" si="26"/>
        <v>48.605574193548392</v>
      </c>
      <c r="G576" s="9">
        <v>121</v>
      </c>
      <c r="H576" s="15"/>
      <c r="I576" s="12"/>
      <c r="J576" s="12"/>
      <c r="K576" s="12"/>
      <c r="L576" s="12"/>
      <c r="M576" s="12"/>
      <c r="N576" s="12"/>
      <c r="O576" s="12"/>
      <c r="P576" s="12"/>
      <c r="Q576" s="12"/>
      <c r="R576" s="12"/>
      <c r="S576" s="12"/>
      <c r="T576" s="12"/>
      <c r="U576" s="12"/>
      <c r="V576" s="12"/>
      <c r="W576" s="12"/>
      <c r="X576" s="12"/>
      <c r="Y576" s="12"/>
      <c r="Z576" s="12"/>
      <c r="AA576" s="12"/>
    </row>
    <row r="577" spans="1:27" ht="12.75" customHeight="1" x14ac:dyDescent="0.15">
      <c r="A577" s="15">
        <v>202210</v>
      </c>
      <c r="B577" s="11">
        <v>5540246187998</v>
      </c>
      <c r="C577" s="13" t="str">
        <f t="shared" si="25"/>
        <v>EMBALLAGES</v>
      </c>
      <c r="D577" s="6">
        <v>966</v>
      </c>
      <c r="E577" s="6">
        <v>49618.483200000002</v>
      </c>
      <c r="F577" s="9">
        <f t="shared" si="26"/>
        <v>51.364889440993792</v>
      </c>
      <c r="G577" s="6">
        <v>467</v>
      </c>
      <c r="H577" s="15"/>
      <c r="I577" s="12"/>
      <c r="J577" s="12"/>
      <c r="K577" s="12"/>
      <c r="L577" s="12"/>
      <c r="M577" s="12"/>
      <c r="N577" s="12"/>
      <c r="O577" s="12"/>
      <c r="P577" s="12"/>
      <c r="Q577" s="12"/>
      <c r="R577" s="12"/>
      <c r="S577" s="12"/>
      <c r="T577" s="12"/>
      <c r="U577" s="12"/>
      <c r="V577" s="12"/>
      <c r="W577" s="12"/>
      <c r="X577" s="12"/>
      <c r="Y577" s="12"/>
      <c r="Z577" s="12"/>
      <c r="AA577" s="12"/>
    </row>
    <row r="578" spans="1:27" ht="12.75" customHeight="1" x14ac:dyDescent="0.15">
      <c r="A578" s="15">
        <v>202210</v>
      </c>
      <c r="B578" s="11">
        <v>5540246188047</v>
      </c>
      <c r="C578" s="13" t="str">
        <f t="shared" ref="C578:C641" si="27">VLOOKUP(B578,Categorie,4,FALSE)</f>
        <v>EMBALLAGES</v>
      </c>
      <c r="D578" s="6">
        <v>235</v>
      </c>
      <c r="E578" s="6">
        <v>28544.054400000001</v>
      </c>
      <c r="F578" s="9">
        <f t="shared" si="26"/>
        <v>121.46406127659574</v>
      </c>
      <c r="G578" s="6">
        <v>35</v>
      </c>
      <c r="H578" s="15"/>
      <c r="I578" s="12"/>
      <c r="J578" s="12"/>
      <c r="K578" s="12"/>
      <c r="L578" s="12"/>
      <c r="M578" s="12"/>
      <c r="N578" s="12"/>
      <c r="O578" s="12"/>
      <c r="P578" s="12"/>
      <c r="Q578" s="12"/>
      <c r="R578" s="12"/>
      <c r="S578" s="12"/>
      <c r="T578" s="12"/>
      <c r="U578" s="12"/>
      <c r="V578" s="12"/>
      <c r="W578" s="12"/>
      <c r="X578" s="12"/>
      <c r="Y578" s="12"/>
      <c r="Z578" s="12"/>
      <c r="AA578" s="12"/>
    </row>
    <row r="579" spans="1:27" ht="12.75" customHeight="1" x14ac:dyDescent="0.15">
      <c r="A579" s="15">
        <v>202210</v>
      </c>
      <c r="B579" s="13">
        <v>5540246188175</v>
      </c>
      <c r="C579" s="13" t="str">
        <f t="shared" si="27"/>
        <v>CREMERIE</v>
      </c>
      <c r="D579" s="9">
        <v>130</v>
      </c>
      <c r="E579" s="9">
        <v>3773.2175999999999</v>
      </c>
      <c r="F579" s="9">
        <f t="shared" ref="F579:F642" si="28">IFERROR(E579/D579,"-")</f>
        <v>29.024750769230767</v>
      </c>
      <c r="G579" s="9">
        <v>632</v>
      </c>
      <c r="H579" s="15"/>
      <c r="I579" s="12"/>
      <c r="J579" s="12"/>
      <c r="K579" s="12"/>
      <c r="L579" s="12"/>
      <c r="M579" s="12"/>
      <c r="N579" s="12"/>
      <c r="O579" s="12"/>
      <c r="P579" s="12"/>
      <c r="Q579" s="12"/>
      <c r="R579" s="12"/>
      <c r="S579" s="12"/>
      <c r="T579" s="12"/>
      <c r="U579" s="12"/>
      <c r="V579" s="12"/>
      <c r="W579" s="12"/>
      <c r="X579" s="12"/>
      <c r="Y579" s="12"/>
      <c r="Z579" s="12"/>
      <c r="AA579" s="12"/>
    </row>
    <row r="580" spans="1:27" ht="12.75" customHeight="1" x14ac:dyDescent="0.15">
      <c r="A580" s="15">
        <v>202210</v>
      </c>
      <c r="B580" s="13">
        <v>5540246188200</v>
      </c>
      <c r="C580" s="13" t="str">
        <f t="shared" si="27"/>
        <v>CREMERIE</v>
      </c>
      <c r="D580" s="9">
        <v>75</v>
      </c>
      <c r="E580" s="9">
        <v>139.36320000000001</v>
      </c>
      <c r="F580" s="9">
        <f t="shared" si="28"/>
        <v>1.858176</v>
      </c>
      <c r="G580" s="9">
        <v>18820</v>
      </c>
      <c r="H580" s="15"/>
      <c r="I580" s="12"/>
      <c r="J580" s="12"/>
      <c r="K580" s="12"/>
      <c r="L580" s="12"/>
      <c r="M580" s="12"/>
      <c r="N580" s="12"/>
      <c r="O580" s="12"/>
      <c r="P580" s="12"/>
      <c r="Q580" s="12"/>
      <c r="R580" s="12"/>
      <c r="S580" s="12"/>
      <c r="T580" s="12"/>
      <c r="U580" s="12"/>
      <c r="V580" s="12"/>
      <c r="W580" s="12"/>
      <c r="X580" s="12"/>
      <c r="Y580" s="12"/>
      <c r="Z580" s="12"/>
      <c r="AA580" s="12"/>
    </row>
    <row r="581" spans="1:27" ht="12.75" customHeight="1" x14ac:dyDescent="0.15">
      <c r="A581" s="15">
        <v>202210</v>
      </c>
      <c r="B581" s="13">
        <v>5540246188224</v>
      </c>
      <c r="C581" s="13" t="str">
        <f t="shared" si="27"/>
        <v>VOLAILLE</v>
      </c>
      <c r="D581" s="9">
        <v>8816</v>
      </c>
      <c r="E581" s="9">
        <v>10342.08</v>
      </c>
      <c r="F581" s="9">
        <f t="shared" si="28"/>
        <v>1.173103448275862</v>
      </c>
      <c r="G581" s="9">
        <v>57072</v>
      </c>
      <c r="H581" s="15"/>
      <c r="I581" s="12"/>
      <c r="J581" s="12"/>
      <c r="K581" s="12"/>
      <c r="L581" s="12"/>
      <c r="M581" s="12"/>
      <c r="N581" s="12"/>
      <c r="O581" s="12"/>
      <c r="P581" s="12"/>
      <c r="Q581" s="12"/>
      <c r="R581" s="12"/>
      <c r="S581" s="12"/>
      <c r="T581" s="12"/>
      <c r="U581" s="12"/>
      <c r="V581" s="12"/>
      <c r="W581" s="12"/>
      <c r="X581" s="12"/>
      <c r="Y581" s="12"/>
      <c r="Z581" s="12"/>
      <c r="AA581" s="12"/>
    </row>
    <row r="582" spans="1:27" ht="12.75" customHeight="1" x14ac:dyDescent="0.15">
      <c r="A582" s="15">
        <v>202210</v>
      </c>
      <c r="B582" s="13">
        <v>5540246188512</v>
      </c>
      <c r="C582" s="13" t="str">
        <f t="shared" si="27"/>
        <v>EMBALLAGES</v>
      </c>
      <c r="D582" s="9">
        <v>335</v>
      </c>
      <c r="E582" s="9">
        <v>45797.529600000009</v>
      </c>
      <c r="F582" s="9">
        <f t="shared" si="28"/>
        <v>136.70904358208958</v>
      </c>
      <c r="G582" s="9">
        <v>12</v>
      </c>
      <c r="H582" s="15"/>
      <c r="I582" s="12"/>
      <c r="J582" s="12"/>
      <c r="K582" s="12"/>
      <c r="L582" s="12"/>
      <c r="M582" s="12"/>
      <c r="N582" s="12"/>
      <c r="O582" s="12"/>
      <c r="P582" s="12"/>
      <c r="Q582" s="12"/>
      <c r="R582" s="12"/>
      <c r="S582" s="12"/>
      <c r="T582" s="12"/>
      <c r="U582" s="12"/>
      <c r="V582" s="12"/>
      <c r="W582" s="12"/>
      <c r="X582" s="12"/>
      <c r="Y582" s="12"/>
      <c r="Z582" s="12"/>
      <c r="AA582" s="12"/>
    </row>
    <row r="583" spans="1:27" ht="12.75" customHeight="1" x14ac:dyDescent="0.15">
      <c r="A583" s="15">
        <v>202210</v>
      </c>
      <c r="B583" s="13">
        <v>5540246188647</v>
      </c>
      <c r="C583" s="13" t="str">
        <f t="shared" si="27"/>
        <v>MIX LEGUMES</v>
      </c>
      <c r="D583" s="9">
        <v>383</v>
      </c>
      <c r="E583" s="9">
        <v>5666.76</v>
      </c>
      <c r="F583" s="9">
        <f t="shared" si="28"/>
        <v>14.795718015665797</v>
      </c>
      <c r="G583" s="9">
        <v>383</v>
      </c>
      <c r="H583" s="15"/>
      <c r="I583" s="12"/>
      <c r="J583" s="12"/>
      <c r="K583" s="12"/>
      <c r="L583" s="12"/>
      <c r="M583" s="12"/>
      <c r="N583" s="12"/>
      <c r="O583" s="12"/>
      <c r="P583" s="12"/>
      <c r="Q583" s="12"/>
      <c r="R583" s="12"/>
      <c r="S583" s="12"/>
      <c r="T583" s="12"/>
      <c r="U583" s="12"/>
      <c r="V583" s="12"/>
      <c r="W583" s="12"/>
      <c r="X583" s="12"/>
      <c r="Y583" s="12"/>
      <c r="Z583" s="12"/>
      <c r="AA583" s="12"/>
    </row>
    <row r="584" spans="1:27" ht="12.75" customHeight="1" x14ac:dyDescent="0.15">
      <c r="A584" s="15">
        <v>202210</v>
      </c>
      <c r="B584" s="13">
        <v>5540246190092</v>
      </c>
      <c r="C584" s="13" t="str">
        <f t="shared" si="27"/>
        <v>EMBALLAGES</v>
      </c>
      <c r="D584" s="9">
        <v>119</v>
      </c>
      <c r="E584" s="9">
        <v>16374.182400000002</v>
      </c>
      <c r="F584" s="9">
        <f t="shared" si="28"/>
        <v>137.59817142857145</v>
      </c>
      <c r="G584" s="9">
        <v>42</v>
      </c>
      <c r="H584" s="15"/>
      <c r="I584" s="12"/>
      <c r="J584" s="12"/>
      <c r="K584" s="12"/>
      <c r="L584" s="12"/>
      <c r="M584" s="12"/>
      <c r="N584" s="12"/>
      <c r="O584" s="12"/>
      <c r="P584" s="12"/>
      <c r="Q584" s="12"/>
      <c r="R584" s="12"/>
      <c r="S584" s="12"/>
      <c r="T584" s="12"/>
      <c r="U584" s="12"/>
      <c r="V584" s="12"/>
      <c r="W584" s="12"/>
      <c r="X584" s="12"/>
      <c r="Y584" s="12"/>
      <c r="Z584" s="12"/>
      <c r="AA584" s="12"/>
    </row>
    <row r="585" spans="1:27" ht="12.75" customHeight="1" x14ac:dyDescent="0.15">
      <c r="A585" s="15">
        <v>202210</v>
      </c>
      <c r="B585" s="11">
        <v>5540246190727</v>
      </c>
      <c r="C585" s="13" t="str">
        <f t="shared" si="27"/>
        <v>BOULANGERIE</v>
      </c>
      <c r="D585" s="6">
        <v>1706</v>
      </c>
      <c r="E585" s="6">
        <v>19270.310400000002</v>
      </c>
      <c r="F585" s="9">
        <f t="shared" si="28"/>
        <v>11.295609847596719</v>
      </c>
      <c r="G585" s="6">
        <v>673</v>
      </c>
      <c r="H585" s="15"/>
      <c r="I585" s="12"/>
      <c r="J585" s="12"/>
      <c r="K585" s="12"/>
      <c r="L585" s="12"/>
      <c r="M585" s="12"/>
      <c r="N585" s="12"/>
      <c r="O585" s="12"/>
      <c r="P585" s="12"/>
      <c r="Q585" s="12"/>
      <c r="R585" s="12"/>
      <c r="S585" s="12"/>
      <c r="T585" s="12"/>
      <c r="U585" s="12"/>
      <c r="V585" s="12"/>
      <c r="W585" s="12"/>
      <c r="X585" s="12"/>
      <c r="Y585" s="12"/>
      <c r="Z585" s="12"/>
      <c r="AA585" s="12"/>
    </row>
    <row r="586" spans="1:27" ht="12.75" customHeight="1" x14ac:dyDescent="0.15">
      <c r="A586" s="15">
        <v>202210</v>
      </c>
      <c r="B586" s="13">
        <v>5540246190743</v>
      </c>
      <c r="C586" s="13" t="str">
        <f t="shared" si="27"/>
        <v>CREMERIE</v>
      </c>
      <c r="D586" s="9">
        <v>335</v>
      </c>
      <c r="E586" s="9">
        <v>2836.6848</v>
      </c>
      <c r="F586" s="9">
        <f t="shared" si="28"/>
        <v>8.4677158208955223</v>
      </c>
      <c r="G586" s="9">
        <v>836</v>
      </c>
      <c r="H586" s="15"/>
      <c r="I586" s="12"/>
      <c r="J586" s="12"/>
      <c r="K586" s="12"/>
      <c r="L586" s="12"/>
      <c r="M586" s="12"/>
      <c r="N586" s="12"/>
      <c r="O586" s="12"/>
      <c r="P586" s="12"/>
      <c r="Q586" s="12"/>
      <c r="R586" s="12"/>
      <c r="S586" s="12"/>
      <c r="T586" s="12"/>
      <c r="U586" s="12"/>
      <c r="V586" s="12"/>
      <c r="W586" s="12"/>
      <c r="X586" s="12"/>
      <c r="Y586" s="12"/>
      <c r="Z586" s="12"/>
      <c r="AA586" s="12"/>
    </row>
    <row r="587" spans="1:27" ht="12.75" customHeight="1" x14ac:dyDescent="0.15">
      <c r="A587" s="15">
        <v>202210</v>
      </c>
      <c r="B587" s="13">
        <v>5540246190831</v>
      </c>
      <c r="C587" s="13" t="str">
        <f t="shared" si="27"/>
        <v>MIX LEGUMES</v>
      </c>
      <c r="D587" s="9">
        <v>743</v>
      </c>
      <c r="E587" s="9">
        <v>5586.2784000000001</v>
      </c>
      <c r="F587" s="9">
        <f t="shared" si="28"/>
        <v>7.5185442799461644</v>
      </c>
      <c r="G587" s="9">
        <v>163</v>
      </c>
      <c r="H587" s="15"/>
      <c r="I587" s="12"/>
      <c r="J587" s="12"/>
      <c r="K587" s="12"/>
      <c r="L587" s="12"/>
      <c r="M587" s="12"/>
      <c r="N587" s="12"/>
      <c r="O587" s="12"/>
      <c r="P587" s="12"/>
      <c r="Q587" s="12"/>
      <c r="R587" s="12"/>
      <c r="S587" s="12"/>
      <c r="T587" s="12"/>
      <c r="U587" s="12"/>
      <c r="V587" s="12"/>
      <c r="W587" s="12"/>
      <c r="X587" s="12"/>
      <c r="Y587" s="12"/>
      <c r="Z587" s="12"/>
      <c r="AA587" s="12"/>
    </row>
    <row r="588" spans="1:27" ht="12.75" customHeight="1" x14ac:dyDescent="0.15">
      <c r="A588" s="15">
        <v>202210</v>
      </c>
      <c r="B588" s="11">
        <v>5540246190835</v>
      </c>
      <c r="C588" s="13" t="str">
        <f t="shared" si="27"/>
        <v>BOULANGERIE</v>
      </c>
      <c r="D588" s="6">
        <v>112</v>
      </c>
      <c r="E588" s="6">
        <v>23539.5072</v>
      </c>
      <c r="F588" s="9">
        <f t="shared" si="28"/>
        <v>210.17417142857144</v>
      </c>
      <c r="G588" s="6">
        <v>33</v>
      </c>
      <c r="H588" s="15"/>
      <c r="I588" s="12"/>
      <c r="J588" s="12"/>
      <c r="K588" s="12"/>
      <c r="L588" s="12"/>
      <c r="M588" s="12"/>
      <c r="N588" s="12"/>
      <c r="O588" s="12"/>
      <c r="P588" s="12"/>
      <c r="Q588" s="12"/>
      <c r="R588" s="12"/>
      <c r="S588" s="12"/>
      <c r="T588" s="12"/>
      <c r="U588" s="12"/>
      <c r="V588" s="12"/>
      <c r="W588" s="12"/>
      <c r="X588" s="12"/>
      <c r="Y588" s="12"/>
      <c r="Z588" s="12"/>
      <c r="AA588" s="12"/>
    </row>
    <row r="589" spans="1:27" ht="12.75" customHeight="1" x14ac:dyDescent="0.15">
      <c r="A589" s="15">
        <v>202210</v>
      </c>
      <c r="B589" s="13">
        <v>5540246191394</v>
      </c>
      <c r="C589" s="13" t="str">
        <f t="shared" si="27"/>
        <v>CREMERIE</v>
      </c>
      <c r="D589" s="9">
        <v>1972</v>
      </c>
      <c r="E589" s="9">
        <v>10531.296000000002</v>
      </c>
      <c r="F589" s="9">
        <f t="shared" si="28"/>
        <v>5.3404137931034494</v>
      </c>
      <c r="G589" s="9">
        <v>232</v>
      </c>
      <c r="H589" s="15"/>
      <c r="I589" s="12"/>
      <c r="J589" s="12"/>
      <c r="K589" s="12"/>
      <c r="L589" s="12"/>
      <c r="M589" s="12"/>
      <c r="N589" s="12"/>
      <c r="O589" s="12"/>
      <c r="P589" s="12"/>
      <c r="Q589" s="12"/>
      <c r="R589" s="12"/>
      <c r="S589" s="12"/>
      <c r="T589" s="12"/>
      <c r="U589" s="12"/>
      <c r="V589" s="12"/>
      <c r="W589" s="12"/>
      <c r="X589" s="12"/>
      <c r="Y589" s="12"/>
      <c r="Z589" s="12"/>
      <c r="AA589" s="12"/>
    </row>
    <row r="590" spans="1:27" ht="12.75" customHeight="1" x14ac:dyDescent="0.15">
      <c r="A590" s="15">
        <v>202210</v>
      </c>
      <c r="B590" s="13">
        <v>5540246191594</v>
      </c>
      <c r="C590" s="13" t="str">
        <f t="shared" si="27"/>
        <v>CREMERIE</v>
      </c>
      <c r="D590" s="9">
        <v>808</v>
      </c>
      <c r="E590" s="9">
        <v>1449.2304000000001</v>
      </c>
      <c r="F590" s="9">
        <f t="shared" si="28"/>
        <v>1.7936019801980201</v>
      </c>
      <c r="G590" s="9">
        <v>3815</v>
      </c>
      <c r="H590" s="15"/>
      <c r="I590" s="12"/>
      <c r="J590" s="12"/>
      <c r="K590" s="12"/>
      <c r="L590" s="12"/>
      <c r="M590" s="12"/>
      <c r="N590" s="12"/>
      <c r="O590" s="12"/>
      <c r="P590" s="12"/>
      <c r="Q590" s="12"/>
      <c r="R590" s="12"/>
      <c r="S590" s="12"/>
      <c r="T590" s="12"/>
      <c r="U590" s="12"/>
      <c r="V590" s="12"/>
      <c r="W590" s="12"/>
      <c r="X590" s="12"/>
      <c r="Y590" s="12"/>
      <c r="Z590" s="12"/>
      <c r="AA590" s="12"/>
    </row>
    <row r="591" spans="1:27" ht="12.75" customHeight="1" x14ac:dyDescent="0.15">
      <c r="A591" s="15">
        <v>202210</v>
      </c>
      <c r="B591" s="11">
        <v>5540246191596</v>
      </c>
      <c r="C591" s="13" t="str">
        <f t="shared" si="27"/>
        <v>BOULANGERIE</v>
      </c>
      <c r="D591" s="6">
        <v>209</v>
      </c>
      <c r="E591" s="6">
        <v>11944.3248</v>
      </c>
      <c r="F591" s="9">
        <f t="shared" si="28"/>
        <v>57.14987942583732</v>
      </c>
      <c r="G591" s="6">
        <v>177</v>
      </c>
      <c r="H591" s="15"/>
      <c r="I591" s="12"/>
      <c r="J591" s="12"/>
      <c r="K591" s="12"/>
      <c r="L591" s="12"/>
      <c r="M591" s="12"/>
      <c r="N591" s="12"/>
      <c r="O591" s="12"/>
      <c r="P591" s="12"/>
      <c r="Q591" s="12"/>
      <c r="R591" s="12"/>
      <c r="S591" s="12"/>
      <c r="T591" s="12"/>
      <c r="U591" s="12"/>
      <c r="V591" s="12"/>
      <c r="W591" s="12"/>
      <c r="X591" s="12"/>
      <c r="Y591" s="12"/>
      <c r="Z591" s="12"/>
      <c r="AA591" s="12"/>
    </row>
    <row r="592" spans="1:27" ht="12.75" customHeight="1" x14ac:dyDescent="0.15">
      <c r="A592" s="15">
        <v>202210</v>
      </c>
      <c r="B592" s="13">
        <v>5540246191598</v>
      </c>
      <c r="C592" s="13" t="str">
        <f t="shared" si="27"/>
        <v>CREMERIE</v>
      </c>
      <c r="D592" s="9">
        <v>0</v>
      </c>
      <c r="E592" s="9">
        <v>0</v>
      </c>
      <c r="F592" s="9" t="str">
        <f t="shared" si="28"/>
        <v>-</v>
      </c>
      <c r="G592" s="9">
        <v>6404</v>
      </c>
      <c r="H592" s="15"/>
      <c r="I592" s="12"/>
      <c r="J592" s="12"/>
      <c r="K592" s="12"/>
      <c r="L592" s="12"/>
      <c r="M592" s="12"/>
      <c r="N592" s="12"/>
      <c r="O592" s="12"/>
      <c r="P592" s="12"/>
      <c r="Q592" s="12"/>
      <c r="R592" s="12"/>
      <c r="S592" s="12"/>
      <c r="T592" s="12"/>
      <c r="U592" s="12"/>
      <c r="V592" s="12"/>
      <c r="W592" s="12"/>
      <c r="X592" s="12"/>
      <c r="Y592" s="12"/>
      <c r="Z592" s="12"/>
      <c r="AA592" s="12"/>
    </row>
    <row r="593" spans="1:27" ht="12.75" customHeight="1" x14ac:dyDescent="0.15">
      <c r="A593" s="15">
        <v>202210</v>
      </c>
      <c r="B593" s="11">
        <v>5540246191718</v>
      </c>
      <c r="C593" s="13" t="str">
        <f t="shared" si="27"/>
        <v>MIX LEGUMES</v>
      </c>
      <c r="D593" s="6">
        <v>1949</v>
      </c>
      <c r="E593" s="6">
        <v>5777.0496000000003</v>
      </c>
      <c r="F593" s="9">
        <f t="shared" si="28"/>
        <v>2.9641095946639302</v>
      </c>
      <c r="G593" s="6">
        <v>195</v>
      </c>
      <c r="H593" s="15"/>
      <c r="I593" s="12"/>
      <c r="J593" s="12"/>
      <c r="K593" s="12"/>
      <c r="L593" s="12"/>
      <c r="M593" s="12"/>
      <c r="N593" s="12"/>
      <c r="O593" s="12"/>
      <c r="P593" s="12"/>
      <c r="Q593" s="12"/>
      <c r="R593" s="12"/>
      <c r="S593" s="12"/>
      <c r="T593" s="12"/>
      <c r="U593" s="12"/>
      <c r="V593" s="12"/>
      <c r="W593" s="12"/>
      <c r="X593" s="12"/>
      <c r="Y593" s="12"/>
      <c r="Z593" s="12"/>
      <c r="AA593" s="12"/>
    </row>
    <row r="594" spans="1:27" ht="12.75" customHeight="1" x14ac:dyDescent="0.15">
      <c r="A594" s="15">
        <v>202210</v>
      </c>
      <c r="B594" s="11">
        <v>5540246191736</v>
      </c>
      <c r="C594" s="13" t="str">
        <f t="shared" si="27"/>
        <v>CREMERIE</v>
      </c>
      <c r="D594" s="6">
        <v>270</v>
      </c>
      <c r="E594" s="6">
        <v>8704.4544000000005</v>
      </c>
      <c r="F594" s="9">
        <f t="shared" si="28"/>
        <v>32.238720000000001</v>
      </c>
      <c r="G594" s="6">
        <v>21</v>
      </c>
      <c r="H594" s="15"/>
      <c r="I594" s="12"/>
      <c r="J594" s="12"/>
      <c r="K594" s="12"/>
      <c r="L594" s="12"/>
      <c r="M594" s="12"/>
      <c r="N594" s="12"/>
      <c r="O594" s="12"/>
      <c r="P594" s="12"/>
      <c r="Q594" s="12"/>
      <c r="R594" s="12"/>
      <c r="S594" s="12"/>
      <c r="T594" s="12"/>
      <c r="U594" s="12"/>
      <c r="V594" s="12"/>
      <c r="W594" s="12"/>
      <c r="X594" s="12"/>
      <c r="Y594" s="12"/>
      <c r="Z594" s="12"/>
      <c r="AA594" s="12"/>
    </row>
    <row r="595" spans="1:27" ht="12.75" customHeight="1" x14ac:dyDescent="0.15">
      <c r="A595" s="15">
        <v>202210</v>
      </c>
      <c r="B595" s="13">
        <v>5540246192102</v>
      </c>
      <c r="C595" s="13" t="str">
        <f t="shared" si="27"/>
        <v>CREMERIE</v>
      </c>
      <c r="D595" s="9">
        <v>6988</v>
      </c>
      <c r="E595" s="9">
        <v>8496.7487999999994</v>
      </c>
      <c r="F595" s="9">
        <f t="shared" si="28"/>
        <v>1.2159056668574699</v>
      </c>
      <c r="G595" s="9">
        <v>11735</v>
      </c>
      <c r="H595" s="15"/>
      <c r="I595" s="12"/>
      <c r="J595" s="12"/>
      <c r="K595" s="12"/>
      <c r="L595" s="12"/>
      <c r="M595" s="12"/>
      <c r="N595" s="12"/>
      <c r="O595" s="12"/>
      <c r="P595" s="12"/>
      <c r="Q595" s="12"/>
      <c r="R595" s="12"/>
      <c r="S595" s="12"/>
      <c r="T595" s="12"/>
      <c r="U595" s="12"/>
      <c r="V595" s="12"/>
      <c r="W595" s="12"/>
      <c r="X595" s="12"/>
      <c r="Y595" s="12"/>
      <c r="Z595" s="12"/>
      <c r="AA595" s="12"/>
    </row>
    <row r="596" spans="1:27" ht="12.75" customHeight="1" x14ac:dyDescent="0.15">
      <c r="A596" s="15">
        <v>202210</v>
      </c>
      <c r="B596" s="13">
        <v>5540246192148</v>
      </c>
      <c r="C596" s="13" t="str">
        <f t="shared" si="27"/>
        <v>MIX LEGUMES</v>
      </c>
      <c r="D596" s="9">
        <v>7239</v>
      </c>
      <c r="E596" s="9">
        <v>26323.315200000001</v>
      </c>
      <c r="F596" s="9">
        <f t="shared" si="28"/>
        <v>3.6363192706174887</v>
      </c>
      <c r="G596" s="9">
        <v>68475</v>
      </c>
      <c r="H596" s="15"/>
      <c r="I596" s="12"/>
      <c r="J596" s="12"/>
      <c r="K596" s="12"/>
      <c r="L596" s="12"/>
      <c r="M596" s="12"/>
      <c r="N596" s="12"/>
      <c r="O596" s="12"/>
      <c r="P596" s="12"/>
      <c r="Q596" s="12"/>
      <c r="R596" s="12"/>
      <c r="S596" s="12"/>
      <c r="T596" s="12"/>
      <c r="U596" s="12"/>
      <c r="V596" s="12"/>
      <c r="W596" s="12"/>
      <c r="X596" s="12"/>
      <c r="Y596" s="12"/>
      <c r="Z596" s="12"/>
      <c r="AA596" s="12"/>
    </row>
    <row r="597" spans="1:27" ht="12.75" customHeight="1" x14ac:dyDescent="0.15">
      <c r="A597" s="15">
        <v>202210</v>
      </c>
      <c r="B597" s="11">
        <v>5540246192209</v>
      </c>
      <c r="C597" s="13" t="str">
        <f t="shared" si="27"/>
        <v>MIX LEGUMES</v>
      </c>
      <c r="D597" s="6">
        <v>1142</v>
      </c>
      <c r="E597" s="6">
        <v>5738.688000000001</v>
      </c>
      <c r="F597" s="9">
        <f t="shared" si="28"/>
        <v>5.0251208406304739</v>
      </c>
      <c r="G597" s="6">
        <v>2993</v>
      </c>
      <c r="H597" s="15"/>
      <c r="I597" s="12"/>
      <c r="J597" s="12"/>
      <c r="K597" s="12"/>
      <c r="L597" s="12"/>
      <c r="M597" s="12"/>
      <c r="N597" s="12"/>
      <c r="O597" s="12"/>
      <c r="P597" s="12"/>
      <c r="Q597" s="12"/>
      <c r="R597" s="12"/>
      <c r="S597" s="12"/>
      <c r="T597" s="12"/>
      <c r="U597" s="12"/>
      <c r="V597" s="12"/>
      <c r="W597" s="12"/>
      <c r="X597" s="12"/>
      <c r="Y597" s="12"/>
      <c r="Z597" s="12"/>
      <c r="AA597" s="12"/>
    </row>
    <row r="598" spans="1:27" ht="12.75" customHeight="1" x14ac:dyDescent="0.15">
      <c r="A598" s="15">
        <v>202210</v>
      </c>
      <c r="B598" s="13">
        <v>5540246192264</v>
      </c>
      <c r="C598" s="13" t="str">
        <f t="shared" si="27"/>
        <v>CREMERIE</v>
      </c>
      <c r="D598" s="9">
        <v>1225</v>
      </c>
      <c r="E598" s="9">
        <v>17791.488000000001</v>
      </c>
      <c r="F598" s="9">
        <f t="shared" si="28"/>
        <v>14.52366367346939</v>
      </c>
      <c r="G598" s="9">
        <v>1225</v>
      </c>
      <c r="H598" s="15"/>
      <c r="I598" s="12"/>
      <c r="J598" s="12"/>
      <c r="K598" s="12"/>
      <c r="L598" s="12"/>
      <c r="M598" s="12"/>
      <c r="N598" s="12"/>
      <c r="O598" s="12"/>
      <c r="P598" s="12"/>
      <c r="Q598" s="12"/>
      <c r="R598" s="12"/>
      <c r="S598" s="12"/>
      <c r="T598" s="12"/>
      <c r="U598" s="12"/>
      <c r="V598" s="12"/>
      <c r="W598" s="12"/>
      <c r="X598" s="12"/>
      <c r="Y598" s="12"/>
      <c r="Z598" s="12"/>
      <c r="AA598" s="12"/>
    </row>
    <row r="599" spans="1:27" ht="12.75" customHeight="1" x14ac:dyDescent="0.15">
      <c r="A599" s="15">
        <v>202210</v>
      </c>
      <c r="B599" s="11">
        <v>5540246192265</v>
      </c>
      <c r="C599" s="13" t="str">
        <f t="shared" si="27"/>
        <v>CREMERIE</v>
      </c>
      <c r="D599" s="6">
        <v>687</v>
      </c>
      <c r="E599" s="6">
        <v>9193.996799999999</v>
      </c>
      <c r="F599" s="9">
        <f t="shared" si="28"/>
        <v>13.382819213973798</v>
      </c>
      <c r="G599" s="6">
        <v>819</v>
      </c>
      <c r="H599" s="15"/>
      <c r="I599" s="12"/>
      <c r="J599" s="12"/>
      <c r="K599" s="12"/>
      <c r="L599" s="12"/>
      <c r="M599" s="12"/>
      <c r="N599" s="12"/>
      <c r="O599" s="12"/>
      <c r="P599" s="12"/>
      <c r="Q599" s="12"/>
      <c r="R599" s="12"/>
      <c r="S599" s="12"/>
      <c r="T599" s="12"/>
      <c r="U599" s="12"/>
      <c r="V599" s="12"/>
      <c r="W599" s="12"/>
      <c r="X599" s="12"/>
      <c r="Y599" s="12"/>
      <c r="Z599" s="12"/>
      <c r="AA599" s="12"/>
    </row>
    <row r="600" spans="1:27" ht="12.75" customHeight="1" x14ac:dyDescent="0.15">
      <c r="A600" s="15">
        <v>202210</v>
      </c>
      <c r="B600" s="13">
        <v>5540246192462</v>
      </c>
      <c r="C600" s="13" t="str">
        <f t="shared" si="27"/>
        <v>MIX LEGUMES</v>
      </c>
      <c r="D600" s="9">
        <v>251</v>
      </c>
      <c r="E600" s="9">
        <v>1779.9264000000001</v>
      </c>
      <c r="F600" s="9">
        <f t="shared" si="28"/>
        <v>7.0913402390438245</v>
      </c>
      <c r="G600" s="9">
        <v>743</v>
      </c>
      <c r="H600" s="15"/>
      <c r="I600" s="12"/>
      <c r="J600" s="12"/>
      <c r="K600" s="12"/>
      <c r="L600" s="12"/>
      <c r="M600" s="12"/>
      <c r="N600" s="12"/>
      <c r="O600" s="12"/>
      <c r="P600" s="12"/>
      <c r="Q600" s="12"/>
      <c r="R600" s="12"/>
      <c r="S600" s="12"/>
      <c r="T600" s="12"/>
      <c r="U600" s="12"/>
      <c r="V600" s="12"/>
      <c r="W600" s="12"/>
      <c r="X600" s="12"/>
      <c r="Y600" s="12"/>
      <c r="Z600" s="12"/>
      <c r="AA600" s="12"/>
    </row>
    <row r="601" spans="1:27" ht="12.75" customHeight="1" x14ac:dyDescent="0.15">
      <c r="A601" s="15">
        <v>202210</v>
      </c>
      <c r="B601" s="13">
        <v>5540246192518</v>
      </c>
      <c r="C601" s="13" t="str">
        <f t="shared" si="27"/>
        <v>MIX LEGUMES</v>
      </c>
      <c r="D601" s="9">
        <v>3332</v>
      </c>
      <c r="E601" s="9">
        <v>23374.872000000003</v>
      </c>
      <c r="F601" s="9">
        <f t="shared" si="28"/>
        <v>7.0152677070828338</v>
      </c>
      <c r="G601" s="9">
        <v>13447</v>
      </c>
      <c r="H601" s="15"/>
      <c r="I601" s="12"/>
      <c r="J601" s="12"/>
      <c r="K601" s="12"/>
      <c r="L601" s="12"/>
      <c r="M601" s="12"/>
      <c r="N601" s="12"/>
      <c r="O601" s="12"/>
      <c r="P601" s="12"/>
      <c r="Q601" s="12"/>
      <c r="R601" s="12"/>
      <c r="S601" s="12"/>
      <c r="T601" s="12"/>
      <c r="U601" s="12"/>
      <c r="V601" s="12"/>
      <c r="W601" s="12"/>
      <c r="X601" s="12"/>
      <c r="Y601" s="12"/>
      <c r="Z601" s="12"/>
      <c r="AA601" s="12"/>
    </row>
    <row r="602" spans="1:27" ht="12.75" customHeight="1" x14ac:dyDescent="0.15">
      <c r="A602" s="15">
        <v>202210</v>
      </c>
      <c r="B602" s="11">
        <v>5540246192571</v>
      </c>
      <c r="C602" s="13" t="str">
        <f t="shared" si="27"/>
        <v>MIX LEGUMES</v>
      </c>
      <c r="D602" s="6">
        <v>961</v>
      </c>
      <c r="E602" s="6">
        <v>4070.5632000000001</v>
      </c>
      <c r="F602" s="9">
        <f t="shared" si="28"/>
        <v>4.2357577523413115</v>
      </c>
      <c r="G602" s="6">
        <v>1685</v>
      </c>
      <c r="H602" s="15"/>
      <c r="I602" s="12"/>
      <c r="J602" s="12"/>
      <c r="K602" s="12"/>
      <c r="L602" s="12"/>
      <c r="M602" s="12"/>
      <c r="N602" s="12"/>
      <c r="O602" s="12"/>
      <c r="P602" s="12"/>
      <c r="Q602" s="12"/>
      <c r="R602" s="12"/>
      <c r="S602" s="12"/>
      <c r="T602" s="12"/>
      <c r="U602" s="12"/>
      <c r="V602" s="12"/>
      <c r="W602" s="12"/>
      <c r="X602" s="12"/>
      <c r="Y602" s="12"/>
      <c r="Z602" s="12"/>
      <c r="AA602" s="12"/>
    </row>
    <row r="603" spans="1:27" ht="12.75" customHeight="1" x14ac:dyDescent="0.15">
      <c r="A603" s="15">
        <v>202210</v>
      </c>
      <c r="B603" s="13">
        <v>5540246192594</v>
      </c>
      <c r="C603" s="13" t="str">
        <f t="shared" si="27"/>
        <v>MIX LEGUMES</v>
      </c>
      <c r="D603" s="9">
        <v>112</v>
      </c>
      <c r="E603" s="9">
        <v>736.12800000000004</v>
      </c>
      <c r="F603" s="9">
        <f t="shared" si="28"/>
        <v>6.572571428571429</v>
      </c>
      <c r="G603" s="9">
        <v>214</v>
      </c>
      <c r="H603" s="15"/>
      <c r="I603" s="12"/>
      <c r="J603" s="12"/>
      <c r="K603" s="12"/>
      <c r="L603" s="12"/>
      <c r="M603" s="12"/>
      <c r="N603" s="12"/>
      <c r="O603" s="12"/>
      <c r="P603" s="12"/>
      <c r="Q603" s="12"/>
      <c r="R603" s="12"/>
      <c r="S603" s="12"/>
      <c r="T603" s="12"/>
      <c r="U603" s="12"/>
      <c r="V603" s="12"/>
      <c r="W603" s="12"/>
      <c r="X603" s="12"/>
      <c r="Y603" s="12"/>
      <c r="Z603" s="12"/>
      <c r="AA603" s="12"/>
    </row>
    <row r="604" spans="1:27" ht="12.75" customHeight="1" x14ac:dyDescent="0.15">
      <c r="A604" s="15">
        <v>202210</v>
      </c>
      <c r="B604" s="11">
        <v>5540246192831</v>
      </c>
      <c r="C604" s="13" t="str">
        <f t="shared" si="27"/>
        <v>MIX LEGUMES</v>
      </c>
      <c r="D604" s="6">
        <v>372</v>
      </c>
      <c r="E604" s="6">
        <v>3290.1120000000005</v>
      </c>
      <c r="F604" s="9">
        <f t="shared" si="28"/>
        <v>8.8443870967741951</v>
      </c>
      <c r="G604" s="6">
        <v>696</v>
      </c>
      <c r="H604" s="15"/>
      <c r="I604" s="12"/>
      <c r="J604" s="12"/>
      <c r="K604" s="12"/>
      <c r="L604" s="12"/>
      <c r="M604" s="12"/>
      <c r="N604" s="12"/>
      <c r="O604" s="12"/>
      <c r="P604" s="12"/>
      <c r="Q604" s="12"/>
      <c r="R604" s="12"/>
      <c r="S604" s="12"/>
      <c r="T604" s="12"/>
      <c r="U604" s="12"/>
      <c r="V604" s="12"/>
      <c r="W604" s="12"/>
      <c r="X604" s="12"/>
      <c r="Y604" s="12"/>
      <c r="Z604" s="12"/>
      <c r="AA604" s="12"/>
    </row>
    <row r="605" spans="1:27" ht="12.75" customHeight="1" x14ac:dyDescent="0.15">
      <c r="A605" s="15">
        <v>202210</v>
      </c>
      <c r="B605" s="11">
        <v>5540246192907</v>
      </c>
      <c r="C605" s="13" t="str">
        <f t="shared" si="27"/>
        <v>VOLAILLE</v>
      </c>
      <c r="D605" s="6">
        <v>1365</v>
      </c>
      <c r="E605" s="6">
        <v>38292.912000000004</v>
      </c>
      <c r="F605" s="9">
        <f t="shared" si="28"/>
        <v>28.053415384615388</v>
      </c>
      <c r="G605" s="6">
        <v>4529</v>
      </c>
      <c r="H605" s="15"/>
      <c r="I605" s="12"/>
      <c r="J605" s="12"/>
      <c r="K605" s="12"/>
      <c r="L605" s="12"/>
      <c r="M605" s="12"/>
      <c r="N605" s="12"/>
      <c r="O605" s="12"/>
      <c r="P605" s="12"/>
      <c r="Q605" s="12"/>
      <c r="R605" s="12"/>
      <c r="S605" s="12"/>
      <c r="T605" s="12"/>
      <c r="U605" s="12"/>
      <c r="V605" s="12"/>
      <c r="W605" s="12"/>
      <c r="X605" s="12"/>
      <c r="Y605" s="12"/>
      <c r="Z605" s="12"/>
      <c r="AA605" s="12"/>
    </row>
    <row r="606" spans="1:27" ht="12.75" customHeight="1" x14ac:dyDescent="0.15">
      <c r="A606" s="15">
        <v>202210</v>
      </c>
      <c r="B606" s="13">
        <v>5540246193316</v>
      </c>
      <c r="C606" s="13" t="str">
        <f t="shared" si="27"/>
        <v>BOULANGERIE</v>
      </c>
      <c r="D606" s="9">
        <v>469</v>
      </c>
      <c r="E606" s="9">
        <v>15875.049600000002</v>
      </c>
      <c r="F606" s="9">
        <f t="shared" si="28"/>
        <v>33.848719829424311</v>
      </c>
      <c r="G606" s="9">
        <v>539</v>
      </c>
      <c r="H606" s="15"/>
      <c r="I606" s="12"/>
      <c r="J606" s="12"/>
      <c r="K606" s="12"/>
      <c r="L606" s="12"/>
      <c r="M606" s="12"/>
      <c r="N606" s="12"/>
      <c r="O606" s="12"/>
      <c r="P606" s="12"/>
      <c r="Q606" s="12"/>
      <c r="R606" s="12"/>
      <c r="S606" s="12"/>
      <c r="T606" s="12"/>
      <c r="U606" s="12"/>
      <c r="V606" s="12"/>
      <c r="W606" s="12"/>
      <c r="X606" s="12"/>
      <c r="Y606" s="12"/>
      <c r="Z606" s="12"/>
      <c r="AA606" s="12"/>
    </row>
    <row r="607" spans="1:27" ht="12.75" customHeight="1" x14ac:dyDescent="0.15">
      <c r="A607" s="15">
        <v>202210</v>
      </c>
      <c r="B607" s="11">
        <v>5540246193409</v>
      </c>
      <c r="C607" s="13" t="str">
        <f t="shared" si="27"/>
        <v>BOULANGERIE</v>
      </c>
      <c r="D607" s="6">
        <v>100</v>
      </c>
      <c r="E607" s="6">
        <v>5126.9760000000006</v>
      </c>
      <c r="F607" s="9">
        <f t="shared" si="28"/>
        <v>51.269760000000005</v>
      </c>
      <c r="G607" s="6">
        <v>19</v>
      </c>
      <c r="H607" s="15"/>
      <c r="I607" s="12"/>
      <c r="J607" s="12"/>
      <c r="K607" s="12"/>
      <c r="L607" s="12"/>
      <c r="M607" s="12"/>
      <c r="N607" s="12"/>
      <c r="O607" s="12"/>
      <c r="P607" s="12"/>
      <c r="Q607" s="12"/>
      <c r="R607" s="12"/>
      <c r="S607" s="12"/>
      <c r="T607" s="12"/>
      <c r="U607" s="12"/>
      <c r="V607" s="12"/>
      <c r="W607" s="12"/>
      <c r="X607" s="12"/>
      <c r="Y607" s="12"/>
      <c r="Z607" s="12"/>
      <c r="AA607" s="12"/>
    </row>
    <row r="608" spans="1:27" ht="12.75" customHeight="1" x14ac:dyDescent="0.15">
      <c r="A608" s="15">
        <v>202210</v>
      </c>
      <c r="B608" s="11">
        <v>5540246193878</v>
      </c>
      <c r="C608" s="13" t="str">
        <f t="shared" si="27"/>
        <v>VOLAILLE</v>
      </c>
      <c r="D608" s="6">
        <v>12842</v>
      </c>
      <c r="E608" s="6">
        <v>90862.560000000012</v>
      </c>
      <c r="F608" s="9">
        <f t="shared" si="28"/>
        <v>7.075421273944869</v>
      </c>
      <c r="G608" s="6">
        <v>9106</v>
      </c>
      <c r="H608" s="15"/>
      <c r="I608" s="12"/>
      <c r="J608" s="12"/>
      <c r="K608" s="12"/>
      <c r="L608" s="12"/>
      <c r="M608" s="12"/>
      <c r="N608" s="12"/>
      <c r="O608" s="12"/>
      <c r="P608" s="12"/>
      <c r="Q608" s="12"/>
      <c r="R608" s="12"/>
      <c r="S608" s="12"/>
      <c r="T608" s="12"/>
      <c r="U608" s="12"/>
      <c r="V608" s="12"/>
      <c r="W608" s="12"/>
      <c r="X608" s="12"/>
      <c r="Y608" s="12"/>
      <c r="Z608" s="12"/>
      <c r="AA608" s="12"/>
    </row>
    <row r="609" spans="1:27" ht="12.75" customHeight="1" x14ac:dyDescent="0.15">
      <c r="A609" s="15">
        <v>202210</v>
      </c>
      <c r="B609" s="11">
        <v>5540246194467</v>
      </c>
      <c r="C609" s="13" t="str">
        <f t="shared" si="27"/>
        <v>BOULANGERIE</v>
      </c>
      <c r="D609" s="6">
        <v>40536</v>
      </c>
      <c r="E609" s="6">
        <v>40834.152000000002</v>
      </c>
      <c r="F609" s="9">
        <f t="shared" si="28"/>
        <v>1.0073552397868561</v>
      </c>
      <c r="G609" s="6">
        <v>51226</v>
      </c>
      <c r="H609" s="15"/>
      <c r="I609" s="12"/>
      <c r="J609" s="12"/>
      <c r="K609" s="12"/>
      <c r="L609" s="12"/>
      <c r="M609" s="12"/>
      <c r="N609" s="12"/>
      <c r="O609" s="12"/>
      <c r="P609" s="12"/>
      <c r="Q609" s="12"/>
      <c r="R609" s="12"/>
      <c r="S609" s="12"/>
      <c r="T609" s="12"/>
      <c r="U609" s="12"/>
      <c r="V609" s="12"/>
      <c r="W609" s="12"/>
      <c r="X609" s="12"/>
      <c r="Y609" s="12"/>
      <c r="Z609" s="12"/>
      <c r="AA609" s="12"/>
    </row>
    <row r="610" spans="1:27" ht="12.75" customHeight="1" x14ac:dyDescent="0.15">
      <c r="A610" s="15">
        <v>202210</v>
      </c>
      <c r="B610" s="11">
        <v>5540246194478</v>
      </c>
      <c r="C610" s="13" t="str">
        <f t="shared" si="27"/>
        <v>EMBALLAGES</v>
      </c>
      <c r="D610" s="6">
        <v>1341</v>
      </c>
      <c r="E610" s="6">
        <v>58353.955200000004</v>
      </c>
      <c r="F610" s="9">
        <f t="shared" si="28"/>
        <v>43.51525369127517</v>
      </c>
      <c r="G610" s="6">
        <v>722</v>
      </c>
      <c r="H610" s="15"/>
      <c r="I610" s="12"/>
      <c r="J610" s="12"/>
      <c r="K610" s="12"/>
      <c r="L610" s="12"/>
      <c r="M610" s="12"/>
      <c r="N610" s="12"/>
      <c r="O610" s="12"/>
      <c r="P610" s="12"/>
      <c r="Q610" s="12"/>
      <c r="R610" s="12"/>
      <c r="S610" s="12"/>
      <c r="T610" s="12"/>
      <c r="U610" s="12"/>
      <c r="V610" s="12"/>
      <c r="W610" s="12"/>
      <c r="X610" s="12"/>
      <c r="Y610" s="12"/>
      <c r="Z610" s="12"/>
      <c r="AA610" s="12"/>
    </row>
    <row r="611" spans="1:27" ht="12.75" customHeight="1" x14ac:dyDescent="0.15">
      <c r="A611" s="15">
        <v>202210</v>
      </c>
      <c r="B611" s="11">
        <v>5540246194632</v>
      </c>
      <c r="C611" s="13" t="str">
        <f t="shared" si="27"/>
        <v>BOULANGERIE</v>
      </c>
      <c r="D611" s="6">
        <v>2140</v>
      </c>
      <c r="E611" s="6">
        <v>27642.297600000002</v>
      </c>
      <c r="F611" s="9">
        <f t="shared" si="28"/>
        <v>12.916961495327104</v>
      </c>
      <c r="G611" s="6">
        <v>10311</v>
      </c>
      <c r="H611" s="15"/>
      <c r="I611" s="12"/>
      <c r="J611" s="12"/>
      <c r="K611" s="12"/>
      <c r="L611" s="12"/>
      <c r="M611" s="12"/>
      <c r="N611" s="12"/>
      <c r="O611" s="12"/>
      <c r="P611" s="12"/>
      <c r="Q611" s="12"/>
      <c r="R611" s="12"/>
      <c r="S611" s="12"/>
      <c r="T611" s="12"/>
      <c r="U611" s="12"/>
      <c r="V611" s="12"/>
      <c r="W611" s="12"/>
      <c r="X611" s="12"/>
      <c r="Y611" s="12"/>
      <c r="Z611" s="12"/>
      <c r="AA611" s="12"/>
    </row>
    <row r="612" spans="1:27" ht="12.75" customHeight="1" x14ac:dyDescent="0.15">
      <c r="A612" s="15">
        <v>202210</v>
      </c>
      <c r="B612" s="13">
        <v>5540246194790</v>
      </c>
      <c r="C612" s="13" t="str">
        <f t="shared" si="27"/>
        <v>MIX LEGUMES</v>
      </c>
      <c r="D612" s="9">
        <v>1984</v>
      </c>
      <c r="E612" s="9">
        <v>22900.32</v>
      </c>
      <c r="F612" s="9">
        <f t="shared" si="28"/>
        <v>11.5425</v>
      </c>
      <c r="G612" s="9">
        <v>2276</v>
      </c>
      <c r="H612" s="15"/>
      <c r="I612" s="12"/>
      <c r="J612" s="12"/>
      <c r="K612" s="12"/>
      <c r="L612" s="12"/>
      <c r="M612" s="12"/>
      <c r="N612" s="12"/>
      <c r="O612" s="12"/>
      <c r="P612" s="12"/>
      <c r="Q612" s="12"/>
      <c r="R612" s="12"/>
      <c r="S612" s="12"/>
      <c r="T612" s="12"/>
      <c r="U612" s="12"/>
      <c r="V612" s="12"/>
      <c r="W612" s="12"/>
      <c r="X612" s="12"/>
      <c r="Y612" s="12"/>
      <c r="Z612" s="12"/>
      <c r="AA612" s="12"/>
    </row>
    <row r="613" spans="1:27" ht="12.75" customHeight="1" x14ac:dyDescent="0.15">
      <c r="A613" s="15">
        <v>202210</v>
      </c>
      <c r="B613" s="11">
        <v>5540246194947</v>
      </c>
      <c r="C613" s="13" t="str">
        <f t="shared" si="27"/>
        <v>EMBALLAGES</v>
      </c>
      <c r="D613" s="6">
        <v>0</v>
      </c>
      <c r="E613" s="6">
        <v>0</v>
      </c>
      <c r="F613" s="9" t="str">
        <f t="shared" si="28"/>
        <v>-</v>
      </c>
      <c r="G613" s="6">
        <v>24</v>
      </c>
      <c r="H613" s="15"/>
      <c r="I613" s="12"/>
      <c r="J613" s="12"/>
      <c r="K613" s="12"/>
      <c r="L613" s="12"/>
      <c r="M613" s="12"/>
      <c r="N613" s="12"/>
      <c r="O613" s="12"/>
      <c r="P613" s="12"/>
      <c r="Q613" s="12"/>
      <c r="R613" s="12"/>
      <c r="S613" s="12"/>
      <c r="T613" s="12"/>
      <c r="U613" s="12"/>
      <c r="V613" s="12"/>
      <c r="W613" s="12"/>
      <c r="X613" s="12"/>
      <c r="Y613" s="12"/>
      <c r="Z613" s="12"/>
      <c r="AA613" s="12"/>
    </row>
    <row r="614" spans="1:27" ht="12.75" customHeight="1" x14ac:dyDescent="0.15">
      <c r="A614" s="15">
        <v>202210</v>
      </c>
      <c r="B614" s="13">
        <v>5540246195096</v>
      </c>
      <c r="C614" s="13" t="str">
        <f t="shared" si="27"/>
        <v>MIX LEGUMES</v>
      </c>
      <c r="D614" s="9">
        <v>1699</v>
      </c>
      <c r="E614" s="9">
        <v>10103.3568</v>
      </c>
      <c r="F614" s="9">
        <f t="shared" si="28"/>
        <v>5.9466490876986464</v>
      </c>
      <c r="G614" s="9">
        <v>140</v>
      </c>
      <c r="H614" s="15"/>
      <c r="I614" s="12"/>
      <c r="J614" s="12"/>
      <c r="K614" s="12"/>
      <c r="L614" s="12"/>
      <c r="M614" s="12"/>
      <c r="N614" s="12"/>
      <c r="O614" s="12"/>
      <c r="P614" s="12"/>
      <c r="Q614" s="12"/>
      <c r="R614" s="12"/>
      <c r="S614" s="12"/>
      <c r="T614" s="12"/>
      <c r="U614" s="12"/>
      <c r="V614" s="12"/>
      <c r="W614" s="12"/>
      <c r="X614" s="12"/>
      <c r="Y614" s="12"/>
      <c r="Z614" s="12"/>
      <c r="AA614" s="12"/>
    </row>
    <row r="615" spans="1:27" ht="12.75" customHeight="1" x14ac:dyDescent="0.15">
      <c r="A615" s="15">
        <v>202210</v>
      </c>
      <c r="B615" s="13">
        <v>5540246195195</v>
      </c>
      <c r="C615" s="13" t="str">
        <f t="shared" si="27"/>
        <v>EMBALLAGES</v>
      </c>
      <c r="D615" s="9">
        <v>0</v>
      </c>
      <c r="E615" s="9">
        <v>0</v>
      </c>
      <c r="F615" s="9" t="str">
        <f t="shared" si="28"/>
        <v>-</v>
      </c>
      <c r="G615" s="9">
        <v>0</v>
      </c>
      <c r="H615" s="15"/>
      <c r="I615" s="12"/>
      <c r="J615" s="12"/>
      <c r="K615" s="12"/>
      <c r="L615" s="12"/>
      <c r="M615" s="12"/>
      <c r="N615" s="12"/>
      <c r="O615" s="12"/>
      <c r="P615" s="12"/>
      <c r="Q615" s="12"/>
      <c r="R615" s="12"/>
      <c r="S615" s="12"/>
      <c r="T615" s="12"/>
      <c r="U615" s="12"/>
      <c r="V615" s="12"/>
      <c r="W615" s="12"/>
      <c r="X615" s="12"/>
      <c r="Y615" s="12"/>
      <c r="Z615" s="12"/>
      <c r="AA615" s="12"/>
    </row>
    <row r="616" spans="1:27" ht="12.75" customHeight="1" x14ac:dyDescent="0.15">
      <c r="A616" s="15">
        <v>202210</v>
      </c>
      <c r="B616" s="11">
        <v>5540246195241</v>
      </c>
      <c r="C616" s="13" t="str">
        <f t="shared" si="27"/>
        <v>MIX LEGUMES</v>
      </c>
      <c r="D616" s="6">
        <v>395</v>
      </c>
      <c r="E616" s="6">
        <v>11787.12</v>
      </c>
      <c r="F616" s="9">
        <f t="shared" si="28"/>
        <v>29.84081012658228</v>
      </c>
      <c r="G616" s="6">
        <v>720</v>
      </c>
      <c r="H616" s="15"/>
      <c r="I616" s="12"/>
      <c r="J616" s="12"/>
      <c r="K616" s="12"/>
      <c r="L616" s="12"/>
      <c r="M616" s="12"/>
      <c r="N616" s="12"/>
      <c r="O616" s="12"/>
      <c r="P616" s="12"/>
      <c r="Q616" s="12"/>
      <c r="R616" s="12"/>
      <c r="S616" s="12"/>
      <c r="T616" s="12"/>
      <c r="U616" s="12"/>
      <c r="V616" s="12"/>
      <c r="W616" s="12"/>
      <c r="X616" s="12"/>
      <c r="Y616" s="12"/>
      <c r="Z616" s="12"/>
      <c r="AA616" s="12"/>
    </row>
    <row r="617" spans="1:27" ht="12.75" customHeight="1" x14ac:dyDescent="0.15">
      <c r="A617" s="15">
        <v>202210</v>
      </c>
      <c r="B617" s="13">
        <v>5540246195242</v>
      </c>
      <c r="C617" s="13" t="str">
        <f t="shared" si="27"/>
        <v>MIX LEGUMES</v>
      </c>
      <c r="D617" s="9">
        <v>996</v>
      </c>
      <c r="E617" s="9">
        <v>34378.344000000005</v>
      </c>
      <c r="F617" s="9">
        <f t="shared" si="28"/>
        <v>34.516409638554222</v>
      </c>
      <c r="G617" s="9">
        <v>720</v>
      </c>
      <c r="H617" s="15"/>
      <c r="I617" s="12"/>
      <c r="J617" s="12"/>
      <c r="K617" s="12"/>
      <c r="L617" s="12"/>
      <c r="M617" s="12"/>
      <c r="N617" s="12"/>
      <c r="O617" s="12"/>
      <c r="P617" s="12"/>
      <c r="Q617" s="12"/>
      <c r="R617" s="12"/>
      <c r="S617" s="12"/>
      <c r="T617" s="12"/>
      <c r="U617" s="12"/>
      <c r="V617" s="12"/>
      <c r="W617" s="12"/>
      <c r="X617" s="12"/>
      <c r="Y617" s="12"/>
      <c r="Z617" s="12"/>
      <c r="AA617" s="12"/>
    </row>
    <row r="618" spans="1:27" ht="12.75" customHeight="1" x14ac:dyDescent="0.15">
      <c r="A618" s="15">
        <v>202210</v>
      </c>
      <c r="B618" s="13">
        <v>5540246195250</v>
      </c>
      <c r="C618" s="13" t="str">
        <f t="shared" si="27"/>
        <v>BOULANGERIE</v>
      </c>
      <c r="D618" s="9">
        <v>242</v>
      </c>
      <c r="E618" s="9">
        <v>9466.3296000000009</v>
      </c>
      <c r="F618" s="9">
        <f t="shared" si="28"/>
        <v>39.117064462809921</v>
      </c>
      <c r="G618" s="9">
        <v>729</v>
      </c>
      <c r="H618" s="15"/>
      <c r="I618" s="12"/>
      <c r="J618" s="12"/>
      <c r="K618" s="12"/>
      <c r="L618" s="12"/>
      <c r="M618" s="12"/>
      <c r="N618" s="12"/>
      <c r="O618" s="12"/>
      <c r="P618" s="12"/>
      <c r="Q618" s="12"/>
      <c r="R618" s="12"/>
      <c r="S618" s="12"/>
      <c r="T618" s="12"/>
      <c r="U618" s="12"/>
      <c r="V618" s="12"/>
      <c r="W618" s="12"/>
      <c r="X618" s="12"/>
      <c r="Y618" s="12"/>
      <c r="Z618" s="12"/>
      <c r="AA618" s="12"/>
    </row>
    <row r="619" spans="1:27" ht="12.75" customHeight="1" x14ac:dyDescent="0.15">
      <c r="A619" s="15">
        <v>202210</v>
      </c>
      <c r="B619" s="13">
        <v>5540246195653</v>
      </c>
      <c r="C619" s="13" t="str">
        <f t="shared" si="27"/>
        <v>EMBALLAGES</v>
      </c>
      <c r="D619" s="9">
        <v>404</v>
      </c>
      <c r="E619" s="9">
        <v>13815.8784</v>
      </c>
      <c r="F619" s="9">
        <f t="shared" si="28"/>
        <v>34.197718811881188</v>
      </c>
      <c r="G619" s="9">
        <v>200</v>
      </c>
      <c r="H619" s="15"/>
      <c r="I619" s="12"/>
      <c r="J619" s="12"/>
      <c r="K619" s="12"/>
      <c r="L619" s="12"/>
      <c r="M619" s="12"/>
      <c r="N619" s="12"/>
      <c r="O619" s="12"/>
      <c r="P619" s="12"/>
      <c r="Q619" s="12"/>
      <c r="R619" s="12"/>
      <c r="S619" s="12"/>
      <c r="T619" s="12"/>
      <c r="U619" s="12"/>
      <c r="V619" s="12"/>
      <c r="W619" s="12"/>
      <c r="X619" s="12"/>
      <c r="Y619" s="12"/>
      <c r="Z619" s="12"/>
      <c r="AA619" s="12"/>
    </row>
    <row r="620" spans="1:27" ht="12.75" customHeight="1" x14ac:dyDescent="0.15">
      <c r="A620" s="15">
        <v>202210</v>
      </c>
      <c r="B620" s="11">
        <v>5540246195943</v>
      </c>
      <c r="C620" s="13" t="str">
        <f t="shared" si="27"/>
        <v>CREMERIE</v>
      </c>
      <c r="D620" s="6">
        <v>0</v>
      </c>
      <c r="E620" s="6">
        <v>0</v>
      </c>
      <c r="F620" s="9" t="str">
        <f t="shared" si="28"/>
        <v>-</v>
      </c>
      <c r="G620" s="6">
        <v>232</v>
      </c>
      <c r="H620" s="15"/>
      <c r="I620" s="12"/>
      <c r="J620" s="12"/>
      <c r="K620" s="12"/>
      <c r="L620" s="12"/>
      <c r="M620" s="12"/>
      <c r="N620" s="12"/>
      <c r="O620" s="12"/>
      <c r="P620" s="12"/>
      <c r="Q620" s="12"/>
      <c r="R620" s="12"/>
      <c r="S620" s="12"/>
      <c r="T620" s="12"/>
      <c r="U620" s="12"/>
      <c r="V620" s="12"/>
      <c r="W620" s="12"/>
      <c r="X620" s="12"/>
      <c r="Y620" s="12"/>
      <c r="Z620" s="12"/>
      <c r="AA620" s="12"/>
    </row>
    <row r="621" spans="1:27" ht="12.75" customHeight="1" x14ac:dyDescent="0.15">
      <c r="A621" s="15">
        <v>202210</v>
      </c>
      <c r="B621" s="13">
        <v>5540246195944</v>
      </c>
      <c r="C621" s="13" t="str">
        <f t="shared" si="27"/>
        <v>CREMERIE</v>
      </c>
      <c r="D621" s="9">
        <v>0</v>
      </c>
      <c r="E621" s="9">
        <v>0</v>
      </c>
      <c r="F621" s="9" t="str">
        <f t="shared" si="28"/>
        <v>-</v>
      </c>
      <c r="G621" s="9">
        <v>116</v>
      </c>
      <c r="H621" s="15"/>
      <c r="I621" s="12"/>
      <c r="J621" s="12"/>
      <c r="K621" s="12"/>
      <c r="L621" s="12"/>
      <c r="M621" s="12"/>
      <c r="N621" s="12"/>
      <c r="O621" s="12"/>
      <c r="P621" s="12"/>
      <c r="Q621" s="12"/>
      <c r="R621" s="12"/>
      <c r="S621" s="12"/>
      <c r="T621" s="12"/>
      <c r="U621" s="12"/>
      <c r="V621" s="12"/>
      <c r="W621" s="12"/>
      <c r="X621" s="12"/>
      <c r="Y621" s="12"/>
      <c r="Z621" s="12"/>
      <c r="AA621" s="12"/>
    </row>
    <row r="622" spans="1:27" ht="12.75" customHeight="1" x14ac:dyDescent="0.15">
      <c r="A622" s="15">
        <v>202210</v>
      </c>
      <c r="B622" s="11">
        <v>5540246196046</v>
      </c>
      <c r="C622" s="13" t="str">
        <f t="shared" si="27"/>
        <v>BOULANGERIE</v>
      </c>
      <c r="D622" s="6">
        <v>0</v>
      </c>
      <c r="E622" s="6">
        <v>0</v>
      </c>
      <c r="F622" s="9" t="str">
        <f t="shared" si="28"/>
        <v>-</v>
      </c>
      <c r="G622" s="6">
        <v>89</v>
      </c>
      <c r="H622" s="15"/>
      <c r="I622" s="12"/>
      <c r="J622" s="12"/>
      <c r="K622" s="12"/>
      <c r="L622" s="12"/>
      <c r="M622" s="12"/>
      <c r="N622" s="12"/>
      <c r="O622" s="12"/>
      <c r="P622" s="12"/>
      <c r="Q622" s="12"/>
      <c r="R622" s="12"/>
      <c r="S622" s="12"/>
      <c r="T622" s="12"/>
      <c r="U622" s="12"/>
      <c r="V622" s="12"/>
      <c r="W622" s="12"/>
      <c r="X622" s="12"/>
      <c r="Y622" s="12"/>
      <c r="Z622" s="12"/>
      <c r="AA622" s="12"/>
    </row>
    <row r="623" spans="1:27" ht="12.75" customHeight="1" x14ac:dyDescent="0.15">
      <c r="A623" s="15">
        <v>202210</v>
      </c>
      <c r="B623" s="13">
        <v>5540246196092</v>
      </c>
      <c r="C623" s="13" t="str">
        <f t="shared" si="27"/>
        <v>VOLAILLE</v>
      </c>
      <c r="D623" s="9">
        <v>0</v>
      </c>
      <c r="E623" s="9">
        <v>0</v>
      </c>
      <c r="F623" s="9" t="str">
        <f t="shared" si="28"/>
        <v>-</v>
      </c>
      <c r="G623" s="9">
        <v>353</v>
      </c>
      <c r="H623" s="15"/>
      <c r="I623" s="12"/>
      <c r="J623" s="12"/>
      <c r="K623" s="12"/>
      <c r="L623" s="12"/>
      <c r="M623" s="12"/>
      <c r="N623" s="12"/>
      <c r="O623" s="12"/>
      <c r="P623" s="12"/>
      <c r="Q623" s="12"/>
      <c r="R623" s="12"/>
      <c r="S623" s="12"/>
      <c r="T623" s="12"/>
      <c r="U623" s="12"/>
      <c r="V623" s="12"/>
      <c r="W623" s="12"/>
      <c r="X623" s="12"/>
      <c r="Y623" s="12"/>
      <c r="Z623" s="12"/>
      <c r="AA623" s="12"/>
    </row>
    <row r="624" spans="1:27" ht="12.75" customHeight="1" x14ac:dyDescent="0.15">
      <c r="A624" s="15">
        <v>202211</v>
      </c>
      <c r="B624" s="11">
        <v>5540246170256</v>
      </c>
      <c r="C624" s="13" t="str">
        <f t="shared" si="27"/>
        <v>BOULANGERIE</v>
      </c>
      <c r="D624" s="6">
        <v>3951</v>
      </c>
      <c r="E624" s="6">
        <v>26558.625600000003</v>
      </c>
      <c r="F624" s="9">
        <f t="shared" si="28"/>
        <v>6.7220009111617323</v>
      </c>
      <c r="G624" s="6">
        <v>10366</v>
      </c>
      <c r="H624" s="15"/>
      <c r="I624" s="12"/>
      <c r="J624" s="12"/>
      <c r="K624" s="12"/>
      <c r="L624" s="12"/>
      <c r="M624" s="12"/>
      <c r="N624" s="12"/>
      <c r="O624" s="12"/>
      <c r="P624" s="12"/>
      <c r="Q624" s="12"/>
      <c r="R624" s="12"/>
      <c r="S624" s="12"/>
      <c r="T624" s="12"/>
      <c r="U624" s="12"/>
      <c r="V624" s="12"/>
      <c r="W624" s="12"/>
      <c r="X624" s="12"/>
      <c r="Y624" s="12"/>
      <c r="Z624" s="12"/>
      <c r="AA624" s="12"/>
    </row>
    <row r="625" spans="1:27" ht="12.75" customHeight="1" x14ac:dyDescent="0.15">
      <c r="A625" s="15">
        <v>202211</v>
      </c>
      <c r="B625" s="13">
        <v>5540246171759</v>
      </c>
      <c r="C625" s="13" t="str">
        <f t="shared" si="27"/>
        <v>MIX LEGUMES</v>
      </c>
      <c r="D625" s="9">
        <v>5188</v>
      </c>
      <c r="E625" s="9">
        <v>28495.584000000003</v>
      </c>
      <c r="F625" s="9">
        <f t="shared" si="28"/>
        <v>5.4925952197378569</v>
      </c>
      <c r="G625" s="9">
        <v>6415</v>
      </c>
      <c r="H625" s="15"/>
      <c r="I625" s="12"/>
      <c r="J625" s="12"/>
      <c r="K625" s="12"/>
      <c r="L625" s="12"/>
      <c r="M625" s="12"/>
      <c r="N625" s="12"/>
      <c r="O625" s="12"/>
      <c r="P625" s="12"/>
      <c r="Q625" s="12"/>
      <c r="R625" s="12"/>
      <c r="S625" s="12"/>
      <c r="T625" s="12"/>
      <c r="U625" s="12"/>
      <c r="V625" s="12"/>
      <c r="W625" s="12"/>
      <c r="X625" s="12"/>
      <c r="Y625" s="12"/>
      <c r="Z625" s="12"/>
      <c r="AA625" s="12"/>
    </row>
    <row r="626" spans="1:27" ht="12.75" customHeight="1" x14ac:dyDescent="0.15">
      <c r="A626" s="15">
        <v>202211</v>
      </c>
      <c r="B626" s="13">
        <v>5540246171888</v>
      </c>
      <c r="C626" s="13" t="str">
        <f t="shared" si="27"/>
        <v>BOULANGERIE</v>
      </c>
      <c r="D626" s="9">
        <v>1293</v>
      </c>
      <c r="E626" s="9">
        <v>21776.472000000002</v>
      </c>
      <c r="F626" s="9">
        <f t="shared" si="28"/>
        <v>16.841819025522042</v>
      </c>
      <c r="G626" s="9">
        <v>2383</v>
      </c>
      <c r="H626" s="15"/>
      <c r="I626" s="12"/>
      <c r="J626" s="12"/>
      <c r="K626" s="12"/>
      <c r="L626" s="12"/>
      <c r="M626" s="12"/>
      <c r="N626" s="12"/>
      <c r="O626" s="12"/>
      <c r="P626" s="12"/>
      <c r="Q626" s="12"/>
      <c r="R626" s="12"/>
      <c r="S626" s="12"/>
      <c r="T626" s="12"/>
      <c r="U626" s="12"/>
      <c r="V626" s="12"/>
      <c r="W626" s="12"/>
      <c r="X626" s="12"/>
      <c r="Y626" s="12"/>
      <c r="Z626" s="12"/>
      <c r="AA626" s="12"/>
    </row>
    <row r="627" spans="1:27" ht="12.75" customHeight="1" x14ac:dyDescent="0.15">
      <c r="A627" s="15">
        <v>202211</v>
      </c>
      <c r="B627" s="11">
        <v>5540246171933</v>
      </c>
      <c r="C627" s="13" t="str">
        <f t="shared" si="27"/>
        <v>CREMERIE</v>
      </c>
      <c r="D627" s="6">
        <v>0</v>
      </c>
      <c r="E627" s="6">
        <v>0</v>
      </c>
      <c r="F627" s="9" t="str">
        <f t="shared" si="28"/>
        <v>-</v>
      </c>
      <c r="G627" s="6">
        <v>13141</v>
      </c>
      <c r="H627" s="15"/>
      <c r="I627" s="12"/>
      <c r="J627" s="12"/>
      <c r="K627" s="12"/>
      <c r="L627" s="12"/>
      <c r="M627" s="12"/>
      <c r="N627" s="12"/>
      <c r="O627" s="12"/>
      <c r="P627" s="12"/>
      <c r="Q627" s="12"/>
      <c r="R627" s="12"/>
      <c r="S627" s="12"/>
      <c r="T627" s="12"/>
      <c r="U627" s="12"/>
      <c r="V627" s="12"/>
      <c r="W627" s="12"/>
      <c r="X627" s="12"/>
      <c r="Y627" s="12"/>
      <c r="Z627" s="12"/>
      <c r="AA627" s="12"/>
    </row>
    <row r="628" spans="1:27" ht="12.75" customHeight="1" x14ac:dyDescent="0.15">
      <c r="A628" s="15">
        <v>202211</v>
      </c>
      <c r="B628" s="11">
        <v>5540246172539</v>
      </c>
      <c r="C628" s="13" t="str">
        <f t="shared" si="27"/>
        <v>CREMERIE</v>
      </c>
      <c r="D628" s="6">
        <v>75</v>
      </c>
      <c r="E628" s="6">
        <v>1621.8144000000002</v>
      </c>
      <c r="F628" s="9">
        <f t="shared" si="28"/>
        <v>21.624192000000004</v>
      </c>
      <c r="G628" s="6">
        <v>158</v>
      </c>
      <c r="H628" s="15"/>
      <c r="I628" s="12"/>
      <c r="J628" s="12"/>
      <c r="K628" s="12"/>
      <c r="L628" s="12"/>
      <c r="M628" s="12"/>
      <c r="N628" s="12"/>
      <c r="O628" s="12"/>
      <c r="P628" s="12"/>
      <c r="Q628" s="12"/>
      <c r="R628" s="12"/>
      <c r="S628" s="12"/>
      <c r="T628" s="12"/>
      <c r="U628" s="12"/>
      <c r="V628" s="12"/>
      <c r="W628" s="12"/>
      <c r="X628" s="12"/>
      <c r="Y628" s="12"/>
      <c r="Z628" s="12"/>
      <c r="AA628" s="12"/>
    </row>
    <row r="629" spans="1:27" ht="12.75" customHeight="1" x14ac:dyDescent="0.15">
      <c r="A629" s="15">
        <v>202211</v>
      </c>
      <c r="B629" s="13">
        <v>5540246172669</v>
      </c>
      <c r="C629" s="13" t="str">
        <f t="shared" si="27"/>
        <v>CREMERIE</v>
      </c>
      <c r="D629" s="9">
        <v>251</v>
      </c>
      <c r="E629" s="9">
        <v>3511.8144000000002</v>
      </c>
      <c r="F629" s="9">
        <f t="shared" si="28"/>
        <v>13.991292430278886</v>
      </c>
      <c r="G629" s="9">
        <v>1337</v>
      </c>
      <c r="H629" s="15"/>
      <c r="I629" s="12"/>
      <c r="J629" s="12"/>
      <c r="K629" s="12"/>
      <c r="L629" s="12"/>
      <c r="M629" s="12"/>
      <c r="N629" s="12"/>
      <c r="O629" s="12"/>
      <c r="P629" s="12"/>
      <c r="Q629" s="12"/>
      <c r="R629" s="12"/>
      <c r="S629" s="12"/>
      <c r="T629" s="12"/>
      <c r="U629" s="12"/>
      <c r="V629" s="12"/>
      <c r="W629" s="12"/>
      <c r="X629" s="12"/>
      <c r="Y629" s="12"/>
      <c r="Z629" s="12"/>
      <c r="AA629" s="12"/>
    </row>
    <row r="630" spans="1:27" ht="12.75" customHeight="1" x14ac:dyDescent="0.15">
      <c r="A630" s="15">
        <v>202211</v>
      </c>
      <c r="B630" s="11">
        <v>5540246172978</v>
      </c>
      <c r="C630" s="13" t="str">
        <f t="shared" si="27"/>
        <v>CREMERIE</v>
      </c>
      <c r="D630" s="6">
        <v>335</v>
      </c>
      <c r="E630" s="6">
        <v>269.35200000000003</v>
      </c>
      <c r="F630" s="9">
        <f t="shared" si="28"/>
        <v>0.8040358208955225</v>
      </c>
      <c r="G630" s="6">
        <v>16120</v>
      </c>
      <c r="H630" s="15"/>
      <c r="I630" s="12"/>
      <c r="J630" s="12"/>
      <c r="K630" s="12"/>
      <c r="L630" s="12"/>
      <c r="M630" s="12"/>
      <c r="N630" s="12"/>
      <c r="O630" s="12"/>
      <c r="P630" s="12"/>
      <c r="Q630" s="12"/>
      <c r="R630" s="12"/>
      <c r="S630" s="12"/>
      <c r="T630" s="12"/>
      <c r="U630" s="12"/>
      <c r="V630" s="12"/>
      <c r="W630" s="12"/>
      <c r="X630" s="12"/>
      <c r="Y630" s="12"/>
      <c r="Z630" s="12"/>
      <c r="AA630" s="12"/>
    </row>
    <row r="631" spans="1:27" ht="12.75" customHeight="1" x14ac:dyDescent="0.15">
      <c r="A631" s="15">
        <v>202211</v>
      </c>
      <c r="B631" s="13">
        <v>5540246173472</v>
      </c>
      <c r="C631" s="13" t="str">
        <f t="shared" si="27"/>
        <v>CREMERIE</v>
      </c>
      <c r="D631" s="9">
        <v>307</v>
      </c>
      <c r="E631" s="9">
        <v>7070.9760000000006</v>
      </c>
      <c r="F631" s="9">
        <f t="shared" si="28"/>
        <v>23.032495114006515</v>
      </c>
      <c r="G631" s="9">
        <v>696</v>
      </c>
      <c r="H631" s="15"/>
      <c r="I631" s="12"/>
      <c r="J631" s="12"/>
      <c r="K631" s="12"/>
      <c r="L631" s="12"/>
      <c r="M631" s="12"/>
      <c r="N631" s="12"/>
      <c r="O631" s="12"/>
      <c r="P631" s="12"/>
      <c r="Q631" s="12"/>
      <c r="R631" s="12"/>
      <c r="S631" s="12"/>
      <c r="T631" s="12"/>
      <c r="U631" s="12"/>
      <c r="V631" s="12"/>
      <c r="W631" s="12"/>
      <c r="X631" s="12"/>
      <c r="Y631" s="12"/>
      <c r="Z631" s="12"/>
      <c r="AA631" s="12"/>
    </row>
    <row r="632" spans="1:27" ht="12.75" customHeight="1" x14ac:dyDescent="0.15">
      <c r="A632" s="15">
        <v>202211</v>
      </c>
      <c r="B632" s="11">
        <v>5540246173492</v>
      </c>
      <c r="C632" s="13" t="str">
        <f t="shared" si="27"/>
        <v>VOLAILLE</v>
      </c>
      <c r="D632" s="6">
        <v>3675</v>
      </c>
      <c r="E632" s="6">
        <v>57309.120000000003</v>
      </c>
      <c r="F632" s="9">
        <f t="shared" si="28"/>
        <v>15.59431836734694</v>
      </c>
      <c r="G632" s="6">
        <v>1448</v>
      </c>
      <c r="H632" s="15"/>
      <c r="I632" s="12"/>
      <c r="J632" s="12"/>
      <c r="K632" s="12"/>
      <c r="L632" s="12"/>
      <c r="M632" s="12"/>
      <c r="N632" s="12"/>
      <c r="O632" s="12"/>
      <c r="P632" s="12"/>
      <c r="Q632" s="12"/>
      <c r="R632" s="12"/>
      <c r="S632" s="12"/>
      <c r="T632" s="12"/>
      <c r="U632" s="12"/>
      <c r="V632" s="12"/>
      <c r="W632" s="12"/>
      <c r="X632" s="12"/>
      <c r="Y632" s="12"/>
      <c r="Z632" s="12"/>
      <c r="AA632" s="12"/>
    </row>
    <row r="633" spans="1:27" ht="12.75" customHeight="1" x14ac:dyDescent="0.15">
      <c r="A633" s="15">
        <v>202211</v>
      </c>
      <c r="B633" s="13">
        <v>5540246173685</v>
      </c>
      <c r="C633" s="13" t="str">
        <f t="shared" si="27"/>
        <v>EMBALLAGES</v>
      </c>
      <c r="D633" s="9">
        <v>49</v>
      </c>
      <c r="E633" s="9">
        <v>1270.7280000000001</v>
      </c>
      <c r="F633" s="9">
        <f t="shared" si="28"/>
        <v>25.933224489795919</v>
      </c>
      <c r="G633" s="9">
        <v>49</v>
      </c>
      <c r="H633" s="15"/>
      <c r="I633" s="12"/>
      <c r="J633" s="12"/>
      <c r="K633" s="12"/>
      <c r="L633" s="12"/>
      <c r="M633" s="12"/>
      <c r="N633" s="12"/>
      <c r="O633" s="12"/>
      <c r="P633" s="12"/>
      <c r="Q633" s="12"/>
      <c r="R633" s="12"/>
      <c r="S633" s="12"/>
      <c r="T633" s="12"/>
      <c r="U633" s="12"/>
      <c r="V633" s="12"/>
      <c r="W633" s="12"/>
      <c r="X633" s="12"/>
      <c r="Y633" s="12"/>
      <c r="Z633" s="12"/>
      <c r="AA633" s="12"/>
    </row>
    <row r="634" spans="1:27" ht="12.75" customHeight="1" x14ac:dyDescent="0.15">
      <c r="A634" s="15">
        <v>202211</v>
      </c>
      <c r="B634" s="11">
        <v>5540246173686</v>
      </c>
      <c r="C634" s="13" t="str">
        <f t="shared" si="27"/>
        <v>EMBALLAGES</v>
      </c>
      <c r="D634" s="6">
        <v>151</v>
      </c>
      <c r="E634" s="6">
        <v>3903.9840000000004</v>
      </c>
      <c r="F634" s="9">
        <f t="shared" si="28"/>
        <v>25.85419867549669</v>
      </c>
      <c r="G634" s="6">
        <v>154</v>
      </c>
      <c r="H634" s="15"/>
      <c r="I634" s="12"/>
      <c r="J634" s="12"/>
      <c r="K634" s="12"/>
      <c r="L634" s="12"/>
      <c r="M634" s="12"/>
      <c r="N634" s="12"/>
      <c r="O634" s="12"/>
      <c r="P634" s="12"/>
      <c r="Q634" s="12"/>
      <c r="R634" s="12"/>
      <c r="S634" s="12"/>
      <c r="T634" s="12"/>
      <c r="U634" s="12"/>
      <c r="V634" s="12"/>
      <c r="W634" s="12"/>
      <c r="X634" s="12"/>
      <c r="Y634" s="12"/>
      <c r="Z634" s="12"/>
      <c r="AA634" s="12"/>
    </row>
    <row r="635" spans="1:27" ht="12.75" customHeight="1" x14ac:dyDescent="0.15">
      <c r="A635" s="15">
        <v>202211</v>
      </c>
      <c r="B635" s="11">
        <v>5540246173906</v>
      </c>
      <c r="C635" s="13" t="str">
        <f t="shared" si="27"/>
        <v>VOLAILLE</v>
      </c>
      <c r="D635" s="6">
        <v>3429</v>
      </c>
      <c r="E635" s="6">
        <v>67527.345600000001</v>
      </c>
      <c r="F635" s="9">
        <f t="shared" si="28"/>
        <v>19.693014173228345</v>
      </c>
      <c r="G635" s="6">
        <v>2896</v>
      </c>
      <c r="H635" s="15"/>
      <c r="I635" s="12"/>
      <c r="J635" s="12"/>
      <c r="K635" s="12"/>
      <c r="L635" s="12"/>
      <c r="M635" s="12"/>
      <c r="N635" s="12"/>
      <c r="O635" s="12"/>
      <c r="P635" s="12"/>
      <c r="Q635" s="12"/>
      <c r="R635" s="12"/>
      <c r="S635" s="12"/>
      <c r="T635" s="12"/>
      <c r="U635" s="12"/>
      <c r="V635" s="12"/>
      <c r="W635" s="12"/>
      <c r="X635" s="12"/>
      <c r="Y635" s="12"/>
      <c r="Z635" s="12"/>
      <c r="AA635" s="12"/>
    </row>
    <row r="636" spans="1:27" ht="12.75" customHeight="1" x14ac:dyDescent="0.15">
      <c r="A636" s="15">
        <v>202211</v>
      </c>
      <c r="B636" s="13">
        <v>5540246174095</v>
      </c>
      <c r="C636" s="13" t="str">
        <f t="shared" si="27"/>
        <v>CREMERIE</v>
      </c>
      <c r="D636" s="9">
        <v>98</v>
      </c>
      <c r="E636" s="9">
        <v>3040.9344000000001</v>
      </c>
      <c r="F636" s="9">
        <f t="shared" si="28"/>
        <v>31.029942857142856</v>
      </c>
      <c r="G636" s="9">
        <v>181</v>
      </c>
      <c r="H636" s="15"/>
      <c r="I636" s="12"/>
      <c r="J636" s="12"/>
      <c r="K636" s="12"/>
      <c r="L636" s="12"/>
      <c r="M636" s="12"/>
      <c r="N636" s="12"/>
      <c r="O636" s="12"/>
      <c r="P636" s="12"/>
      <c r="Q636" s="12"/>
      <c r="R636" s="12"/>
      <c r="S636" s="12"/>
      <c r="T636" s="12"/>
      <c r="U636" s="12"/>
      <c r="V636" s="12"/>
      <c r="W636" s="12"/>
      <c r="X636" s="12"/>
      <c r="Y636" s="12"/>
      <c r="Z636" s="12"/>
      <c r="AA636" s="12"/>
    </row>
    <row r="637" spans="1:27" ht="12.75" customHeight="1" x14ac:dyDescent="0.15">
      <c r="A637" s="15">
        <v>202211</v>
      </c>
      <c r="B637" s="11">
        <v>5540246174174</v>
      </c>
      <c r="C637" s="13" t="str">
        <f t="shared" si="27"/>
        <v>CREMERIE</v>
      </c>
      <c r="D637" s="6">
        <v>137</v>
      </c>
      <c r="E637" s="6">
        <v>1893.7584000000002</v>
      </c>
      <c r="F637" s="9">
        <f t="shared" si="28"/>
        <v>13.823054014598542</v>
      </c>
      <c r="G637" s="6">
        <v>752</v>
      </c>
      <c r="H637" s="15"/>
      <c r="I637" s="12"/>
      <c r="J637" s="12"/>
      <c r="K637" s="12"/>
      <c r="L637" s="12"/>
      <c r="M637" s="12"/>
      <c r="N637" s="12"/>
      <c r="O637" s="12"/>
      <c r="P637" s="12"/>
      <c r="Q637" s="12"/>
      <c r="R637" s="12"/>
      <c r="S637" s="12"/>
      <c r="T637" s="12"/>
      <c r="U637" s="12"/>
      <c r="V637" s="12"/>
      <c r="W637" s="12"/>
      <c r="X637" s="12"/>
      <c r="Y637" s="12"/>
      <c r="Z637" s="12"/>
      <c r="AA637" s="12"/>
    </row>
    <row r="638" spans="1:27" ht="12.75" customHeight="1" x14ac:dyDescent="0.15">
      <c r="A638" s="15">
        <v>202211</v>
      </c>
      <c r="B638" s="13">
        <v>5540246175047</v>
      </c>
      <c r="C638" s="13" t="str">
        <f t="shared" si="27"/>
        <v>CREMERIE</v>
      </c>
      <c r="D638" s="9">
        <v>529</v>
      </c>
      <c r="E638" s="9">
        <v>5604.4224000000004</v>
      </c>
      <c r="F638" s="9">
        <f t="shared" si="28"/>
        <v>10.594371266540643</v>
      </c>
      <c r="G638" s="9">
        <v>947</v>
      </c>
      <c r="H638" s="15"/>
      <c r="I638" s="12"/>
      <c r="J638" s="12"/>
      <c r="K638" s="12"/>
      <c r="L638" s="12"/>
      <c r="M638" s="12"/>
      <c r="N638" s="12"/>
      <c r="O638" s="12"/>
      <c r="P638" s="12"/>
      <c r="Q638" s="12"/>
      <c r="R638" s="12"/>
      <c r="S638" s="12"/>
      <c r="T638" s="12"/>
      <c r="U638" s="12"/>
      <c r="V638" s="12"/>
      <c r="W638" s="12"/>
      <c r="X638" s="12"/>
      <c r="Y638" s="12"/>
      <c r="Z638" s="12"/>
      <c r="AA638" s="12"/>
    </row>
    <row r="639" spans="1:27" ht="12.75" customHeight="1" x14ac:dyDescent="0.15">
      <c r="A639" s="15">
        <v>202211</v>
      </c>
      <c r="B639" s="11">
        <v>5540246175049</v>
      </c>
      <c r="C639" s="13" t="str">
        <f t="shared" si="27"/>
        <v>CREMERIE</v>
      </c>
      <c r="D639" s="6">
        <v>947</v>
      </c>
      <c r="E639" s="6">
        <v>9852.7103999999999</v>
      </c>
      <c r="F639" s="9">
        <f t="shared" si="28"/>
        <v>10.404129250263992</v>
      </c>
      <c r="G639" s="6">
        <v>5095</v>
      </c>
      <c r="H639" s="15"/>
      <c r="I639" s="12"/>
      <c r="J639" s="12"/>
      <c r="K639" s="12"/>
      <c r="L639" s="12"/>
      <c r="M639" s="12"/>
      <c r="N639" s="12"/>
      <c r="O639" s="12"/>
      <c r="P639" s="12"/>
      <c r="Q639" s="12"/>
      <c r="R639" s="12"/>
      <c r="S639" s="12"/>
      <c r="T639" s="12"/>
      <c r="U639" s="12"/>
      <c r="V639" s="12"/>
      <c r="W639" s="12"/>
      <c r="X639" s="12"/>
      <c r="Y639" s="12"/>
      <c r="Z639" s="12"/>
      <c r="AA639" s="12"/>
    </row>
    <row r="640" spans="1:27" ht="12.75" customHeight="1" x14ac:dyDescent="0.15">
      <c r="A640" s="15">
        <v>202211</v>
      </c>
      <c r="B640" s="13">
        <v>5540246175050</v>
      </c>
      <c r="C640" s="13" t="str">
        <f t="shared" si="27"/>
        <v>CREMERIE</v>
      </c>
      <c r="D640" s="9">
        <v>1379</v>
      </c>
      <c r="E640" s="9">
        <v>15961.017600000001</v>
      </c>
      <c r="F640" s="9">
        <f t="shared" si="28"/>
        <v>11.574341986947063</v>
      </c>
      <c r="G640" s="9">
        <v>3494</v>
      </c>
      <c r="H640" s="15"/>
      <c r="I640" s="12"/>
      <c r="J640" s="12"/>
      <c r="K640" s="12"/>
      <c r="L640" s="12"/>
      <c r="M640" s="12"/>
      <c r="N640" s="12"/>
      <c r="O640" s="12"/>
      <c r="P640" s="12"/>
      <c r="Q640" s="12"/>
      <c r="R640" s="12"/>
      <c r="S640" s="12"/>
      <c r="T640" s="12"/>
      <c r="U640" s="12"/>
      <c r="V640" s="12"/>
      <c r="W640" s="12"/>
      <c r="X640" s="12"/>
      <c r="Y640" s="12"/>
      <c r="Z640" s="12"/>
      <c r="AA640" s="12"/>
    </row>
    <row r="641" spans="1:27" ht="12.75" customHeight="1" x14ac:dyDescent="0.15">
      <c r="A641" s="15">
        <v>202211</v>
      </c>
      <c r="B641" s="13">
        <v>5540246175372</v>
      </c>
      <c r="C641" s="13" t="str">
        <f t="shared" si="27"/>
        <v>BOULANGERIE</v>
      </c>
      <c r="D641" s="9">
        <v>1462</v>
      </c>
      <c r="E641" s="9">
        <v>5715.3600000000006</v>
      </c>
      <c r="F641" s="9">
        <f t="shared" si="28"/>
        <v>3.9092749658002739</v>
      </c>
      <c r="G641" s="9">
        <v>140</v>
      </c>
      <c r="H641" s="15"/>
      <c r="I641" s="12"/>
      <c r="J641" s="12"/>
      <c r="K641" s="12"/>
      <c r="L641" s="12"/>
      <c r="M641" s="12"/>
      <c r="N641" s="12"/>
      <c r="O641" s="12"/>
      <c r="P641" s="12"/>
      <c r="Q641" s="12"/>
      <c r="R641" s="12"/>
      <c r="S641" s="12"/>
      <c r="T641" s="12"/>
      <c r="U641" s="12"/>
      <c r="V641" s="12"/>
      <c r="W641" s="12"/>
      <c r="X641" s="12"/>
      <c r="Y641" s="12"/>
      <c r="Z641" s="12"/>
      <c r="AA641" s="12"/>
    </row>
    <row r="642" spans="1:27" ht="12.75" customHeight="1" x14ac:dyDescent="0.15">
      <c r="A642" s="15">
        <v>202211</v>
      </c>
      <c r="B642" s="11">
        <v>5540246176294</v>
      </c>
      <c r="C642" s="13" t="str">
        <f t="shared" ref="C642:C705" si="29">VLOOKUP(B642,Categorie,4,FALSE)</f>
        <v>CREMERIE</v>
      </c>
      <c r="D642" s="6">
        <v>483</v>
      </c>
      <c r="E642" s="6">
        <v>457.35840000000007</v>
      </c>
      <c r="F642" s="9">
        <f t="shared" si="28"/>
        <v>0.94691180124223617</v>
      </c>
      <c r="G642" s="6">
        <v>10691</v>
      </c>
      <c r="H642" s="15"/>
      <c r="I642" s="12"/>
      <c r="J642" s="12"/>
      <c r="K642" s="12"/>
      <c r="L642" s="12"/>
      <c r="M642" s="12"/>
      <c r="N642" s="12"/>
      <c r="O642" s="12"/>
      <c r="P642" s="12"/>
      <c r="Q642" s="12"/>
      <c r="R642" s="12"/>
      <c r="S642" s="12"/>
      <c r="T642" s="12"/>
      <c r="U642" s="12"/>
      <c r="V642" s="12"/>
      <c r="W642" s="12"/>
      <c r="X642" s="12"/>
      <c r="Y642" s="12"/>
      <c r="Z642" s="12"/>
      <c r="AA642" s="12"/>
    </row>
    <row r="643" spans="1:27" ht="12.75" customHeight="1" x14ac:dyDescent="0.15">
      <c r="A643" s="15">
        <v>202211</v>
      </c>
      <c r="B643" s="13">
        <v>5540246176295</v>
      </c>
      <c r="C643" s="13" t="str">
        <f t="shared" si="29"/>
        <v>CREMERIE</v>
      </c>
      <c r="D643" s="9">
        <v>6905</v>
      </c>
      <c r="E643" s="9">
        <v>6543.8496000000005</v>
      </c>
      <c r="F643" s="9">
        <f t="shared" ref="F643:F706" si="30">IFERROR(E643/D643,"-")</f>
        <v>0.94769726285300515</v>
      </c>
      <c r="G643" s="9">
        <v>89200</v>
      </c>
      <c r="H643" s="15"/>
      <c r="I643" s="12"/>
      <c r="J643" s="12"/>
      <c r="K643" s="12"/>
      <c r="L643" s="12"/>
      <c r="M643" s="12"/>
      <c r="N643" s="12"/>
      <c r="O643" s="12"/>
      <c r="P643" s="12"/>
      <c r="Q643" s="12"/>
      <c r="R643" s="12"/>
      <c r="S643" s="12"/>
      <c r="T643" s="12"/>
      <c r="U643" s="12"/>
      <c r="V643" s="12"/>
      <c r="W643" s="12"/>
      <c r="X643" s="12"/>
      <c r="Y643" s="12"/>
      <c r="Z643" s="12"/>
      <c r="AA643" s="12"/>
    </row>
    <row r="644" spans="1:27" ht="12.75" customHeight="1" x14ac:dyDescent="0.15">
      <c r="A644" s="15">
        <v>202211</v>
      </c>
      <c r="B644" s="13">
        <v>5540246176699</v>
      </c>
      <c r="C644" s="13" t="str">
        <f t="shared" si="29"/>
        <v>CREMERIE</v>
      </c>
      <c r="D644" s="9">
        <v>7517</v>
      </c>
      <c r="E644" s="9">
        <v>3835.1232</v>
      </c>
      <c r="F644" s="9">
        <f t="shared" si="30"/>
        <v>0.51019332180391108</v>
      </c>
      <c r="G644" s="9">
        <v>72245</v>
      </c>
      <c r="H644" s="15"/>
      <c r="I644" s="12"/>
      <c r="J644" s="12"/>
      <c r="K644" s="12"/>
      <c r="L644" s="12"/>
      <c r="M644" s="12"/>
      <c r="N644" s="12"/>
      <c r="O644" s="12"/>
      <c r="P644" s="12"/>
      <c r="Q644" s="12"/>
      <c r="R644" s="12"/>
      <c r="S644" s="12"/>
      <c r="T644" s="12"/>
      <c r="U644" s="12"/>
      <c r="V644" s="12"/>
      <c r="W644" s="12"/>
      <c r="X644" s="12"/>
      <c r="Y644" s="12"/>
      <c r="Z644" s="12"/>
      <c r="AA644" s="12"/>
    </row>
    <row r="645" spans="1:27" ht="12.75" customHeight="1" x14ac:dyDescent="0.15">
      <c r="A645" s="15">
        <v>202211</v>
      </c>
      <c r="B645" s="13">
        <v>5540246177133</v>
      </c>
      <c r="C645" s="13" t="str">
        <f t="shared" si="29"/>
        <v>MIX LEGUMES</v>
      </c>
      <c r="D645" s="9">
        <v>10707</v>
      </c>
      <c r="E645" s="9">
        <v>38876.76</v>
      </c>
      <c r="F645" s="9">
        <f t="shared" si="30"/>
        <v>3.6309666573269825</v>
      </c>
      <c r="G645" s="9">
        <v>34313</v>
      </c>
      <c r="H645" s="15"/>
      <c r="I645" s="12"/>
      <c r="J645" s="12"/>
      <c r="K645" s="12"/>
      <c r="L645" s="12"/>
      <c r="M645" s="12"/>
      <c r="N645" s="12"/>
      <c r="O645" s="12"/>
      <c r="P645" s="12"/>
      <c r="Q645" s="12"/>
      <c r="R645" s="12"/>
      <c r="S645" s="12"/>
      <c r="T645" s="12"/>
      <c r="U645" s="12"/>
      <c r="V645" s="12"/>
      <c r="W645" s="12"/>
      <c r="X645" s="12"/>
      <c r="Y645" s="12"/>
      <c r="Z645" s="12"/>
      <c r="AA645" s="12"/>
    </row>
    <row r="646" spans="1:27" ht="12.75" customHeight="1" x14ac:dyDescent="0.15">
      <c r="A646" s="15">
        <v>202211</v>
      </c>
      <c r="B646" s="13">
        <v>5540246177376</v>
      </c>
      <c r="C646" s="13" t="str">
        <f t="shared" si="29"/>
        <v>BOULANGERIE</v>
      </c>
      <c r="D646" s="9">
        <v>1692</v>
      </c>
      <c r="E646" s="9">
        <v>67936.276800000007</v>
      </c>
      <c r="F646" s="9">
        <f t="shared" si="30"/>
        <v>40.151463829787239</v>
      </c>
      <c r="G646" s="9">
        <v>1167</v>
      </c>
      <c r="H646" s="15"/>
      <c r="I646" s="12"/>
      <c r="J646" s="12"/>
      <c r="K646" s="12"/>
      <c r="L646" s="12"/>
      <c r="M646" s="12"/>
      <c r="N646" s="12"/>
      <c r="O646" s="12"/>
      <c r="P646" s="12"/>
      <c r="Q646" s="12"/>
      <c r="R646" s="12"/>
      <c r="S646" s="12"/>
      <c r="T646" s="12"/>
      <c r="U646" s="12"/>
      <c r="V646" s="12"/>
      <c r="W646" s="12"/>
      <c r="X646" s="12"/>
      <c r="Y646" s="12"/>
      <c r="Z646" s="12"/>
      <c r="AA646" s="12"/>
    </row>
    <row r="647" spans="1:27" ht="12.75" customHeight="1" x14ac:dyDescent="0.15">
      <c r="A647" s="15">
        <v>202211</v>
      </c>
      <c r="B647" s="13">
        <v>5540246180522</v>
      </c>
      <c r="C647" s="13" t="str">
        <f t="shared" si="29"/>
        <v>BOULANGERIE</v>
      </c>
      <c r="D647" s="9">
        <v>1337</v>
      </c>
      <c r="E647" s="9">
        <v>25241.500800000002</v>
      </c>
      <c r="F647" s="9">
        <f t="shared" si="30"/>
        <v>18.879207778608826</v>
      </c>
      <c r="G647" s="9">
        <v>1722</v>
      </c>
      <c r="H647" s="15"/>
      <c r="I647" s="12"/>
      <c r="J647" s="12"/>
      <c r="K647" s="12"/>
      <c r="L647" s="12"/>
      <c r="M647" s="12"/>
      <c r="N647" s="12"/>
      <c r="O647" s="12"/>
      <c r="P647" s="12"/>
      <c r="Q647" s="12"/>
      <c r="R647" s="12"/>
      <c r="S647" s="12"/>
      <c r="T647" s="12"/>
      <c r="U647" s="12"/>
      <c r="V647" s="12"/>
      <c r="W647" s="12"/>
      <c r="X647" s="12"/>
      <c r="Y647" s="12"/>
      <c r="Z647" s="12"/>
      <c r="AA647" s="12"/>
    </row>
    <row r="648" spans="1:27" ht="12.75" customHeight="1" x14ac:dyDescent="0.15">
      <c r="A648" s="15">
        <v>202211</v>
      </c>
      <c r="B648" s="11">
        <v>5540246181016</v>
      </c>
      <c r="C648" s="13" t="str">
        <f t="shared" si="29"/>
        <v>VOLAILLE</v>
      </c>
      <c r="D648" s="6">
        <v>16788</v>
      </c>
      <c r="E648" s="6">
        <v>144075.11040000001</v>
      </c>
      <c r="F648" s="9">
        <f t="shared" si="30"/>
        <v>8.5820294496068623</v>
      </c>
      <c r="G648" s="6">
        <v>24110</v>
      </c>
      <c r="H648" s="15"/>
      <c r="I648" s="12"/>
      <c r="J648" s="12"/>
      <c r="K648" s="12"/>
      <c r="L648" s="12"/>
      <c r="M648" s="12"/>
      <c r="N648" s="12"/>
      <c r="O648" s="12"/>
      <c r="P648" s="12"/>
      <c r="Q648" s="12"/>
      <c r="R648" s="12"/>
      <c r="S648" s="12"/>
      <c r="T648" s="12"/>
      <c r="U648" s="12"/>
      <c r="V648" s="12"/>
      <c r="W648" s="12"/>
      <c r="X648" s="12"/>
      <c r="Y648" s="12"/>
      <c r="Z648" s="12"/>
      <c r="AA648" s="12"/>
    </row>
    <row r="649" spans="1:27" ht="12.75" customHeight="1" x14ac:dyDescent="0.15">
      <c r="A649" s="15">
        <v>202211</v>
      </c>
      <c r="B649" s="13">
        <v>5540246181061</v>
      </c>
      <c r="C649" s="13" t="str">
        <f t="shared" si="29"/>
        <v>VOLAILLE</v>
      </c>
      <c r="D649" s="9">
        <v>76839</v>
      </c>
      <c r="E649" s="9">
        <v>108596.50560000002</v>
      </c>
      <c r="F649" s="9">
        <f t="shared" si="30"/>
        <v>1.4132993089446768</v>
      </c>
      <c r="G649" s="9">
        <v>87905</v>
      </c>
      <c r="H649" s="15"/>
      <c r="I649" s="12"/>
      <c r="J649" s="12"/>
      <c r="K649" s="12"/>
      <c r="L649" s="12"/>
      <c r="M649" s="12"/>
      <c r="N649" s="12"/>
      <c r="O649" s="12"/>
      <c r="P649" s="12"/>
      <c r="Q649" s="12"/>
      <c r="R649" s="12"/>
      <c r="S649" s="12"/>
      <c r="T649" s="12"/>
      <c r="U649" s="12"/>
      <c r="V649" s="12"/>
      <c r="W649" s="12"/>
      <c r="X649" s="12"/>
      <c r="Y649" s="12"/>
      <c r="Z649" s="12"/>
      <c r="AA649" s="12"/>
    </row>
    <row r="650" spans="1:27" ht="12.75" customHeight="1" x14ac:dyDescent="0.15">
      <c r="A650" s="15">
        <v>202211</v>
      </c>
      <c r="B650" s="13">
        <v>5540246182684</v>
      </c>
      <c r="C650" s="13" t="str">
        <f t="shared" si="29"/>
        <v>BOULANGERIE</v>
      </c>
      <c r="D650" s="9">
        <v>455</v>
      </c>
      <c r="E650" s="9">
        <v>22819.103999999999</v>
      </c>
      <c r="F650" s="9">
        <f t="shared" si="30"/>
        <v>50.151876923076919</v>
      </c>
      <c r="G650" s="9">
        <v>557</v>
      </c>
      <c r="H650" s="15"/>
      <c r="I650" s="12"/>
      <c r="J650" s="12"/>
      <c r="K650" s="12"/>
      <c r="L650" s="12"/>
      <c r="M650" s="12"/>
      <c r="N650" s="12"/>
      <c r="O650" s="12"/>
      <c r="P650" s="12"/>
      <c r="Q650" s="12"/>
      <c r="R650" s="12"/>
      <c r="S650" s="12"/>
      <c r="T650" s="12"/>
      <c r="U650" s="12"/>
      <c r="V650" s="12"/>
      <c r="W650" s="12"/>
      <c r="X650" s="12"/>
      <c r="Y650" s="12"/>
      <c r="Z650" s="12"/>
      <c r="AA650" s="12"/>
    </row>
    <row r="651" spans="1:27" ht="12.75" customHeight="1" x14ac:dyDescent="0.15">
      <c r="A651" s="15">
        <v>202211</v>
      </c>
      <c r="B651" s="13">
        <v>5540246183130</v>
      </c>
      <c r="C651" s="13" t="str">
        <f t="shared" si="29"/>
        <v>MIX LEGUMES</v>
      </c>
      <c r="D651" s="9">
        <v>5680</v>
      </c>
      <c r="E651" s="9">
        <v>24048.36</v>
      </c>
      <c r="F651" s="9">
        <f t="shared" si="30"/>
        <v>4.2338661971830991</v>
      </c>
      <c r="G651" s="9">
        <v>8666</v>
      </c>
      <c r="H651" s="15"/>
      <c r="I651" s="12"/>
      <c r="J651" s="12"/>
      <c r="K651" s="12"/>
      <c r="L651" s="12"/>
      <c r="M651" s="12"/>
      <c r="N651" s="12"/>
      <c r="O651" s="12"/>
      <c r="P651" s="12"/>
      <c r="Q651" s="12"/>
      <c r="R651" s="12"/>
      <c r="S651" s="12"/>
      <c r="T651" s="12"/>
      <c r="U651" s="12"/>
      <c r="V651" s="12"/>
      <c r="W651" s="12"/>
      <c r="X651" s="12"/>
      <c r="Y651" s="12"/>
      <c r="Z651" s="12"/>
      <c r="AA651" s="12"/>
    </row>
    <row r="652" spans="1:27" ht="12.75" customHeight="1" x14ac:dyDescent="0.15">
      <c r="A652" s="15">
        <v>202211</v>
      </c>
      <c r="B652" s="13">
        <v>5540246183455</v>
      </c>
      <c r="C652" s="13" t="str">
        <f t="shared" si="29"/>
        <v>MIX LEGUMES</v>
      </c>
      <c r="D652" s="9">
        <v>1044</v>
      </c>
      <c r="E652" s="9">
        <v>8353.3680000000004</v>
      </c>
      <c r="F652" s="9">
        <f t="shared" si="30"/>
        <v>8.0013103448275871</v>
      </c>
      <c r="G652" s="9">
        <v>627</v>
      </c>
      <c r="H652" s="15"/>
      <c r="I652" s="12"/>
      <c r="J652" s="12"/>
      <c r="K652" s="12"/>
      <c r="L652" s="12"/>
      <c r="M652" s="12"/>
      <c r="N652" s="12"/>
      <c r="O652" s="12"/>
      <c r="P652" s="12"/>
      <c r="Q652" s="12"/>
      <c r="R652" s="12"/>
      <c r="S652" s="12"/>
      <c r="T652" s="12"/>
      <c r="U652" s="12"/>
      <c r="V652" s="12"/>
      <c r="W652" s="12"/>
      <c r="X652" s="12"/>
      <c r="Y652" s="12"/>
      <c r="Z652" s="12"/>
      <c r="AA652" s="12"/>
    </row>
    <row r="653" spans="1:27" ht="12.75" customHeight="1" x14ac:dyDescent="0.15">
      <c r="A653" s="15">
        <v>202211</v>
      </c>
      <c r="B653" s="13">
        <v>5540246183537</v>
      </c>
      <c r="C653" s="13" t="str">
        <f t="shared" si="29"/>
        <v>MIX LEGUMES</v>
      </c>
      <c r="D653" s="9">
        <v>6478</v>
      </c>
      <c r="E653" s="9">
        <v>9106.387200000001</v>
      </c>
      <c r="F653" s="9">
        <f t="shared" si="30"/>
        <v>1.4057405372028406</v>
      </c>
      <c r="G653" s="9">
        <v>3731</v>
      </c>
      <c r="H653" s="15"/>
      <c r="I653" s="12"/>
      <c r="J653" s="12"/>
      <c r="K653" s="12"/>
      <c r="L653" s="12"/>
      <c r="M653" s="12"/>
      <c r="N653" s="12"/>
      <c r="O653" s="12"/>
      <c r="P653" s="12"/>
      <c r="Q653" s="12"/>
      <c r="R653" s="12"/>
      <c r="S653" s="12"/>
      <c r="T653" s="12"/>
      <c r="U653" s="12"/>
      <c r="V653" s="12"/>
      <c r="W653" s="12"/>
      <c r="X653" s="12"/>
      <c r="Y653" s="12"/>
      <c r="Z653" s="12"/>
      <c r="AA653" s="12"/>
    </row>
    <row r="654" spans="1:27" ht="12.75" customHeight="1" x14ac:dyDescent="0.15">
      <c r="A654" s="15">
        <v>202211</v>
      </c>
      <c r="B654" s="11">
        <v>5540246183538</v>
      </c>
      <c r="C654" s="13" t="str">
        <f t="shared" si="29"/>
        <v>MIX LEGUMES</v>
      </c>
      <c r="D654" s="6">
        <v>5160</v>
      </c>
      <c r="E654" s="6">
        <v>7686.1440000000011</v>
      </c>
      <c r="F654" s="9">
        <f t="shared" si="30"/>
        <v>1.4895627906976747</v>
      </c>
      <c r="G654" s="6">
        <v>4288</v>
      </c>
      <c r="H654" s="15"/>
      <c r="I654" s="12"/>
      <c r="J654" s="12"/>
      <c r="K654" s="12"/>
      <c r="L654" s="12"/>
      <c r="M654" s="12"/>
      <c r="N654" s="12"/>
      <c r="O654" s="12"/>
      <c r="P654" s="12"/>
      <c r="Q654" s="12"/>
      <c r="R654" s="12"/>
      <c r="S654" s="12"/>
      <c r="T654" s="12"/>
      <c r="U654" s="12"/>
      <c r="V654" s="12"/>
      <c r="W654" s="12"/>
      <c r="X654" s="12"/>
      <c r="Y654" s="12"/>
      <c r="Z654" s="12"/>
      <c r="AA654" s="12"/>
    </row>
    <row r="655" spans="1:27" ht="12.75" customHeight="1" x14ac:dyDescent="0.15">
      <c r="A655" s="15">
        <v>202211</v>
      </c>
      <c r="B655" s="13">
        <v>5540246183541</v>
      </c>
      <c r="C655" s="13" t="str">
        <f t="shared" si="29"/>
        <v>MIX LEGUMES</v>
      </c>
      <c r="D655" s="9">
        <v>766</v>
      </c>
      <c r="E655" s="9">
        <v>6899.9040000000005</v>
      </c>
      <c r="F655" s="9">
        <f t="shared" si="30"/>
        <v>9.0077075718015678</v>
      </c>
      <c r="G655" s="9">
        <v>1439</v>
      </c>
      <c r="H655" s="15"/>
      <c r="I655" s="12"/>
      <c r="J655" s="12"/>
      <c r="K655" s="12"/>
      <c r="L655" s="12"/>
      <c r="M655" s="12"/>
      <c r="N655" s="12"/>
      <c r="O655" s="12"/>
      <c r="P655" s="12"/>
      <c r="Q655" s="12"/>
      <c r="R655" s="12"/>
      <c r="S655" s="12"/>
      <c r="T655" s="12"/>
      <c r="U655" s="12"/>
      <c r="V655" s="12"/>
      <c r="W655" s="12"/>
      <c r="X655" s="12"/>
      <c r="Y655" s="12"/>
      <c r="Z655" s="12"/>
      <c r="AA655" s="12"/>
    </row>
    <row r="656" spans="1:27" ht="12.75" customHeight="1" x14ac:dyDescent="0.15">
      <c r="A656" s="15">
        <v>202211</v>
      </c>
      <c r="B656" s="11">
        <v>5540246183542</v>
      </c>
      <c r="C656" s="13" t="str">
        <f t="shared" si="29"/>
        <v>MIX LEGUMES</v>
      </c>
      <c r="D656" s="6">
        <v>1972</v>
      </c>
      <c r="E656" s="6">
        <v>5544.72</v>
      </c>
      <c r="F656" s="9">
        <f t="shared" si="30"/>
        <v>2.8117241379310345</v>
      </c>
      <c r="G656" s="6">
        <v>859</v>
      </c>
      <c r="H656" s="15"/>
      <c r="I656" s="12"/>
      <c r="J656" s="12"/>
      <c r="K656" s="12"/>
      <c r="L656" s="12"/>
      <c r="M656" s="12"/>
      <c r="N656" s="12"/>
      <c r="O656" s="12"/>
      <c r="P656" s="12"/>
      <c r="Q656" s="12"/>
      <c r="R656" s="12"/>
      <c r="S656" s="12"/>
      <c r="T656" s="12"/>
      <c r="U656" s="12"/>
      <c r="V656" s="12"/>
      <c r="W656" s="12"/>
      <c r="X656" s="12"/>
      <c r="Y656" s="12"/>
      <c r="Z656" s="12"/>
      <c r="AA656" s="12"/>
    </row>
    <row r="657" spans="1:27" ht="12.75" customHeight="1" x14ac:dyDescent="0.15">
      <c r="A657" s="15">
        <v>202211</v>
      </c>
      <c r="B657" s="11">
        <v>5540246183547</v>
      </c>
      <c r="C657" s="13" t="str">
        <f t="shared" si="29"/>
        <v>VOLAILLE</v>
      </c>
      <c r="D657" s="6">
        <v>0</v>
      </c>
      <c r="E657" s="6">
        <v>0</v>
      </c>
      <c r="F657" s="9" t="str">
        <f t="shared" si="30"/>
        <v>-</v>
      </c>
      <c r="G657" s="6">
        <v>14814</v>
      </c>
      <c r="H657" s="15"/>
      <c r="I657" s="12"/>
      <c r="J657" s="12"/>
      <c r="K657" s="12"/>
      <c r="L657" s="12"/>
      <c r="M657" s="12"/>
      <c r="N657" s="12"/>
      <c r="O657" s="12"/>
      <c r="P657" s="12"/>
      <c r="Q657" s="12"/>
      <c r="R657" s="12"/>
      <c r="S657" s="12"/>
      <c r="T657" s="12"/>
      <c r="U657" s="12"/>
      <c r="V657" s="12"/>
      <c r="W657" s="12"/>
      <c r="X657" s="12"/>
      <c r="Y657" s="12"/>
      <c r="Z657" s="12"/>
      <c r="AA657" s="12"/>
    </row>
    <row r="658" spans="1:27" ht="12.75" customHeight="1" x14ac:dyDescent="0.15">
      <c r="A658" s="15">
        <v>202211</v>
      </c>
      <c r="B658" s="11">
        <v>5540246183552</v>
      </c>
      <c r="C658" s="13" t="str">
        <f t="shared" si="29"/>
        <v>MIX LEGUMES</v>
      </c>
      <c r="D658" s="6">
        <v>1541</v>
      </c>
      <c r="E658" s="6">
        <v>2839.7952</v>
      </c>
      <c r="F658" s="9">
        <f t="shared" si="30"/>
        <v>1.842826216742375</v>
      </c>
      <c r="G658" s="6">
        <v>223</v>
      </c>
      <c r="H658" s="15"/>
      <c r="I658" s="12"/>
      <c r="J658" s="12"/>
      <c r="K658" s="12"/>
      <c r="L658" s="12"/>
      <c r="M658" s="12"/>
      <c r="N658" s="12"/>
      <c r="O658" s="12"/>
      <c r="P658" s="12"/>
      <c r="Q658" s="12"/>
      <c r="R658" s="12"/>
      <c r="S658" s="12"/>
      <c r="T658" s="12"/>
      <c r="U658" s="12"/>
      <c r="V658" s="12"/>
      <c r="W658" s="12"/>
      <c r="X658" s="12"/>
      <c r="Y658" s="12"/>
      <c r="Z658" s="12"/>
      <c r="AA658" s="12"/>
    </row>
    <row r="659" spans="1:27" ht="12.75" customHeight="1" x14ac:dyDescent="0.15">
      <c r="A659" s="15">
        <v>202211</v>
      </c>
      <c r="B659" s="13">
        <v>5540246183554</v>
      </c>
      <c r="C659" s="13" t="str">
        <f t="shared" si="29"/>
        <v>MIX LEGUMES</v>
      </c>
      <c r="D659" s="9">
        <v>1490</v>
      </c>
      <c r="E659" s="9">
        <v>11193.595200000002</v>
      </c>
      <c r="F659" s="9">
        <f t="shared" si="30"/>
        <v>7.5124800000000009</v>
      </c>
      <c r="G659" s="9">
        <v>84</v>
      </c>
      <c r="H659" s="15"/>
      <c r="I659" s="12"/>
      <c r="J659" s="12"/>
      <c r="K659" s="12"/>
      <c r="L659" s="12"/>
      <c r="M659" s="12"/>
      <c r="N659" s="12"/>
      <c r="O659" s="12"/>
      <c r="P659" s="12"/>
      <c r="Q659" s="12"/>
      <c r="R659" s="12"/>
      <c r="S659" s="12"/>
      <c r="T659" s="12"/>
      <c r="U659" s="12"/>
      <c r="V659" s="12"/>
      <c r="W659" s="12"/>
      <c r="X659" s="12"/>
      <c r="Y659" s="12"/>
      <c r="Z659" s="12"/>
      <c r="AA659" s="12"/>
    </row>
    <row r="660" spans="1:27" ht="12.75" customHeight="1" x14ac:dyDescent="0.15">
      <c r="A660" s="15">
        <v>202211</v>
      </c>
      <c r="B660" s="11">
        <v>5540246183555</v>
      </c>
      <c r="C660" s="13" t="str">
        <f t="shared" si="29"/>
        <v>MIX LEGUMES</v>
      </c>
      <c r="D660" s="6">
        <v>2098</v>
      </c>
      <c r="E660" s="6">
        <v>2803.9824000000003</v>
      </c>
      <c r="F660" s="9">
        <f t="shared" si="30"/>
        <v>1.3365025738798857</v>
      </c>
      <c r="G660" s="6">
        <v>1522</v>
      </c>
      <c r="H660" s="15"/>
      <c r="I660" s="12"/>
      <c r="J660" s="12"/>
      <c r="K660" s="12"/>
      <c r="L660" s="12"/>
      <c r="M660" s="12"/>
      <c r="N660" s="12"/>
      <c r="O660" s="12"/>
      <c r="P660" s="12"/>
      <c r="Q660" s="12"/>
      <c r="R660" s="12"/>
      <c r="S660" s="12"/>
      <c r="T660" s="12"/>
      <c r="U660" s="12"/>
      <c r="V660" s="12"/>
      <c r="W660" s="12"/>
      <c r="X660" s="12"/>
      <c r="Y660" s="12"/>
      <c r="Z660" s="12"/>
      <c r="AA660" s="12"/>
    </row>
    <row r="661" spans="1:27" ht="12.75" customHeight="1" x14ac:dyDescent="0.15">
      <c r="A661" s="15">
        <v>202211</v>
      </c>
      <c r="B661" s="13">
        <v>5540246183558</v>
      </c>
      <c r="C661" s="13" t="str">
        <f t="shared" si="29"/>
        <v>MIX LEGUMES</v>
      </c>
      <c r="D661" s="9">
        <v>4190</v>
      </c>
      <c r="E661" s="9">
        <v>23093.683200000003</v>
      </c>
      <c r="F661" s="9">
        <f t="shared" si="30"/>
        <v>5.5116189021479718</v>
      </c>
      <c r="G661" s="9">
        <v>6496</v>
      </c>
      <c r="H661" s="15"/>
      <c r="I661" s="12"/>
      <c r="J661" s="12"/>
      <c r="K661" s="12"/>
      <c r="L661" s="12"/>
      <c r="M661" s="12"/>
      <c r="N661" s="12"/>
      <c r="O661" s="12"/>
      <c r="P661" s="12"/>
      <c r="Q661" s="12"/>
      <c r="R661" s="12"/>
      <c r="S661" s="12"/>
      <c r="T661" s="12"/>
      <c r="U661" s="12"/>
      <c r="V661" s="12"/>
      <c r="W661" s="12"/>
      <c r="X661" s="12"/>
      <c r="Y661" s="12"/>
      <c r="Z661" s="12"/>
      <c r="AA661" s="12"/>
    </row>
    <row r="662" spans="1:27" ht="12.75" customHeight="1" x14ac:dyDescent="0.15">
      <c r="A662" s="15">
        <v>202211</v>
      </c>
      <c r="B662" s="11">
        <v>5540246183560</v>
      </c>
      <c r="C662" s="13" t="str">
        <f t="shared" si="29"/>
        <v>MIX LEGUMES</v>
      </c>
      <c r="D662" s="6">
        <v>290</v>
      </c>
      <c r="E662" s="6">
        <v>7074.0000000000009</v>
      </c>
      <c r="F662" s="9">
        <f t="shared" si="30"/>
        <v>24.393103448275866</v>
      </c>
      <c r="G662" s="6">
        <v>288</v>
      </c>
      <c r="H662" s="15"/>
      <c r="I662" s="12"/>
      <c r="J662" s="12"/>
      <c r="K662" s="12"/>
      <c r="L662" s="12"/>
      <c r="M662" s="12"/>
      <c r="N662" s="12"/>
      <c r="O662" s="12"/>
      <c r="P662" s="12"/>
      <c r="Q662" s="12"/>
      <c r="R662" s="12"/>
      <c r="S662" s="12"/>
      <c r="T662" s="12"/>
      <c r="U662" s="12"/>
      <c r="V662" s="12"/>
      <c r="W662" s="12"/>
      <c r="X662" s="12"/>
      <c r="Y662" s="12"/>
      <c r="Z662" s="12"/>
      <c r="AA662" s="12"/>
    </row>
    <row r="663" spans="1:27" ht="12.75" customHeight="1" x14ac:dyDescent="0.15">
      <c r="A663" s="15">
        <v>202211</v>
      </c>
      <c r="B663" s="13">
        <v>5540246183587</v>
      </c>
      <c r="C663" s="13" t="str">
        <f t="shared" si="29"/>
        <v>MIX LEGUMES</v>
      </c>
      <c r="D663" s="9">
        <v>926</v>
      </c>
      <c r="E663" s="9">
        <v>19494.820800000001</v>
      </c>
      <c r="F663" s="9">
        <f t="shared" si="30"/>
        <v>21.052722246220302</v>
      </c>
      <c r="G663" s="9">
        <v>759</v>
      </c>
      <c r="H663" s="15"/>
      <c r="I663" s="12"/>
      <c r="J663" s="12"/>
      <c r="K663" s="12"/>
      <c r="L663" s="12"/>
      <c r="M663" s="12"/>
      <c r="N663" s="12"/>
      <c r="O663" s="12"/>
      <c r="P663" s="12"/>
      <c r="Q663" s="12"/>
      <c r="R663" s="12"/>
      <c r="S663" s="12"/>
      <c r="T663" s="12"/>
      <c r="U663" s="12"/>
      <c r="V663" s="12"/>
      <c r="W663" s="12"/>
      <c r="X663" s="12"/>
      <c r="Y663" s="12"/>
      <c r="Z663" s="12"/>
      <c r="AA663" s="12"/>
    </row>
    <row r="664" spans="1:27" ht="12.75" customHeight="1" x14ac:dyDescent="0.15">
      <c r="A664" s="15">
        <v>202211</v>
      </c>
      <c r="B664" s="11">
        <v>5540246183589</v>
      </c>
      <c r="C664" s="13" t="str">
        <f t="shared" si="29"/>
        <v>MIX LEGUMES</v>
      </c>
      <c r="D664" s="6">
        <v>882</v>
      </c>
      <c r="E664" s="6">
        <v>11622.528000000002</v>
      </c>
      <c r="F664" s="9">
        <f t="shared" si="30"/>
        <v>13.177469387755105</v>
      </c>
      <c r="G664" s="6">
        <v>1764</v>
      </c>
      <c r="H664" s="15"/>
      <c r="I664" s="12"/>
      <c r="J664" s="12"/>
      <c r="K664" s="12"/>
      <c r="L664" s="12"/>
      <c r="M664" s="12"/>
      <c r="N664" s="12"/>
      <c r="O664" s="12"/>
      <c r="P664" s="12"/>
      <c r="Q664" s="12"/>
      <c r="R664" s="12"/>
      <c r="S664" s="12"/>
      <c r="T664" s="12"/>
      <c r="U664" s="12"/>
      <c r="V664" s="12"/>
      <c r="W664" s="12"/>
      <c r="X664" s="12"/>
      <c r="Y664" s="12"/>
      <c r="Z664" s="12"/>
      <c r="AA664" s="12"/>
    </row>
    <row r="665" spans="1:27" ht="12.75" customHeight="1" x14ac:dyDescent="0.15">
      <c r="A665" s="15">
        <v>202211</v>
      </c>
      <c r="B665" s="13">
        <v>5540246183844</v>
      </c>
      <c r="C665" s="13" t="str">
        <f t="shared" si="29"/>
        <v>BOULANGERIE</v>
      </c>
      <c r="D665" s="9">
        <v>471</v>
      </c>
      <c r="E665" s="9">
        <v>13592.880000000001</v>
      </c>
      <c r="F665" s="9">
        <f t="shared" si="30"/>
        <v>28.859617834394907</v>
      </c>
      <c r="G665" s="9">
        <v>455</v>
      </c>
      <c r="H665" s="15"/>
      <c r="I665" s="12"/>
      <c r="J665" s="12"/>
      <c r="K665" s="12"/>
      <c r="L665" s="12"/>
      <c r="M665" s="12"/>
      <c r="N665" s="12"/>
      <c r="O665" s="12"/>
      <c r="P665" s="12"/>
      <c r="Q665" s="12"/>
      <c r="R665" s="12"/>
      <c r="S665" s="12"/>
      <c r="T665" s="12"/>
      <c r="U665" s="12"/>
      <c r="V665" s="12"/>
      <c r="W665" s="12"/>
      <c r="X665" s="12"/>
      <c r="Y665" s="12"/>
      <c r="Z665" s="12"/>
      <c r="AA665" s="12"/>
    </row>
    <row r="666" spans="1:27" ht="12.75" customHeight="1" x14ac:dyDescent="0.15">
      <c r="A666" s="15">
        <v>202211</v>
      </c>
      <c r="B666" s="13">
        <v>5540246184036</v>
      </c>
      <c r="C666" s="13" t="str">
        <f t="shared" si="29"/>
        <v>BOULANGERIE</v>
      </c>
      <c r="D666" s="9">
        <v>72</v>
      </c>
      <c r="E666" s="9">
        <v>1348.3152000000002</v>
      </c>
      <c r="F666" s="9">
        <f t="shared" si="30"/>
        <v>18.726600000000005</v>
      </c>
      <c r="G666" s="9">
        <v>65</v>
      </c>
      <c r="H666" s="15"/>
      <c r="I666" s="12"/>
      <c r="J666" s="12"/>
      <c r="K666" s="12"/>
      <c r="L666" s="12"/>
      <c r="M666" s="12"/>
      <c r="N666" s="12"/>
      <c r="O666" s="12"/>
      <c r="P666" s="12"/>
      <c r="Q666" s="12"/>
      <c r="R666" s="12"/>
      <c r="S666" s="12"/>
      <c r="T666" s="12"/>
      <c r="U666" s="12"/>
      <c r="V666" s="12"/>
      <c r="W666" s="12"/>
      <c r="X666" s="12"/>
      <c r="Y666" s="12"/>
      <c r="Z666" s="12"/>
      <c r="AA666" s="12"/>
    </row>
    <row r="667" spans="1:27" ht="12.75" customHeight="1" x14ac:dyDescent="0.15">
      <c r="A667" s="15">
        <v>202211</v>
      </c>
      <c r="B667" s="11">
        <v>5540246185278</v>
      </c>
      <c r="C667" s="13" t="str">
        <f t="shared" si="29"/>
        <v>VOLAILLE</v>
      </c>
      <c r="D667" s="6">
        <v>78498</v>
      </c>
      <c r="E667" s="6">
        <v>109479.25440000001</v>
      </c>
      <c r="F667" s="9">
        <f t="shared" si="30"/>
        <v>1.3946757165787664</v>
      </c>
      <c r="G667" s="6">
        <v>82073</v>
      </c>
      <c r="H667" s="15"/>
      <c r="I667" s="12"/>
      <c r="J667" s="12"/>
      <c r="K667" s="12"/>
      <c r="L667" s="12"/>
      <c r="M667" s="12"/>
      <c r="N667" s="12"/>
      <c r="O667" s="12"/>
      <c r="P667" s="12"/>
      <c r="Q667" s="12"/>
      <c r="R667" s="12"/>
      <c r="S667" s="12"/>
      <c r="T667" s="12"/>
      <c r="U667" s="12"/>
      <c r="V667" s="12"/>
      <c r="W667" s="12"/>
      <c r="X667" s="12"/>
      <c r="Y667" s="12"/>
      <c r="Z667" s="12"/>
      <c r="AA667" s="12"/>
    </row>
    <row r="668" spans="1:27" ht="12.75" customHeight="1" x14ac:dyDescent="0.15">
      <c r="A668" s="15">
        <v>202211</v>
      </c>
      <c r="B668" s="13">
        <v>5540246185429</v>
      </c>
      <c r="C668" s="13" t="str">
        <f t="shared" si="29"/>
        <v>CREMERIE</v>
      </c>
      <c r="D668" s="9">
        <v>56</v>
      </c>
      <c r="E668" s="9">
        <v>294.45120000000003</v>
      </c>
      <c r="F668" s="9">
        <f t="shared" si="30"/>
        <v>5.258057142857143</v>
      </c>
      <c r="G668" s="9">
        <v>307</v>
      </c>
      <c r="H668" s="15"/>
      <c r="I668" s="12"/>
      <c r="J668" s="12"/>
      <c r="K668" s="12"/>
      <c r="L668" s="12"/>
      <c r="M668" s="12"/>
      <c r="N668" s="12"/>
      <c r="O668" s="12"/>
      <c r="P668" s="12"/>
      <c r="Q668" s="12"/>
      <c r="R668" s="12"/>
      <c r="S668" s="12"/>
      <c r="T668" s="12"/>
      <c r="U668" s="12"/>
      <c r="V668" s="12"/>
      <c r="W668" s="12"/>
      <c r="X668" s="12"/>
      <c r="Y668" s="12"/>
      <c r="Z668" s="12"/>
      <c r="AA668" s="12"/>
    </row>
    <row r="669" spans="1:27" ht="12.75" customHeight="1" x14ac:dyDescent="0.15">
      <c r="A669" s="15">
        <v>202211</v>
      </c>
      <c r="B669" s="13">
        <v>5540246185562</v>
      </c>
      <c r="C669" s="13" t="str">
        <f t="shared" si="29"/>
        <v>CREMERIE</v>
      </c>
      <c r="D669" s="9">
        <v>265</v>
      </c>
      <c r="E669" s="9">
        <v>768.26880000000006</v>
      </c>
      <c r="F669" s="9">
        <f t="shared" si="30"/>
        <v>2.8991275471698117</v>
      </c>
      <c r="G669" s="9">
        <v>362</v>
      </c>
      <c r="H669" s="15"/>
      <c r="I669" s="12"/>
      <c r="J669" s="12"/>
      <c r="K669" s="12"/>
      <c r="L669" s="12"/>
      <c r="M669" s="12"/>
      <c r="N669" s="12"/>
      <c r="O669" s="12"/>
      <c r="P669" s="12"/>
      <c r="Q669" s="12"/>
      <c r="R669" s="12"/>
      <c r="S669" s="12"/>
      <c r="T669" s="12"/>
      <c r="U669" s="12"/>
      <c r="V669" s="12"/>
      <c r="W669" s="12"/>
      <c r="X669" s="12"/>
      <c r="Y669" s="12"/>
      <c r="Z669" s="12"/>
      <c r="AA669" s="12"/>
    </row>
    <row r="670" spans="1:27" ht="12.75" customHeight="1" x14ac:dyDescent="0.15">
      <c r="A670" s="15">
        <v>202211</v>
      </c>
      <c r="B670" s="11">
        <v>5540246186010</v>
      </c>
      <c r="C670" s="13" t="str">
        <f t="shared" si="29"/>
        <v>EMBALLAGES</v>
      </c>
      <c r="D670" s="6">
        <v>86</v>
      </c>
      <c r="E670" s="6">
        <v>12644.942400000002</v>
      </c>
      <c r="F670" s="9">
        <f t="shared" si="30"/>
        <v>147.0342139534884</v>
      </c>
      <c r="G670" s="6">
        <v>17</v>
      </c>
      <c r="H670" s="15"/>
      <c r="I670" s="12"/>
      <c r="J670" s="12"/>
      <c r="K670" s="12"/>
      <c r="L670" s="12"/>
      <c r="M670" s="12"/>
      <c r="N670" s="12"/>
      <c r="O670" s="12"/>
      <c r="P670" s="12"/>
      <c r="Q670" s="12"/>
      <c r="R670" s="12"/>
      <c r="S670" s="12"/>
      <c r="T670" s="12"/>
      <c r="U670" s="12"/>
      <c r="V670" s="12"/>
      <c r="W670" s="12"/>
      <c r="X670" s="12"/>
      <c r="Y670" s="12"/>
      <c r="Z670" s="12"/>
      <c r="AA670" s="12"/>
    </row>
    <row r="671" spans="1:27" ht="12.75" customHeight="1" x14ac:dyDescent="0.15">
      <c r="A671" s="15">
        <v>202211</v>
      </c>
      <c r="B671" s="13">
        <v>5540246186011</v>
      </c>
      <c r="C671" s="13" t="str">
        <f t="shared" si="29"/>
        <v>EMBALLAGES</v>
      </c>
      <c r="D671" s="9">
        <v>79</v>
      </c>
      <c r="E671" s="9">
        <v>4491.5904</v>
      </c>
      <c r="F671" s="9">
        <f t="shared" si="30"/>
        <v>56.855574683544305</v>
      </c>
      <c r="G671" s="9">
        <v>17</v>
      </c>
      <c r="H671" s="15"/>
      <c r="I671" s="12"/>
      <c r="J671" s="12"/>
      <c r="K671" s="12"/>
      <c r="L671" s="12"/>
      <c r="M671" s="12"/>
      <c r="N671" s="12"/>
      <c r="O671" s="12"/>
      <c r="P671" s="12"/>
      <c r="Q671" s="12"/>
      <c r="R671" s="12"/>
      <c r="S671" s="12"/>
      <c r="T671" s="12"/>
      <c r="U671" s="12"/>
      <c r="V671" s="12"/>
      <c r="W671" s="12"/>
      <c r="X671" s="12"/>
      <c r="Y671" s="12"/>
      <c r="Z671" s="12"/>
      <c r="AA671" s="12"/>
    </row>
    <row r="672" spans="1:27" ht="12.75" customHeight="1" x14ac:dyDescent="0.15">
      <c r="A672" s="15">
        <v>202211</v>
      </c>
      <c r="B672" s="11">
        <v>5540246186017</v>
      </c>
      <c r="C672" s="13" t="str">
        <f t="shared" si="29"/>
        <v>EMBALLAGES</v>
      </c>
      <c r="D672" s="6">
        <v>52</v>
      </c>
      <c r="E672" s="6">
        <v>5403.974400000001</v>
      </c>
      <c r="F672" s="9">
        <f t="shared" si="30"/>
        <v>103.92258461538464</v>
      </c>
      <c r="G672" s="6">
        <v>7</v>
      </c>
      <c r="H672" s="15"/>
      <c r="I672" s="12"/>
      <c r="J672" s="12"/>
      <c r="K672" s="12"/>
      <c r="L672" s="12"/>
      <c r="M672" s="12"/>
      <c r="N672" s="12"/>
      <c r="O672" s="12"/>
      <c r="P672" s="12"/>
      <c r="Q672" s="12"/>
      <c r="R672" s="12"/>
      <c r="S672" s="12"/>
      <c r="T672" s="12"/>
      <c r="U672" s="12"/>
      <c r="V672" s="12"/>
      <c r="W672" s="12"/>
      <c r="X672" s="12"/>
      <c r="Y672" s="12"/>
      <c r="Z672" s="12"/>
      <c r="AA672" s="12"/>
    </row>
    <row r="673" spans="1:27" ht="12.75" customHeight="1" x14ac:dyDescent="0.15">
      <c r="A673" s="15">
        <v>202211</v>
      </c>
      <c r="B673" s="13">
        <v>5540246186325</v>
      </c>
      <c r="C673" s="13" t="str">
        <f t="shared" si="29"/>
        <v>CREMERIE</v>
      </c>
      <c r="D673" s="9">
        <v>279</v>
      </c>
      <c r="E673" s="9">
        <v>684.28800000000012</v>
      </c>
      <c r="F673" s="9">
        <f t="shared" si="30"/>
        <v>2.4526451612903228</v>
      </c>
      <c r="G673" s="9">
        <v>655</v>
      </c>
      <c r="H673" s="15"/>
      <c r="I673" s="12"/>
      <c r="J673" s="12"/>
      <c r="K673" s="12"/>
      <c r="L673" s="12"/>
      <c r="M673" s="12"/>
      <c r="N673" s="12"/>
      <c r="O673" s="12"/>
      <c r="P673" s="12"/>
      <c r="Q673" s="12"/>
      <c r="R673" s="12"/>
      <c r="S673" s="12"/>
      <c r="T673" s="12"/>
      <c r="U673" s="12"/>
      <c r="V673" s="12"/>
      <c r="W673" s="12"/>
      <c r="X673" s="12"/>
      <c r="Y673" s="12"/>
      <c r="Z673" s="12"/>
      <c r="AA673" s="12"/>
    </row>
    <row r="674" spans="1:27" ht="12.75" customHeight="1" x14ac:dyDescent="0.15">
      <c r="A674" s="15">
        <v>202211</v>
      </c>
      <c r="B674" s="11">
        <v>5540246186351</v>
      </c>
      <c r="C674" s="13" t="str">
        <f t="shared" si="29"/>
        <v>MIX LEGUMES</v>
      </c>
      <c r="D674" s="6">
        <v>1107</v>
      </c>
      <c r="E674" s="6">
        <v>65590.171199999997</v>
      </c>
      <c r="F674" s="9">
        <f t="shared" si="30"/>
        <v>59.250380487804875</v>
      </c>
      <c r="G674" s="6">
        <v>188</v>
      </c>
      <c r="H674" s="15"/>
      <c r="I674" s="12"/>
      <c r="J674" s="12"/>
      <c r="K674" s="12"/>
      <c r="L674" s="12"/>
      <c r="M674" s="12"/>
      <c r="N674" s="12"/>
      <c r="O674" s="12"/>
      <c r="P674" s="12"/>
      <c r="Q674" s="12"/>
      <c r="R674" s="12"/>
      <c r="S674" s="12"/>
      <c r="T674" s="12"/>
      <c r="U674" s="12"/>
      <c r="V674" s="12"/>
      <c r="W674" s="12"/>
      <c r="X674" s="12"/>
      <c r="Y674" s="12"/>
      <c r="Z674" s="12"/>
      <c r="AA674" s="12"/>
    </row>
    <row r="675" spans="1:27" ht="12.75" customHeight="1" x14ac:dyDescent="0.15">
      <c r="A675" s="15">
        <v>202211</v>
      </c>
      <c r="B675" s="13">
        <v>5540246186352</v>
      </c>
      <c r="C675" s="13" t="str">
        <f t="shared" si="29"/>
        <v>MIX LEGUMES</v>
      </c>
      <c r="D675" s="9">
        <v>4037</v>
      </c>
      <c r="E675" s="9">
        <v>42469.920000000006</v>
      </c>
      <c r="F675" s="9">
        <f t="shared" si="30"/>
        <v>10.520168441912313</v>
      </c>
      <c r="G675" s="9">
        <v>1996</v>
      </c>
      <c r="H675" s="15"/>
      <c r="I675" s="12"/>
      <c r="J675" s="12"/>
      <c r="K675" s="12"/>
      <c r="L675" s="12"/>
      <c r="M675" s="12"/>
      <c r="N675" s="12"/>
      <c r="O675" s="12"/>
      <c r="P675" s="12"/>
      <c r="Q675" s="12"/>
      <c r="R675" s="12"/>
      <c r="S675" s="12"/>
      <c r="T675" s="12"/>
      <c r="U675" s="12"/>
      <c r="V675" s="12"/>
      <c r="W675" s="12"/>
      <c r="X675" s="12"/>
      <c r="Y675" s="12"/>
      <c r="Z675" s="12"/>
      <c r="AA675" s="12"/>
    </row>
    <row r="676" spans="1:27" ht="12.75" customHeight="1" x14ac:dyDescent="0.15">
      <c r="A676" s="15">
        <v>202211</v>
      </c>
      <c r="B676" s="11">
        <v>5540246187882</v>
      </c>
      <c r="C676" s="13" t="str">
        <f t="shared" si="29"/>
        <v>EMBALLAGES</v>
      </c>
      <c r="D676" s="6">
        <v>40</v>
      </c>
      <c r="E676" s="6">
        <v>1512.9936000000002</v>
      </c>
      <c r="F676" s="9">
        <f t="shared" si="30"/>
        <v>37.824840000000009</v>
      </c>
      <c r="G676" s="6">
        <v>7</v>
      </c>
      <c r="H676" s="15"/>
      <c r="I676" s="12"/>
      <c r="J676" s="12"/>
      <c r="K676" s="12"/>
      <c r="L676" s="12"/>
      <c r="M676" s="12"/>
      <c r="N676" s="12"/>
      <c r="O676" s="12"/>
      <c r="P676" s="12"/>
      <c r="Q676" s="12"/>
      <c r="R676" s="12"/>
      <c r="S676" s="12"/>
      <c r="T676" s="12"/>
      <c r="U676" s="12"/>
      <c r="V676" s="12"/>
      <c r="W676" s="12"/>
      <c r="X676" s="12"/>
      <c r="Y676" s="12"/>
      <c r="Z676" s="12"/>
      <c r="AA676" s="12"/>
    </row>
    <row r="677" spans="1:27" ht="12.75" customHeight="1" x14ac:dyDescent="0.15">
      <c r="A677" s="15">
        <v>202211</v>
      </c>
      <c r="B677" s="13">
        <v>5540246187987</v>
      </c>
      <c r="C677" s="13" t="str">
        <f t="shared" si="29"/>
        <v>CREMERIE</v>
      </c>
      <c r="D677" s="9">
        <v>2395</v>
      </c>
      <c r="E677" s="9">
        <v>1190.3328000000001</v>
      </c>
      <c r="F677" s="9">
        <f t="shared" si="30"/>
        <v>0.49700743215031323</v>
      </c>
      <c r="G677" s="9">
        <v>60859</v>
      </c>
      <c r="H677" s="15"/>
      <c r="I677" s="12"/>
      <c r="J677" s="12"/>
      <c r="K677" s="12"/>
      <c r="L677" s="12"/>
      <c r="M677" s="12"/>
      <c r="N677" s="12"/>
      <c r="O677" s="12"/>
      <c r="P677" s="12"/>
      <c r="Q677" s="12"/>
      <c r="R677" s="12"/>
      <c r="S677" s="12"/>
      <c r="T677" s="12"/>
      <c r="U677" s="12"/>
      <c r="V677" s="12"/>
      <c r="W677" s="12"/>
      <c r="X677" s="12"/>
      <c r="Y677" s="12"/>
      <c r="Z677" s="12"/>
      <c r="AA677" s="12"/>
    </row>
    <row r="678" spans="1:27" ht="12.75" customHeight="1" x14ac:dyDescent="0.15">
      <c r="A678" s="15">
        <v>202211</v>
      </c>
      <c r="B678" s="11">
        <v>5540246187995</v>
      </c>
      <c r="C678" s="13" t="str">
        <f t="shared" si="29"/>
        <v>EMBALLAGES</v>
      </c>
      <c r="D678" s="6">
        <v>1889</v>
      </c>
      <c r="E678" s="6">
        <v>165661.37280000001</v>
      </c>
      <c r="F678" s="9">
        <f t="shared" si="30"/>
        <v>87.697921016410803</v>
      </c>
      <c r="G678" s="6">
        <v>1469</v>
      </c>
      <c r="H678" s="15"/>
      <c r="I678" s="12"/>
      <c r="J678" s="12"/>
      <c r="K678" s="12"/>
      <c r="L678" s="12"/>
      <c r="M678" s="12"/>
      <c r="N678" s="12"/>
      <c r="O678" s="12"/>
      <c r="P678" s="12"/>
      <c r="Q678" s="12"/>
      <c r="R678" s="12"/>
      <c r="S678" s="12"/>
      <c r="T678" s="12"/>
      <c r="U678" s="12"/>
      <c r="V678" s="12"/>
      <c r="W678" s="12"/>
      <c r="X678" s="12"/>
      <c r="Y678" s="12"/>
      <c r="Z678" s="12"/>
      <c r="AA678" s="12"/>
    </row>
    <row r="679" spans="1:27" ht="12.75" customHeight="1" x14ac:dyDescent="0.15">
      <c r="A679" s="15">
        <v>202211</v>
      </c>
      <c r="B679" s="13">
        <v>5540246187996</v>
      </c>
      <c r="C679" s="13" t="str">
        <f t="shared" si="29"/>
        <v>EMBALLAGES</v>
      </c>
      <c r="D679" s="9">
        <v>272</v>
      </c>
      <c r="E679" s="9">
        <v>12550.075200000001</v>
      </c>
      <c r="F679" s="9">
        <f t="shared" si="30"/>
        <v>46.139982352941182</v>
      </c>
      <c r="G679" s="9">
        <v>24</v>
      </c>
      <c r="H679" s="15"/>
      <c r="I679" s="12"/>
      <c r="J679" s="12"/>
      <c r="K679" s="12"/>
      <c r="L679" s="12"/>
      <c r="M679" s="12"/>
      <c r="N679" s="12"/>
      <c r="O679" s="12"/>
      <c r="P679" s="12"/>
      <c r="Q679" s="12"/>
      <c r="R679" s="12"/>
      <c r="S679" s="12"/>
      <c r="T679" s="12"/>
      <c r="U679" s="12"/>
      <c r="V679" s="12"/>
      <c r="W679" s="12"/>
      <c r="X679" s="12"/>
      <c r="Y679" s="12"/>
      <c r="Z679" s="12"/>
      <c r="AA679" s="12"/>
    </row>
    <row r="680" spans="1:27" ht="12.75" customHeight="1" x14ac:dyDescent="0.15">
      <c r="A680" s="15">
        <v>202211</v>
      </c>
      <c r="B680" s="11">
        <v>5540246187997</v>
      </c>
      <c r="C680" s="13" t="str">
        <f t="shared" si="29"/>
        <v>EMBALLAGES</v>
      </c>
      <c r="D680" s="6">
        <v>286</v>
      </c>
      <c r="E680" s="6">
        <v>14256.388800000002</v>
      </c>
      <c r="F680" s="9">
        <f t="shared" si="30"/>
        <v>49.847513286713294</v>
      </c>
      <c r="G680" s="6">
        <v>128</v>
      </c>
      <c r="H680" s="15"/>
      <c r="I680" s="12"/>
      <c r="J680" s="12"/>
      <c r="K680" s="12"/>
      <c r="L680" s="12"/>
      <c r="M680" s="12"/>
      <c r="N680" s="12"/>
      <c r="O680" s="12"/>
      <c r="P680" s="12"/>
      <c r="Q680" s="12"/>
      <c r="R680" s="12"/>
      <c r="S680" s="12"/>
      <c r="T680" s="12"/>
      <c r="U680" s="12"/>
      <c r="V680" s="12"/>
      <c r="W680" s="12"/>
      <c r="X680" s="12"/>
      <c r="Y680" s="12"/>
      <c r="Z680" s="12"/>
      <c r="AA680" s="12"/>
    </row>
    <row r="681" spans="1:27" ht="12.75" customHeight="1" x14ac:dyDescent="0.15">
      <c r="A681" s="15">
        <v>202211</v>
      </c>
      <c r="B681" s="13">
        <v>5540246187998</v>
      </c>
      <c r="C681" s="13" t="str">
        <f t="shared" si="29"/>
        <v>EMBALLAGES</v>
      </c>
      <c r="D681" s="9">
        <v>1126</v>
      </c>
      <c r="E681" s="9">
        <v>57848.472000000009</v>
      </c>
      <c r="F681" s="9">
        <f t="shared" si="30"/>
        <v>51.375197158081711</v>
      </c>
      <c r="G681" s="9">
        <v>462</v>
      </c>
      <c r="H681" s="15"/>
      <c r="I681" s="12"/>
      <c r="J681" s="12"/>
      <c r="K681" s="12"/>
      <c r="L681" s="12"/>
      <c r="M681" s="12"/>
      <c r="N681" s="12"/>
      <c r="O681" s="12"/>
      <c r="P681" s="12"/>
      <c r="Q681" s="12"/>
      <c r="R681" s="12"/>
      <c r="S681" s="12"/>
      <c r="T681" s="12"/>
      <c r="U681" s="12"/>
      <c r="V681" s="12"/>
      <c r="W681" s="12"/>
      <c r="X681" s="12"/>
      <c r="Y681" s="12"/>
      <c r="Z681" s="12"/>
      <c r="AA681" s="12"/>
    </row>
    <row r="682" spans="1:27" ht="12.75" customHeight="1" x14ac:dyDescent="0.15">
      <c r="A682" s="15">
        <v>202211</v>
      </c>
      <c r="B682" s="13">
        <v>5540246188047</v>
      </c>
      <c r="C682" s="13" t="str">
        <f t="shared" si="29"/>
        <v>EMBALLAGES</v>
      </c>
      <c r="D682" s="9">
        <v>195</v>
      </c>
      <c r="E682" s="9">
        <v>23739.6096</v>
      </c>
      <c r="F682" s="9">
        <f t="shared" si="30"/>
        <v>121.74158769230769</v>
      </c>
      <c r="G682" s="9">
        <v>38</v>
      </c>
      <c r="H682" s="15"/>
      <c r="I682" s="12"/>
      <c r="J682" s="12"/>
      <c r="K682" s="12"/>
      <c r="L682" s="12"/>
      <c r="M682" s="12"/>
      <c r="N682" s="12"/>
      <c r="O682" s="12"/>
      <c r="P682" s="12"/>
      <c r="Q682" s="12"/>
      <c r="R682" s="12"/>
      <c r="S682" s="12"/>
      <c r="T682" s="12"/>
      <c r="U682" s="12"/>
      <c r="V682" s="12"/>
      <c r="W682" s="12"/>
      <c r="X682" s="12"/>
      <c r="Y682" s="12"/>
      <c r="Z682" s="12"/>
      <c r="AA682" s="12"/>
    </row>
    <row r="683" spans="1:27" ht="12.75" customHeight="1" x14ac:dyDescent="0.15">
      <c r="A683" s="15">
        <v>202211</v>
      </c>
      <c r="B683" s="11">
        <v>5540246188175</v>
      </c>
      <c r="C683" s="13" t="str">
        <f t="shared" si="29"/>
        <v>CREMERIE</v>
      </c>
      <c r="D683" s="6">
        <v>93</v>
      </c>
      <c r="E683" s="6">
        <v>2697.7536000000005</v>
      </c>
      <c r="F683" s="9">
        <f t="shared" si="30"/>
        <v>29.008103225806458</v>
      </c>
      <c r="G683" s="6">
        <v>632</v>
      </c>
      <c r="H683" s="15"/>
      <c r="I683" s="12"/>
      <c r="J683" s="12"/>
      <c r="K683" s="12"/>
      <c r="L683" s="12"/>
      <c r="M683" s="12"/>
      <c r="N683" s="12"/>
      <c r="O683" s="12"/>
      <c r="P683" s="12"/>
      <c r="Q683" s="12"/>
      <c r="R683" s="12"/>
      <c r="S683" s="12"/>
      <c r="T683" s="12"/>
      <c r="U683" s="12"/>
      <c r="V683" s="12"/>
      <c r="W683" s="12"/>
      <c r="X683" s="12"/>
      <c r="Y683" s="12"/>
      <c r="Z683" s="12"/>
      <c r="AA683" s="12"/>
    </row>
    <row r="684" spans="1:27" ht="12.75" customHeight="1" x14ac:dyDescent="0.15">
      <c r="A684" s="15">
        <v>202211</v>
      </c>
      <c r="B684" s="11">
        <v>5540246188200</v>
      </c>
      <c r="C684" s="13" t="str">
        <f t="shared" si="29"/>
        <v>CREMERIE</v>
      </c>
      <c r="D684" s="6">
        <v>2265</v>
      </c>
      <c r="E684" s="6">
        <v>4250.0591999999997</v>
      </c>
      <c r="F684" s="9">
        <f t="shared" si="30"/>
        <v>1.8764058278145694</v>
      </c>
      <c r="G684" s="6">
        <v>20194</v>
      </c>
      <c r="H684" s="15"/>
      <c r="I684" s="12"/>
      <c r="J684" s="12"/>
      <c r="K684" s="12"/>
      <c r="L684" s="12"/>
      <c r="M684" s="12"/>
      <c r="N684" s="12"/>
      <c r="O684" s="12"/>
      <c r="P684" s="12"/>
      <c r="Q684" s="12"/>
      <c r="R684" s="12"/>
      <c r="S684" s="12"/>
      <c r="T684" s="12"/>
      <c r="U684" s="12"/>
      <c r="V684" s="12"/>
      <c r="W684" s="12"/>
      <c r="X684" s="12"/>
      <c r="Y684" s="12"/>
      <c r="Z684" s="12"/>
      <c r="AA684" s="12"/>
    </row>
    <row r="685" spans="1:27" ht="12.75" customHeight="1" x14ac:dyDescent="0.15">
      <c r="A685" s="15">
        <v>202211</v>
      </c>
      <c r="B685" s="13">
        <v>5540246188512</v>
      </c>
      <c r="C685" s="13" t="str">
        <f t="shared" si="29"/>
        <v>EMBALLAGES</v>
      </c>
      <c r="D685" s="9">
        <v>323</v>
      </c>
      <c r="E685" s="9">
        <v>44207.337600000006</v>
      </c>
      <c r="F685" s="9">
        <f t="shared" si="30"/>
        <v>136.86482229102168</v>
      </c>
      <c r="G685" s="9">
        <v>0</v>
      </c>
      <c r="H685" s="15"/>
      <c r="I685" s="12"/>
      <c r="J685" s="12"/>
      <c r="K685" s="12"/>
      <c r="L685" s="12"/>
      <c r="M685" s="12"/>
      <c r="N685" s="12"/>
      <c r="O685" s="12"/>
      <c r="P685" s="12"/>
      <c r="Q685" s="12"/>
      <c r="R685" s="12"/>
      <c r="S685" s="12"/>
      <c r="T685" s="12"/>
      <c r="U685" s="12"/>
      <c r="V685" s="12"/>
      <c r="W685" s="12"/>
      <c r="X685" s="12"/>
      <c r="Y685" s="12"/>
      <c r="Z685" s="12"/>
      <c r="AA685" s="12"/>
    </row>
    <row r="686" spans="1:27" ht="12.75" customHeight="1" x14ac:dyDescent="0.15">
      <c r="A686" s="15">
        <v>202211</v>
      </c>
      <c r="B686" s="11">
        <v>5540246190092</v>
      </c>
      <c r="C686" s="13" t="str">
        <f t="shared" si="29"/>
        <v>EMBALLAGES</v>
      </c>
      <c r="D686" s="6">
        <v>307</v>
      </c>
      <c r="E686" s="6">
        <v>40035.988800000006</v>
      </c>
      <c r="F686" s="9">
        <f t="shared" si="30"/>
        <v>130.41038697068407</v>
      </c>
      <c r="G686" s="6">
        <v>35</v>
      </c>
      <c r="H686" s="15"/>
      <c r="I686" s="12"/>
      <c r="J686" s="12"/>
      <c r="K686" s="12"/>
      <c r="L686" s="12"/>
      <c r="M686" s="12"/>
      <c r="N686" s="12"/>
      <c r="O686" s="12"/>
      <c r="P686" s="12"/>
      <c r="Q686" s="12"/>
      <c r="R686" s="12"/>
      <c r="S686" s="12"/>
      <c r="T686" s="12"/>
      <c r="U686" s="12"/>
      <c r="V686" s="12"/>
      <c r="W686" s="12"/>
      <c r="X686" s="12"/>
      <c r="Y686" s="12"/>
      <c r="Z686" s="12"/>
      <c r="AA686" s="12"/>
    </row>
    <row r="687" spans="1:27" ht="12.75" customHeight="1" x14ac:dyDescent="0.15">
      <c r="A687" s="15">
        <v>202211</v>
      </c>
      <c r="B687" s="13">
        <v>5540246190727</v>
      </c>
      <c r="C687" s="13" t="str">
        <f t="shared" si="29"/>
        <v>BOULANGERIE</v>
      </c>
      <c r="D687" s="9">
        <v>1033</v>
      </c>
      <c r="E687" s="9">
        <v>11667.067200000001</v>
      </c>
      <c r="F687" s="9">
        <f t="shared" si="30"/>
        <v>11.294353533397871</v>
      </c>
      <c r="G687" s="9">
        <v>952</v>
      </c>
      <c r="H687" s="15"/>
      <c r="I687" s="12"/>
      <c r="J687" s="12"/>
      <c r="K687" s="12"/>
      <c r="L687" s="12"/>
      <c r="M687" s="12"/>
      <c r="N687" s="12"/>
      <c r="O687" s="12"/>
      <c r="P687" s="12"/>
      <c r="Q687" s="12"/>
      <c r="R687" s="12"/>
      <c r="S687" s="12"/>
      <c r="T687" s="12"/>
      <c r="U687" s="12"/>
      <c r="V687" s="12"/>
      <c r="W687" s="12"/>
      <c r="X687" s="12"/>
      <c r="Y687" s="12"/>
      <c r="Z687" s="12"/>
      <c r="AA687" s="12"/>
    </row>
    <row r="688" spans="1:27" ht="12.75" customHeight="1" x14ac:dyDescent="0.15">
      <c r="A688" s="15">
        <v>202211</v>
      </c>
      <c r="B688" s="13">
        <v>5540246190743</v>
      </c>
      <c r="C688" s="13" t="str">
        <f t="shared" si="29"/>
        <v>CREMERIE</v>
      </c>
      <c r="D688" s="9">
        <v>335</v>
      </c>
      <c r="E688" s="9">
        <v>2836.6848</v>
      </c>
      <c r="F688" s="9">
        <f t="shared" si="30"/>
        <v>8.4677158208955223</v>
      </c>
      <c r="G688" s="9">
        <v>543</v>
      </c>
      <c r="H688" s="15"/>
      <c r="I688" s="12"/>
      <c r="J688" s="12"/>
      <c r="K688" s="12"/>
      <c r="L688" s="12"/>
      <c r="M688" s="12"/>
      <c r="N688" s="12"/>
      <c r="O688" s="12"/>
      <c r="P688" s="12"/>
      <c r="Q688" s="12"/>
      <c r="R688" s="12"/>
      <c r="S688" s="12"/>
      <c r="T688" s="12"/>
      <c r="U688" s="12"/>
      <c r="V688" s="12"/>
      <c r="W688" s="12"/>
      <c r="X688" s="12"/>
      <c r="Y688" s="12"/>
      <c r="Z688" s="12"/>
      <c r="AA688" s="12"/>
    </row>
    <row r="689" spans="1:27" ht="12.75" customHeight="1" x14ac:dyDescent="0.15">
      <c r="A689" s="15">
        <v>202211</v>
      </c>
      <c r="B689" s="13">
        <v>5540246190831</v>
      </c>
      <c r="C689" s="13" t="str">
        <f t="shared" si="29"/>
        <v>MIX LEGUMES</v>
      </c>
      <c r="D689" s="9">
        <v>580</v>
      </c>
      <c r="E689" s="9">
        <v>4364.2800000000007</v>
      </c>
      <c r="F689" s="9">
        <f t="shared" si="30"/>
        <v>7.5246206896551735</v>
      </c>
      <c r="G689" s="9">
        <v>0</v>
      </c>
      <c r="H689" s="15"/>
      <c r="I689" s="12"/>
      <c r="J689" s="12"/>
      <c r="K689" s="12"/>
      <c r="L689" s="12"/>
      <c r="M689" s="12"/>
      <c r="N689" s="12"/>
      <c r="O689" s="12"/>
      <c r="P689" s="12"/>
      <c r="Q689" s="12"/>
      <c r="R689" s="12"/>
      <c r="S689" s="12"/>
      <c r="T689" s="12"/>
      <c r="U689" s="12"/>
      <c r="V689" s="12"/>
      <c r="W689" s="12"/>
      <c r="X689" s="12"/>
      <c r="Y689" s="12"/>
      <c r="Z689" s="12"/>
      <c r="AA689" s="12"/>
    </row>
    <row r="690" spans="1:27" ht="12.75" customHeight="1" x14ac:dyDescent="0.15">
      <c r="A690" s="15">
        <v>202211</v>
      </c>
      <c r="B690" s="11">
        <v>5540246190835</v>
      </c>
      <c r="C690" s="13" t="str">
        <f t="shared" si="29"/>
        <v>BOULANGERIE</v>
      </c>
      <c r="D690" s="6">
        <v>79</v>
      </c>
      <c r="E690" s="6">
        <v>16673.817600000002</v>
      </c>
      <c r="F690" s="9">
        <f t="shared" si="30"/>
        <v>211.06098227848105</v>
      </c>
      <c r="G690" s="6">
        <v>28</v>
      </c>
      <c r="H690" s="15"/>
      <c r="I690" s="12"/>
      <c r="J690" s="12"/>
      <c r="K690" s="12"/>
      <c r="L690" s="12"/>
      <c r="M690" s="12"/>
      <c r="N690" s="12"/>
      <c r="O690" s="12"/>
      <c r="P690" s="12"/>
      <c r="Q690" s="12"/>
      <c r="R690" s="12"/>
      <c r="S690" s="12"/>
      <c r="T690" s="12"/>
      <c r="U690" s="12"/>
      <c r="V690" s="12"/>
      <c r="W690" s="12"/>
      <c r="X690" s="12"/>
      <c r="Y690" s="12"/>
      <c r="Z690" s="12"/>
      <c r="AA690" s="12"/>
    </row>
    <row r="691" spans="1:27" ht="12.75" customHeight="1" x14ac:dyDescent="0.15">
      <c r="A691" s="15">
        <v>202211</v>
      </c>
      <c r="B691" s="13">
        <v>5540246191394</v>
      </c>
      <c r="C691" s="13" t="str">
        <f t="shared" si="29"/>
        <v>CREMERIE</v>
      </c>
      <c r="D691" s="9">
        <v>1740</v>
      </c>
      <c r="E691" s="9">
        <v>9292.32</v>
      </c>
      <c r="F691" s="9">
        <f t="shared" si="30"/>
        <v>5.3404137931034485</v>
      </c>
      <c r="G691" s="9">
        <v>232</v>
      </c>
      <c r="H691" s="15"/>
      <c r="I691" s="12"/>
      <c r="J691" s="12"/>
      <c r="K691" s="12"/>
      <c r="L691" s="12"/>
      <c r="M691" s="12"/>
      <c r="N691" s="12"/>
      <c r="O691" s="12"/>
      <c r="P691" s="12"/>
      <c r="Q691" s="12"/>
      <c r="R691" s="12"/>
      <c r="S691" s="12"/>
      <c r="T691" s="12"/>
      <c r="U691" s="12"/>
      <c r="V691" s="12"/>
      <c r="W691" s="12"/>
      <c r="X691" s="12"/>
      <c r="Y691" s="12"/>
      <c r="Z691" s="12"/>
      <c r="AA691" s="12"/>
    </row>
    <row r="692" spans="1:27" ht="12.75" customHeight="1" x14ac:dyDescent="0.15">
      <c r="A692" s="15">
        <v>202211</v>
      </c>
      <c r="B692" s="13">
        <v>5540246191594</v>
      </c>
      <c r="C692" s="13" t="str">
        <f t="shared" si="29"/>
        <v>CREMERIE</v>
      </c>
      <c r="D692" s="9">
        <v>1504</v>
      </c>
      <c r="E692" s="9">
        <v>2698.5744</v>
      </c>
      <c r="F692" s="9">
        <f t="shared" si="30"/>
        <v>1.7942648936170214</v>
      </c>
      <c r="G692" s="9">
        <v>3007</v>
      </c>
      <c r="H692" s="15"/>
      <c r="I692" s="12"/>
      <c r="J692" s="12"/>
      <c r="K692" s="12"/>
      <c r="L692" s="12"/>
      <c r="M692" s="12"/>
      <c r="N692" s="12"/>
      <c r="O692" s="12"/>
      <c r="P692" s="12"/>
      <c r="Q692" s="12"/>
      <c r="R692" s="12"/>
      <c r="S692" s="12"/>
      <c r="T692" s="12"/>
      <c r="U692" s="12"/>
      <c r="V692" s="12"/>
      <c r="W692" s="12"/>
      <c r="X692" s="12"/>
      <c r="Y692" s="12"/>
      <c r="Z692" s="12"/>
      <c r="AA692" s="12"/>
    </row>
    <row r="693" spans="1:27" ht="12.75" customHeight="1" x14ac:dyDescent="0.15">
      <c r="A693" s="15">
        <v>202211</v>
      </c>
      <c r="B693" s="11">
        <v>5540246191596</v>
      </c>
      <c r="C693" s="13" t="str">
        <f t="shared" si="29"/>
        <v>BOULANGERIE</v>
      </c>
      <c r="D693" s="6">
        <v>330</v>
      </c>
      <c r="E693" s="6">
        <v>20022.681600000004</v>
      </c>
      <c r="F693" s="9">
        <f t="shared" si="30"/>
        <v>60.674792727272738</v>
      </c>
      <c r="G693" s="6">
        <v>184</v>
      </c>
      <c r="H693" s="15"/>
      <c r="I693" s="12"/>
      <c r="J693" s="12"/>
      <c r="K693" s="12"/>
      <c r="L693" s="12"/>
      <c r="M693" s="12"/>
      <c r="N693" s="12"/>
      <c r="O693" s="12"/>
      <c r="P693" s="12"/>
      <c r="Q693" s="12"/>
      <c r="R693" s="12"/>
      <c r="S693" s="12"/>
      <c r="T693" s="12"/>
      <c r="U693" s="12"/>
      <c r="V693" s="12"/>
      <c r="W693" s="12"/>
      <c r="X693" s="12"/>
      <c r="Y693" s="12"/>
      <c r="Z693" s="12"/>
      <c r="AA693" s="12"/>
    </row>
    <row r="694" spans="1:27" ht="12.75" customHeight="1" x14ac:dyDescent="0.15">
      <c r="A694" s="15">
        <v>202211</v>
      </c>
      <c r="B694" s="13">
        <v>5540246191598</v>
      </c>
      <c r="C694" s="13" t="str">
        <f t="shared" si="29"/>
        <v>CREMERIE</v>
      </c>
      <c r="D694" s="9">
        <v>1601</v>
      </c>
      <c r="E694" s="9">
        <v>3061.2816000000003</v>
      </c>
      <c r="F694" s="9">
        <f t="shared" si="30"/>
        <v>1.9121059337913806</v>
      </c>
      <c r="G694" s="9">
        <v>6404</v>
      </c>
      <c r="H694" s="15"/>
      <c r="I694" s="12"/>
      <c r="J694" s="12"/>
      <c r="K694" s="12"/>
      <c r="L694" s="12"/>
      <c r="M694" s="12"/>
      <c r="N694" s="12"/>
      <c r="O694" s="12"/>
      <c r="P694" s="12"/>
      <c r="Q694" s="12"/>
      <c r="R694" s="12"/>
      <c r="S694" s="12"/>
      <c r="T694" s="12"/>
      <c r="U694" s="12"/>
      <c r="V694" s="12"/>
      <c r="W694" s="12"/>
      <c r="X694" s="12"/>
      <c r="Y694" s="12"/>
      <c r="Z694" s="12"/>
      <c r="AA694" s="12"/>
    </row>
    <row r="695" spans="1:27" ht="12.75" customHeight="1" x14ac:dyDescent="0.15">
      <c r="A695" s="15">
        <v>202211</v>
      </c>
      <c r="B695" s="11">
        <v>5540246191718</v>
      </c>
      <c r="C695" s="13" t="str">
        <f t="shared" si="29"/>
        <v>MIX LEGUMES</v>
      </c>
      <c r="D695" s="6">
        <v>1754</v>
      </c>
      <c r="E695" s="6">
        <v>5199.3360000000002</v>
      </c>
      <c r="F695" s="9">
        <f t="shared" si="30"/>
        <v>2.9642736602052451</v>
      </c>
      <c r="G695" s="6">
        <v>0</v>
      </c>
      <c r="H695" s="15"/>
      <c r="I695" s="12"/>
      <c r="J695" s="12"/>
      <c r="K695" s="12"/>
      <c r="L695" s="12"/>
      <c r="M695" s="12"/>
      <c r="N695" s="12"/>
      <c r="O695" s="12"/>
      <c r="P695" s="12"/>
      <c r="Q695" s="12"/>
      <c r="R695" s="12"/>
      <c r="S695" s="12"/>
      <c r="T695" s="12"/>
      <c r="U695" s="12"/>
      <c r="V695" s="12"/>
      <c r="W695" s="12"/>
      <c r="X695" s="12"/>
      <c r="Y695" s="12"/>
      <c r="Z695" s="12"/>
      <c r="AA695" s="12"/>
    </row>
    <row r="696" spans="1:27" ht="12.75" customHeight="1" x14ac:dyDescent="0.15">
      <c r="A696" s="15">
        <v>202211</v>
      </c>
      <c r="B696" s="11">
        <v>5540246191736</v>
      </c>
      <c r="C696" s="13" t="str">
        <f t="shared" si="29"/>
        <v>CREMERIE</v>
      </c>
      <c r="D696" s="6">
        <v>249</v>
      </c>
      <c r="E696" s="6">
        <v>8029.1088</v>
      </c>
      <c r="F696" s="9">
        <f t="shared" si="30"/>
        <v>32.245416867469878</v>
      </c>
      <c r="G696" s="6">
        <v>0</v>
      </c>
      <c r="H696" s="15"/>
      <c r="I696" s="12"/>
      <c r="J696" s="12"/>
      <c r="K696" s="12"/>
      <c r="L696" s="12"/>
      <c r="M696" s="12"/>
      <c r="N696" s="12"/>
      <c r="O696" s="12"/>
      <c r="P696" s="12"/>
      <c r="Q696" s="12"/>
      <c r="R696" s="12"/>
      <c r="S696" s="12"/>
      <c r="T696" s="12"/>
      <c r="U696" s="12"/>
      <c r="V696" s="12"/>
      <c r="W696" s="12"/>
      <c r="X696" s="12"/>
      <c r="Y696" s="12"/>
      <c r="Z696" s="12"/>
      <c r="AA696" s="12"/>
    </row>
    <row r="697" spans="1:27" ht="12.75" customHeight="1" x14ac:dyDescent="0.15">
      <c r="A697" s="15">
        <v>202211</v>
      </c>
      <c r="B697" s="11">
        <v>5540246192102</v>
      </c>
      <c r="C697" s="13" t="str">
        <f t="shared" si="29"/>
        <v>CREMERIE</v>
      </c>
      <c r="D697" s="6">
        <v>7237</v>
      </c>
      <c r="E697" s="6">
        <v>8879.4144000000015</v>
      </c>
      <c r="F697" s="9">
        <f t="shared" si="30"/>
        <v>1.2269468564322235</v>
      </c>
      <c r="G697" s="6">
        <v>11921</v>
      </c>
      <c r="H697" s="15"/>
      <c r="I697" s="12"/>
      <c r="J697" s="12"/>
      <c r="K697" s="12"/>
      <c r="L697" s="12"/>
      <c r="M697" s="12"/>
      <c r="N697" s="12"/>
      <c r="O697" s="12"/>
      <c r="P697" s="12"/>
      <c r="Q697" s="12"/>
      <c r="R697" s="12"/>
      <c r="S697" s="12"/>
      <c r="T697" s="12"/>
      <c r="U697" s="12"/>
      <c r="V697" s="12"/>
      <c r="W697" s="12"/>
      <c r="X697" s="12"/>
      <c r="Y697" s="12"/>
      <c r="Z697" s="12"/>
      <c r="AA697" s="12"/>
    </row>
    <row r="698" spans="1:27" ht="12.75" customHeight="1" x14ac:dyDescent="0.15">
      <c r="A698" s="15">
        <v>202211</v>
      </c>
      <c r="B698" s="11">
        <v>5540246192148</v>
      </c>
      <c r="C698" s="13" t="str">
        <f t="shared" si="29"/>
        <v>MIX LEGUMES</v>
      </c>
      <c r="D698" s="6">
        <v>20045</v>
      </c>
      <c r="E698" s="6">
        <v>72895.334399999992</v>
      </c>
      <c r="F698" s="9">
        <f t="shared" si="30"/>
        <v>3.6365844050885503</v>
      </c>
      <c r="G698" s="6">
        <v>65703</v>
      </c>
      <c r="H698" s="15"/>
      <c r="I698" s="12"/>
      <c r="J698" s="12"/>
      <c r="K698" s="12"/>
      <c r="L698" s="12"/>
      <c r="M698" s="12"/>
      <c r="N698" s="12"/>
      <c r="O698" s="12"/>
      <c r="P698" s="12"/>
      <c r="Q698" s="12"/>
      <c r="R698" s="12"/>
      <c r="S698" s="12"/>
      <c r="T698" s="12"/>
      <c r="U698" s="12"/>
      <c r="V698" s="12"/>
      <c r="W698" s="12"/>
      <c r="X698" s="12"/>
      <c r="Y698" s="12"/>
      <c r="Z698" s="12"/>
      <c r="AA698" s="12"/>
    </row>
    <row r="699" spans="1:27" ht="12.75" customHeight="1" x14ac:dyDescent="0.15">
      <c r="A699" s="15">
        <v>202211</v>
      </c>
      <c r="B699" s="13">
        <v>5540246192209</v>
      </c>
      <c r="C699" s="13" t="str">
        <f t="shared" si="29"/>
        <v>MIX LEGUMES</v>
      </c>
      <c r="D699" s="9">
        <v>2604</v>
      </c>
      <c r="E699" s="9">
        <v>13087.008000000002</v>
      </c>
      <c r="F699" s="9">
        <f t="shared" si="30"/>
        <v>5.0257327188940097</v>
      </c>
      <c r="G699" s="9">
        <v>3425</v>
      </c>
      <c r="H699" s="15"/>
      <c r="I699" s="12"/>
      <c r="J699" s="12"/>
      <c r="K699" s="12"/>
      <c r="L699" s="12"/>
      <c r="M699" s="12"/>
      <c r="N699" s="12"/>
      <c r="O699" s="12"/>
      <c r="P699" s="12"/>
      <c r="Q699" s="12"/>
      <c r="R699" s="12"/>
      <c r="S699" s="12"/>
      <c r="T699" s="12"/>
      <c r="U699" s="12"/>
      <c r="V699" s="12"/>
      <c r="W699" s="12"/>
      <c r="X699" s="12"/>
      <c r="Y699" s="12"/>
      <c r="Z699" s="12"/>
      <c r="AA699" s="12"/>
    </row>
    <row r="700" spans="1:27" ht="12.75" customHeight="1" x14ac:dyDescent="0.15">
      <c r="A700" s="15">
        <v>202211</v>
      </c>
      <c r="B700" s="11">
        <v>5540246192264</v>
      </c>
      <c r="C700" s="13" t="str">
        <f t="shared" si="29"/>
        <v>CREMERIE</v>
      </c>
      <c r="D700" s="6">
        <v>0</v>
      </c>
      <c r="E700" s="6">
        <v>0</v>
      </c>
      <c r="F700" s="9" t="str">
        <f t="shared" si="30"/>
        <v>-</v>
      </c>
      <c r="G700" s="6">
        <v>0</v>
      </c>
      <c r="H700" s="15"/>
      <c r="I700" s="12"/>
      <c r="J700" s="12"/>
      <c r="K700" s="12"/>
      <c r="L700" s="12"/>
      <c r="M700" s="12"/>
      <c r="N700" s="12"/>
      <c r="O700" s="12"/>
      <c r="P700" s="12"/>
      <c r="Q700" s="12"/>
      <c r="R700" s="12"/>
      <c r="S700" s="12"/>
      <c r="T700" s="12"/>
      <c r="U700" s="12"/>
      <c r="V700" s="12"/>
      <c r="W700" s="12"/>
      <c r="X700" s="12"/>
      <c r="Y700" s="12"/>
      <c r="Z700" s="12"/>
      <c r="AA700" s="12"/>
    </row>
    <row r="701" spans="1:27" ht="12.75" customHeight="1" x14ac:dyDescent="0.15">
      <c r="A701" s="15">
        <v>202211</v>
      </c>
      <c r="B701" s="13">
        <v>5540246192265</v>
      </c>
      <c r="C701" s="13" t="str">
        <f t="shared" si="29"/>
        <v>CREMERIE</v>
      </c>
      <c r="D701" s="9">
        <v>0</v>
      </c>
      <c r="E701" s="9">
        <v>0</v>
      </c>
      <c r="F701" s="9" t="str">
        <f t="shared" si="30"/>
        <v>-</v>
      </c>
      <c r="G701" s="9">
        <v>0</v>
      </c>
      <c r="H701" s="15"/>
      <c r="I701" s="12"/>
      <c r="J701" s="12"/>
      <c r="K701" s="12"/>
      <c r="L701" s="12"/>
      <c r="M701" s="12"/>
      <c r="N701" s="12"/>
      <c r="O701" s="12"/>
      <c r="P701" s="12"/>
      <c r="Q701" s="12"/>
      <c r="R701" s="12"/>
      <c r="S701" s="12"/>
      <c r="T701" s="12"/>
      <c r="U701" s="12"/>
      <c r="V701" s="12"/>
      <c r="W701" s="12"/>
      <c r="X701" s="12"/>
      <c r="Y701" s="12"/>
      <c r="Z701" s="12"/>
      <c r="AA701" s="12"/>
    </row>
    <row r="702" spans="1:27" ht="12.75" customHeight="1" x14ac:dyDescent="0.15">
      <c r="A702" s="15">
        <v>202211</v>
      </c>
      <c r="B702" s="13">
        <v>5540246192462</v>
      </c>
      <c r="C702" s="13" t="str">
        <f t="shared" si="29"/>
        <v>MIX LEGUMES</v>
      </c>
      <c r="D702" s="9">
        <v>1068</v>
      </c>
      <c r="E702" s="9">
        <v>7626.8736000000008</v>
      </c>
      <c r="F702" s="9">
        <f t="shared" si="30"/>
        <v>7.1412674157303382</v>
      </c>
      <c r="G702" s="9">
        <v>632</v>
      </c>
      <c r="H702" s="15"/>
      <c r="I702" s="12"/>
      <c r="J702" s="12"/>
      <c r="K702" s="12"/>
      <c r="L702" s="12"/>
      <c r="M702" s="12"/>
      <c r="N702" s="12"/>
      <c r="O702" s="12"/>
      <c r="P702" s="12"/>
      <c r="Q702" s="12"/>
      <c r="R702" s="12"/>
      <c r="S702" s="12"/>
      <c r="T702" s="12"/>
      <c r="U702" s="12"/>
      <c r="V702" s="12"/>
      <c r="W702" s="12"/>
      <c r="X702" s="12"/>
      <c r="Y702" s="12"/>
      <c r="Z702" s="12"/>
      <c r="AA702" s="12"/>
    </row>
    <row r="703" spans="1:27" ht="12.75" customHeight="1" x14ac:dyDescent="0.15">
      <c r="A703" s="15">
        <v>202211</v>
      </c>
      <c r="B703" s="13">
        <v>5540246192518</v>
      </c>
      <c r="C703" s="13" t="str">
        <f t="shared" si="29"/>
        <v>MIX LEGUMES</v>
      </c>
      <c r="D703" s="9">
        <v>1253</v>
      </c>
      <c r="E703" s="9">
        <v>8799.3216000000011</v>
      </c>
      <c r="F703" s="9">
        <f t="shared" si="30"/>
        <v>7.0226030327214692</v>
      </c>
      <c r="G703" s="9">
        <v>10942</v>
      </c>
      <c r="H703" s="15"/>
      <c r="I703" s="12"/>
      <c r="J703" s="12"/>
      <c r="K703" s="12"/>
      <c r="L703" s="12"/>
      <c r="M703" s="12"/>
      <c r="N703" s="12"/>
      <c r="O703" s="12"/>
      <c r="P703" s="12"/>
      <c r="Q703" s="12"/>
      <c r="R703" s="12"/>
      <c r="S703" s="12"/>
      <c r="T703" s="12"/>
      <c r="U703" s="12"/>
      <c r="V703" s="12"/>
      <c r="W703" s="12"/>
      <c r="X703" s="12"/>
      <c r="Y703" s="12"/>
      <c r="Z703" s="12"/>
      <c r="AA703" s="12"/>
    </row>
    <row r="704" spans="1:27" ht="12.75" customHeight="1" x14ac:dyDescent="0.15">
      <c r="A704" s="15">
        <v>202211</v>
      </c>
      <c r="B704" s="11">
        <v>5540246192571</v>
      </c>
      <c r="C704" s="13" t="str">
        <f t="shared" si="29"/>
        <v>MIX LEGUMES</v>
      </c>
      <c r="D704" s="6">
        <v>2534</v>
      </c>
      <c r="E704" s="6">
        <v>11293.560000000001</v>
      </c>
      <c r="F704" s="9">
        <f t="shared" si="30"/>
        <v>4.4568113654301502</v>
      </c>
      <c r="G704" s="6">
        <v>1657</v>
      </c>
      <c r="H704" s="15"/>
      <c r="I704" s="12"/>
      <c r="J704" s="12"/>
      <c r="K704" s="12"/>
      <c r="L704" s="12"/>
      <c r="M704" s="12"/>
      <c r="N704" s="12"/>
      <c r="O704" s="12"/>
      <c r="P704" s="12"/>
      <c r="Q704" s="12"/>
      <c r="R704" s="12"/>
      <c r="S704" s="12"/>
      <c r="T704" s="12"/>
      <c r="U704" s="12"/>
      <c r="V704" s="12"/>
      <c r="W704" s="12"/>
      <c r="X704" s="12"/>
      <c r="Y704" s="12"/>
      <c r="Z704" s="12"/>
      <c r="AA704" s="12"/>
    </row>
    <row r="705" spans="1:27" ht="12.75" customHeight="1" x14ac:dyDescent="0.15">
      <c r="A705" s="15">
        <v>202211</v>
      </c>
      <c r="B705" s="13">
        <v>5540246192594</v>
      </c>
      <c r="C705" s="13" t="str">
        <f t="shared" si="29"/>
        <v>MIX LEGUMES</v>
      </c>
      <c r="D705" s="9">
        <v>195</v>
      </c>
      <c r="E705" s="9">
        <v>1398.5568000000001</v>
      </c>
      <c r="F705" s="9">
        <f t="shared" si="30"/>
        <v>7.1720861538461538</v>
      </c>
      <c r="G705" s="9">
        <v>242</v>
      </c>
      <c r="H705" s="15"/>
      <c r="I705" s="12"/>
      <c r="J705" s="12"/>
      <c r="K705" s="12"/>
      <c r="L705" s="12"/>
      <c r="M705" s="12"/>
      <c r="N705" s="12"/>
      <c r="O705" s="12"/>
      <c r="P705" s="12"/>
      <c r="Q705" s="12"/>
      <c r="R705" s="12"/>
      <c r="S705" s="12"/>
      <c r="T705" s="12"/>
      <c r="U705" s="12"/>
      <c r="V705" s="12"/>
      <c r="W705" s="12"/>
      <c r="X705" s="12"/>
      <c r="Y705" s="12"/>
      <c r="Z705" s="12"/>
      <c r="AA705" s="12"/>
    </row>
    <row r="706" spans="1:27" ht="12.75" customHeight="1" x14ac:dyDescent="0.15">
      <c r="A706" s="15">
        <v>202211</v>
      </c>
      <c r="B706" s="11">
        <v>5540246192831</v>
      </c>
      <c r="C706" s="13" t="str">
        <f t="shared" ref="C706:C769" si="31">VLOOKUP(B706,Categorie,4,FALSE)</f>
        <v>MIX LEGUMES</v>
      </c>
      <c r="D706" s="6">
        <v>1235</v>
      </c>
      <c r="E706" s="6">
        <v>10939.622400000002</v>
      </c>
      <c r="F706" s="9">
        <f t="shared" si="30"/>
        <v>8.8579938461538479</v>
      </c>
      <c r="G706" s="6">
        <v>659</v>
      </c>
      <c r="H706" s="15"/>
      <c r="I706" s="12"/>
      <c r="J706" s="12"/>
      <c r="K706" s="12"/>
      <c r="L706" s="12"/>
      <c r="M706" s="12"/>
      <c r="N706" s="12"/>
      <c r="O706" s="12"/>
      <c r="P706" s="12"/>
      <c r="Q706" s="12"/>
      <c r="R706" s="12"/>
      <c r="S706" s="12"/>
      <c r="T706" s="12"/>
      <c r="U706" s="12"/>
      <c r="V706" s="12"/>
      <c r="W706" s="12"/>
      <c r="X706" s="12"/>
      <c r="Y706" s="12"/>
      <c r="Z706" s="12"/>
      <c r="AA706" s="12"/>
    </row>
    <row r="707" spans="1:27" ht="12.75" customHeight="1" x14ac:dyDescent="0.15">
      <c r="A707" s="15">
        <v>202211</v>
      </c>
      <c r="B707" s="11">
        <v>5540246192907</v>
      </c>
      <c r="C707" s="13" t="str">
        <f t="shared" si="31"/>
        <v>VOLAILLE</v>
      </c>
      <c r="D707" s="6">
        <v>1300</v>
      </c>
      <c r="E707" s="6">
        <v>36469.440000000002</v>
      </c>
      <c r="F707" s="9">
        <f t="shared" ref="F707:F770" si="32">IFERROR(E707/D707,"-")</f>
        <v>28.053415384615388</v>
      </c>
      <c r="G707" s="6">
        <v>3351</v>
      </c>
      <c r="H707" s="15"/>
      <c r="I707" s="12"/>
      <c r="J707" s="12"/>
      <c r="K707" s="12"/>
      <c r="L707" s="12"/>
      <c r="M707" s="12"/>
      <c r="N707" s="12"/>
      <c r="O707" s="12"/>
      <c r="P707" s="12"/>
      <c r="Q707" s="12"/>
      <c r="R707" s="12"/>
      <c r="S707" s="12"/>
      <c r="T707" s="12"/>
      <c r="U707" s="12"/>
      <c r="V707" s="12"/>
      <c r="W707" s="12"/>
      <c r="X707" s="12"/>
      <c r="Y707" s="12"/>
      <c r="Z707" s="12"/>
      <c r="AA707" s="12"/>
    </row>
    <row r="708" spans="1:27" ht="12.75" customHeight="1" x14ac:dyDescent="0.15">
      <c r="A708" s="15">
        <v>202211</v>
      </c>
      <c r="B708" s="13">
        <v>5540246193316</v>
      </c>
      <c r="C708" s="13" t="str">
        <f t="shared" si="31"/>
        <v>BOULANGERIE</v>
      </c>
      <c r="D708" s="9">
        <v>265</v>
      </c>
      <c r="E708" s="9">
        <v>8992.6848000000009</v>
      </c>
      <c r="F708" s="9">
        <f t="shared" si="32"/>
        <v>33.934659622641512</v>
      </c>
      <c r="G708" s="9">
        <v>516</v>
      </c>
      <c r="H708" s="15"/>
      <c r="I708" s="12"/>
      <c r="J708" s="12"/>
      <c r="K708" s="12"/>
      <c r="L708" s="12"/>
      <c r="M708" s="12"/>
      <c r="N708" s="12"/>
      <c r="O708" s="12"/>
      <c r="P708" s="12"/>
      <c r="Q708" s="12"/>
      <c r="R708" s="12"/>
      <c r="S708" s="12"/>
      <c r="T708" s="12"/>
      <c r="U708" s="12"/>
      <c r="V708" s="12"/>
      <c r="W708" s="12"/>
      <c r="X708" s="12"/>
      <c r="Y708" s="12"/>
      <c r="Z708" s="12"/>
      <c r="AA708" s="12"/>
    </row>
    <row r="709" spans="1:27" ht="12.75" customHeight="1" x14ac:dyDescent="0.15">
      <c r="A709" s="15">
        <v>202211</v>
      </c>
      <c r="B709" s="11">
        <v>5540246193409</v>
      </c>
      <c r="C709" s="13" t="str">
        <f t="shared" si="31"/>
        <v>BOULANGERIE</v>
      </c>
      <c r="D709" s="6">
        <v>82</v>
      </c>
      <c r="E709" s="6">
        <v>4173.12</v>
      </c>
      <c r="F709" s="9">
        <f t="shared" si="32"/>
        <v>50.89170731707317</v>
      </c>
      <c r="G709" s="6">
        <v>5</v>
      </c>
      <c r="H709" s="15"/>
      <c r="I709" s="12"/>
      <c r="J709" s="12"/>
      <c r="K709" s="12"/>
      <c r="L709" s="12"/>
      <c r="M709" s="12"/>
      <c r="N709" s="12"/>
      <c r="O709" s="12"/>
      <c r="P709" s="12"/>
      <c r="Q709" s="12"/>
      <c r="R709" s="12"/>
      <c r="S709" s="12"/>
      <c r="T709" s="12"/>
      <c r="U709" s="12"/>
      <c r="V709" s="12"/>
      <c r="W709" s="12"/>
      <c r="X709" s="12"/>
      <c r="Y709" s="12"/>
      <c r="Z709" s="12"/>
      <c r="AA709" s="12"/>
    </row>
    <row r="710" spans="1:27" ht="12.75" customHeight="1" x14ac:dyDescent="0.15">
      <c r="A710" s="15">
        <v>202211</v>
      </c>
      <c r="B710" s="13">
        <v>5540246193878</v>
      </c>
      <c r="C710" s="13" t="str">
        <f t="shared" si="31"/>
        <v>VOLAILLE</v>
      </c>
      <c r="D710" s="9">
        <v>3736</v>
      </c>
      <c r="E710" s="9">
        <v>26429.760000000002</v>
      </c>
      <c r="F710" s="9">
        <f t="shared" si="32"/>
        <v>7.0743468950749469</v>
      </c>
      <c r="G710" s="9">
        <v>6682</v>
      </c>
      <c r="H710" s="15"/>
      <c r="I710" s="12"/>
      <c r="J710" s="12"/>
      <c r="K710" s="12"/>
      <c r="L710" s="12"/>
      <c r="M710" s="12"/>
      <c r="N710" s="12"/>
      <c r="O710" s="12"/>
      <c r="P710" s="12"/>
      <c r="Q710" s="12"/>
      <c r="R710" s="12"/>
      <c r="S710" s="12"/>
      <c r="T710" s="12"/>
      <c r="U710" s="12"/>
      <c r="V710" s="12"/>
      <c r="W710" s="12"/>
      <c r="X710" s="12"/>
      <c r="Y710" s="12"/>
      <c r="Z710" s="12"/>
      <c r="AA710" s="12"/>
    </row>
    <row r="711" spans="1:27" ht="12.75" customHeight="1" x14ac:dyDescent="0.15">
      <c r="A711" s="15">
        <v>202211</v>
      </c>
      <c r="B711" s="11">
        <v>5540246194467</v>
      </c>
      <c r="C711" s="13" t="str">
        <f t="shared" si="31"/>
        <v>BOULANGERIE</v>
      </c>
      <c r="D711" s="6">
        <v>61694</v>
      </c>
      <c r="E711" s="6">
        <v>62148.686400000006</v>
      </c>
      <c r="F711" s="9">
        <f t="shared" si="32"/>
        <v>1.0073700262586314</v>
      </c>
      <c r="G711" s="6">
        <v>55848</v>
      </c>
      <c r="H711" s="15"/>
      <c r="I711" s="12"/>
      <c r="J711" s="12"/>
      <c r="K711" s="12"/>
      <c r="L711" s="12"/>
      <c r="M711" s="12"/>
      <c r="N711" s="12"/>
      <c r="O711" s="12"/>
      <c r="P711" s="12"/>
      <c r="Q711" s="12"/>
      <c r="R711" s="12"/>
      <c r="S711" s="12"/>
      <c r="T711" s="12"/>
      <c r="U711" s="12"/>
      <c r="V711" s="12"/>
      <c r="W711" s="12"/>
      <c r="X711" s="12"/>
      <c r="Y711" s="12"/>
      <c r="Z711" s="12"/>
      <c r="AA711" s="12"/>
    </row>
    <row r="712" spans="1:27" ht="12.75" customHeight="1" x14ac:dyDescent="0.15">
      <c r="A712" s="15">
        <v>202211</v>
      </c>
      <c r="B712" s="11">
        <v>5540246194478</v>
      </c>
      <c r="C712" s="13" t="str">
        <f t="shared" si="31"/>
        <v>EMBALLAGES</v>
      </c>
      <c r="D712" s="6">
        <v>615</v>
      </c>
      <c r="E712" s="6">
        <v>26753.976000000002</v>
      </c>
      <c r="F712" s="9">
        <f t="shared" si="32"/>
        <v>43.502400000000002</v>
      </c>
      <c r="G712" s="6">
        <v>701</v>
      </c>
      <c r="H712" s="15"/>
      <c r="I712" s="12"/>
      <c r="J712" s="12"/>
      <c r="K712" s="12"/>
      <c r="L712" s="12"/>
      <c r="M712" s="12"/>
      <c r="N712" s="12"/>
      <c r="O712" s="12"/>
      <c r="P712" s="12"/>
      <c r="Q712" s="12"/>
      <c r="R712" s="12"/>
      <c r="S712" s="12"/>
      <c r="T712" s="12"/>
      <c r="U712" s="12"/>
      <c r="V712" s="12"/>
      <c r="W712" s="12"/>
      <c r="X712" s="12"/>
      <c r="Y712" s="12"/>
      <c r="Z712" s="12"/>
      <c r="AA712" s="12"/>
    </row>
    <row r="713" spans="1:27" ht="12.75" customHeight="1" x14ac:dyDescent="0.15">
      <c r="A713" s="15">
        <v>202211</v>
      </c>
      <c r="B713" s="13">
        <v>5540246194632</v>
      </c>
      <c r="C713" s="13" t="str">
        <f t="shared" si="31"/>
        <v>BOULANGERIE</v>
      </c>
      <c r="D713" s="9">
        <v>2963</v>
      </c>
      <c r="E713" s="9">
        <v>38285.481599999999</v>
      </c>
      <c r="F713" s="9">
        <f t="shared" si="32"/>
        <v>12.921188525143435</v>
      </c>
      <c r="G713" s="9">
        <v>10656</v>
      </c>
      <c r="H713" s="15"/>
      <c r="I713" s="12"/>
      <c r="J713" s="12"/>
      <c r="K713" s="12"/>
      <c r="L713" s="12"/>
      <c r="M713" s="12"/>
      <c r="N713" s="12"/>
      <c r="O713" s="12"/>
      <c r="P713" s="12"/>
      <c r="Q713" s="12"/>
      <c r="R713" s="12"/>
      <c r="S713" s="12"/>
      <c r="T713" s="12"/>
      <c r="U713" s="12"/>
      <c r="V713" s="12"/>
      <c r="W713" s="12"/>
      <c r="X713" s="12"/>
      <c r="Y713" s="12"/>
      <c r="Z713" s="12"/>
      <c r="AA713" s="12"/>
    </row>
    <row r="714" spans="1:27" ht="12.75" customHeight="1" x14ac:dyDescent="0.15">
      <c r="A714" s="15">
        <v>202211</v>
      </c>
      <c r="B714" s="13">
        <v>5540246194790</v>
      </c>
      <c r="C714" s="13" t="str">
        <f t="shared" si="31"/>
        <v>MIX LEGUMES</v>
      </c>
      <c r="D714" s="9">
        <v>4970</v>
      </c>
      <c r="E714" s="9">
        <v>57371.328000000001</v>
      </c>
      <c r="F714" s="9">
        <f t="shared" si="32"/>
        <v>11.543526760563381</v>
      </c>
      <c r="G714" s="9">
        <v>1775</v>
      </c>
      <c r="H714" s="15"/>
      <c r="I714" s="12"/>
      <c r="J714" s="12"/>
      <c r="K714" s="12"/>
      <c r="L714" s="12"/>
      <c r="M714" s="12"/>
      <c r="N714" s="12"/>
      <c r="O714" s="12"/>
      <c r="P714" s="12"/>
      <c r="Q714" s="12"/>
      <c r="R714" s="12"/>
      <c r="S714" s="12"/>
      <c r="T714" s="12"/>
      <c r="U714" s="12"/>
      <c r="V714" s="12"/>
      <c r="W714" s="12"/>
      <c r="X714" s="12"/>
      <c r="Y714" s="12"/>
      <c r="Z714" s="12"/>
      <c r="AA714" s="12"/>
    </row>
    <row r="715" spans="1:27" ht="12.75" customHeight="1" x14ac:dyDescent="0.15">
      <c r="A715" s="15">
        <v>202211</v>
      </c>
      <c r="B715" s="11">
        <v>5540246194947</v>
      </c>
      <c r="C715" s="13" t="str">
        <f t="shared" si="31"/>
        <v>EMBALLAGES</v>
      </c>
      <c r="D715" s="6">
        <v>209</v>
      </c>
      <c r="E715" s="6">
        <v>5579.2800000000007</v>
      </c>
      <c r="F715" s="9">
        <f t="shared" si="32"/>
        <v>26.695119617224883</v>
      </c>
      <c r="G715" s="6">
        <v>142</v>
      </c>
      <c r="H715" s="15"/>
      <c r="I715" s="12"/>
      <c r="J715" s="12"/>
      <c r="K715" s="12"/>
      <c r="L715" s="12"/>
      <c r="M715" s="12"/>
      <c r="N715" s="12"/>
      <c r="O715" s="12"/>
      <c r="P715" s="12"/>
      <c r="Q715" s="12"/>
      <c r="R715" s="12"/>
      <c r="S715" s="12"/>
      <c r="T715" s="12"/>
      <c r="U715" s="12"/>
      <c r="V715" s="12"/>
      <c r="W715" s="12"/>
      <c r="X715" s="12"/>
      <c r="Y715" s="12"/>
      <c r="Z715" s="12"/>
      <c r="AA715" s="12"/>
    </row>
    <row r="716" spans="1:27" ht="12.75" customHeight="1" x14ac:dyDescent="0.15">
      <c r="A716" s="15">
        <v>202211</v>
      </c>
      <c r="B716" s="13">
        <v>5540246195096</v>
      </c>
      <c r="C716" s="13" t="str">
        <f t="shared" si="31"/>
        <v>MIX LEGUMES</v>
      </c>
      <c r="D716" s="9">
        <v>1560</v>
      </c>
      <c r="E716" s="9">
        <v>9275.2128000000012</v>
      </c>
      <c r="F716" s="9">
        <f t="shared" si="32"/>
        <v>5.9456492307692317</v>
      </c>
      <c r="G716" s="9">
        <v>186</v>
      </c>
      <c r="H716" s="15"/>
      <c r="I716" s="12"/>
      <c r="J716" s="12"/>
      <c r="K716" s="12"/>
      <c r="L716" s="12"/>
      <c r="M716" s="12"/>
      <c r="N716" s="12"/>
      <c r="O716" s="12"/>
      <c r="P716" s="12"/>
      <c r="Q716" s="12"/>
      <c r="R716" s="12"/>
      <c r="S716" s="12"/>
      <c r="T716" s="12"/>
      <c r="U716" s="12"/>
      <c r="V716" s="12"/>
      <c r="W716" s="12"/>
      <c r="X716" s="12"/>
      <c r="Y716" s="12"/>
      <c r="Z716" s="12"/>
      <c r="AA716" s="12"/>
    </row>
    <row r="717" spans="1:27" ht="12.75" customHeight="1" x14ac:dyDescent="0.15">
      <c r="A717" s="15">
        <v>202211</v>
      </c>
      <c r="B717" s="13">
        <v>5540246195195</v>
      </c>
      <c r="C717" s="13" t="str">
        <f t="shared" si="31"/>
        <v>EMBALLAGES</v>
      </c>
      <c r="D717" s="9">
        <v>54</v>
      </c>
      <c r="E717" s="9">
        <v>5010.7248000000009</v>
      </c>
      <c r="F717" s="9">
        <f t="shared" si="32"/>
        <v>92.791200000000018</v>
      </c>
      <c r="G717" s="9">
        <v>0</v>
      </c>
      <c r="H717" s="15"/>
      <c r="I717" s="12"/>
      <c r="J717" s="12"/>
      <c r="K717" s="12"/>
      <c r="L717" s="12"/>
      <c r="M717" s="12"/>
      <c r="N717" s="12"/>
      <c r="O717" s="12"/>
      <c r="P717" s="12"/>
      <c r="Q717" s="12"/>
      <c r="R717" s="12"/>
      <c r="S717" s="12"/>
      <c r="T717" s="12"/>
      <c r="U717" s="12"/>
      <c r="V717" s="12"/>
      <c r="W717" s="12"/>
      <c r="X717" s="12"/>
      <c r="Y717" s="12"/>
      <c r="Z717" s="12"/>
      <c r="AA717" s="12"/>
    </row>
    <row r="718" spans="1:27" ht="12.75" customHeight="1" x14ac:dyDescent="0.15">
      <c r="A718" s="15">
        <v>202211</v>
      </c>
      <c r="B718" s="11">
        <v>5540246195241</v>
      </c>
      <c r="C718" s="13" t="str">
        <f t="shared" si="31"/>
        <v>MIX LEGUMES</v>
      </c>
      <c r="D718" s="6">
        <v>1160</v>
      </c>
      <c r="E718" s="6">
        <v>34668</v>
      </c>
      <c r="F718" s="9">
        <f t="shared" si="32"/>
        <v>29.886206896551723</v>
      </c>
      <c r="G718" s="6">
        <v>743</v>
      </c>
      <c r="H718" s="15"/>
      <c r="I718" s="12"/>
      <c r="J718" s="12"/>
      <c r="K718" s="12"/>
      <c r="L718" s="12"/>
      <c r="M718" s="12"/>
      <c r="N718" s="12"/>
      <c r="O718" s="12"/>
      <c r="P718" s="12"/>
      <c r="Q718" s="12"/>
      <c r="R718" s="12"/>
      <c r="S718" s="12"/>
      <c r="T718" s="12"/>
      <c r="U718" s="12"/>
      <c r="V718" s="12"/>
      <c r="W718" s="12"/>
      <c r="X718" s="12"/>
      <c r="Y718" s="12"/>
      <c r="Z718" s="12"/>
      <c r="AA718" s="12"/>
    </row>
    <row r="719" spans="1:27" ht="12.75" customHeight="1" x14ac:dyDescent="0.15">
      <c r="A719" s="15">
        <v>202211</v>
      </c>
      <c r="B719" s="13">
        <v>5540246195242</v>
      </c>
      <c r="C719" s="13" t="str">
        <f t="shared" si="31"/>
        <v>MIX LEGUMES</v>
      </c>
      <c r="D719" s="9">
        <v>1506</v>
      </c>
      <c r="E719" s="9">
        <v>52569</v>
      </c>
      <c r="F719" s="9">
        <f t="shared" si="32"/>
        <v>34.906374501992033</v>
      </c>
      <c r="G719" s="9">
        <v>696</v>
      </c>
      <c r="H719" s="15"/>
      <c r="I719" s="12"/>
      <c r="J719" s="12"/>
      <c r="K719" s="12"/>
      <c r="L719" s="12"/>
      <c r="M719" s="12"/>
      <c r="N719" s="12"/>
      <c r="O719" s="12"/>
      <c r="P719" s="12"/>
      <c r="Q719" s="12"/>
      <c r="R719" s="12"/>
      <c r="S719" s="12"/>
      <c r="T719" s="12"/>
      <c r="U719" s="12"/>
      <c r="V719" s="12"/>
      <c r="W719" s="12"/>
      <c r="X719" s="12"/>
      <c r="Y719" s="12"/>
      <c r="Z719" s="12"/>
      <c r="AA719" s="12"/>
    </row>
    <row r="720" spans="1:27" ht="12.75" customHeight="1" x14ac:dyDescent="0.15">
      <c r="A720" s="15">
        <v>202211</v>
      </c>
      <c r="B720" s="13">
        <v>5540246195250</v>
      </c>
      <c r="C720" s="13" t="str">
        <f t="shared" si="31"/>
        <v>BOULANGERIE</v>
      </c>
      <c r="D720" s="9">
        <v>516</v>
      </c>
      <c r="E720" s="9">
        <v>20206.9728</v>
      </c>
      <c r="F720" s="9">
        <f t="shared" si="32"/>
        <v>39.160800000000002</v>
      </c>
      <c r="G720" s="9">
        <v>613</v>
      </c>
      <c r="H720" s="15"/>
      <c r="I720" s="12"/>
      <c r="J720" s="12"/>
      <c r="K720" s="12"/>
      <c r="L720" s="12"/>
      <c r="M720" s="12"/>
      <c r="N720" s="12"/>
      <c r="O720" s="12"/>
      <c r="P720" s="12"/>
      <c r="Q720" s="12"/>
      <c r="R720" s="12"/>
      <c r="S720" s="12"/>
      <c r="T720" s="12"/>
      <c r="U720" s="12"/>
      <c r="V720" s="12"/>
      <c r="W720" s="12"/>
      <c r="X720" s="12"/>
      <c r="Y720" s="12"/>
      <c r="Z720" s="12"/>
      <c r="AA720" s="12"/>
    </row>
    <row r="721" spans="1:27" ht="12.75" customHeight="1" x14ac:dyDescent="0.15">
      <c r="A721" s="15">
        <v>202211</v>
      </c>
      <c r="B721" s="11">
        <v>5540246195653</v>
      </c>
      <c r="C721" s="13" t="str">
        <f t="shared" si="31"/>
        <v>EMBALLAGES</v>
      </c>
      <c r="D721" s="6">
        <v>205</v>
      </c>
      <c r="E721" s="6">
        <v>6987.3408000000009</v>
      </c>
      <c r="F721" s="9">
        <f t="shared" si="32"/>
        <v>34.084589268292689</v>
      </c>
      <c r="G721" s="6">
        <v>151</v>
      </c>
      <c r="H721" s="15"/>
      <c r="I721" s="12"/>
      <c r="J721" s="12"/>
      <c r="K721" s="12"/>
      <c r="L721" s="12"/>
      <c r="M721" s="12"/>
      <c r="N721" s="12"/>
      <c r="O721" s="12"/>
      <c r="P721" s="12"/>
      <c r="Q721" s="12"/>
      <c r="R721" s="12"/>
      <c r="S721" s="12"/>
      <c r="T721" s="12"/>
      <c r="U721" s="12"/>
      <c r="V721" s="12"/>
      <c r="W721" s="12"/>
      <c r="X721" s="12"/>
      <c r="Y721" s="12"/>
      <c r="Z721" s="12"/>
      <c r="AA721" s="12"/>
    </row>
    <row r="722" spans="1:27" ht="12.75" customHeight="1" x14ac:dyDescent="0.15">
      <c r="A722" s="15">
        <v>202211</v>
      </c>
      <c r="B722" s="13">
        <v>5540246195943</v>
      </c>
      <c r="C722" s="13" t="str">
        <f t="shared" si="31"/>
        <v>CREMERIE</v>
      </c>
      <c r="D722" s="9">
        <v>0</v>
      </c>
      <c r="E722" s="9">
        <v>0</v>
      </c>
      <c r="F722" s="9" t="str">
        <f t="shared" si="32"/>
        <v>-</v>
      </c>
      <c r="G722" s="9">
        <v>1369</v>
      </c>
      <c r="H722" s="15"/>
      <c r="I722" s="12"/>
      <c r="J722" s="12"/>
      <c r="K722" s="12"/>
      <c r="L722" s="12"/>
      <c r="M722" s="12"/>
      <c r="N722" s="12"/>
      <c r="O722" s="12"/>
      <c r="P722" s="12"/>
      <c r="Q722" s="12"/>
      <c r="R722" s="12"/>
      <c r="S722" s="12"/>
      <c r="T722" s="12"/>
      <c r="U722" s="12"/>
      <c r="V722" s="12"/>
      <c r="W722" s="12"/>
      <c r="X722" s="12"/>
      <c r="Y722" s="12"/>
      <c r="Z722" s="12"/>
      <c r="AA722" s="12"/>
    </row>
    <row r="723" spans="1:27" ht="12.75" customHeight="1" x14ac:dyDescent="0.15">
      <c r="A723" s="15">
        <v>202211</v>
      </c>
      <c r="B723" s="11">
        <v>5540246195944</v>
      </c>
      <c r="C723" s="13" t="str">
        <f t="shared" si="31"/>
        <v>CREMERIE</v>
      </c>
      <c r="D723" s="6">
        <v>812</v>
      </c>
      <c r="E723" s="6">
        <v>22271.760000000002</v>
      </c>
      <c r="F723" s="9">
        <f t="shared" si="32"/>
        <v>27.428275862068968</v>
      </c>
      <c r="G723" s="6">
        <v>1137</v>
      </c>
      <c r="H723" s="15"/>
      <c r="I723" s="12"/>
      <c r="J723" s="12"/>
      <c r="K723" s="12"/>
      <c r="L723" s="12"/>
      <c r="M723" s="12"/>
      <c r="N723" s="12"/>
      <c r="O723" s="12"/>
      <c r="P723" s="12"/>
      <c r="Q723" s="12"/>
      <c r="R723" s="12"/>
      <c r="S723" s="12"/>
      <c r="T723" s="12"/>
      <c r="U723" s="12"/>
      <c r="V723" s="12"/>
      <c r="W723" s="12"/>
      <c r="X723" s="12"/>
      <c r="Y723" s="12"/>
      <c r="Z723" s="12"/>
      <c r="AA723" s="12"/>
    </row>
    <row r="724" spans="1:27" ht="12.75" customHeight="1" x14ac:dyDescent="0.15">
      <c r="A724" s="15">
        <v>202211</v>
      </c>
      <c r="B724" s="11">
        <v>5540246195999</v>
      </c>
      <c r="C724" s="13" t="str">
        <f t="shared" si="31"/>
        <v>MIX LEGUMES</v>
      </c>
      <c r="D724" s="6">
        <v>0</v>
      </c>
      <c r="E724" s="6">
        <v>0</v>
      </c>
      <c r="F724" s="9" t="str">
        <f t="shared" si="32"/>
        <v>-</v>
      </c>
      <c r="G724" s="6">
        <v>0</v>
      </c>
      <c r="H724" s="15"/>
      <c r="I724" s="12"/>
      <c r="J724" s="12"/>
      <c r="K724" s="12"/>
      <c r="L724" s="12"/>
      <c r="M724" s="12"/>
      <c r="N724" s="12"/>
      <c r="O724" s="12"/>
      <c r="P724" s="12"/>
      <c r="Q724" s="12"/>
      <c r="R724" s="12"/>
      <c r="S724" s="12"/>
      <c r="T724" s="12"/>
      <c r="U724" s="12"/>
      <c r="V724" s="12"/>
      <c r="W724" s="12"/>
      <c r="X724" s="12"/>
      <c r="Y724" s="12"/>
      <c r="Z724" s="12"/>
      <c r="AA724" s="12"/>
    </row>
    <row r="725" spans="1:27" ht="12.75" customHeight="1" x14ac:dyDescent="0.15">
      <c r="A725" s="15">
        <v>202211</v>
      </c>
      <c r="B725" s="13">
        <v>5540246196002</v>
      </c>
      <c r="C725" s="13" t="str">
        <f t="shared" si="31"/>
        <v>CREMERIE</v>
      </c>
      <c r="D725" s="9">
        <v>0</v>
      </c>
      <c r="E725" s="9">
        <v>0</v>
      </c>
      <c r="F725" s="9" t="str">
        <f t="shared" si="32"/>
        <v>-</v>
      </c>
      <c r="G725" s="9">
        <v>0</v>
      </c>
      <c r="H725" s="15"/>
      <c r="I725" s="12"/>
      <c r="J725" s="12"/>
      <c r="K725" s="12"/>
      <c r="L725" s="12"/>
      <c r="M725" s="12"/>
      <c r="N725" s="12"/>
      <c r="O725" s="12"/>
      <c r="P725" s="12"/>
      <c r="Q725" s="12"/>
      <c r="R725" s="12"/>
      <c r="S725" s="12"/>
      <c r="T725" s="12"/>
      <c r="U725" s="12"/>
      <c r="V725" s="12"/>
      <c r="W725" s="12"/>
      <c r="X725" s="12"/>
      <c r="Y725" s="12"/>
      <c r="Z725" s="12"/>
      <c r="AA725" s="12"/>
    </row>
    <row r="726" spans="1:27" ht="12.75" customHeight="1" x14ac:dyDescent="0.15">
      <c r="A726" s="15">
        <v>202211</v>
      </c>
      <c r="B726" s="13">
        <v>5540246196046</v>
      </c>
      <c r="C726" s="13" t="str">
        <f t="shared" si="31"/>
        <v>BOULANGERIE</v>
      </c>
      <c r="D726" s="9">
        <v>239</v>
      </c>
      <c r="E726" s="9">
        <v>4341.0384000000004</v>
      </c>
      <c r="F726" s="9">
        <f t="shared" si="32"/>
        <v>18.163340585774058</v>
      </c>
      <c r="G726" s="9">
        <v>799</v>
      </c>
      <c r="H726" s="15"/>
      <c r="I726" s="12"/>
      <c r="J726" s="12"/>
      <c r="K726" s="12"/>
      <c r="L726" s="12"/>
      <c r="M726" s="12"/>
      <c r="N726" s="12"/>
      <c r="O726" s="12"/>
      <c r="P726" s="12"/>
      <c r="Q726" s="12"/>
      <c r="R726" s="12"/>
      <c r="S726" s="12"/>
      <c r="T726" s="12"/>
      <c r="U726" s="12"/>
      <c r="V726" s="12"/>
      <c r="W726" s="12"/>
      <c r="X726" s="12"/>
      <c r="Y726" s="12"/>
      <c r="Z726" s="12"/>
      <c r="AA726" s="12"/>
    </row>
    <row r="727" spans="1:27" ht="12.75" customHeight="1" x14ac:dyDescent="0.15">
      <c r="A727" s="15">
        <v>202211</v>
      </c>
      <c r="B727" s="13">
        <v>5540246196065</v>
      </c>
      <c r="C727" s="13" t="str">
        <f t="shared" si="31"/>
        <v>BOULANGERIE</v>
      </c>
      <c r="D727" s="9">
        <v>0</v>
      </c>
      <c r="E727" s="9">
        <v>0</v>
      </c>
      <c r="F727" s="9" t="str">
        <f t="shared" si="32"/>
        <v>-</v>
      </c>
      <c r="G727" s="9">
        <v>0</v>
      </c>
      <c r="H727" s="15"/>
      <c r="I727" s="12"/>
      <c r="J727" s="12"/>
      <c r="K727" s="12"/>
      <c r="L727" s="12"/>
      <c r="M727" s="12"/>
      <c r="N727" s="12"/>
      <c r="O727" s="12"/>
      <c r="P727" s="12"/>
      <c r="Q727" s="12"/>
      <c r="R727" s="12"/>
      <c r="S727" s="12"/>
      <c r="T727" s="12"/>
      <c r="U727" s="12"/>
      <c r="V727" s="12"/>
      <c r="W727" s="12"/>
      <c r="X727" s="12"/>
      <c r="Y727" s="12"/>
      <c r="Z727" s="12"/>
      <c r="AA727" s="12"/>
    </row>
    <row r="728" spans="1:27" ht="12.75" customHeight="1" x14ac:dyDescent="0.15">
      <c r="A728" s="15">
        <v>202211</v>
      </c>
      <c r="B728" s="13">
        <v>5540246196092</v>
      </c>
      <c r="C728" s="13" t="str">
        <f t="shared" si="31"/>
        <v>VOLAILLE</v>
      </c>
      <c r="D728" s="9">
        <v>1096</v>
      </c>
      <c r="E728" s="9">
        <v>47254.752000000008</v>
      </c>
      <c r="F728" s="9">
        <f t="shared" si="32"/>
        <v>43.115649635036505</v>
      </c>
      <c r="G728" s="9">
        <v>1244</v>
      </c>
      <c r="H728" s="15"/>
      <c r="I728" s="12"/>
      <c r="J728" s="12"/>
      <c r="K728" s="12"/>
      <c r="L728" s="12"/>
      <c r="M728" s="12"/>
      <c r="N728" s="12"/>
      <c r="O728" s="12"/>
      <c r="P728" s="12"/>
      <c r="Q728" s="12"/>
      <c r="R728" s="12"/>
      <c r="S728" s="12"/>
      <c r="T728" s="12"/>
      <c r="U728" s="12"/>
      <c r="V728" s="12"/>
      <c r="W728" s="12"/>
      <c r="X728" s="12"/>
      <c r="Y728" s="12"/>
      <c r="Z728" s="12"/>
      <c r="AA728" s="12"/>
    </row>
    <row r="729" spans="1:27" ht="12.75" customHeight="1" x14ac:dyDescent="0.15">
      <c r="A729" s="15">
        <v>202211</v>
      </c>
      <c r="B729" s="11">
        <v>5540246196148</v>
      </c>
      <c r="C729" s="13" t="str">
        <f t="shared" si="31"/>
        <v>EMBALLAGES</v>
      </c>
      <c r="D729" s="6">
        <v>0</v>
      </c>
      <c r="E729" s="6">
        <v>0</v>
      </c>
      <c r="F729" s="9" t="str">
        <f t="shared" si="32"/>
        <v>-</v>
      </c>
      <c r="G729" s="6">
        <v>418</v>
      </c>
      <c r="H729" s="15"/>
      <c r="I729" s="12"/>
      <c r="J729" s="12"/>
      <c r="K729" s="12"/>
      <c r="L729" s="12"/>
      <c r="M729" s="12"/>
      <c r="N729" s="12"/>
      <c r="O729" s="12"/>
      <c r="P729" s="12"/>
      <c r="Q729" s="12"/>
      <c r="R729" s="12"/>
      <c r="S729" s="12"/>
      <c r="T729" s="12"/>
      <c r="U729" s="12"/>
      <c r="V729" s="12"/>
      <c r="W729" s="12"/>
      <c r="X729" s="12"/>
      <c r="Y729" s="12"/>
      <c r="Z729" s="12"/>
      <c r="AA729" s="12"/>
    </row>
    <row r="730" spans="1:27" ht="12.75" customHeight="1" x14ac:dyDescent="0.15">
      <c r="A730" s="15">
        <v>202212</v>
      </c>
      <c r="B730" s="13">
        <v>5540246170256</v>
      </c>
      <c r="C730" s="13" t="str">
        <f t="shared" si="31"/>
        <v>BOULANGERIE</v>
      </c>
      <c r="D730" s="9">
        <v>5390</v>
      </c>
      <c r="E730" s="9">
        <v>38746.512000000002</v>
      </c>
      <c r="F730" s="9">
        <f t="shared" si="32"/>
        <v>7.1885922077922082</v>
      </c>
      <c r="G730" s="9">
        <v>9691</v>
      </c>
      <c r="H730" s="15"/>
      <c r="I730" s="12"/>
      <c r="J730" s="12"/>
      <c r="K730" s="12"/>
      <c r="L730" s="12"/>
      <c r="M730" s="12"/>
      <c r="N730" s="12"/>
      <c r="O730" s="12"/>
      <c r="P730" s="12"/>
      <c r="Q730" s="12"/>
      <c r="R730" s="12"/>
      <c r="S730" s="12"/>
      <c r="T730" s="12"/>
      <c r="U730" s="12"/>
      <c r="V730" s="12"/>
      <c r="W730" s="12"/>
      <c r="X730" s="12"/>
      <c r="Y730" s="12"/>
      <c r="Z730" s="12"/>
      <c r="AA730" s="12"/>
    </row>
    <row r="731" spans="1:27" ht="12.75" customHeight="1" x14ac:dyDescent="0.15">
      <c r="A731" s="15">
        <v>202212</v>
      </c>
      <c r="B731" s="11">
        <v>5540246171759</v>
      </c>
      <c r="C731" s="13" t="str">
        <f t="shared" si="31"/>
        <v>MIX LEGUMES</v>
      </c>
      <c r="D731" s="6">
        <v>5455</v>
      </c>
      <c r="E731" s="6">
        <v>32439.268800000002</v>
      </c>
      <c r="F731" s="9">
        <f t="shared" si="32"/>
        <v>5.9467037213565543</v>
      </c>
      <c r="G731" s="6">
        <v>7508</v>
      </c>
      <c r="H731" s="15"/>
      <c r="I731" s="12"/>
      <c r="J731" s="12"/>
      <c r="K731" s="12"/>
      <c r="L731" s="12"/>
      <c r="M731" s="12"/>
      <c r="N731" s="12"/>
      <c r="O731" s="12"/>
      <c r="P731" s="12"/>
      <c r="Q731" s="12"/>
      <c r="R731" s="12"/>
      <c r="S731" s="12"/>
      <c r="T731" s="12"/>
      <c r="U731" s="12"/>
      <c r="V731" s="12"/>
      <c r="W731" s="12"/>
      <c r="X731" s="12"/>
      <c r="Y731" s="12"/>
      <c r="Z731" s="12"/>
      <c r="AA731" s="12"/>
    </row>
    <row r="732" spans="1:27" ht="12.75" customHeight="1" x14ac:dyDescent="0.15">
      <c r="A732" s="15">
        <v>202212</v>
      </c>
      <c r="B732" s="11">
        <v>5540246171888</v>
      </c>
      <c r="C732" s="13" t="str">
        <f t="shared" si="31"/>
        <v>BOULANGERIE</v>
      </c>
      <c r="D732" s="6">
        <v>1641</v>
      </c>
      <c r="E732" s="6">
        <v>29189.376000000004</v>
      </c>
      <c r="F732" s="9">
        <f t="shared" si="32"/>
        <v>17.787553930530166</v>
      </c>
      <c r="G732" s="6">
        <v>2441</v>
      </c>
      <c r="H732" s="15"/>
      <c r="I732" s="12"/>
      <c r="J732" s="12"/>
      <c r="K732" s="12"/>
      <c r="L732" s="12"/>
      <c r="M732" s="12"/>
      <c r="N732" s="12"/>
      <c r="O732" s="12"/>
      <c r="P732" s="12"/>
      <c r="Q732" s="12"/>
      <c r="R732" s="12"/>
      <c r="S732" s="12"/>
      <c r="T732" s="12"/>
      <c r="U732" s="12"/>
      <c r="V732" s="12"/>
      <c r="W732" s="12"/>
      <c r="X732" s="12"/>
      <c r="Y732" s="12"/>
      <c r="Z732" s="12"/>
      <c r="AA732" s="12"/>
    </row>
    <row r="733" spans="1:27" ht="12.75" customHeight="1" x14ac:dyDescent="0.15">
      <c r="A733" s="15">
        <v>202212</v>
      </c>
      <c r="B733" s="13">
        <v>5540246171933</v>
      </c>
      <c r="C733" s="13" t="str">
        <f t="shared" si="31"/>
        <v>CREMERIE</v>
      </c>
      <c r="D733" s="9">
        <v>0</v>
      </c>
      <c r="E733" s="9">
        <v>0</v>
      </c>
      <c r="F733" s="9" t="str">
        <f t="shared" si="32"/>
        <v>-</v>
      </c>
      <c r="G733" s="9">
        <v>12139</v>
      </c>
      <c r="H733" s="15"/>
      <c r="I733" s="12"/>
      <c r="J733" s="12"/>
      <c r="K733" s="12"/>
      <c r="L733" s="12"/>
      <c r="M733" s="12"/>
      <c r="N733" s="12"/>
      <c r="O733" s="12"/>
      <c r="P733" s="12"/>
      <c r="Q733" s="12"/>
      <c r="R733" s="12"/>
      <c r="S733" s="12"/>
      <c r="T733" s="12"/>
      <c r="U733" s="12"/>
      <c r="V733" s="12"/>
      <c r="W733" s="12"/>
      <c r="X733" s="12"/>
      <c r="Y733" s="12"/>
      <c r="Z733" s="12"/>
      <c r="AA733" s="12"/>
    </row>
    <row r="734" spans="1:27" ht="12.75" customHeight="1" x14ac:dyDescent="0.15">
      <c r="A734" s="15">
        <v>202212</v>
      </c>
      <c r="B734" s="13">
        <v>5540246172539</v>
      </c>
      <c r="C734" s="13" t="str">
        <f t="shared" si="31"/>
        <v>CREMERIE</v>
      </c>
      <c r="D734" s="9">
        <v>33</v>
      </c>
      <c r="E734" s="9">
        <v>710.0784000000001</v>
      </c>
      <c r="F734" s="9">
        <f t="shared" si="32"/>
        <v>21.517527272727275</v>
      </c>
      <c r="G734" s="9">
        <v>184</v>
      </c>
      <c r="H734" s="15"/>
      <c r="I734" s="12"/>
      <c r="J734" s="12"/>
      <c r="K734" s="12"/>
      <c r="L734" s="12"/>
      <c r="M734" s="12"/>
      <c r="N734" s="12"/>
      <c r="O734" s="12"/>
      <c r="P734" s="12"/>
      <c r="Q734" s="12"/>
      <c r="R734" s="12"/>
      <c r="S734" s="12"/>
      <c r="T734" s="12"/>
      <c r="U734" s="12"/>
      <c r="V734" s="12"/>
      <c r="W734" s="12"/>
      <c r="X734" s="12"/>
      <c r="Y734" s="12"/>
      <c r="Z734" s="12"/>
      <c r="AA734" s="12"/>
    </row>
    <row r="735" spans="1:27" ht="12.75" customHeight="1" x14ac:dyDescent="0.15">
      <c r="A735" s="15">
        <v>202212</v>
      </c>
      <c r="B735" s="11">
        <v>5540246172669</v>
      </c>
      <c r="C735" s="13" t="str">
        <f t="shared" si="31"/>
        <v>CREMERIE</v>
      </c>
      <c r="D735" s="6">
        <v>28</v>
      </c>
      <c r="E735" s="6">
        <v>390.18239999999997</v>
      </c>
      <c r="F735" s="9">
        <f t="shared" si="32"/>
        <v>13.935085714285714</v>
      </c>
      <c r="G735" s="6">
        <v>1657</v>
      </c>
      <c r="H735" s="15"/>
      <c r="I735" s="12"/>
      <c r="J735" s="12"/>
      <c r="K735" s="12"/>
      <c r="L735" s="12"/>
      <c r="M735" s="12"/>
      <c r="N735" s="12"/>
      <c r="O735" s="12"/>
      <c r="P735" s="12"/>
      <c r="Q735" s="12"/>
      <c r="R735" s="12"/>
      <c r="S735" s="12"/>
      <c r="T735" s="12"/>
      <c r="U735" s="12"/>
      <c r="V735" s="12"/>
      <c r="W735" s="12"/>
      <c r="X735" s="12"/>
      <c r="Y735" s="12"/>
      <c r="Z735" s="12"/>
      <c r="AA735" s="12"/>
    </row>
    <row r="736" spans="1:27" ht="12.75" customHeight="1" x14ac:dyDescent="0.15">
      <c r="A736" s="15">
        <v>202212</v>
      </c>
      <c r="B736" s="13">
        <v>5540246172978</v>
      </c>
      <c r="C736" s="13" t="str">
        <f t="shared" si="31"/>
        <v>CREMERIE</v>
      </c>
      <c r="D736" s="9">
        <v>1587</v>
      </c>
      <c r="E736" s="9">
        <v>1279.4544000000001</v>
      </c>
      <c r="F736" s="9">
        <f t="shared" si="32"/>
        <v>0.80620945179584125</v>
      </c>
      <c r="G736" s="9">
        <v>15452</v>
      </c>
      <c r="H736" s="15"/>
      <c r="I736" s="12"/>
      <c r="J736" s="12"/>
      <c r="K736" s="12"/>
      <c r="L736" s="12"/>
      <c r="M736" s="12"/>
      <c r="N736" s="12"/>
      <c r="O736" s="12"/>
      <c r="P736" s="12"/>
      <c r="Q736" s="12"/>
      <c r="R736" s="12"/>
      <c r="S736" s="12"/>
      <c r="T736" s="12"/>
      <c r="U736" s="12"/>
      <c r="V736" s="12"/>
      <c r="W736" s="12"/>
      <c r="X736" s="12"/>
      <c r="Y736" s="12"/>
      <c r="Z736" s="12"/>
      <c r="AA736" s="12"/>
    </row>
    <row r="737" spans="1:27" ht="12.75" customHeight="1" x14ac:dyDescent="0.15">
      <c r="A737" s="15">
        <v>202212</v>
      </c>
      <c r="B737" s="11">
        <v>5540246173472</v>
      </c>
      <c r="C737" s="13" t="str">
        <f t="shared" si="31"/>
        <v>CREMERIE</v>
      </c>
      <c r="D737" s="6">
        <v>446</v>
      </c>
      <c r="E737" s="6">
        <v>10511.510399999999</v>
      </c>
      <c r="F737" s="9">
        <f t="shared" si="32"/>
        <v>23.568408968609862</v>
      </c>
      <c r="G737" s="6">
        <v>933</v>
      </c>
      <c r="H737" s="15"/>
      <c r="I737" s="12"/>
      <c r="J737" s="12"/>
      <c r="K737" s="12"/>
      <c r="L737" s="12"/>
      <c r="M737" s="12"/>
      <c r="N737" s="12"/>
      <c r="O737" s="12"/>
      <c r="P737" s="12"/>
      <c r="Q737" s="12"/>
      <c r="R737" s="12"/>
      <c r="S737" s="12"/>
      <c r="T737" s="12"/>
      <c r="U737" s="12"/>
      <c r="V737" s="12"/>
      <c r="W737" s="12"/>
      <c r="X737" s="12"/>
      <c r="Y737" s="12"/>
      <c r="Z737" s="12"/>
      <c r="AA737" s="12"/>
    </row>
    <row r="738" spans="1:27" ht="12.75" customHeight="1" x14ac:dyDescent="0.15">
      <c r="A738" s="15">
        <v>202212</v>
      </c>
      <c r="B738" s="13">
        <v>5540246173492</v>
      </c>
      <c r="C738" s="13" t="str">
        <f t="shared" si="31"/>
        <v>VOLAILLE</v>
      </c>
      <c r="D738" s="9">
        <v>2228</v>
      </c>
      <c r="E738" s="9">
        <v>34732.800000000003</v>
      </c>
      <c r="F738" s="9">
        <f t="shared" si="32"/>
        <v>15.58922800718133</v>
      </c>
      <c r="G738" s="9">
        <v>1337</v>
      </c>
      <c r="H738" s="15"/>
      <c r="I738" s="12"/>
      <c r="J738" s="12"/>
      <c r="K738" s="12"/>
      <c r="L738" s="12"/>
      <c r="M738" s="12"/>
      <c r="N738" s="12"/>
      <c r="O738" s="12"/>
      <c r="P738" s="12"/>
      <c r="Q738" s="12"/>
      <c r="R738" s="12"/>
      <c r="S738" s="12"/>
      <c r="T738" s="12"/>
      <c r="U738" s="12"/>
      <c r="V738" s="12"/>
      <c r="W738" s="12"/>
      <c r="X738" s="12"/>
      <c r="Y738" s="12"/>
      <c r="Z738" s="12"/>
      <c r="AA738" s="12"/>
    </row>
    <row r="739" spans="1:27" ht="12.75" customHeight="1" x14ac:dyDescent="0.15">
      <c r="A739" s="15">
        <v>202212</v>
      </c>
      <c r="B739" s="13">
        <v>5540246173906</v>
      </c>
      <c r="C739" s="13" t="str">
        <f t="shared" si="31"/>
        <v>VOLAILLE</v>
      </c>
      <c r="D739" s="9">
        <v>3392</v>
      </c>
      <c r="E739" s="9">
        <v>66808.972800000003</v>
      </c>
      <c r="F739" s="9">
        <f t="shared" si="32"/>
        <v>19.696041509433964</v>
      </c>
      <c r="G739" s="9">
        <v>2562</v>
      </c>
      <c r="H739" s="15"/>
      <c r="I739" s="12"/>
      <c r="J739" s="12"/>
      <c r="K739" s="12"/>
      <c r="L739" s="12"/>
      <c r="M739" s="12"/>
      <c r="N739" s="12"/>
      <c r="O739" s="12"/>
      <c r="P739" s="12"/>
      <c r="Q739" s="12"/>
      <c r="R739" s="12"/>
      <c r="S739" s="12"/>
      <c r="T739" s="12"/>
      <c r="U739" s="12"/>
      <c r="V739" s="12"/>
      <c r="W739" s="12"/>
      <c r="X739" s="12"/>
      <c r="Y739" s="12"/>
      <c r="Z739" s="12"/>
      <c r="AA739" s="12"/>
    </row>
    <row r="740" spans="1:27" ht="12.75" customHeight="1" x14ac:dyDescent="0.15">
      <c r="A740" s="15">
        <v>202212</v>
      </c>
      <c r="B740" s="11">
        <v>5540246174095</v>
      </c>
      <c r="C740" s="13" t="str">
        <f t="shared" si="31"/>
        <v>CREMERIE</v>
      </c>
      <c r="D740" s="6">
        <v>56</v>
      </c>
      <c r="E740" s="6">
        <v>1777.5936000000002</v>
      </c>
      <c r="F740" s="9">
        <f t="shared" si="32"/>
        <v>31.742742857142861</v>
      </c>
      <c r="G740" s="6">
        <v>230</v>
      </c>
      <c r="H740" s="15"/>
      <c r="I740" s="12"/>
      <c r="J740" s="12"/>
      <c r="K740" s="12"/>
      <c r="L740" s="12"/>
      <c r="M740" s="12"/>
      <c r="N740" s="12"/>
      <c r="O740" s="12"/>
      <c r="P740" s="12"/>
      <c r="Q740" s="12"/>
      <c r="R740" s="12"/>
      <c r="S740" s="12"/>
      <c r="T740" s="12"/>
      <c r="U740" s="12"/>
      <c r="V740" s="12"/>
      <c r="W740" s="12"/>
      <c r="X740" s="12"/>
      <c r="Y740" s="12"/>
      <c r="Z740" s="12"/>
      <c r="AA740" s="12"/>
    </row>
    <row r="741" spans="1:27" ht="12.75" customHeight="1" x14ac:dyDescent="0.15">
      <c r="A741" s="15">
        <v>202212</v>
      </c>
      <c r="B741" s="13">
        <v>5540246174174</v>
      </c>
      <c r="C741" s="13" t="str">
        <f t="shared" si="31"/>
        <v>CREMERIE</v>
      </c>
      <c r="D741" s="9">
        <v>35</v>
      </c>
      <c r="E741" s="9">
        <v>481.46400000000006</v>
      </c>
      <c r="F741" s="9">
        <f t="shared" si="32"/>
        <v>13.756114285714288</v>
      </c>
      <c r="G741" s="9">
        <v>826</v>
      </c>
      <c r="H741" s="15"/>
      <c r="I741" s="12"/>
      <c r="J741" s="12"/>
      <c r="K741" s="12"/>
      <c r="L741" s="12"/>
      <c r="M741" s="12"/>
      <c r="N741" s="12"/>
      <c r="O741" s="12"/>
      <c r="P741" s="12"/>
      <c r="Q741" s="12"/>
      <c r="R741" s="12"/>
      <c r="S741" s="12"/>
      <c r="T741" s="12"/>
      <c r="U741" s="12"/>
      <c r="V741" s="12"/>
      <c r="W741" s="12"/>
      <c r="X741" s="12"/>
      <c r="Y741" s="12"/>
      <c r="Z741" s="12"/>
      <c r="AA741" s="12"/>
    </row>
    <row r="742" spans="1:27" ht="12.75" customHeight="1" x14ac:dyDescent="0.15">
      <c r="A742" s="15">
        <v>202212</v>
      </c>
      <c r="B742" s="11">
        <v>5540246175047</v>
      </c>
      <c r="C742" s="13" t="str">
        <f t="shared" si="31"/>
        <v>CREMERIE</v>
      </c>
      <c r="D742" s="6">
        <v>140</v>
      </c>
      <c r="E742" s="6">
        <v>1503.3600000000001</v>
      </c>
      <c r="F742" s="9">
        <f t="shared" si="32"/>
        <v>10.738285714285714</v>
      </c>
      <c r="G742" s="6">
        <v>1142</v>
      </c>
      <c r="H742" s="15"/>
      <c r="I742" s="12"/>
      <c r="J742" s="12"/>
      <c r="K742" s="12"/>
      <c r="L742" s="12"/>
      <c r="M742" s="12"/>
      <c r="N742" s="12"/>
      <c r="O742" s="12"/>
      <c r="P742" s="12"/>
      <c r="Q742" s="12"/>
      <c r="R742" s="12"/>
      <c r="S742" s="12"/>
      <c r="T742" s="12"/>
      <c r="U742" s="12"/>
      <c r="V742" s="12"/>
      <c r="W742" s="12"/>
      <c r="X742" s="12"/>
      <c r="Y742" s="12"/>
      <c r="Z742" s="12"/>
      <c r="AA742" s="12"/>
    </row>
    <row r="743" spans="1:27" ht="12.75" customHeight="1" x14ac:dyDescent="0.15">
      <c r="A743" s="15">
        <v>202212</v>
      </c>
      <c r="B743" s="13">
        <v>5540246175049</v>
      </c>
      <c r="C743" s="13" t="str">
        <f t="shared" si="31"/>
        <v>CREMERIE</v>
      </c>
      <c r="D743" s="9">
        <v>585</v>
      </c>
      <c r="E743" s="9">
        <v>6237.9072000000006</v>
      </c>
      <c r="F743" s="9">
        <f t="shared" si="32"/>
        <v>10.663089230769232</v>
      </c>
      <c r="G743" s="9">
        <v>5861</v>
      </c>
      <c r="H743" s="15"/>
      <c r="I743" s="12"/>
      <c r="J743" s="12"/>
      <c r="K743" s="12"/>
      <c r="L743" s="12"/>
      <c r="M743" s="12"/>
      <c r="N743" s="12"/>
      <c r="O743" s="12"/>
      <c r="P743" s="12"/>
      <c r="Q743" s="12"/>
      <c r="R743" s="12"/>
      <c r="S743" s="12"/>
      <c r="T743" s="12"/>
      <c r="U743" s="12"/>
      <c r="V743" s="12"/>
      <c r="W743" s="12"/>
      <c r="X743" s="12"/>
      <c r="Y743" s="12"/>
      <c r="Z743" s="12"/>
      <c r="AA743" s="12"/>
    </row>
    <row r="744" spans="1:27" ht="12.75" customHeight="1" x14ac:dyDescent="0.15">
      <c r="A744" s="15">
        <v>202212</v>
      </c>
      <c r="B744" s="11">
        <v>5540246175050</v>
      </c>
      <c r="C744" s="13" t="str">
        <f t="shared" si="31"/>
        <v>CREMERIE</v>
      </c>
      <c r="D744" s="6">
        <v>1086</v>
      </c>
      <c r="E744" s="6">
        <v>12890.750400000001</v>
      </c>
      <c r="F744" s="9">
        <f t="shared" si="32"/>
        <v>11.869935911602211</v>
      </c>
      <c r="G744" s="6">
        <v>4135</v>
      </c>
      <c r="H744" s="15"/>
      <c r="I744" s="12"/>
      <c r="J744" s="12"/>
      <c r="K744" s="12"/>
      <c r="L744" s="12"/>
      <c r="M744" s="12"/>
      <c r="N744" s="12"/>
      <c r="O744" s="12"/>
      <c r="P744" s="12"/>
      <c r="Q744" s="12"/>
      <c r="R744" s="12"/>
      <c r="S744" s="12"/>
      <c r="T744" s="12"/>
      <c r="U744" s="12"/>
      <c r="V744" s="12"/>
      <c r="W744" s="12"/>
      <c r="X744" s="12"/>
      <c r="Y744" s="12"/>
      <c r="Z744" s="12"/>
      <c r="AA744" s="12"/>
    </row>
    <row r="745" spans="1:27" ht="12.75" customHeight="1" x14ac:dyDescent="0.15">
      <c r="A745" s="15">
        <v>202212</v>
      </c>
      <c r="B745" s="11">
        <v>5540246176294</v>
      </c>
      <c r="C745" s="13" t="str">
        <f t="shared" si="31"/>
        <v>CREMERIE</v>
      </c>
      <c r="D745" s="6">
        <v>1300</v>
      </c>
      <c r="E745" s="6">
        <v>1231.3728000000001</v>
      </c>
      <c r="F745" s="9">
        <f t="shared" si="32"/>
        <v>0.94720984615384618</v>
      </c>
      <c r="G745" s="6">
        <v>10617</v>
      </c>
      <c r="H745" s="15"/>
      <c r="I745" s="12"/>
      <c r="J745" s="12"/>
      <c r="K745" s="12"/>
      <c r="L745" s="12"/>
      <c r="M745" s="12"/>
      <c r="N745" s="12"/>
      <c r="O745" s="12"/>
      <c r="P745" s="12"/>
      <c r="Q745" s="12"/>
      <c r="R745" s="12"/>
      <c r="S745" s="12"/>
      <c r="T745" s="12"/>
      <c r="U745" s="12"/>
      <c r="V745" s="12"/>
      <c r="W745" s="12"/>
      <c r="X745" s="12"/>
      <c r="Y745" s="12"/>
      <c r="Z745" s="12"/>
      <c r="AA745" s="12"/>
    </row>
    <row r="746" spans="1:27" ht="12.75" customHeight="1" x14ac:dyDescent="0.15">
      <c r="A746" s="15">
        <v>202212</v>
      </c>
      <c r="B746" s="13">
        <v>5540246176295</v>
      </c>
      <c r="C746" s="13" t="str">
        <f t="shared" si="31"/>
        <v>CREMERIE</v>
      </c>
      <c r="D746" s="9">
        <v>6200</v>
      </c>
      <c r="E746" s="9">
        <v>5875.4160000000002</v>
      </c>
      <c r="F746" s="9">
        <f t="shared" si="32"/>
        <v>0.94764774193548384</v>
      </c>
      <c r="G746" s="9">
        <v>87669</v>
      </c>
      <c r="H746" s="15"/>
      <c r="I746" s="12"/>
      <c r="J746" s="12"/>
      <c r="K746" s="12"/>
      <c r="L746" s="12"/>
      <c r="M746" s="12"/>
      <c r="N746" s="12"/>
      <c r="O746" s="12"/>
      <c r="P746" s="12"/>
      <c r="Q746" s="12"/>
      <c r="R746" s="12"/>
      <c r="S746" s="12"/>
      <c r="T746" s="12"/>
      <c r="U746" s="12"/>
      <c r="V746" s="12"/>
      <c r="W746" s="12"/>
      <c r="X746" s="12"/>
      <c r="Y746" s="12"/>
      <c r="Z746" s="12"/>
      <c r="AA746" s="12"/>
    </row>
    <row r="747" spans="1:27" ht="12.75" customHeight="1" x14ac:dyDescent="0.15">
      <c r="A747" s="15">
        <v>202212</v>
      </c>
      <c r="B747" s="13">
        <v>5540246176699</v>
      </c>
      <c r="C747" s="13" t="str">
        <f t="shared" si="31"/>
        <v>CREMERIE</v>
      </c>
      <c r="D747" s="9">
        <v>627</v>
      </c>
      <c r="E747" s="9">
        <v>320.76000000000005</v>
      </c>
      <c r="F747" s="9">
        <f t="shared" si="32"/>
        <v>0.51157894736842113</v>
      </c>
      <c r="G747" s="9">
        <v>80806</v>
      </c>
      <c r="H747" s="15"/>
      <c r="I747" s="12"/>
      <c r="J747" s="12"/>
      <c r="K747" s="12"/>
      <c r="L747" s="12"/>
      <c r="M747" s="12"/>
      <c r="N747" s="12"/>
      <c r="O747" s="12"/>
      <c r="P747" s="12"/>
      <c r="Q747" s="12"/>
      <c r="R747" s="12"/>
      <c r="S747" s="12"/>
      <c r="T747" s="12"/>
      <c r="U747" s="12"/>
      <c r="V747" s="12"/>
      <c r="W747" s="12"/>
      <c r="X747" s="12"/>
      <c r="Y747" s="12"/>
      <c r="Z747" s="12"/>
      <c r="AA747" s="12"/>
    </row>
    <row r="748" spans="1:27" ht="12.75" customHeight="1" x14ac:dyDescent="0.15">
      <c r="A748" s="15">
        <v>202212</v>
      </c>
      <c r="B748" s="13">
        <v>5540246177133</v>
      </c>
      <c r="C748" s="13" t="str">
        <f t="shared" si="31"/>
        <v>MIX LEGUMES</v>
      </c>
      <c r="D748" s="9">
        <v>20846</v>
      </c>
      <c r="E748" s="9">
        <v>86480.265600000013</v>
      </c>
      <c r="F748" s="9">
        <f t="shared" si="32"/>
        <v>4.1485304422910874</v>
      </c>
      <c r="G748" s="9">
        <v>36817</v>
      </c>
      <c r="H748" s="15"/>
      <c r="I748" s="12"/>
      <c r="J748" s="12"/>
      <c r="K748" s="12"/>
      <c r="L748" s="12"/>
      <c r="M748" s="12"/>
      <c r="N748" s="12"/>
      <c r="O748" s="12"/>
      <c r="P748" s="12"/>
      <c r="Q748" s="12"/>
      <c r="R748" s="12"/>
      <c r="S748" s="12"/>
      <c r="T748" s="12"/>
      <c r="U748" s="12"/>
      <c r="V748" s="12"/>
      <c r="W748" s="12"/>
      <c r="X748" s="12"/>
      <c r="Y748" s="12"/>
      <c r="Z748" s="12"/>
      <c r="AA748" s="12"/>
    </row>
    <row r="749" spans="1:27" ht="12.75" customHeight="1" x14ac:dyDescent="0.15">
      <c r="A749" s="15">
        <v>202212</v>
      </c>
      <c r="B749" s="13">
        <v>5540246177376</v>
      </c>
      <c r="C749" s="13" t="str">
        <f t="shared" si="31"/>
        <v>BOULANGERIE</v>
      </c>
      <c r="D749" s="9">
        <v>1945</v>
      </c>
      <c r="E749" s="9">
        <v>78166.512000000002</v>
      </c>
      <c r="F749" s="9">
        <f t="shared" si="32"/>
        <v>40.188438046272495</v>
      </c>
      <c r="G749" s="9">
        <v>1017</v>
      </c>
      <c r="H749" s="15"/>
      <c r="I749" s="12"/>
      <c r="J749" s="12"/>
      <c r="K749" s="12"/>
      <c r="L749" s="12"/>
      <c r="M749" s="12"/>
      <c r="N749" s="12"/>
      <c r="O749" s="12"/>
      <c r="P749" s="12"/>
      <c r="Q749" s="12"/>
      <c r="R749" s="12"/>
      <c r="S749" s="12"/>
      <c r="T749" s="12"/>
      <c r="U749" s="12"/>
      <c r="V749" s="12"/>
      <c r="W749" s="12"/>
      <c r="X749" s="12"/>
      <c r="Y749" s="12"/>
      <c r="Z749" s="12"/>
      <c r="AA749" s="12"/>
    </row>
    <row r="750" spans="1:27" ht="12.75" customHeight="1" x14ac:dyDescent="0.15">
      <c r="A750" s="15">
        <v>202212</v>
      </c>
      <c r="B750" s="13">
        <v>5540246180522</v>
      </c>
      <c r="C750" s="13" t="str">
        <f t="shared" si="31"/>
        <v>BOULANGERIE</v>
      </c>
      <c r="D750" s="9">
        <v>729</v>
      </c>
      <c r="E750" s="9">
        <v>14005.656000000001</v>
      </c>
      <c r="F750" s="9">
        <f t="shared" si="32"/>
        <v>19.212148148148149</v>
      </c>
      <c r="G750" s="9">
        <v>1856</v>
      </c>
      <c r="H750" s="15"/>
      <c r="I750" s="12"/>
      <c r="J750" s="12"/>
      <c r="K750" s="12"/>
      <c r="L750" s="12"/>
      <c r="M750" s="12"/>
      <c r="N750" s="12"/>
      <c r="O750" s="12"/>
      <c r="P750" s="12"/>
      <c r="Q750" s="12"/>
      <c r="R750" s="12"/>
      <c r="S750" s="12"/>
      <c r="T750" s="12"/>
      <c r="U750" s="12"/>
      <c r="V750" s="12"/>
      <c r="W750" s="12"/>
      <c r="X750" s="12"/>
      <c r="Y750" s="12"/>
      <c r="Z750" s="12"/>
      <c r="AA750" s="12"/>
    </row>
    <row r="751" spans="1:27" ht="12.75" customHeight="1" x14ac:dyDescent="0.15">
      <c r="A751" s="15">
        <v>202212</v>
      </c>
      <c r="B751" s="11">
        <v>5540246181016</v>
      </c>
      <c r="C751" s="13" t="str">
        <f t="shared" si="31"/>
        <v>VOLAILLE</v>
      </c>
      <c r="D751" s="6">
        <v>29427</v>
      </c>
      <c r="E751" s="6">
        <v>256275.6624</v>
      </c>
      <c r="F751" s="9">
        <f t="shared" si="32"/>
        <v>8.7088613314303185</v>
      </c>
      <c r="G751" s="6">
        <v>19656</v>
      </c>
      <c r="H751" s="15"/>
      <c r="I751" s="12"/>
      <c r="J751" s="12"/>
      <c r="K751" s="12"/>
      <c r="L751" s="12"/>
      <c r="M751" s="12"/>
      <c r="N751" s="12"/>
      <c r="O751" s="12"/>
      <c r="P751" s="12"/>
      <c r="Q751" s="12"/>
      <c r="R751" s="12"/>
      <c r="S751" s="12"/>
      <c r="T751" s="12"/>
      <c r="U751" s="12"/>
      <c r="V751" s="12"/>
      <c r="W751" s="12"/>
      <c r="X751" s="12"/>
      <c r="Y751" s="12"/>
      <c r="Z751" s="12"/>
      <c r="AA751" s="12"/>
    </row>
    <row r="752" spans="1:27" ht="12.75" customHeight="1" x14ac:dyDescent="0.15">
      <c r="A752" s="15">
        <v>202212</v>
      </c>
      <c r="B752" s="13">
        <v>5540246181061</v>
      </c>
      <c r="C752" s="13" t="str">
        <f t="shared" si="31"/>
        <v>VOLAILLE</v>
      </c>
      <c r="D752" s="9">
        <v>80388</v>
      </c>
      <c r="E752" s="9">
        <v>117954.14400000001</v>
      </c>
      <c r="F752" s="9">
        <f t="shared" si="32"/>
        <v>1.4673103448275864</v>
      </c>
      <c r="G752" s="9">
        <v>84356</v>
      </c>
      <c r="H752" s="15"/>
      <c r="I752" s="12"/>
      <c r="J752" s="12"/>
      <c r="K752" s="12"/>
      <c r="L752" s="12"/>
      <c r="M752" s="12"/>
      <c r="N752" s="12"/>
      <c r="O752" s="12"/>
      <c r="P752" s="12"/>
      <c r="Q752" s="12"/>
      <c r="R752" s="12"/>
      <c r="S752" s="12"/>
      <c r="T752" s="12"/>
      <c r="U752" s="12"/>
      <c r="V752" s="12"/>
      <c r="W752" s="12"/>
      <c r="X752" s="12"/>
      <c r="Y752" s="12"/>
      <c r="Z752" s="12"/>
      <c r="AA752" s="12"/>
    </row>
    <row r="753" spans="1:27" ht="12.75" customHeight="1" x14ac:dyDescent="0.15">
      <c r="A753" s="15">
        <v>202212</v>
      </c>
      <c r="B753" s="13">
        <v>5540246182684</v>
      </c>
      <c r="C753" s="13" t="str">
        <f t="shared" si="31"/>
        <v>BOULANGERIE</v>
      </c>
      <c r="D753" s="9">
        <v>362</v>
      </c>
      <c r="E753" s="9">
        <v>18162.144</v>
      </c>
      <c r="F753" s="9">
        <f t="shared" si="32"/>
        <v>50.17166850828729</v>
      </c>
      <c r="G753" s="9">
        <v>601</v>
      </c>
      <c r="H753" s="15"/>
      <c r="I753" s="12"/>
      <c r="J753" s="12"/>
      <c r="K753" s="12"/>
      <c r="L753" s="12"/>
      <c r="M753" s="12"/>
      <c r="N753" s="12"/>
      <c r="O753" s="12"/>
      <c r="P753" s="12"/>
      <c r="Q753" s="12"/>
      <c r="R753" s="12"/>
      <c r="S753" s="12"/>
      <c r="T753" s="12"/>
      <c r="U753" s="12"/>
      <c r="V753" s="12"/>
      <c r="W753" s="12"/>
      <c r="X753" s="12"/>
      <c r="Y753" s="12"/>
      <c r="Z753" s="12"/>
      <c r="AA753" s="12"/>
    </row>
    <row r="754" spans="1:27" ht="12.75" customHeight="1" x14ac:dyDescent="0.15">
      <c r="A754" s="15">
        <v>202212</v>
      </c>
      <c r="B754" s="13">
        <v>5540246183130</v>
      </c>
      <c r="C754" s="13" t="str">
        <f t="shared" si="31"/>
        <v>MIX LEGUMES</v>
      </c>
      <c r="D754" s="9">
        <v>4511</v>
      </c>
      <c r="E754" s="9">
        <v>19097.251200000002</v>
      </c>
      <c r="F754" s="9">
        <f t="shared" si="32"/>
        <v>4.2334850809133231</v>
      </c>
      <c r="G754" s="9">
        <v>9438</v>
      </c>
      <c r="H754" s="15"/>
      <c r="I754" s="12"/>
      <c r="J754" s="12"/>
      <c r="K754" s="12"/>
      <c r="L754" s="12"/>
      <c r="M754" s="12"/>
      <c r="N754" s="12"/>
      <c r="O754" s="12"/>
      <c r="P754" s="12"/>
      <c r="Q754" s="12"/>
      <c r="R754" s="12"/>
      <c r="S754" s="12"/>
      <c r="T754" s="12"/>
      <c r="U754" s="12"/>
      <c r="V754" s="12"/>
      <c r="W754" s="12"/>
      <c r="X754" s="12"/>
      <c r="Y754" s="12"/>
      <c r="Z754" s="12"/>
      <c r="AA754" s="12"/>
    </row>
    <row r="755" spans="1:27" ht="12.75" customHeight="1" x14ac:dyDescent="0.15">
      <c r="A755" s="15">
        <v>202212</v>
      </c>
      <c r="B755" s="13">
        <v>5540246183455</v>
      </c>
      <c r="C755" s="13" t="str">
        <f t="shared" si="31"/>
        <v>MIX LEGUMES</v>
      </c>
      <c r="D755" s="9">
        <v>418</v>
      </c>
      <c r="E755" s="9">
        <v>3341.3472000000002</v>
      </c>
      <c r="F755" s="9">
        <f t="shared" si="32"/>
        <v>7.9936535885167466</v>
      </c>
      <c r="G755" s="9">
        <v>604</v>
      </c>
      <c r="H755" s="15"/>
      <c r="I755" s="12"/>
      <c r="J755" s="12"/>
      <c r="K755" s="12"/>
      <c r="L755" s="12"/>
      <c r="M755" s="12"/>
      <c r="N755" s="12"/>
      <c r="O755" s="12"/>
      <c r="P755" s="12"/>
      <c r="Q755" s="12"/>
      <c r="R755" s="12"/>
      <c r="S755" s="12"/>
      <c r="T755" s="12"/>
      <c r="U755" s="12"/>
      <c r="V755" s="12"/>
      <c r="W755" s="12"/>
      <c r="X755" s="12"/>
      <c r="Y755" s="12"/>
      <c r="Z755" s="12"/>
      <c r="AA755" s="12"/>
    </row>
    <row r="756" spans="1:27" ht="12.75" customHeight="1" x14ac:dyDescent="0.15">
      <c r="A756" s="15">
        <v>202212</v>
      </c>
      <c r="B756" s="13">
        <v>5540246183537</v>
      </c>
      <c r="C756" s="13" t="str">
        <f t="shared" si="31"/>
        <v>MIX LEGUMES</v>
      </c>
      <c r="D756" s="9">
        <v>2747</v>
      </c>
      <c r="E756" s="9">
        <v>3861.7344000000003</v>
      </c>
      <c r="F756" s="9">
        <f t="shared" si="32"/>
        <v>1.405800655260284</v>
      </c>
      <c r="G756" s="9">
        <v>4251</v>
      </c>
      <c r="H756" s="15"/>
      <c r="I756" s="12"/>
      <c r="J756" s="12"/>
      <c r="K756" s="12"/>
      <c r="L756" s="12"/>
      <c r="M756" s="12"/>
      <c r="N756" s="12"/>
      <c r="O756" s="12"/>
      <c r="P756" s="12"/>
      <c r="Q756" s="12"/>
      <c r="R756" s="12"/>
      <c r="S756" s="12"/>
      <c r="T756" s="12"/>
      <c r="U756" s="12"/>
      <c r="V756" s="12"/>
      <c r="W756" s="12"/>
      <c r="X756" s="12"/>
      <c r="Y756" s="12"/>
      <c r="Z756" s="12"/>
      <c r="AA756" s="12"/>
    </row>
    <row r="757" spans="1:27" ht="12.75" customHeight="1" x14ac:dyDescent="0.15">
      <c r="A757" s="15">
        <v>202212</v>
      </c>
      <c r="B757" s="11">
        <v>5540246183538</v>
      </c>
      <c r="C757" s="13" t="str">
        <f t="shared" si="31"/>
        <v>MIX LEGUMES</v>
      </c>
      <c r="D757" s="6">
        <v>4548</v>
      </c>
      <c r="E757" s="6">
        <v>6858.4319999999998</v>
      </c>
      <c r="F757" s="9">
        <f t="shared" si="32"/>
        <v>1.5080105540897097</v>
      </c>
      <c r="G757" s="6">
        <v>4808</v>
      </c>
      <c r="H757" s="15"/>
      <c r="I757" s="12"/>
      <c r="J757" s="12"/>
      <c r="K757" s="12"/>
      <c r="L757" s="12"/>
      <c r="M757" s="12"/>
      <c r="N757" s="12"/>
      <c r="O757" s="12"/>
      <c r="P757" s="12"/>
      <c r="Q757" s="12"/>
      <c r="R757" s="12"/>
      <c r="S757" s="12"/>
      <c r="T757" s="12"/>
      <c r="U757" s="12"/>
      <c r="V757" s="12"/>
      <c r="W757" s="12"/>
      <c r="X757" s="12"/>
      <c r="Y757" s="12"/>
      <c r="Z757" s="12"/>
      <c r="AA757" s="12"/>
    </row>
    <row r="758" spans="1:27" ht="12.75" customHeight="1" x14ac:dyDescent="0.15">
      <c r="A758" s="15">
        <v>202212</v>
      </c>
      <c r="B758" s="13">
        <v>5540246183541</v>
      </c>
      <c r="C758" s="13" t="str">
        <f t="shared" si="31"/>
        <v>MIX LEGUMES</v>
      </c>
      <c r="D758" s="9">
        <v>2112</v>
      </c>
      <c r="E758" s="9">
        <v>19027.007999999998</v>
      </c>
      <c r="F758" s="9">
        <f t="shared" si="32"/>
        <v>9.0089999999999986</v>
      </c>
      <c r="G758" s="9">
        <v>1392</v>
      </c>
      <c r="H758" s="15"/>
      <c r="I758" s="12"/>
      <c r="J758" s="12"/>
      <c r="K758" s="12"/>
      <c r="L758" s="12"/>
      <c r="M758" s="12"/>
      <c r="N758" s="12"/>
      <c r="O758" s="12"/>
      <c r="P758" s="12"/>
      <c r="Q758" s="12"/>
      <c r="R758" s="12"/>
      <c r="S758" s="12"/>
      <c r="T758" s="12"/>
      <c r="U758" s="12"/>
      <c r="V758" s="12"/>
      <c r="W758" s="12"/>
      <c r="X758" s="12"/>
      <c r="Y758" s="12"/>
      <c r="Z758" s="12"/>
      <c r="AA758" s="12"/>
    </row>
    <row r="759" spans="1:27" ht="12.75" customHeight="1" x14ac:dyDescent="0.15">
      <c r="A759" s="15">
        <v>202212</v>
      </c>
      <c r="B759" s="11">
        <v>5540246183542</v>
      </c>
      <c r="C759" s="13" t="str">
        <f t="shared" si="31"/>
        <v>MIX LEGUMES</v>
      </c>
      <c r="D759" s="6">
        <v>1114</v>
      </c>
      <c r="E759" s="6">
        <v>3131.136</v>
      </c>
      <c r="F759" s="9">
        <f t="shared" si="32"/>
        <v>2.810714542190305</v>
      </c>
      <c r="G759" s="6">
        <v>1114</v>
      </c>
      <c r="H759" s="15"/>
      <c r="I759" s="12"/>
      <c r="J759" s="12"/>
      <c r="K759" s="12"/>
      <c r="L759" s="12"/>
      <c r="M759" s="12"/>
      <c r="N759" s="12"/>
      <c r="O759" s="12"/>
      <c r="P759" s="12"/>
      <c r="Q759" s="12"/>
      <c r="R759" s="12"/>
      <c r="S759" s="12"/>
      <c r="T759" s="12"/>
      <c r="U759" s="12"/>
      <c r="V759" s="12"/>
      <c r="W759" s="12"/>
      <c r="X759" s="12"/>
      <c r="Y759" s="12"/>
      <c r="Z759" s="12"/>
      <c r="AA759" s="12"/>
    </row>
    <row r="760" spans="1:27" ht="12.75" customHeight="1" x14ac:dyDescent="0.15">
      <c r="A760" s="15">
        <v>202212</v>
      </c>
      <c r="B760" s="11">
        <v>5540246183547</v>
      </c>
      <c r="C760" s="13" t="str">
        <f t="shared" si="31"/>
        <v>VOLAILLE</v>
      </c>
      <c r="D760" s="6">
        <v>9802</v>
      </c>
      <c r="E760" s="6">
        <v>141270.48000000001</v>
      </c>
      <c r="F760" s="9">
        <f t="shared" si="32"/>
        <v>14.412413793103449</v>
      </c>
      <c r="G760" s="6">
        <v>17505</v>
      </c>
      <c r="H760" s="15"/>
      <c r="I760" s="12"/>
      <c r="J760" s="12"/>
      <c r="K760" s="12"/>
      <c r="L760" s="12"/>
      <c r="M760" s="12"/>
      <c r="N760" s="12"/>
      <c r="O760" s="12"/>
      <c r="P760" s="12"/>
      <c r="Q760" s="12"/>
      <c r="R760" s="12"/>
      <c r="S760" s="12"/>
      <c r="T760" s="12"/>
      <c r="U760" s="12"/>
      <c r="V760" s="12"/>
      <c r="W760" s="12"/>
      <c r="X760" s="12"/>
      <c r="Y760" s="12"/>
      <c r="Z760" s="12"/>
      <c r="AA760" s="12"/>
    </row>
    <row r="761" spans="1:27" ht="12.75" customHeight="1" x14ac:dyDescent="0.15">
      <c r="A761" s="15">
        <v>202212</v>
      </c>
      <c r="B761" s="11">
        <v>5540246183552</v>
      </c>
      <c r="C761" s="13" t="str">
        <f t="shared" si="31"/>
        <v>MIX LEGUMES</v>
      </c>
      <c r="D761" s="6">
        <v>1318</v>
      </c>
      <c r="E761" s="6">
        <v>2429.2224000000006</v>
      </c>
      <c r="F761" s="9">
        <f t="shared" si="32"/>
        <v>1.8431125948406681</v>
      </c>
      <c r="G761" s="6">
        <v>446</v>
      </c>
      <c r="H761" s="15"/>
      <c r="I761" s="12"/>
      <c r="J761" s="12"/>
      <c r="K761" s="12"/>
      <c r="L761" s="12"/>
      <c r="M761" s="12"/>
      <c r="N761" s="12"/>
      <c r="O761" s="12"/>
      <c r="P761" s="12"/>
      <c r="Q761" s="12"/>
      <c r="R761" s="12"/>
      <c r="S761" s="12"/>
      <c r="T761" s="12"/>
      <c r="U761" s="12"/>
      <c r="V761" s="12"/>
      <c r="W761" s="12"/>
      <c r="X761" s="12"/>
      <c r="Y761" s="12"/>
      <c r="Z761" s="12"/>
      <c r="AA761" s="12"/>
    </row>
    <row r="762" spans="1:27" ht="12.75" customHeight="1" x14ac:dyDescent="0.15">
      <c r="A762" s="15">
        <v>202212</v>
      </c>
      <c r="B762" s="13">
        <v>5540246183554</v>
      </c>
      <c r="C762" s="13" t="str">
        <f t="shared" si="31"/>
        <v>MIX LEGUMES</v>
      </c>
      <c r="D762" s="9">
        <v>1406</v>
      </c>
      <c r="E762" s="9">
        <v>10565.942400000002</v>
      </c>
      <c r="F762" s="9">
        <f t="shared" si="32"/>
        <v>7.5148950213371277</v>
      </c>
      <c r="G762" s="9">
        <v>516</v>
      </c>
      <c r="H762" s="15"/>
      <c r="I762" s="12"/>
      <c r="J762" s="12"/>
      <c r="K762" s="12"/>
      <c r="L762" s="12"/>
      <c r="M762" s="12"/>
      <c r="N762" s="12"/>
      <c r="O762" s="12"/>
      <c r="P762" s="12"/>
      <c r="Q762" s="12"/>
      <c r="R762" s="12"/>
      <c r="S762" s="12"/>
      <c r="T762" s="12"/>
      <c r="U762" s="12"/>
      <c r="V762" s="12"/>
      <c r="W762" s="12"/>
      <c r="X762" s="12"/>
      <c r="Y762" s="12"/>
      <c r="Z762" s="12"/>
      <c r="AA762" s="12"/>
    </row>
    <row r="763" spans="1:27" ht="12.75" customHeight="1" x14ac:dyDescent="0.15">
      <c r="A763" s="15">
        <v>202212</v>
      </c>
      <c r="B763" s="11">
        <v>5540246183555</v>
      </c>
      <c r="C763" s="13" t="str">
        <f t="shared" si="31"/>
        <v>MIX LEGUMES</v>
      </c>
      <c r="D763" s="6">
        <v>576</v>
      </c>
      <c r="E763" s="6">
        <v>769.21920000000011</v>
      </c>
      <c r="F763" s="9">
        <f t="shared" si="32"/>
        <v>1.3354500000000002</v>
      </c>
      <c r="G763" s="6">
        <v>1188</v>
      </c>
      <c r="H763" s="15"/>
      <c r="I763" s="12"/>
      <c r="J763" s="12"/>
      <c r="K763" s="12"/>
      <c r="L763" s="12"/>
      <c r="M763" s="12"/>
      <c r="N763" s="12"/>
      <c r="O763" s="12"/>
      <c r="P763" s="12"/>
      <c r="Q763" s="12"/>
      <c r="R763" s="12"/>
      <c r="S763" s="12"/>
      <c r="T763" s="12"/>
      <c r="U763" s="12"/>
      <c r="V763" s="12"/>
      <c r="W763" s="12"/>
      <c r="X763" s="12"/>
      <c r="Y763" s="12"/>
      <c r="Z763" s="12"/>
      <c r="AA763" s="12"/>
    </row>
    <row r="764" spans="1:27" ht="12.75" customHeight="1" x14ac:dyDescent="0.15">
      <c r="A764" s="15">
        <v>202212</v>
      </c>
      <c r="B764" s="13">
        <v>5540246183558</v>
      </c>
      <c r="C764" s="13" t="str">
        <f t="shared" si="31"/>
        <v>MIX LEGUMES</v>
      </c>
      <c r="D764" s="9">
        <v>8051</v>
      </c>
      <c r="E764" s="9">
        <v>46380.297600000005</v>
      </c>
      <c r="F764" s="9">
        <f t="shared" si="32"/>
        <v>5.7608120233511375</v>
      </c>
      <c r="G764" s="9">
        <v>7401</v>
      </c>
      <c r="H764" s="15"/>
      <c r="I764" s="12"/>
      <c r="J764" s="12"/>
      <c r="K764" s="12"/>
      <c r="L764" s="12"/>
      <c r="M764" s="12"/>
      <c r="N764" s="12"/>
      <c r="O764" s="12"/>
      <c r="P764" s="12"/>
      <c r="Q764" s="12"/>
      <c r="R764" s="12"/>
      <c r="S764" s="12"/>
      <c r="T764" s="12"/>
      <c r="U764" s="12"/>
      <c r="V764" s="12"/>
      <c r="W764" s="12"/>
      <c r="X764" s="12"/>
      <c r="Y764" s="12"/>
      <c r="Z764" s="12"/>
      <c r="AA764" s="12"/>
    </row>
    <row r="765" spans="1:27" ht="12.75" customHeight="1" x14ac:dyDescent="0.15">
      <c r="A765" s="15">
        <v>202212</v>
      </c>
      <c r="B765" s="11">
        <v>5540246183560</v>
      </c>
      <c r="C765" s="13" t="str">
        <f t="shared" si="31"/>
        <v>MIX LEGUMES</v>
      </c>
      <c r="D765" s="6">
        <v>448</v>
      </c>
      <c r="E765" s="6">
        <v>10922.256000000001</v>
      </c>
      <c r="F765" s="9">
        <f t="shared" si="32"/>
        <v>24.380035714285718</v>
      </c>
      <c r="G765" s="6">
        <v>481</v>
      </c>
      <c r="H765" s="15"/>
      <c r="I765" s="12"/>
      <c r="J765" s="12"/>
      <c r="K765" s="12"/>
      <c r="L765" s="12"/>
      <c r="M765" s="12"/>
      <c r="N765" s="12"/>
      <c r="O765" s="12"/>
      <c r="P765" s="12"/>
      <c r="Q765" s="12"/>
      <c r="R765" s="12"/>
      <c r="S765" s="12"/>
      <c r="T765" s="12"/>
      <c r="U765" s="12"/>
      <c r="V765" s="12"/>
      <c r="W765" s="12"/>
      <c r="X765" s="12"/>
      <c r="Y765" s="12"/>
      <c r="Z765" s="12"/>
      <c r="AA765" s="12"/>
    </row>
    <row r="766" spans="1:27" ht="12.75" customHeight="1" x14ac:dyDescent="0.15">
      <c r="A766" s="15">
        <v>202212</v>
      </c>
      <c r="B766" s="13">
        <v>5540246183587</v>
      </c>
      <c r="C766" s="13" t="str">
        <f t="shared" si="31"/>
        <v>MIX LEGUMES</v>
      </c>
      <c r="D766" s="9">
        <v>1177</v>
      </c>
      <c r="E766" s="9">
        <v>24771.614400000002</v>
      </c>
      <c r="F766" s="9">
        <f t="shared" si="32"/>
        <v>21.046401359388277</v>
      </c>
      <c r="G766" s="9">
        <v>773</v>
      </c>
      <c r="H766" s="15"/>
      <c r="I766" s="12"/>
      <c r="J766" s="12"/>
      <c r="K766" s="12"/>
      <c r="L766" s="12"/>
      <c r="M766" s="12"/>
      <c r="N766" s="12"/>
      <c r="O766" s="12"/>
      <c r="P766" s="12"/>
      <c r="Q766" s="12"/>
      <c r="R766" s="12"/>
      <c r="S766" s="12"/>
      <c r="T766" s="12"/>
      <c r="U766" s="12"/>
      <c r="V766" s="12"/>
      <c r="W766" s="12"/>
      <c r="X766" s="12"/>
      <c r="Y766" s="12"/>
      <c r="Z766" s="12"/>
      <c r="AA766" s="12"/>
    </row>
    <row r="767" spans="1:27" ht="12.75" customHeight="1" x14ac:dyDescent="0.15">
      <c r="A767" s="15">
        <v>202212</v>
      </c>
      <c r="B767" s="11">
        <v>5540246183589</v>
      </c>
      <c r="C767" s="13" t="str">
        <f t="shared" si="31"/>
        <v>MIX LEGUMES</v>
      </c>
      <c r="D767" s="6">
        <v>2355</v>
      </c>
      <c r="E767" s="6">
        <v>31044.384000000002</v>
      </c>
      <c r="F767" s="9">
        <f t="shared" si="32"/>
        <v>13.182328662420383</v>
      </c>
      <c r="G767" s="6">
        <v>1984</v>
      </c>
      <c r="H767" s="15"/>
      <c r="I767" s="12"/>
      <c r="J767" s="12"/>
      <c r="K767" s="12"/>
      <c r="L767" s="12"/>
      <c r="M767" s="12"/>
      <c r="N767" s="12"/>
      <c r="O767" s="12"/>
      <c r="P767" s="12"/>
      <c r="Q767" s="12"/>
      <c r="R767" s="12"/>
      <c r="S767" s="12"/>
      <c r="T767" s="12"/>
      <c r="U767" s="12"/>
      <c r="V767" s="12"/>
      <c r="W767" s="12"/>
      <c r="X767" s="12"/>
      <c r="Y767" s="12"/>
      <c r="Z767" s="12"/>
      <c r="AA767" s="12"/>
    </row>
    <row r="768" spans="1:27" ht="12.75" customHeight="1" x14ac:dyDescent="0.15">
      <c r="A768" s="15">
        <v>202212</v>
      </c>
      <c r="B768" s="13">
        <v>5540246183844</v>
      </c>
      <c r="C768" s="13" t="str">
        <f t="shared" si="31"/>
        <v>BOULANGERIE</v>
      </c>
      <c r="D768" s="9">
        <v>481</v>
      </c>
      <c r="E768" s="9">
        <v>13860.720000000001</v>
      </c>
      <c r="F768" s="9">
        <f t="shared" si="32"/>
        <v>28.816465696465698</v>
      </c>
      <c r="G768" s="9">
        <v>411</v>
      </c>
      <c r="H768" s="15"/>
      <c r="I768" s="12"/>
      <c r="J768" s="12"/>
      <c r="K768" s="12"/>
      <c r="L768" s="12"/>
      <c r="M768" s="12"/>
      <c r="N768" s="12"/>
      <c r="O768" s="12"/>
      <c r="P768" s="12"/>
      <c r="Q768" s="12"/>
      <c r="R768" s="12"/>
      <c r="S768" s="12"/>
      <c r="T768" s="12"/>
      <c r="U768" s="12"/>
      <c r="V768" s="12"/>
      <c r="W768" s="12"/>
      <c r="X768" s="12"/>
      <c r="Y768" s="12"/>
      <c r="Z768" s="12"/>
      <c r="AA768" s="12"/>
    </row>
    <row r="769" spans="1:27" ht="12.75" customHeight="1" x14ac:dyDescent="0.15">
      <c r="A769" s="15">
        <v>202212</v>
      </c>
      <c r="B769" s="11">
        <v>5540246185278</v>
      </c>
      <c r="C769" s="13" t="str">
        <f t="shared" si="31"/>
        <v>VOLAILLE</v>
      </c>
      <c r="D769" s="6">
        <v>56114</v>
      </c>
      <c r="E769" s="6">
        <v>78261.37920000001</v>
      </c>
      <c r="F769" s="9">
        <f t="shared" si="32"/>
        <v>1.3946854474819119</v>
      </c>
      <c r="G769" s="6">
        <v>86114</v>
      </c>
      <c r="H769" s="15"/>
      <c r="I769" s="12"/>
      <c r="J769" s="12"/>
      <c r="K769" s="12"/>
      <c r="L769" s="12"/>
      <c r="M769" s="12"/>
      <c r="N769" s="12"/>
      <c r="O769" s="12"/>
      <c r="P769" s="12"/>
      <c r="Q769" s="12"/>
      <c r="R769" s="12"/>
      <c r="S769" s="12"/>
      <c r="T769" s="12"/>
      <c r="U769" s="12"/>
      <c r="V769" s="12"/>
      <c r="W769" s="12"/>
      <c r="X769" s="12"/>
      <c r="Y769" s="12"/>
      <c r="Z769" s="12"/>
      <c r="AA769" s="12"/>
    </row>
    <row r="770" spans="1:27" ht="12.75" customHeight="1" x14ac:dyDescent="0.15">
      <c r="A770" s="15">
        <v>202212</v>
      </c>
      <c r="B770" s="13">
        <v>5540246185429</v>
      </c>
      <c r="C770" s="13" t="str">
        <f t="shared" ref="C770:C833" si="33">VLOOKUP(B770,Categorie,4,FALSE)</f>
        <v>CREMERIE</v>
      </c>
      <c r="D770" s="9">
        <v>168</v>
      </c>
      <c r="E770" s="9">
        <v>883.35360000000003</v>
      </c>
      <c r="F770" s="9">
        <f t="shared" si="32"/>
        <v>5.258057142857143</v>
      </c>
      <c r="G770" s="9">
        <v>321</v>
      </c>
      <c r="H770" s="15"/>
      <c r="I770" s="12"/>
      <c r="J770" s="12"/>
      <c r="K770" s="12"/>
      <c r="L770" s="12"/>
      <c r="M770" s="12"/>
      <c r="N770" s="12"/>
      <c r="O770" s="12"/>
      <c r="P770" s="12"/>
      <c r="Q770" s="12"/>
      <c r="R770" s="12"/>
      <c r="S770" s="12"/>
      <c r="T770" s="12"/>
      <c r="U770" s="12"/>
      <c r="V770" s="12"/>
      <c r="W770" s="12"/>
      <c r="X770" s="12"/>
      <c r="Y770" s="12"/>
      <c r="Z770" s="12"/>
      <c r="AA770" s="12"/>
    </row>
    <row r="771" spans="1:27" ht="12.75" customHeight="1" x14ac:dyDescent="0.15">
      <c r="A771" s="15">
        <v>202212</v>
      </c>
      <c r="B771" s="13">
        <v>5540246185562</v>
      </c>
      <c r="C771" s="13" t="str">
        <f t="shared" si="33"/>
        <v>CREMERIE</v>
      </c>
      <c r="D771" s="9">
        <v>168</v>
      </c>
      <c r="E771" s="9">
        <v>485.22239999999999</v>
      </c>
      <c r="F771" s="9">
        <f t="shared" ref="F771:F834" si="34">IFERROR(E771/D771,"-")</f>
        <v>2.8882285714285714</v>
      </c>
      <c r="G771" s="9">
        <v>529</v>
      </c>
      <c r="H771" s="15"/>
      <c r="I771" s="12"/>
      <c r="J771" s="12"/>
      <c r="K771" s="12"/>
      <c r="L771" s="12"/>
      <c r="M771" s="12"/>
      <c r="N771" s="12"/>
      <c r="O771" s="12"/>
      <c r="P771" s="12"/>
      <c r="Q771" s="12"/>
      <c r="R771" s="12"/>
      <c r="S771" s="12"/>
      <c r="T771" s="12"/>
      <c r="U771" s="12"/>
      <c r="V771" s="12"/>
      <c r="W771" s="12"/>
      <c r="X771" s="12"/>
      <c r="Y771" s="12"/>
      <c r="Z771" s="12"/>
      <c r="AA771" s="12"/>
    </row>
    <row r="772" spans="1:27" ht="12.75" customHeight="1" x14ac:dyDescent="0.15">
      <c r="A772" s="15">
        <v>202212</v>
      </c>
      <c r="B772" s="11">
        <v>5540246186010</v>
      </c>
      <c r="C772" s="13" t="str">
        <f t="shared" si="33"/>
        <v>EMBALLAGES</v>
      </c>
      <c r="D772" s="6">
        <v>70</v>
      </c>
      <c r="E772" s="6">
        <v>10252.656000000001</v>
      </c>
      <c r="F772" s="9">
        <f t="shared" si="34"/>
        <v>146.46651428571431</v>
      </c>
      <c r="G772" s="6">
        <v>14</v>
      </c>
      <c r="H772" s="15"/>
      <c r="I772" s="12"/>
      <c r="J772" s="12"/>
      <c r="K772" s="12"/>
      <c r="L772" s="12"/>
      <c r="M772" s="12"/>
      <c r="N772" s="12"/>
      <c r="O772" s="12"/>
      <c r="P772" s="12"/>
      <c r="Q772" s="12"/>
      <c r="R772" s="12"/>
      <c r="S772" s="12"/>
      <c r="T772" s="12"/>
      <c r="U772" s="12"/>
      <c r="V772" s="12"/>
      <c r="W772" s="12"/>
      <c r="X772" s="12"/>
      <c r="Y772" s="12"/>
      <c r="Z772" s="12"/>
      <c r="AA772" s="12"/>
    </row>
    <row r="773" spans="1:27" ht="12.75" customHeight="1" x14ac:dyDescent="0.15">
      <c r="A773" s="15">
        <v>202212</v>
      </c>
      <c r="B773" s="13">
        <v>5540246186011</v>
      </c>
      <c r="C773" s="13" t="str">
        <f t="shared" si="33"/>
        <v>EMBALLAGES</v>
      </c>
      <c r="D773" s="9">
        <v>63</v>
      </c>
      <c r="E773" s="9">
        <v>3566.8512000000001</v>
      </c>
      <c r="F773" s="9">
        <f t="shared" si="34"/>
        <v>56.616685714285715</v>
      </c>
      <c r="G773" s="9">
        <v>12</v>
      </c>
      <c r="H773" s="15"/>
      <c r="I773" s="12"/>
      <c r="J773" s="12"/>
      <c r="K773" s="12"/>
      <c r="L773" s="12"/>
      <c r="M773" s="12"/>
      <c r="N773" s="12"/>
      <c r="O773" s="12"/>
      <c r="P773" s="12"/>
      <c r="Q773" s="12"/>
      <c r="R773" s="12"/>
      <c r="S773" s="12"/>
      <c r="T773" s="12"/>
      <c r="U773" s="12"/>
      <c r="V773" s="12"/>
      <c r="W773" s="12"/>
      <c r="X773" s="12"/>
      <c r="Y773" s="12"/>
      <c r="Z773" s="12"/>
      <c r="AA773" s="12"/>
    </row>
    <row r="774" spans="1:27" ht="12.75" customHeight="1" x14ac:dyDescent="0.15">
      <c r="A774" s="15">
        <v>202212</v>
      </c>
      <c r="B774" s="11">
        <v>5540246186017</v>
      </c>
      <c r="C774" s="13" t="str">
        <f t="shared" si="33"/>
        <v>EMBALLAGES</v>
      </c>
      <c r="D774" s="6">
        <v>45</v>
      </c>
      <c r="E774" s="6">
        <v>4667.0688</v>
      </c>
      <c r="F774" s="9">
        <f t="shared" si="34"/>
        <v>103.71263999999999</v>
      </c>
      <c r="G774" s="6">
        <v>10</v>
      </c>
      <c r="H774" s="15"/>
      <c r="I774" s="12"/>
      <c r="J774" s="12"/>
      <c r="K774" s="12"/>
      <c r="L774" s="12"/>
      <c r="M774" s="12"/>
      <c r="N774" s="12"/>
      <c r="O774" s="12"/>
      <c r="P774" s="12"/>
      <c r="Q774" s="12"/>
      <c r="R774" s="12"/>
      <c r="S774" s="12"/>
      <c r="T774" s="12"/>
      <c r="U774" s="12"/>
      <c r="V774" s="12"/>
      <c r="W774" s="12"/>
      <c r="X774" s="12"/>
      <c r="Y774" s="12"/>
      <c r="Z774" s="12"/>
      <c r="AA774" s="12"/>
    </row>
    <row r="775" spans="1:27" ht="12.75" customHeight="1" x14ac:dyDescent="0.15">
      <c r="A775" s="15">
        <v>202212</v>
      </c>
      <c r="B775" s="13">
        <v>5540246186325</v>
      </c>
      <c r="C775" s="13" t="str">
        <f t="shared" si="33"/>
        <v>CREMERIE</v>
      </c>
      <c r="D775" s="9">
        <v>181</v>
      </c>
      <c r="E775" s="9">
        <v>444.78719999999998</v>
      </c>
      <c r="F775" s="9">
        <f t="shared" si="34"/>
        <v>2.4573878453038671</v>
      </c>
      <c r="G775" s="9">
        <v>794</v>
      </c>
      <c r="H775" s="15"/>
      <c r="I775" s="12"/>
      <c r="J775" s="12"/>
      <c r="K775" s="12"/>
      <c r="L775" s="12"/>
      <c r="M775" s="12"/>
      <c r="N775" s="12"/>
      <c r="O775" s="12"/>
      <c r="P775" s="12"/>
      <c r="Q775" s="12"/>
      <c r="R775" s="12"/>
      <c r="S775" s="12"/>
      <c r="T775" s="12"/>
      <c r="U775" s="12"/>
      <c r="V775" s="12"/>
      <c r="W775" s="12"/>
      <c r="X775" s="12"/>
      <c r="Y775" s="12"/>
      <c r="Z775" s="12"/>
      <c r="AA775" s="12"/>
    </row>
    <row r="776" spans="1:27" ht="12.75" customHeight="1" x14ac:dyDescent="0.15">
      <c r="A776" s="15">
        <v>202212</v>
      </c>
      <c r="B776" s="11">
        <v>5540246186351</v>
      </c>
      <c r="C776" s="13" t="str">
        <f t="shared" si="33"/>
        <v>MIX LEGUMES</v>
      </c>
      <c r="D776" s="6">
        <v>919</v>
      </c>
      <c r="E776" s="6">
        <v>54452.217600000004</v>
      </c>
      <c r="F776" s="9">
        <f t="shared" si="34"/>
        <v>59.251596953210012</v>
      </c>
      <c r="G776" s="6">
        <v>188</v>
      </c>
      <c r="H776" s="15"/>
      <c r="I776" s="12"/>
      <c r="J776" s="12"/>
      <c r="K776" s="12"/>
      <c r="L776" s="12"/>
      <c r="M776" s="12"/>
      <c r="N776" s="12"/>
      <c r="O776" s="12"/>
      <c r="P776" s="12"/>
      <c r="Q776" s="12"/>
      <c r="R776" s="12"/>
      <c r="S776" s="12"/>
      <c r="T776" s="12"/>
      <c r="U776" s="12"/>
      <c r="V776" s="12"/>
      <c r="W776" s="12"/>
      <c r="X776" s="12"/>
      <c r="Y776" s="12"/>
      <c r="Z776" s="12"/>
      <c r="AA776" s="12"/>
    </row>
    <row r="777" spans="1:27" ht="12.75" customHeight="1" x14ac:dyDescent="0.15">
      <c r="A777" s="15">
        <v>202212</v>
      </c>
      <c r="B777" s="13">
        <v>5540246186352</v>
      </c>
      <c r="C777" s="13" t="str">
        <f t="shared" si="33"/>
        <v>MIX LEGUMES</v>
      </c>
      <c r="D777" s="9">
        <v>2123</v>
      </c>
      <c r="E777" s="9">
        <v>22333.32</v>
      </c>
      <c r="F777" s="9">
        <f t="shared" si="34"/>
        <v>10.519698539802167</v>
      </c>
      <c r="G777" s="9">
        <v>1914</v>
      </c>
      <c r="H777" s="15"/>
      <c r="I777" s="12"/>
      <c r="J777" s="12"/>
      <c r="K777" s="12"/>
      <c r="L777" s="12"/>
      <c r="M777" s="12"/>
      <c r="N777" s="12"/>
      <c r="O777" s="12"/>
      <c r="P777" s="12"/>
      <c r="Q777" s="12"/>
      <c r="R777" s="12"/>
      <c r="S777" s="12"/>
      <c r="T777" s="12"/>
      <c r="U777" s="12"/>
      <c r="V777" s="12"/>
      <c r="W777" s="12"/>
      <c r="X777" s="12"/>
      <c r="Y777" s="12"/>
      <c r="Z777" s="12"/>
      <c r="AA777" s="12"/>
    </row>
    <row r="778" spans="1:27" ht="12.75" customHeight="1" x14ac:dyDescent="0.15">
      <c r="A778" s="15">
        <v>202212</v>
      </c>
      <c r="B778" s="13">
        <v>5540246187882</v>
      </c>
      <c r="C778" s="13" t="str">
        <f t="shared" si="33"/>
        <v>EMBALLAGES</v>
      </c>
      <c r="D778" s="9">
        <v>195</v>
      </c>
      <c r="E778" s="9">
        <v>7813.152</v>
      </c>
      <c r="F778" s="9">
        <f t="shared" si="34"/>
        <v>40.067446153846156</v>
      </c>
      <c r="G778" s="9">
        <v>7</v>
      </c>
      <c r="H778" s="15"/>
      <c r="I778" s="12"/>
      <c r="J778" s="12"/>
      <c r="K778" s="12"/>
      <c r="L778" s="12"/>
      <c r="M778" s="12"/>
      <c r="N778" s="12"/>
      <c r="O778" s="12"/>
      <c r="P778" s="12"/>
      <c r="Q778" s="12"/>
      <c r="R778" s="12"/>
      <c r="S778" s="12"/>
      <c r="T778" s="12"/>
      <c r="U778" s="12"/>
      <c r="V778" s="12"/>
      <c r="W778" s="12"/>
      <c r="X778" s="12"/>
      <c r="Y778" s="12"/>
      <c r="Z778" s="12"/>
      <c r="AA778" s="12"/>
    </row>
    <row r="779" spans="1:27" ht="12.75" customHeight="1" x14ac:dyDescent="0.15">
      <c r="A779" s="15">
        <v>202212</v>
      </c>
      <c r="B779" s="11">
        <v>5540246187987</v>
      </c>
      <c r="C779" s="13" t="str">
        <f t="shared" si="33"/>
        <v>CREMERIE</v>
      </c>
      <c r="D779" s="6">
        <v>335</v>
      </c>
      <c r="E779" s="6">
        <v>166.10400000000001</v>
      </c>
      <c r="F779" s="9">
        <f t="shared" si="34"/>
        <v>0.49583283582089555</v>
      </c>
      <c r="G779" s="6">
        <v>59300</v>
      </c>
      <c r="H779" s="15"/>
      <c r="I779" s="12"/>
      <c r="J779" s="12"/>
      <c r="K779" s="12"/>
      <c r="L779" s="12"/>
      <c r="M779" s="12"/>
      <c r="N779" s="12"/>
      <c r="O779" s="12"/>
      <c r="P779" s="12"/>
      <c r="Q779" s="12"/>
      <c r="R779" s="12"/>
      <c r="S779" s="12"/>
      <c r="T779" s="12"/>
      <c r="U779" s="12"/>
      <c r="V779" s="12"/>
      <c r="W779" s="12"/>
      <c r="X779" s="12"/>
      <c r="Y779" s="12"/>
      <c r="Z779" s="12"/>
      <c r="AA779" s="12"/>
    </row>
    <row r="780" spans="1:27" ht="12.75" customHeight="1" x14ac:dyDescent="0.15">
      <c r="A780" s="15">
        <v>202212</v>
      </c>
      <c r="B780" s="13">
        <v>5540246187995</v>
      </c>
      <c r="C780" s="13" t="str">
        <f t="shared" si="33"/>
        <v>EMBALLAGES</v>
      </c>
      <c r="D780" s="9">
        <v>3084</v>
      </c>
      <c r="E780" s="9">
        <v>270471.70080000005</v>
      </c>
      <c r="F780" s="9">
        <f t="shared" si="34"/>
        <v>87.701589105058389</v>
      </c>
      <c r="G780" s="9">
        <v>1228</v>
      </c>
      <c r="H780" s="15"/>
      <c r="I780" s="12"/>
      <c r="J780" s="12"/>
      <c r="K780" s="12"/>
      <c r="L780" s="12"/>
      <c r="M780" s="12"/>
      <c r="N780" s="12"/>
      <c r="O780" s="12"/>
      <c r="P780" s="12"/>
      <c r="Q780" s="12"/>
      <c r="R780" s="12"/>
      <c r="S780" s="12"/>
      <c r="T780" s="12"/>
      <c r="U780" s="12"/>
      <c r="V780" s="12"/>
      <c r="W780" s="12"/>
      <c r="X780" s="12"/>
      <c r="Y780" s="12"/>
      <c r="Z780" s="12"/>
      <c r="AA780" s="12"/>
    </row>
    <row r="781" spans="1:27" ht="12.75" customHeight="1" x14ac:dyDescent="0.15">
      <c r="A781" s="15">
        <v>202212</v>
      </c>
      <c r="B781" s="11">
        <v>5540246187996</v>
      </c>
      <c r="C781" s="13" t="str">
        <f t="shared" si="33"/>
        <v>EMBALLAGES</v>
      </c>
      <c r="D781" s="6">
        <v>249</v>
      </c>
      <c r="E781" s="6">
        <v>11477.4192</v>
      </c>
      <c r="F781" s="9">
        <f t="shared" si="34"/>
        <v>46.094053012048192</v>
      </c>
      <c r="G781" s="6">
        <v>10</v>
      </c>
      <c r="H781" s="15"/>
      <c r="I781" s="12"/>
      <c r="J781" s="12"/>
      <c r="K781" s="12"/>
      <c r="L781" s="12"/>
      <c r="M781" s="12"/>
      <c r="N781" s="12"/>
      <c r="O781" s="12"/>
      <c r="P781" s="12"/>
      <c r="Q781" s="12"/>
      <c r="R781" s="12"/>
      <c r="S781" s="12"/>
      <c r="T781" s="12"/>
      <c r="U781" s="12"/>
      <c r="V781" s="12"/>
      <c r="W781" s="12"/>
      <c r="X781" s="12"/>
      <c r="Y781" s="12"/>
      <c r="Z781" s="12"/>
      <c r="AA781" s="12"/>
    </row>
    <row r="782" spans="1:27" ht="12.75" customHeight="1" x14ac:dyDescent="0.15">
      <c r="A782" s="15">
        <v>202212</v>
      </c>
      <c r="B782" s="13">
        <v>5540246187997</v>
      </c>
      <c r="C782" s="13" t="str">
        <f t="shared" si="33"/>
        <v>EMBALLAGES</v>
      </c>
      <c r="D782" s="9">
        <v>362</v>
      </c>
      <c r="E782" s="9">
        <v>18081.2736</v>
      </c>
      <c r="F782" s="9">
        <f t="shared" si="34"/>
        <v>49.948269613259669</v>
      </c>
      <c r="G782" s="9">
        <v>93</v>
      </c>
      <c r="H782" s="15"/>
      <c r="I782" s="12"/>
      <c r="J782" s="12"/>
      <c r="K782" s="12"/>
      <c r="L782" s="12"/>
      <c r="M782" s="12"/>
      <c r="N782" s="12"/>
      <c r="O782" s="12"/>
      <c r="P782" s="12"/>
      <c r="Q782" s="12"/>
      <c r="R782" s="12"/>
      <c r="S782" s="12"/>
      <c r="T782" s="12"/>
      <c r="U782" s="12"/>
      <c r="V782" s="12"/>
      <c r="W782" s="12"/>
      <c r="X782" s="12"/>
      <c r="Y782" s="12"/>
      <c r="Z782" s="12"/>
      <c r="AA782" s="12"/>
    </row>
    <row r="783" spans="1:27" ht="12.75" customHeight="1" x14ac:dyDescent="0.15">
      <c r="A783" s="15">
        <v>202212</v>
      </c>
      <c r="B783" s="11">
        <v>5540246187998</v>
      </c>
      <c r="C783" s="13" t="str">
        <f t="shared" si="33"/>
        <v>EMBALLAGES</v>
      </c>
      <c r="D783" s="6">
        <v>1891</v>
      </c>
      <c r="E783" s="6">
        <v>97209.288000000015</v>
      </c>
      <c r="F783" s="9">
        <f t="shared" si="34"/>
        <v>51.406286620835544</v>
      </c>
      <c r="G783" s="6">
        <v>432</v>
      </c>
      <c r="H783" s="15"/>
      <c r="I783" s="12"/>
      <c r="J783" s="12"/>
      <c r="K783" s="12"/>
      <c r="L783" s="12"/>
      <c r="M783" s="12"/>
      <c r="N783" s="12"/>
      <c r="O783" s="12"/>
      <c r="P783" s="12"/>
      <c r="Q783" s="12"/>
      <c r="R783" s="12"/>
      <c r="S783" s="12"/>
      <c r="T783" s="12"/>
      <c r="U783" s="12"/>
      <c r="V783" s="12"/>
      <c r="W783" s="12"/>
      <c r="X783" s="12"/>
      <c r="Y783" s="12"/>
      <c r="Z783" s="12"/>
      <c r="AA783" s="12"/>
    </row>
    <row r="784" spans="1:27" ht="12.75" customHeight="1" x14ac:dyDescent="0.15">
      <c r="A784" s="15">
        <v>202212</v>
      </c>
      <c r="B784" s="11">
        <v>5540246188047</v>
      </c>
      <c r="C784" s="13" t="str">
        <f t="shared" si="33"/>
        <v>EMBALLAGES</v>
      </c>
      <c r="D784" s="6">
        <v>158</v>
      </c>
      <c r="E784" s="6">
        <v>19217.779200000004</v>
      </c>
      <c r="F784" s="9">
        <f t="shared" si="34"/>
        <v>121.63151392405067</v>
      </c>
      <c r="G784" s="6">
        <v>31</v>
      </c>
      <c r="H784" s="15"/>
      <c r="I784" s="12"/>
      <c r="J784" s="12"/>
      <c r="K784" s="12"/>
      <c r="L784" s="12"/>
      <c r="M784" s="12"/>
      <c r="N784" s="12"/>
      <c r="O784" s="12"/>
      <c r="P784" s="12"/>
      <c r="Q784" s="12"/>
      <c r="R784" s="12"/>
      <c r="S784" s="12"/>
      <c r="T784" s="12"/>
      <c r="U784" s="12"/>
      <c r="V784" s="12"/>
      <c r="W784" s="12"/>
      <c r="X784" s="12"/>
      <c r="Y784" s="12"/>
      <c r="Z784" s="12"/>
      <c r="AA784" s="12"/>
    </row>
    <row r="785" spans="1:27" ht="12.75" customHeight="1" x14ac:dyDescent="0.15">
      <c r="A785" s="15">
        <v>202212</v>
      </c>
      <c r="B785" s="13">
        <v>5540246188175</v>
      </c>
      <c r="C785" s="13" t="str">
        <f t="shared" si="33"/>
        <v>CREMERIE</v>
      </c>
      <c r="D785" s="9">
        <v>19</v>
      </c>
      <c r="E785" s="9">
        <v>539.5680000000001</v>
      </c>
      <c r="F785" s="9">
        <f t="shared" si="34"/>
        <v>28.398315789473688</v>
      </c>
      <c r="G785" s="9">
        <v>956</v>
      </c>
      <c r="H785" s="15"/>
      <c r="I785" s="12"/>
      <c r="J785" s="12"/>
      <c r="K785" s="12"/>
      <c r="L785" s="12"/>
      <c r="M785" s="12"/>
      <c r="N785" s="12"/>
      <c r="O785" s="12"/>
      <c r="P785" s="12"/>
      <c r="Q785" s="12"/>
      <c r="R785" s="12"/>
      <c r="S785" s="12"/>
      <c r="T785" s="12"/>
      <c r="U785" s="12"/>
      <c r="V785" s="12"/>
      <c r="W785" s="12"/>
      <c r="X785" s="12"/>
      <c r="Y785" s="12"/>
      <c r="Z785" s="12"/>
      <c r="AA785" s="12"/>
    </row>
    <row r="786" spans="1:27" ht="12.75" customHeight="1" x14ac:dyDescent="0.15">
      <c r="A786" s="15">
        <v>202212</v>
      </c>
      <c r="B786" s="13">
        <v>5540246188200</v>
      </c>
      <c r="C786" s="13" t="str">
        <f t="shared" si="33"/>
        <v>CREMERIE</v>
      </c>
      <c r="D786" s="9">
        <v>632</v>
      </c>
      <c r="E786" s="9">
        <v>1184.4576000000002</v>
      </c>
      <c r="F786" s="9">
        <f t="shared" si="34"/>
        <v>1.8741417721518989</v>
      </c>
      <c r="G786" s="9">
        <v>16964</v>
      </c>
      <c r="H786" s="15"/>
      <c r="I786" s="12"/>
      <c r="J786" s="12"/>
      <c r="K786" s="12"/>
      <c r="L786" s="12"/>
      <c r="M786" s="12"/>
      <c r="N786" s="12"/>
      <c r="O786" s="12"/>
      <c r="P786" s="12"/>
      <c r="Q786" s="12"/>
      <c r="R786" s="12"/>
      <c r="S786" s="12"/>
      <c r="T786" s="12"/>
      <c r="U786" s="12"/>
      <c r="V786" s="12"/>
      <c r="W786" s="12"/>
      <c r="X786" s="12"/>
      <c r="Y786" s="12"/>
      <c r="Z786" s="12"/>
      <c r="AA786" s="12"/>
    </row>
    <row r="787" spans="1:27" ht="12.75" customHeight="1" x14ac:dyDescent="0.15">
      <c r="A787" s="15">
        <v>202212</v>
      </c>
      <c r="B787" s="11">
        <v>5540246188512</v>
      </c>
      <c r="C787" s="13" t="str">
        <f t="shared" si="33"/>
        <v>EMBALLAGES</v>
      </c>
      <c r="D787" s="6">
        <v>323</v>
      </c>
      <c r="E787" s="6">
        <v>44207.337600000006</v>
      </c>
      <c r="F787" s="9">
        <f t="shared" si="34"/>
        <v>136.86482229102168</v>
      </c>
      <c r="G787" s="6">
        <v>0</v>
      </c>
      <c r="H787" s="15"/>
      <c r="I787" s="12"/>
      <c r="J787" s="12"/>
      <c r="K787" s="12"/>
      <c r="L787" s="12"/>
      <c r="M787" s="12"/>
      <c r="N787" s="12"/>
      <c r="O787" s="12"/>
      <c r="P787" s="12"/>
      <c r="Q787" s="12"/>
      <c r="R787" s="12"/>
      <c r="S787" s="12"/>
      <c r="T787" s="12"/>
      <c r="U787" s="12"/>
      <c r="V787" s="12"/>
      <c r="W787" s="12"/>
      <c r="X787" s="12"/>
      <c r="Y787" s="12"/>
      <c r="Z787" s="12"/>
      <c r="AA787" s="12"/>
    </row>
    <row r="788" spans="1:27" ht="12.75" customHeight="1" x14ac:dyDescent="0.15">
      <c r="A788" s="15">
        <v>202212</v>
      </c>
      <c r="B788" s="13">
        <v>5540246190092</v>
      </c>
      <c r="C788" s="13" t="str">
        <f t="shared" si="33"/>
        <v>EMBALLAGES</v>
      </c>
      <c r="D788" s="9">
        <v>272</v>
      </c>
      <c r="E788" s="9">
        <v>35486.424000000006</v>
      </c>
      <c r="F788" s="9">
        <f t="shared" si="34"/>
        <v>130.46479411764707</v>
      </c>
      <c r="G788" s="9">
        <v>42</v>
      </c>
      <c r="H788" s="15"/>
      <c r="I788" s="12"/>
      <c r="J788" s="12"/>
      <c r="K788" s="12"/>
      <c r="L788" s="12"/>
      <c r="M788" s="12"/>
      <c r="N788" s="12"/>
      <c r="O788" s="12"/>
      <c r="P788" s="12"/>
      <c r="Q788" s="12"/>
      <c r="R788" s="12"/>
      <c r="S788" s="12"/>
      <c r="T788" s="12"/>
      <c r="U788" s="12"/>
      <c r="V788" s="12"/>
      <c r="W788" s="12"/>
      <c r="X788" s="12"/>
      <c r="Y788" s="12"/>
      <c r="Z788" s="12"/>
      <c r="AA788" s="12"/>
    </row>
    <row r="789" spans="1:27" ht="12.75" customHeight="1" x14ac:dyDescent="0.15">
      <c r="A789" s="15">
        <v>202212</v>
      </c>
      <c r="B789" s="11">
        <v>5540246190727</v>
      </c>
      <c r="C789" s="13" t="str">
        <f t="shared" si="33"/>
        <v>BOULANGERIE</v>
      </c>
      <c r="D789" s="6">
        <v>93</v>
      </c>
      <c r="E789" s="6">
        <v>1048.7232000000001</v>
      </c>
      <c r="F789" s="9">
        <f t="shared" si="34"/>
        <v>11.276593548387098</v>
      </c>
      <c r="G789" s="6">
        <v>720</v>
      </c>
      <c r="H789" s="15"/>
      <c r="I789" s="12"/>
      <c r="J789" s="12"/>
      <c r="K789" s="12"/>
      <c r="L789" s="12"/>
      <c r="M789" s="12"/>
      <c r="N789" s="12"/>
      <c r="O789" s="12"/>
      <c r="P789" s="12"/>
      <c r="Q789" s="12"/>
      <c r="R789" s="12"/>
      <c r="S789" s="12"/>
      <c r="T789" s="12"/>
      <c r="U789" s="12"/>
      <c r="V789" s="12"/>
      <c r="W789" s="12"/>
      <c r="X789" s="12"/>
      <c r="Y789" s="12"/>
      <c r="Z789" s="12"/>
      <c r="AA789" s="12"/>
    </row>
    <row r="790" spans="1:27" ht="12.75" customHeight="1" x14ac:dyDescent="0.15">
      <c r="A790" s="15">
        <v>202212</v>
      </c>
      <c r="B790" s="11">
        <v>5540246190743</v>
      </c>
      <c r="C790" s="13" t="str">
        <f t="shared" si="33"/>
        <v>CREMERIE</v>
      </c>
      <c r="D790" s="6">
        <v>209</v>
      </c>
      <c r="E790" s="6">
        <v>1796.6448</v>
      </c>
      <c r="F790" s="9">
        <f t="shared" si="34"/>
        <v>8.5963866028708136</v>
      </c>
      <c r="G790" s="6">
        <v>766</v>
      </c>
      <c r="H790" s="15"/>
      <c r="I790" s="12"/>
      <c r="J790" s="12"/>
      <c r="K790" s="12"/>
      <c r="L790" s="12"/>
      <c r="M790" s="12"/>
      <c r="N790" s="12"/>
      <c r="O790" s="12"/>
      <c r="P790" s="12"/>
      <c r="Q790" s="12"/>
      <c r="R790" s="12"/>
      <c r="S790" s="12"/>
      <c r="T790" s="12"/>
      <c r="U790" s="12"/>
      <c r="V790" s="12"/>
      <c r="W790" s="12"/>
      <c r="X790" s="12"/>
      <c r="Y790" s="12"/>
      <c r="Z790" s="12"/>
      <c r="AA790" s="12"/>
    </row>
    <row r="791" spans="1:27" ht="12.75" customHeight="1" x14ac:dyDescent="0.15">
      <c r="A791" s="15">
        <v>202212</v>
      </c>
      <c r="B791" s="11">
        <v>5540246190831</v>
      </c>
      <c r="C791" s="13" t="str">
        <f t="shared" si="33"/>
        <v>MIX LEGUMES</v>
      </c>
      <c r="D791" s="6">
        <v>580</v>
      </c>
      <c r="E791" s="6">
        <v>4364.2800000000007</v>
      </c>
      <c r="F791" s="9">
        <f t="shared" si="34"/>
        <v>7.5246206896551735</v>
      </c>
      <c r="G791" s="6">
        <v>93</v>
      </c>
      <c r="H791" s="15"/>
      <c r="I791" s="12"/>
      <c r="J791" s="12"/>
      <c r="K791" s="12"/>
      <c r="L791" s="12"/>
      <c r="M791" s="12"/>
      <c r="N791" s="12"/>
      <c r="O791" s="12"/>
      <c r="P791" s="12"/>
      <c r="Q791" s="12"/>
      <c r="R791" s="12"/>
      <c r="S791" s="12"/>
      <c r="T791" s="12"/>
      <c r="U791" s="12"/>
      <c r="V791" s="12"/>
      <c r="W791" s="12"/>
      <c r="X791" s="12"/>
      <c r="Y791" s="12"/>
      <c r="Z791" s="12"/>
      <c r="AA791" s="12"/>
    </row>
    <row r="792" spans="1:27" ht="12.75" customHeight="1" x14ac:dyDescent="0.15">
      <c r="A792" s="15">
        <v>202212</v>
      </c>
      <c r="B792" s="13">
        <v>5540246190835</v>
      </c>
      <c r="C792" s="13" t="str">
        <f t="shared" si="33"/>
        <v>BOULANGERIE</v>
      </c>
      <c r="D792" s="9">
        <v>52</v>
      </c>
      <c r="E792" s="9">
        <v>10788.9408</v>
      </c>
      <c r="F792" s="9">
        <f t="shared" si="34"/>
        <v>207.47963076923077</v>
      </c>
      <c r="G792" s="9">
        <v>26</v>
      </c>
      <c r="H792" s="15"/>
      <c r="I792" s="12"/>
      <c r="J792" s="12"/>
      <c r="K792" s="12"/>
      <c r="L792" s="12"/>
      <c r="M792" s="12"/>
      <c r="N792" s="12"/>
      <c r="O792" s="12"/>
      <c r="P792" s="12"/>
      <c r="Q792" s="12"/>
      <c r="R792" s="12"/>
      <c r="S792" s="12"/>
      <c r="T792" s="12"/>
      <c r="U792" s="12"/>
      <c r="V792" s="12"/>
      <c r="W792" s="12"/>
      <c r="X792" s="12"/>
      <c r="Y792" s="12"/>
      <c r="Z792" s="12"/>
      <c r="AA792" s="12"/>
    </row>
    <row r="793" spans="1:27" ht="12.75" customHeight="1" x14ac:dyDescent="0.15">
      <c r="A793" s="15">
        <v>202212</v>
      </c>
      <c r="B793" s="11">
        <v>5540246191394</v>
      </c>
      <c r="C793" s="13" t="str">
        <f t="shared" si="33"/>
        <v>CREMERIE</v>
      </c>
      <c r="D793" s="6">
        <v>1508</v>
      </c>
      <c r="E793" s="6">
        <v>8053.344000000001</v>
      </c>
      <c r="F793" s="9">
        <f t="shared" si="34"/>
        <v>5.3404137931034485</v>
      </c>
      <c r="G793" s="6">
        <v>1508</v>
      </c>
      <c r="H793" s="15"/>
      <c r="I793" s="12"/>
      <c r="J793" s="12"/>
      <c r="K793" s="12"/>
      <c r="L793" s="12"/>
      <c r="M793" s="12"/>
      <c r="N793" s="12"/>
      <c r="O793" s="12"/>
      <c r="P793" s="12"/>
      <c r="Q793" s="12"/>
      <c r="R793" s="12"/>
      <c r="S793" s="12"/>
      <c r="T793" s="12"/>
      <c r="U793" s="12"/>
      <c r="V793" s="12"/>
      <c r="W793" s="12"/>
      <c r="X793" s="12"/>
      <c r="Y793" s="12"/>
      <c r="Z793" s="12"/>
      <c r="AA793" s="12"/>
    </row>
    <row r="794" spans="1:27" ht="12.75" customHeight="1" x14ac:dyDescent="0.15">
      <c r="A794" s="15">
        <v>202212</v>
      </c>
      <c r="B794" s="11">
        <v>5540246191594</v>
      </c>
      <c r="C794" s="13" t="str">
        <f t="shared" si="33"/>
        <v>CREMERIE</v>
      </c>
      <c r="D794" s="6">
        <v>2979</v>
      </c>
      <c r="E794" s="6">
        <v>5347.2096000000001</v>
      </c>
      <c r="F794" s="9">
        <f t="shared" si="34"/>
        <v>1.7949679758308157</v>
      </c>
      <c r="G794" s="6">
        <v>2979</v>
      </c>
      <c r="H794" s="15"/>
      <c r="I794" s="12"/>
      <c r="J794" s="12"/>
      <c r="K794" s="12"/>
      <c r="L794" s="12"/>
      <c r="M794" s="12"/>
      <c r="N794" s="12"/>
      <c r="O794" s="12"/>
      <c r="P794" s="12"/>
      <c r="Q794" s="12"/>
      <c r="R794" s="12"/>
      <c r="S794" s="12"/>
      <c r="T794" s="12"/>
      <c r="U794" s="12"/>
      <c r="V794" s="12"/>
      <c r="W794" s="12"/>
      <c r="X794" s="12"/>
      <c r="Y794" s="12"/>
      <c r="Z794" s="12"/>
      <c r="AA794" s="12"/>
    </row>
    <row r="795" spans="1:27" ht="12.75" customHeight="1" x14ac:dyDescent="0.15">
      <c r="A795" s="15">
        <v>202212</v>
      </c>
      <c r="B795" s="13">
        <v>5540246191596</v>
      </c>
      <c r="C795" s="13" t="str">
        <f t="shared" si="33"/>
        <v>BOULANGERIE</v>
      </c>
      <c r="D795" s="9">
        <v>147</v>
      </c>
      <c r="E795" s="9">
        <v>8883.3024000000005</v>
      </c>
      <c r="F795" s="9">
        <f t="shared" si="34"/>
        <v>60.430628571428578</v>
      </c>
      <c r="G795" s="9">
        <v>212</v>
      </c>
      <c r="H795" s="15"/>
      <c r="I795" s="12"/>
      <c r="J795" s="12"/>
      <c r="K795" s="12"/>
      <c r="L795" s="12"/>
      <c r="M795" s="12"/>
      <c r="N795" s="12"/>
      <c r="O795" s="12"/>
      <c r="P795" s="12"/>
      <c r="Q795" s="12"/>
      <c r="R795" s="12"/>
      <c r="S795" s="12"/>
      <c r="T795" s="12"/>
      <c r="U795" s="12"/>
      <c r="V795" s="12"/>
      <c r="W795" s="12"/>
      <c r="X795" s="12"/>
      <c r="Y795" s="12"/>
      <c r="Z795" s="12"/>
      <c r="AA795" s="12"/>
    </row>
    <row r="796" spans="1:27" ht="12.75" customHeight="1" x14ac:dyDescent="0.15">
      <c r="A796" s="15">
        <v>202212</v>
      </c>
      <c r="B796" s="11">
        <v>5540246191598</v>
      </c>
      <c r="C796" s="13" t="str">
        <f t="shared" si="33"/>
        <v>CREMERIE</v>
      </c>
      <c r="D796" s="6">
        <v>1476</v>
      </c>
      <c r="E796" s="6">
        <v>2821.6943999999999</v>
      </c>
      <c r="F796" s="9">
        <f t="shared" si="34"/>
        <v>1.9117170731707316</v>
      </c>
      <c r="G796" s="6">
        <v>4594</v>
      </c>
      <c r="H796" s="15"/>
      <c r="I796" s="12"/>
      <c r="J796" s="12"/>
      <c r="K796" s="12"/>
      <c r="L796" s="12"/>
      <c r="M796" s="12"/>
      <c r="N796" s="12"/>
      <c r="O796" s="12"/>
      <c r="P796" s="12"/>
      <c r="Q796" s="12"/>
      <c r="R796" s="12"/>
      <c r="S796" s="12"/>
      <c r="T796" s="12"/>
      <c r="U796" s="12"/>
      <c r="V796" s="12"/>
      <c r="W796" s="12"/>
      <c r="X796" s="12"/>
      <c r="Y796" s="12"/>
      <c r="Z796" s="12"/>
      <c r="AA796" s="12"/>
    </row>
    <row r="797" spans="1:27" ht="12.75" customHeight="1" x14ac:dyDescent="0.15">
      <c r="A797" s="15">
        <v>202212</v>
      </c>
      <c r="B797" s="13">
        <v>5540246191718</v>
      </c>
      <c r="C797" s="13" t="str">
        <f t="shared" si="33"/>
        <v>MIX LEGUMES</v>
      </c>
      <c r="D797" s="9">
        <v>1754</v>
      </c>
      <c r="E797" s="9">
        <v>5199.3360000000002</v>
      </c>
      <c r="F797" s="9">
        <f t="shared" si="34"/>
        <v>2.9642736602052451</v>
      </c>
      <c r="G797" s="9">
        <v>293</v>
      </c>
      <c r="H797" s="15"/>
      <c r="I797" s="12"/>
      <c r="J797" s="12"/>
      <c r="K797" s="12"/>
      <c r="L797" s="12"/>
      <c r="M797" s="12"/>
      <c r="N797" s="12"/>
      <c r="O797" s="12"/>
      <c r="P797" s="12"/>
      <c r="Q797" s="12"/>
      <c r="R797" s="12"/>
      <c r="S797" s="12"/>
      <c r="T797" s="12"/>
      <c r="U797" s="12"/>
      <c r="V797" s="12"/>
      <c r="W797" s="12"/>
      <c r="X797" s="12"/>
      <c r="Y797" s="12"/>
      <c r="Z797" s="12"/>
      <c r="AA797" s="12"/>
    </row>
    <row r="798" spans="1:27" ht="12.75" customHeight="1" x14ac:dyDescent="0.15">
      <c r="A798" s="15">
        <v>202212</v>
      </c>
      <c r="B798" s="13">
        <v>5540246191736</v>
      </c>
      <c r="C798" s="13" t="str">
        <f t="shared" si="33"/>
        <v>CREMERIE</v>
      </c>
      <c r="D798" s="9">
        <v>898</v>
      </c>
      <c r="E798" s="9">
        <v>29523.009600000001</v>
      </c>
      <c r="F798" s="9">
        <f t="shared" si="34"/>
        <v>32.876402672605792</v>
      </c>
      <c r="G798" s="9">
        <v>82</v>
      </c>
      <c r="H798" s="15"/>
      <c r="I798" s="12"/>
      <c r="J798" s="12"/>
      <c r="K798" s="12"/>
      <c r="L798" s="12"/>
      <c r="M798" s="12"/>
      <c r="N798" s="12"/>
      <c r="O798" s="12"/>
      <c r="P798" s="12"/>
      <c r="Q798" s="12"/>
      <c r="R798" s="12"/>
      <c r="S798" s="12"/>
      <c r="T798" s="12"/>
      <c r="U798" s="12"/>
      <c r="V798" s="12"/>
      <c r="W798" s="12"/>
      <c r="X798" s="12"/>
      <c r="Y798" s="12"/>
      <c r="Z798" s="12"/>
      <c r="AA798" s="12"/>
    </row>
    <row r="799" spans="1:27" ht="12.75" customHeight="1" x14ac:dyDescent="0.15">
      <c r="A799" s="15">
        <v>202212</v>
      </c>
      <c r="B799" s="13">
        <v>5540246192102</v>
      </c>
      <c r="C799" s="13" t="str">
        <f t="shared" si="33"/>
        <v>CREMERIE</v>
      </c>
      <c r="D799" s="9">
        <v>3216</v>
      </c>
      <c r="E799" s="9">
        <v>3951.7632000000003</v>
      </c>
      <c r="F799" s="9">
        <f t="shared" si="34"/>
        <v>1.228782089552239</v>
      </c>
      <c r="G799" s="9">
        <v>12116</v>
      </c>
      <c r="H799" s="15"/>
      <c r="I799" s="12"/>
      <c r="J799" s="12"/>
      <c r="K799" s="12"/>
      <c r="L799" s="12"/>
      <c r="M799" s="12"/>
      <c r="N799" s="12"/>
      <c r="O799" s="12"/>
      <c r="P799" s="12"/>
      <c r="Q799" s="12"/>
      <c r="R799" s="12"/>
      <c r="S799" s="12"/>
      <c r="T799" s="12"/>
      <c r="U799" s="12"/>
      <c r="V799" s="12"/>
      <c r="W799" s="12"/>
      <c r="X799" s="12"/>
      <c r="Y799" s="12"/>
      <c r="Z799" s="12"/>
      <c r="AA799" s="12"/>
    </row>
    <row r="800" spans="1:27" ht="12.75" customHeight="1" x14ac:dyDescent="0.15">
      <c r="A800" s="15">
        <v>202212</v>
      </c>
      <c r="B800" s="13">
        <v>5540246192148</v>
      </c>
      <c r="C800" s="13" t="str">
        <f t="shared" si="33"/>
        <v>MIX LEGUMES</v>
      </c>
      <c r="D800" s="9">
        <v>6682</v>
      </c>
      <c r="E800" s="9">
        <v>27458.611199999999</v>
      </c>
      <c r="F800" s="9">
        <f t="shared" si="34"/>
        <v>4.1093401975456452</v>
      </c>
      <c r="G800" s="9">
        <v>62919</v>
      </c>
      <c r="H800" s="15"/>
      <c r="I800" s="12"/>
      <c r="J800" s="12"/>
      <c r="K800" s="12"/>
      <c r="L800" s="12"/>
      <c r="M800" s="12"/>
      <c r="N800" s="12"/>
      <c r="O800" s="12"/>
      <c r="P800" s="12"/>
      <c r="Q800" s="12"/>
      <c r="R800" s="12"/>
      <c r="S800" s="12"/>
      <c r="T800" s="12"/>
      <c r="U800" s="12"/>
      <c r="V800" s="12"/>
      <c r="W800" s="12"/>
      <c r="X800" s="12"/>
      <c r="Y800" s="12"/>
      <c r="Z800" s="12"/>
      <c r="AA800" s="12"/>
    </row>
    <row r="801" spans="1:27" ht="12.75" customHeight="1" x14ac:dyDescent="0.15">
      <c r="A801" s="15">
        <v>202212</v>
      </c>
      <c r="B801" s="11">
        <v>5540246192209</v>
      </c>
      <c r="C801" s="13" t="str">
        <f t="shared" si="33"/>
        <v>MIX LEGUMES</v>
      </c>
      <c r="D801" s="6">
        <v>3606</v>
      </c>
      <c r="E801" s="6">
        <v>18615.916799999999</v>
      </c>
      <c r="F801" s="9">
        <f t="shared" si="34"/>
        <v>5.1624838602329453</v>
      </c>
      <c r="G801" s="6">
        <v>3564</v>
      </c>
      <c r="H801" s="15"/>
      <c r="I801" s="12"/>
      <c r="J801" s="12"/>
      <c r="K801" s="12"/>
      <c r="L801" s="12"/>
      <c r="M801" s="12"/>
      <c r="N801" s="12"/>
      <c r="O801" s="12"/>
      <c r="P801" s="12"/>
      <c r="Q801" s="12"/>
      <c r="R801" s="12"/>
      <c r="S801" s="12"/>
      <c r="T801" s="12"/>
      <c r="U801" s="12"/>
      <c r="V801" s="12"/>
      <c r="W801" s="12"/>
      <c r="X801" s="12"/>
      <c r="Y801" s="12"/>
      <c r="Z801" s="12"/>
      <c r="AA801" s="12"/>
    </row>
    <row r="802" spans="1:27" ht="12.75" customHeight="1" x14ac:dyDescent="0.15">
      <c r="A802" s="15">
        <v>202212</v>
      </c>
      <c r="B802" s="11">
        <v>5540246192462</v>
      </c>
      <c r="C802" s="13" t="str">
        <f t="shared" si="33"/>
        <v>MIX LEGUMES</v>
      </c>
      <c r="D802" s="6">
        <v>873</v>
      </c>
      <c r="E802" s="6">
        <v>6235.7472000000007</v>
      </c>
      <c r="F802" s="9">
        <f t="shared" si="34"/>
        <v>7.1428948453608259</v>
      </c>
      <c r="G802" s="6">
        <v>632</v>
      </c>
      <c r="H802" s="15"/>
      <c r="I802" s="12"/>
      <c r="J802" s="12"/>
      <c r="K802" s="12"/>
      <c r="L802" s="12"/>
      <c r="M802" s="12"/>
      <c r="N802" s="12"/>
      <c r="O802" s="12"/>
      <c r="P802" s="12"/>
      <c r="Q802" s="12"/>
      <c r="R802" s="12"/>
      <c r="S802" s="12"/>
      <c r="T802" s="12"/>
      <c r="U802" s="12"/>
      <c r="V802" s="12"/>
      <c r="W802" s="12"/>
      <c r="X802" s="12"/>
      <c r="Y802" s="12"/>
      <c r="Z802" s="12"/>
      <c r="AA802" s="12"/>
    </row>
    <row r="803" spans="1:27" ht="12.75" customHeight="1" x14ac:dyDescent="0.15">
      <c r="A803" s="15">
        <v>202212</v>
      </c>
      <c r="B803" s="11">
        <v>5540246192518</v>
      </c>
      <c r="C803" s="13" t="str">
        <f t="shared" si="33"/>
        <v>MIX LEGUMES</v>
      </c>
      <c r="D803" s="6">
        <v>5012</v>
      </c>
      <c r="E803" s="6">
        <v>38808.460800000008</v>
      </c>
      <c r="F803" s="9">
        <f t="shared" si="34"/>
        <v>7.743108699122109</v>
      </c>
      <c r="G803" s="6">
        <v>10858</v>
      </c>
      <c r="H803" s="15"/>
      <c r="I803" s="12"/>
      <c r="J803" s="12"/>
      <c r="K803" s="12"/>
      <c r="L803" s="12"/>
      <c r="M803" s="12"/>
      <c r="N803" s="12"/>
      <c r="O803" s="12"/>
      <c r="P803" s="12"/>
      <c r="Q803" s="12"/>
      <c r="R803" s="12"/>
      <c r="S803" s="12"/>
      <c r="T803" s="12"/>
      <c r="U803" s="12"/>
      <c r="V803" s="12"/>
      <c r="W803" s="12"/>
      <c r="X803" s="12"/>
      <c r="Y803" s="12"/>
      <c r="Z803" s="12"/>
      <c r="AA803" s="12"/>
    </row>
    <row r="804" spans="1:27" ht="12.75" customHeight="1" x14ac:dyDescent="0.15">
      <c r="A804" s="15">
        <v>202212</v>
      </c>
      <c r="B804" s="13">
        <v>5540246192571</v>
      </c>
      <c r="C804" s="13" t="str">
        <f t="shared" si="33"/>
        <v>MIX LEGUMES</v>
      </c>
      <c r="D804" s="9">
        <v>1991</v>
      </c>
      <c r="E804" s="9">
        <v>8880.9264000000003</v>
      </c>
      <c r="F804" s="9">
        <f t="shared" si="34"/>
        <v>4.460535610246108</v>
      </c>
      <c r="G804" s="9">
        <v>1573</v>
      </c>
      <c r="H804" s="15"/>
      <c r="I804" s="12"/>
      <c r="J804" s="12"/>
      <c r="K804" s="12"/>
      <c r="L804" s="12"/>
      <c r="M804" s="12"/>
      <c r="N804" s="12"/>
      <c r="O804" s="12"/>
      <c r="P804" s="12"/>
      <c r="Q804" s="12"/>
      <c r="R804" s="12"/>
      <c r="S804" s="12"/>
      <c r="T804" s="12"/>
      <c r="U804" s="12"/>
      <c r="V804" s="12"/>
      <c r="W804" s="12"/>
      <c r="X804" s="12"/>
      <c r="Y804" s="12"/>
      <c r="Z804" s="12"/>
      <c r="AA804" s="12"/>
    </row>
    <row r="805" spans="1:27" ht="12.75" customHeight="1" x14ac:dyDescent="0.15">
      <c r="A805" s="15">
        <v>202212</v>
      </c>
      <c r="B805" s="11">
        <v>5540246192594</v>
      </c>
      <c r="C805" s="13" t="str">
        <f t="shared" si="33"/>
        <v>MIX LEGUMES</v>
      </c>
      <c r="D805" s="6">
        <v>251</v>
      </c>
      <c r="E805" s="6">
        <v>1826.5824</v>
      </c>
      <c r="F805" s="9">
        <f t="shared" si="34"/>
        <v>7.277220717131474</v>
      </c>
      <c r="G805" s="6">
        <v>901</v>
      </c>
      <c r="H805" s="15"/>
      <c r="I805" s="12"/>
      <c r="J805" s="12"/>
      <c r="K805" s="12"/>
      <c r="L805" s="12"/>
      <c r="M805" s="12"/>
      <c r="N805" s="12"/>
      <c r="O805" s="12"/>
      <c r="P805" s="12"/>
      <c r="Q805" s="12"/>
      <c r="R805" s="12"/>
      <c r="S805" s="12"/>
      <c r="T805" s="12"/>
      <c r="U805" s="12"/>
      <c r="V805" s="12"/>
      <c r="W805" s="12"/>
      <c r="X805" s="12"/>
      <c r="Y805" s="12"/>
      <c r="Z805" s="12"/>
      <c r="AA805" s="12"/>
    </row>
    <row r="806" spans="1:27" ht="12.75" customHeight="1" x14ac:dyDescent="0.15">
      <c r="A806" s="15">
        <v>202212</v>
      </c>
      <c r="B806" s="11">
        <v>5540246192831</v>
      </c>
      <c r="C806" s="13" t="str">
        <f t="shared" si="33"/>
        <v>MIX LEGUMES</v>
      </c>
      <c r="D806" s="6">
        <v>576</v>
      </c>
      <c r="E806" s="6">
        <v>5099.6736000000001</v>
      </c>
      <c r="F806" s="9">
        <f t="shared" si="34"/>
        <v>8.8536000000000001</v>
      </c>
      <c r="G806" s="6">
        <v>780</v>
      </c>
      <c r="H806" s="15"/>
      <c r="I806" s="12"/>
      <c r="J806" s="12"/>
      <c r="K806" s="12"/>
      <c r="L806" s="12"/>
      <c r="M806" s="12"/>
      <c r="N806" s="12"/>
      <c r="O806" s="12"/>
      <c r="P806" s="12"/>
      <c r="Q806" s="12"/>
      <c r="R806" s="12"/>
      <c r="S806" s="12"/>
      <c r="T806" s="12"/>
      <c r="U806" s="12"/>
      <c r="V806" s="12"/>
      <c r="W806" s="12"/>
      <c r="X806" s="12"/>
      <c r="Y806" s="12"/>
      <c r="Z806" s="12"/>
      <c r="AA806" s="12"/>
    </row>
    <row r="807" spans="1:27" ht="12.75" customHeight="1" x14ac:dyDescent="0.15">
      <c r="A807" s="15">
        <v>202212</v>
      </c>
      <c r="B807" s="13">
        <v>5540246192907</v>
      </c>
      <c r="C807" s="13" t="str">
        <f t="shared" si="33"/>
        <v>VOLAILLE</v>
      </c>
      <c r="D807" s="9">
        <v>2404</v>
      </c>
      <c r="E807" s="9">
        <v>67468.464000000007</v>
      </c>
      <c r="F807" s="9">
        <f t="shared" si="34"/>
        <v>28.065084858569055</v>
      </c>
      <c r="G807" s="9">
        <v>4659</v>
      </c>
      <c r="H807" s="15"/>
      <c r="I807" s="12"/>
      <c r="J807" s="12"/>
      <c r="K807" s="12"/>
      <c r="L807" s="12"/>
      <c r="M807" s="12"/>
      <c r="N807" s="12"/>
      <c r="O807" s="12"/>
      <c r="P807" s="12"/>
      <c r="Q807" s="12"/>
      <c r="R807" s="12"/>
      <c r="S807" s="12"/>
      <c r="T807" s="12"/>
      <c r="U807" s="12"/>
      <c r="V807" s="12"/>
      <c r="W807" s="12"/>
      <c r="X807" s="12"/>
      <c r="Y807" s="12"/>
      <c r="Z807" s="12"/>
      <c r="AA807" s="12"/>
    </row>
    <row r="808" spans="1:27" ht="12.75" customHeight="1" x14ac:dyDescent="0.15">
      <c r="A808" s="15">
        <v>202212</v>
      </c>
      <c r="B808" s="11">
        <v>5540246193316</v>
      </c>
      <c r="C808" s="13" t="str">
        <f t="shared" si="33"/>
        <v>BOULANGERIE</v>
      </c>
      <c r="D808" s="6">
        <v>864</v>
      </c>
      <c r="E808" s="6">
        <v>29344.550400000004</v>
      </c>
      <c r="F808" s="9">
        <f t="shared" si="34"/>
        <v>33.963600000000007</v>
      </c>
      <c r="G808" s="6">
        <v>594</v>
      </c>
      <c r="H808" s="15"/>
      <c r="I808" s="12"/>
      <c r="J808" s="12"/>
      <c r="K808" s="12"/>
      <c r="L808" s="12"/>
      <c r="M808" s="12"/>
      <c r="N808" s="12"/>
      <c r="O808" s="12"/>
      <c r="P808" s="12"/>
      <c r="Q808" s="12"/>
      <c r="R808" s="12"/>
      <c r="S808" s="12"/>
      <c r="T808" s="12"/>
      <c r="U808" s="12"/>
      <c r="V808" s="12"/>
      <c r="W808" s="12"/>
      <c r="X808" s="12"/>
      <c r="Y808" s="12"/>
      <c r="Z808" s="12"/>
      <c r="AA808" s="12"/>
    </row>
    <row r="809" spans="1:27" ht="12.75" customHeight="1" x14ac:dyDescent="0.15">
      <c r="A809" s="15">
        <v>202212</v>
      </c>
      <c r="B809" s="13">
        <v>5540246193409</v>
      </c>
      <c r="C809" s="13" t="str">
        <f t="shared" si="33"/>
        <v>BOULANGERIE</v>
      </c>
      <c r="D809" s="9">
        <v>77</v>
      </c>
      <c r="E809" s="9">
        <v>3934.6559999999999</v>
      </c>
      <c r="F809" s="9">
        <f t="shared" si="34"/>
        <v>51.099428571428568</v>
      </c>
      <c r="G809" s="9">
        <v>14</v>
      </c>
      <c r="H809" s="15"/>
      <c r="I809" s="12"/>
      <c r="J809" s="12"/>
      <c r="K809" s="12"/>
      <c r="L809" s="12"/>
      <c r="M809" s="12"/>
      <c r="N809" s="12"/>
      <c r="O809" s="12"/>
      <c r="P809" s="12"/>
      <c r="Q809" s="12"/>
      <c r="R809" s="12"/>
      <c r="S809" s="12"/>
      <c r="T809" s="12"/>
      <c r="U809" s="12"/>
      <c r="V809" s="12"/>
      <c r="W809" s="12"/>
      <c r="X809" s="12"/>
      <c r="Y809" s="12"/>
      <c r="Z809" s="12"/>
      <c r="AA809" s="12"/>
    </row>
    <row r="810" spans="1:27" ht="12.75" customHeight="1" x14ac:dyDescent="0.15">
      <c r="A810" s="15">
        <v>202212</v>
      </c>
      <c r="B810" s="11">
        <v>5540246193878</v>
      </c>
      <c r="C810" s="13" t="str">
        <f t="shared" si="33"/>
        <v>VOLAILLE</v>
      </c>
      <c r="D810" s="6">
        <v>13804</v>
      </c>
      <c r="E810" s="6">
        <v>97675.200000000012</v>
      </c>
      <c r="F810" s="9">
        <f t="shared" si="34"/>
        <v>7.0758620689655185</v>
      </c>
      <c r="G810" s="6">
        <v>6682</v>
      </c>
      <c r="H810" s="15"/>
      <c r="I810" s="12"/>
      <c r="J810" s="12"/>
      <c r="K810" s="12"/>
      <c r="L810" s="12"/>
      <c r="M810" s="12"/>
      <c r="N810" s="12"/>
      <c r="O810" s="12"/>
      <c r="P810" s="12"/>
      <c r="Q810" s="12"/>
      <c r="R810" s="12"/>
      <c r="S810" s="12"/>
      <c r="T810" s="12"/>
      <c r="U810" s="12"/>
      <c r="V810" s="12"/>
      <c r="W810" s="12"/>
      <c r="X810" s="12"/>
      <c r="Y810" s="12"/>
      <c r="Z810" s="12"/>
      <c r="AA810" s="12"/>
    </row>
    <row r="811" spans="1:27" ht="12.75" customHeight="1" x14ac:dyDescent="0.15">
      <c r="A811" s="15">
        <v>202212</v>
      </c>
      <c r="B811" s="11">
        <v>5540246194467</v>
      </c>
      <c r="C811" s="13" t="str">
        <f t="shared" si="33"/>
        <v>BOULANGERIE</v>
      </c>
      <c r="D811" s="6">
        <v>64422</v>
      </c>
      <c r="E811" s="6">
        <v>64897.156800000004</v>
      </c>
      <c r="F811" s="9">
        <f t="shared" si="34"/>
        <v>1.007375691533948</v>
      </c>
      <c r="G811" s="6">
        <v>54901</v>
      </c>
      <c r="H811" s="15"/>
      <c r="I811" s="12"/>
      <c r="J811" s="12"/>
      <c r="K811" s="12"/>
      <c r="L811" s="12"/>
      <c r="M811" s="12"/>
      <c r="N811" s="12"/>
      <c r="O811" s="12"/>
      <c r="P811" s="12"/>
      <c r="Q811" s="12"/>
      <c r="R811" s="12"/>
      <c r="S811" s="12"/>
      <c r="T811" s="12"/>
      <c r="U811" s="12"/>
      <c r="V811" s="12"/>
      <c r="W811" s="12"/>
      <c r="X811" s="12"/>
      <c r="Y811" s="12"/>
      <c r="Z811" s="12"/>
      <c r="AA811" s="12"/>
    </row>
    <row r="812" spans="1:27" ht="12.75" customHeight="1" x14ac:dyDescent="0.15">
      <c r="A812" s="15">
        <v>202212</v>
      </c>
      <c r="B812" s="13">
        <v>5540246194478</v>
      </c>
      <c r="C812" s="13" t="str">
        <f t="shared" si="33"/>
        <v>EMBALLAGES</v>
      </c>
      <c r="D812" s="9">
        <v>14</v>
      </c>
      <c r="E812" s="9">
        <v>605.75040000000001</v>
      </c>
      <c r="F812" s="9">
        <f t="shared" si="34"/>
        <v>43.267885714285718</v>
      </c>
      <c r="G812" s="9">
        <v>17</v>
      </c>
      <c r="H812" s="15"/>
      <c r="I812" s="12"/>
      <c r="J812" s="12"/>
      <c r="K812" s="12"/>
      <c r="L812" s="12"/>
      <c r="M812" s="12"/>
      <c r="N812" s="12"/>
      <c r="O812" s="12"/>
      <c r="P812" s="12"/>
      <c r="Q812" s="12"/>
      <c r="R812" s="12"/>
      <c r="S812" s="12"/>
      <c r="T812" s="12"/>
      <c r="U812" s="12"/>
      <c r="V812" s="12"/>
      <c r="W812" s="12"/>
      <c r="X812" s="12"/>
      <c r="Y812" s="12"/>
      <c r="Z812" s="12"/>
      <c r="AA812" s="12"/>
    </row>
    <row r="813" spans="1:27" ht="12.75" customHeight="1" x14ac:dyDescent="0.15">
      <c r="A813" s="15">
        <v>202212</v>
      </c>
      <c r="B813" s="13">
        <v>5540246194632</v>
      </c>
      <c r="C813" s="13" t="str">
        <f t="shared" si="33"/>
        <v>BOULANGERIE</v>
      </c>
      <c r="D813" s="9">
        <v>1924</v>
      </c>
      <c r="E813" s="9">
        <v>24854.083200000001</v>
      </c>
      <c r="F813" s="9">
        <f t="shared" si="34"/>
        <v>12.917922661122661</v>
      </c>
      <c r="G813" s="9">
        <v>10009</v>
      </c>
      <c r="H813" s="15"/>
      <c r="I813" s="12"/>
      <c r="J813" s="12"/>
      <c r="K813" s="12"/>
      <c r="L813" s="12"/>
      <c r="M813" s="12"/>
      <c r="N813" s="12"/>
      <c r="O813" s="12"/>
      <c r="P813" s="12"/>
      <c r="Q813" s="12"/>
      <c r="R813" s="12"/>
      <c r="S813" s="12"/>
      <c r="T813" s="12"/>
      <c r="U813" s="12"/>
      <c r="V813" s="12"/>
      <c r="W813" s="12"/>
      <c r="X813" s="12"/>
      <c r="Y813" s="12"/>
      <c r="Z813" s="12"/>
      <c r="AA813" s="12"/>
    </row>
    <row r="814" spans="1:27" ht="12.75" customHeight="1" x14ac:dyDescent="0.15">
      <c r="A814" s="15">
        <v>202212</v>
      </c>
      <c r="B814" s="11">
        <v>5540246194790</v>
      </c>
      <c r="C814" s="13" t="str">
        <f t="shared" si="33"/>
        <v>MIX LEGUMES</v>
      </c>
      <c r="D814" s="6">
        <v>3174</v>
      </c>
      <c r="E814" s="6">
        <v>36640.512000000002</v>
      </c>
      <c r="F814" s="9">
        <f t="shared" si="34"/>
        <v>11.543954631379963</v>
      </c>
      <c r="G814" s="6">
        <v>1671</v>
      </c>
      <c r="H814" s="15"/>
      <c r="I814" s="12"/>
      <c r="J814" s="12"/>
      <c r="K814" s="12"/>
      <c r="L814" s="12"/>
      <c r="M814" s="12"/>
      <c r="N814" s="12"/>
      <c r="O814" s="12"/>
      <c r="P814" s="12"/>
      <c r="Q814" s="12"/>
      <c r="R814" s="12"/>
      <c r="S814" s="12"/>
      <c r="T814" s="12"/>
      <c r="U814" s="12"/>
      <c r="V814" s="12"/>
      <c r="W814" s="12"/>
      <c r="X814" s="12"/>
      <c r="Y814" s="12"/>
      <c r="Z814" s="12"/>
      <c r="AA814" s="12"/>
    </row>
    <row r="815" spans="1:27" ht="12.75" customHeight="1" x14ac:dyDescent="0.15">
      <c r="A815" s="15">
        <v>202212</v>
      </c>
      <c r="B815" s="11">
        <v>5540246194947</v>
      </c>
      <c r="C815" s="13" t="str">
        <f t="shared" si="33"/>
        <v>EMBALLAGES</v>
      </c>
      <c r="D815" s="6">
        <v>68</v>
      </c>
      <c r="E815" s="6">
        <v>1797.768</v>
      </c>
      <c r="F815" s="9">
        <f t="shared" si="34"/>
        <v>26.437764705882355</v>
      </c>
      <c r="G815" s="6">
        <v>72</v>
      </c>
      <c r="H815" s="15"/>
      <c r="I815" s="12"/>
      <c r="J815" s="12"/>
      <c r="K815" s="12"/>
      <c r="L815" s="12"/>
      <c r="M815" s="12"/>
      <c r="N815" s="12"/>
      <c r="O815" s="12"/>
      <c r="P815" s="12"/>
      <c r="Q815" s="12"/>
      <c r="R815" s="12"/>
      <c r="S815" s="12"/>
      <c r="T815" s="12"/>
      <c r="U815" s="12"/>
      <c r="V815" s="12"/>
      <c r="W815" s="12"/>
      <c r="X815" s="12"/>
      <c r="Y815" s="12"/>
      <c r="Z815" s="12"/>
      <c r="AA815" s="12"/>
    </row>
    <row r="816" spans="1:27" ht="12.75" customHeight="1" x14ac:dyDescent="0.15">
      <c r="A816" s="15">
        <v>202212</v>
      </c>
      <c r="B816" s="13">
        <v>5540246195096</v>
      </c>
      <c r="C816" s="13" t="str">
        <f t="shared" si="33"/>
        <v>MIX LEGUMES</v>
      </c>
      <c r="D816" s="9">
        <v>1374</v>
      </c>
      <c r="E816" s="9">
        <v>8171.0208000000011</v>
      </c>
      <c r="F816" s="9">
        <f t="shared" si="34"/>
        <v>5.9468855895196517</v>
      </c>
      <c r="G816" s="9">
        <v>103</v>
      </c>
      <c r="H816" s="15"/>
      <c r="I816" s="12"/>
      <c r="J816" s="12"/>
      <c r="K816" s="12"/>
      <c r="L816" s="12"/>
      <c r="M816" s="12"/>
      <c r="N816" s="12"/>
      <c r="O816" s="12"/>
      <c r="P816" s="12"/>
      <c r="Q816" s="12"/>
      <c r="R816" s="12"/>
      <c r="S816" s="12"/>
      <c r="T816" s="12"/>
      <c r="U816" s="12"/>
      <c r="V816" s="12"/>
      <c r="W816" s="12"/>
      <c r="X816" s="12"/>
      <c r="Y816" s="12"/>
      <c r="Z816" s="12"/>
      <c r="AA816" s="12"/>
    </row>
    <row r="817" spans="1:27" ht="12.75" customHeight="1" x14ac:dyDescent="0.15">
      <c r="A817" s="15">
        <v>202212</v>
      </c>
      <c r="B817" s="11">
        <v>5540246195195</v>
      </c>
      <c r="C817" s="13" t="str">
        <f t="shared" si="33"/>
        <v>EMBALLAGES</v>
      </c>
      <c r="D817" s="6">
        <v>54</v>
      </c>
      <c r="E817" s="6">
        <v>5010.7248000000009</v>
      </c>
      <c r="F817" s="9">
        <f t="shared" si="34"/>
        <v>92.791200000000018</v>
      </c>
      <c r="G817" s="6">
        <v>0</v>
      </c>
      <c r="H817" s="15"/>
      <c r="I817" s="12"/>
      <c r="J817" s="12"/>
      <c r="K817" s="12"/>
      <c r="L817" s="12"/>
      <c r="M817" s="12"/>
      <c r="N817" s="12"/>
      <c r="O817" s="12"/>
      <c r="P817" s="12"/>
      <c r="Q817" s="12"/>
      <c r="R817" s="12"/>
      <c r="S817" s="12"/>
      <c r="T817" s="12"/>
      <c r="U817" s="12"/>
      <c r="V817" s="12"/>
      <c r="W817" s="12"/>
      <c r="X817" s="12"/>
      <c r="Y817" s="12"/>
      <c r="Z817" s="12"/>
      <c r="AA817" s="12"/>
    </row>
    <row r="818" spans="1:27" ht="12.75" customHeight="1" x14ac:dyDescent="0.15">
      <c r="A818" s="15">
        <v>202212</v>
      </c>
      <c r="B818" s="11">
        <v>5540246195241</v>
      </c>
      <c r="C818" s="13" t="str">
        <f t="shared" si="33"/>
        <v>MIX LEGUMES</v>
      </c>
      <c r="D818" s="6">
        <v>1184</v>
      </c>
      <c r="E818" s="6">
        <v>36216.2016</v>
      </c>
      <c r="F818" s="9">
        <f t="shared" si="34"/>
        <v>30.588008108108109</v>
      </c>
      <c r="G818" s="6">
        <v>604</v>
      </c>
      <c r="H818" s="15"/>
      <c r="I818" s="12"/>
      <c r="J818" s="12"/>
      <c r="K818" s="12"/>
      <c r="L818" s="12"/>
      <c r="M818" s="12"/>
      <c r="N818" s="12"/>
      <c r="O818" s="12"/>
      <c r="P818" s="12"/>
      <c r="Q818" s="12"/>
      <c r="R818" s="12"/>
      <c r="S818" s="12"/>
      <c r="T818" s="12"/>
      <c r="U818" s="12"/>
      <c r="V818" s="12"/>
      <c r="W818" s="12"/>
      <c r="X818" s="12"/>
      <c r="Y818" s="12"/>
      <c r="Z818" s="12"/>
      <c r="AA818" s="12"/>
    </row>
    <row r="819" spans="1:27" ht="12.75" customHeight="1" x14ac:dyDescent="0.15">
      <c r="A819" s="15">
        <v>202212</v>
      </c>
      <c r="B819" s="13">
        <v>5540246195242</v>
      </c>
      <c r="C819" s="13" t="str">
        <f t="shared" si="33"/>
        <v>MIX LEGUMES</v>
      </c>
      <c r="D819" s="9">
        <v>1529</v>
      </c>
      <c r="E819" s="9">
        <v>53666.539199999999</v>
      </c>
      <c r="F819" s="9">
        <f t="shared" si="34"/>
        <v>35.099110006540222</v>
      </c>
      <c r="G819" s="9">
        <v>696</v>
      </c>
      <c r="H819" s="15"/>
      <c r="I819" s="12"/>
      <c r="J819" s="12"/>
      <c r="K819" s="12"/>
      <c r="L819" s="12"/>
      <c r="M819" s="12"/>
      <c r="N819" s="12"/>
      <c r="O819" s="12"/>
      <c r="P819" s="12"/>
      <c r="Q819" s="12"/>
      <c r="R819" s="12"/>
      <c r="S819" s="12"/>
      <c r="T819" s="12"/>
      <c r="U819" s="12"/>
      <c r="V819" s="12"/>
      <c r="W819" s="12"/>
      <c r="X819" s="12"/>
      <c r="Y819" s="12"/>
      <c r="Z819" s="12"/>
      <c r="AA819" s="12"/>
    </row>
    <row r="820" spans="1:27" ht="12.75" customHeight="1" x14ac:dyDescent="0.15">
      <c r="A820" s="15">
        <v>202212</v>
      </c>
      <c r="B820" s="13">
        <v>5540246195250</v>
      </c>
      <c r="C820" s="13" t="str">
        <f t="shared" si="33"/>
        <v>BOULANGERIE</v>
      </c>
      <c r="D820" s="9">
        <v>780</v>
      </c>
      <c r="E820" s="9">
        <v>30583.526400000002</v>
      </c>
      <c r="F820" s="9">
        <f t="shared" si="34"/>
        <v>39.209649230769237</v>
      </c>
      <c r="G820" s="9">
        <v>796</v>
      </c>
      <c r="H820" s="15"/>
      <c r="I820" s="12"/>
      <c r="J820" s="12"/>
      <c r="K820" s="12"/>
      <c r="L820" s="12"/>
      <c r="M820" s="12"/>
      <c r="N820" s="12"/>
      <c r="O820" s="12"/>
      <c r="P820" s="12"/>
      <c r="Q820" s="12"/>
      <c r="R820" s="12"/>
      <c r="S820" s="12"/>
      <c r="T820" s="12"/>
      <c r="U820" s="12"/>
      <c r="V820" s="12"/>
      <c r="W820" s="12"/>
      <c r="X820" s="12"/>
      <c r="Y820" s="12"/>
      <c r="Z820" s="12"/>
      <c r="AA820" s="12"/>
    </row>
    <row r="821" spans="1:27" ht="12.75" customHeight="1" x14ac:dyDescent="0.15">
      <c r="A821" s="15">
        <v>202212</v>
      </c>
      <c r="B821" s="11">
        <v>5540246195653</v>
      </c>
      <c r="C821" s="13" t="str">
        <f t="shared" si="33"/>
        <v>EMBALLAGES</v>
      </c>
      <c r="D821" s="6">
        <v>492</v>
      </c>
      <c r="E821" s="6">
        <v>16833.139200000001</v>
      </c>
      <c r="F821" s="9">
        <f t="shared" si="34"/>
        <v>34.213697560975611</v>
      </c>
      <c r="G821" s="6">
        <v>168</v>
      </c>
      <c r="H821" s="15"/>
      <c r="I821" s="12"/>
      <c r="J821" s="12"/>
      <c r="K821" s="12"/>
      <c r="L821" s="12"/>
      <c r="M821" s="12"/>
      <c r="N821" s="12"/>
      <c r="O821" s="12"/>
      <c r="P821" s="12"/>
      <c r="Q821" s="12"/>
      <c r="R821" s="12"/>
      <c r="S821" s="12"/>
      <c r="T821" s="12"/>
      <c r="U821" s="12"/>
      <c r="V821" s="12"/>
      <c r="W821" s="12"/>
      <c r="X821" s="12"/>
      <c r="Y821" s="12"/>
      <c r="Z821" s="12"/>
      <c r="AA821" s="12"/>
    </row>
    <row r="822" spans="1:27" ht="12.75" customHeight="1" x14ac:dyDescent="0.15">
      <c r="A822" s="15">
        <v>202212</v>
      </c>
      <c r="B822" s="11">
        <v>5540246195943</v>
      </c>
      <c r="C822" s="13" t="str">
        <f t="shared" si="33"/>
        <v>CREMERIE</v>
      </c>
      <c r="D822" s="6">
        <v>673</v>
      </c>
      <c r="E822" s="6">
        <v>20019.743999999999</v>
      </c>
      <c r="F822" s="9">
        <f t="shared" si="34"/>
        <v>29.747019316493311</v>
      </c>
      <c r="G822" s="6">
        <v>836</v>
      </c>
      <c r="H822" s="15"/>
      <c r="I822" s="12"/>
      <c r="J822" s="12"/>
      <c r="K822" s="12"/>
      <c r="L822" s="12"/>
      <c r="M822" s="12"/>
      <c r="N822" s="12"/>
      <c r="O822" s="12"/>
      <c r="P822" s="12"/>
      <c r="Q822" s="12"/>
      <c r="R822" s="12"/>
      <c r="S822" s="12"/>
      <c r="T822" s="12"/>
      <c r="U822" s="12"/>
      <c r="V822" s="12"/>
      <c r="W822" s="12"/>
      <c r="X822" s="12"/>
      <c r="Y822" s="12"/>
      <c r="Z822" s="12"/>
      <c r="AA822" s="12"/>
    </row>
    <row r="823" spans="1:27" ht="12.75" customHeight="1" x14ac:dyDescent="0.15">
      <c r="A823" s="15">
        <v>202212</v>
      </c>
      <c r="B823" s="13">
        <v>5540246195944</v>
      </c>
      <c r="C823" s="13" t="str">
        <f t="shared" si="33"/>
        <v>CREMERIE</v>
      </c>
      <c r="D823" s="9">
        <v>140</v>
      </c>
      <c r="E823" s="9">
        <v>3818.0160000000001</v>
      </c>
      <c r="F823" s="9">
        <f t="shared" si="34"/>
        <v>27.271542857142858</v>
      </c>
      <c r="G823" s="9">
        <v>232</v>
      </c>
      <c r="H823" s="15"/>
      <c r="I823" s="12"/>
      <c r="J823" s="12"/>
      <c r="K823" s="12"/>
      <c r="L823" s="12"/>
      <c r="M823" s="12"/>
      <c r="N823" s="12"/>
      <c r="O823" s="12"/>
      <c r="P823" s="12"/>
      <c r="Q823" s="12"/>
      <c r="R823" s="12"/>
      <c r="S823" s="12"/>
      <c r="T823" s="12"/>
      <c r="U823" s="12"/>
      <c r="V823" s="12"/>
      <c r="W823" s="12"/>
      <c r="X823" s="12"/>
      <c r="Y823" s="12"/>
      <c r="Z823" s="12"/>
      <c r="AA823" s="12"/>
    </row>
    <row r="824" spans="1:27" ht="12.75" customHeight="1" x14ac:dyDescent="0.15">
      <c r="A824" s="15">
        <v>202212</v>
      </c>
      <c r="B824" s="11">
        <v>5540246195999</v>
      </c>
      <c r="C824" s="13" t="str">
        <f t="shared" si="33"/>
        <v>MIX LEGUMES</v>
      </c>
      <c r="D824" s="6">
        <v>5012</v>
      </c>
      <c r="E824" s="6">
        <v>23906.5344</v>
      </c>
      <c r="F824" s="9">
        <f t="shared" si="34"/>
        <v>4.7698592178770953</v>
      </c>
      <c r="G824" s="6">
        <v>244</v>
      </c>
      <c r="H824" s="15"/>
      <c r="I824" s="12"/>
      <c r="J824" s="12"/>
      <c r="K824" s="12"/>
      <c r="L824" s="12"/>
      <c r="M824" s="12"/>
      <c r="N824" s="12"/>
      <c r="O824" s="12"/>
      <c r="P824" s="12"/>
      <c r="Q824" s="12"/>
      <c r="R824" s="12"/>
      <c r="S824" s="12"/>
      <c r="T824" s="12"/>
      <c r="U824" s="12"/>
      <c r="V824" s="12"/>
      <c r="W824" s="12"/>
      <c r="X824" s="12"/>
      <c r="Y824" s="12"/>
      <c r="Z824" s="12"/>
      <c r="AA824" s="12"/>
    </row>
    <row r="825" spans="1:27" ht="12.75" customHeight="1" x14ac:dyDescent="0.15">
      <c r="A825" s="15">
        <v>202212</v>
      </c>
      <c r="B825" s="13">
        <v>5540246196002</v>
      </c>
      <c r="C825" s="13" t="str">
        <f t="shared" si="33"/>
        <v>CREMERIE</v>
      </c>
      <c r="D825" s="9">
        <v>845</v>
      </c>
      <c r="E825" s="9">
        <v>40790.131200000003</v>
      </c>
      <c r="F825" s="9">
        <f t="shared" si="34"/>
        <v>48.272344615384618</v>
      </c>
      <c r="G825" s="9">
        <v>26</v>
      </c>
      <c r="H825" s="15"/>
      <c r="I825" s="12"/>
      <c r="J825" s="12"/>
      <c r="K825" s="12"/>
      <c r="L825" s="12"/>
      <c r="M825" s="12"/>
      <c r="N825" s="12"/>
      <c r="O825" s="12"/>
      <c r="P825" s="12"/>
      <c r="Q825" s="12"/>
      <c r="R825" s="12"/>
      <c r="S825" s="12"/>
      <c r="T825" s="12"/>
      <c r="U825" s="12"/>
      <c r="V825" s="12"/>
      <c r="W825" s="12"/>
      <c r="X825" s="12"/>
      <c r="Y825" s="12"/>
      <c r="Z825" s="12"/>
      <c r="AA825" s="12"/>
    </row>
    <row r="826" spans="1:27" ht="12.75" customHeight="1" x14ac:dyDescent="0.15">
      <c r="A826" s="15">
        <v>202212</v>
      </c>
      <c r="B826" s="13">
        <v>5540246196046</v>
      </c>
      <c r="C826" s="13" t="str">
        <f t="shared" si="33"/>
        <v>BOULANGERIE</v>
      </c>
      <c r="D826" s="9">
        <v>919</v>
      </c>
      <c r="E826" s="9">
        <v>16689.801600000003</v>
      </c>
      <c r="F826" s="9">
        <f t="shared" si="34"/>
        <v>18.160828726877043</v>
      </c>
      <c r="G826" s="9">
        <v>785</v>
      </c>
      <c r="H826" s="15"/>
      <c r="I826" s="12"/>
      <c r="J826" s="12"/>
      <c r="K826" s="12"/>
      <c r="L826" s="12"/>
      <c r="M826" s="12"/>
      <c r="N826" s="12"/>
      <c r="O826" s="12"/>
      <c r="P826" s="12"/>
      <c r="Q826" s="12"/>
      <c r="R826" s="12"/>
      <c r="S826" s="12"/>
      <c r="T826" s="12"/>
      <c r="U826" s="12"/>
      <c r="V826" s="12"/>
      <c r="W826" s="12"/>
      <c r="X826" s="12"/>
      <c r="Y826" s="12"/>
      <c r="Z826" s="12"/>
      <c r="AA826" s="12"/>
    </row>
    <row r="827" spans="1:27" ht="12.75" customHeight="1" x14ac:dyDescent="0.15">
      <c r="A827" s="15">
        <v>202212</v>
      </c>
      <c r="B827" s="13">
        <v>5540246196065</v>
      </c>
      <c r="C827" s="13" t="str">
        <f t="shared" si="33"/>
        <v>BOULANGERIE</v>
      </c>
      <c r="D827" s="9">
        <v>891</v>
      </c>
      <c r="E827" s="9">
        <v>20594.995200000001</v>
      </c>
      <c r="F827" s="9">
        <f t="shared" si="34"/>
        <v>23.11447272727273</v>
      </c>
      <c r="G827" s="9">
        <v>116</v>
      </c>
      <c r="H827" s="15"/>
      <c r="I827" s="12"/>
      <c r="J827" s="12"/>
      <c r="K827" s="12"/>
      <c r="L827" s="12"/>
      <c r="M827" s="12"/>
      <c r="N827" s="12"/>
      <c r="O827" s="12"/>
      <c r="P827" s="12"/>
      <c r="Q827" s="12"/>
      <c r="R827" s="12"/>
      <c r="S827" s="12"/>
      <c r="T827" s="12"/>
      <c r="U827" s="12"/>
      <c r="V827" s="12"/>
      <c r="W827" s="12"/>
      <c r="X827" s="12"/>
      <c r="Y827" s="12"/>
      <c r="Z827" s="12"/>
      <c r="AA827" s="12"/>
    </row>
    <row r="828" spans="1:27" ht="12.75" customHeight="1" x14ac:dyDescent="0.15">
      <c r="A828" s="15">
        <v>202212</v>
      </c>
      <c r="B828" s="11">
        <v>5540246196092</v>
      </c>
      <c r="C828" s="13" t="str">
        <f t="shared" si="33"/>
        <v>VOLAILLE</v>
      </c>
      <c r="D828" s="6">
        <v>1782</v>
      </c>
      <c r="E828" s="6">
        <v>76889.088000000018</v>
      </c>
      <c r="F828" s="9">
        <f t="shared" si="34"/>
        <v>43.147636363636373</v>
      </c>
      <c r="G828" s="6">
        <v>1225</v>
      </c>
      <c r="H828" s="15"/>
      <c r="I828" s="12"/>
      <c r="J828" s="12"/>
      <c r="K828" s="12"/>
      <c r="L828" s="12"/>
      <c r="M828" s="12"/>
      <c r="N828" s="12"/>
      <c r="O828" s="12"/>
      <c r="P828" s="12"/>
      <c r="Q828" s="12"/>
      <c r="R828" s="12"/>
      <c r="S828" s="12"/>
      <c r="T828" s="12"/>
      <c r="U828" s="12"/>
      <c r="V828" s="12"/>
      <c r="W828" s="12"/>
      <c r="X828" s="12"/>
      <c r="Y828" s="12"/>
      <c r="Z828" s="12"/>
      <c r="AA828" s="12"/>
    </row>
    <row r="829" spans="1:27" ht="12.75" customHeight="1" x14ac:dyDescent="0.15">
      <c r="A829" s="15">
        <v>202212</v>
      </c>
      <c r="B829" s="13">
        <v>5540246196148</v>
      </c>
      <c r="C829" s="13" t="str">
        <f t="shared" si="33"/>
        <v>EMBALLAGES</v>
      </c>
      <c r="D829" s="9">
        <v>362</v>
      </c>
      <c r="E829" s="9">
        <v>16450.387200000001</v>
      </c>
      <c r="F829" s="9">
        <f t="shared" si="34"/>
        <v>45.443058563535914</v>
      </c>
      <c r="G829" s="9">
        <v>666</v>
      </c>
      <c r="H829" s="15"/>
      <c r="I829" s="12"/>
      <c r="J829" s="12"/>
      <c r="K829" s="12"/>
      <c r="L829" s="12"/>
      <c r="M829" s="12"/>
      <c r="N829" s="12"/>
      <c r="O829" s="12"/>
      <c r="P829" s="12"/>
      <c r="Q829" s="12"/>
      <c r="R829" s="12"/>
      <c r="S829" s="12"/>
      <c r="T829" s="12"/>
      <c r="U829" s="12"/>
      <c r="V829" s="12"/>
      <c r="W829" s="12"/>
      <c r="X829" s="12"/>
      <c r="Y829" s="12"/>
      <c r="Z829" s="12"/>
      <c r="AA829" s="12"/>
    </row>
    <row r="830" spans="1:27" ht="12.75" customHeight="1" x14ac:dyDescent="0.15">
      <c r="A830" s="15">
        <v>202212</v>
      </c>
      <c r="B830" s="13">
        <v>5540246196466</v>
      </c>
      <c r="C830" s="13" t="str">
        <f t="shared" si="33"/>
        <v>BOULANGERIE</v>
      </c>
      <c r="D830" s="9">
        <v>0</v>
      </c>
      <c r="E830" s="9">
        <v>0</v>
      </c>
      <c r="F830" s="9" t="str">
        <f t="shared" si="34"/>
        <v>-</v>
      </c>
      <c r="G830" s="9">
        <v>966</v>
      </c>
      <c r="H830" s="15"/>
      <c r="I830" s="12"/>
      <c r="J830" s="12"/>
      <c r="K830" s="12"/>
      <c r="L830" s="12"/>
      <c r="M830" s="12"/>
      <c r="N830" s="12"/>
      <c r="O830" s="12"/>
      <c r="P830" s="12"/>
      <c r="Q830" s="12"/>
      <c r="R830" s="12"/>
      <c r="S830" s="12"/>
      <c r="T830" s="12"/>
      <c r="U830" s="12"/>
      <c r="V830" s="12"/>
      <c r="W830" s="12"/>
      <c r="X830" s="12"/>
      <c r="Y830" s="12"/>
      <c r="Z830" s="12"/>
      <c r="AA830" s="12"/>
    </row>
    <row r="831" spans="1:27" ht="12.75" customHeight="1" x14ac:dyDescent="0.15">
      <c r="A831" s="15">
        <v>202301</v>
      </c>
      <c r="B831" s="11">
        <v>5540246170256</v>
      </c>
      <c r="C831" s="13" t="str">
        <f t="shared" si="33"/>
        <v>BOULANGERIE</v>
      </c>
      <c r="D831" s="6">
        <v>8503</v>
      </c>
      <c r="E831" s="6">
        <v>61969.5792</v>
      </c>
      <c r="F831" s="9">
        <f t="shared" si="34"/>
        <v>7.2879665059390799</v>
      </c>
      <c r="G831" s="6">
        <v>1332</v>
      </c>
      <c r="H831" s="15"/>
      <c r="I831" s="12"/>
      <c r="J831" s="12"/>
      <c r="K831" s="12"/>
      <c r="L831" s="12"/>
      <c r="M831" s="12"/>
      <c r="N831" s="12"/>
      <c r="O831" s="12"/>
      <c r="P831" s="12"/>
      <c r="Q831" s="12"/>
      <c r="R831" s="12"/>
      <c r="S831" s="12"/>
      <c r="T831" s="12"/>
      <c r="U831" s="12"/>
      <c r="V831" s="12"/>
      <c r="W831" s="12"/>
      <c r="X831" s="12"/>
      <c r="Y831" s="12"/>
      <c r="Z831" s="12"/>
      <c r="AA831" s="12"/>
    </row>
    <row r="832" spans="1:27" ht="12.75" customHeight="1" x14ac:dyDescent="0.15">
      <c r="A832" s="15">
        <v>202301</v>
      </c>
      <c r="B832" s="13">
        <v>5540246171759</v>
      </c>
      <c r="C832" s="13" t="str">
        <f t="shared" si="33"/>
        <v>MIX LEGUMES</v>
      </c>
      <c r="D832" s="9">
        <v>2636</v>
      </c>
      <c r="E832" s="9">
        <v>16366.5792</v>
      </c>
      <c r="F832" s="9">
        <f t="shared" si="34"/>
        <v>6.2088691957511379</v>
      </c>
      <c r="G832" s="9">
        <v>854</v>
      </c>
      <c r="H832" s="15"/>
      <c r="I832" s="12"/>
      <c r="J832" s="12"/>
      <c r="K832" s="12"/>
      <c r="L832" s="12"/>
      <c r="M832" s="12"/>
      <c r="N832" s="12"/>
      <c r="O832" s="12"/>
      <c r="P832" s="12"/>
      <c r="Q832" s="12"/>
      <c r="R832" s="12"/>
      <c r="S832" s="12"/>
      <c r="T832" s="12"/>
      <c r="U832" s="12"/>
      <c r="V832" s="12"/>
      <c r="W832" s="12"/>
      <c r="X832" s="12"/>
      <c r="Y832" s="12"/>
      <c r="Z832" s="12"/>
      <c r="AA832" s="12"/>
    </row>
    <row r="833" spans="1:27" ht="12.75" customHeight="1" x14ac:dyDescent="0.15">
      <c r="A833" s="15">
        <v>202301</v>
      </c>
      <c r="B833" s="13">
        <v>5540246171888</v>
      </c>
      <c r="C833" s="13" t="str">
        <f t="shared" si="33"/>
        <v>BOULANGERIE</v>
      </c>
      <c r="D833" s="9">
        <v>1297</v>
      </c>
      <c r="E833" s="9">
        <v>23644.094400000002</v>
      </c>
      <c r="F833" s="9">
        <f t="shared" si="34"/>
        <v>18.229833770239015</v>
      </c>
      <c r="G833" s="9">
        <v>369</v>
      </c>
      <c r="H833" s="15"/>
      <c r="I833" s="12"/>
      <c r="J833" s="12"/>
      <c r="K833" s="12"/>
      <c r="L833" s="12"/>
      <c r="M833" s="12"/>
      <c r="N833" s="12"/>
      <c r="O833" s="12"/>
      <c r="P833" s="12"/>
      <c r="Q833" s="12"/>
      <c r="R833" s="12"/>
      <c r="S833" s="12"/>
      <c r="T833" s="12"/>
      <c r="U833" s="12"/>
      <c r="V833" s="12"/>
      <c r="W833" s="12"/>
      <c r="X833" s="12"/>
      <c r="Y833" s="12"/>
      <c r="Z833" s="12"/>
      <c r="AA833" s="12"/>
    </row>
    <row r="834" spans="1:27" ht="12.75" customHeight="1" x14ac:dyDescent="0.15">
      <c r="A834" s="15">
        <v>202301</v>
      </c>
      <c r="B834" s="11">
        <v>5540246171933</v>
      </c>
      <c r="C834" s="13" t="str">
        <f t="shared" ref="C834:C897" si="35">VLOOKUP(B834,Categorie,4,FALSE)</f>
        <v>CREMERIE</v>
      </c>
      <c r="D834" s="6">
        <v>0</v>
      </c>
      <c r="E834" s="6">
        <v>0</v>
      </c>
      <c r="F834" s="9" t="str">
        <f t="shared" si="34"/>
        <v>-</v>
      </c>
      <c r="G834" s="6">
        <v>2784</v>
      </c>
      <c r="H834" s="15"/>
      <c r="I834" s="12"/>
      <c r="J834" s="12"/>
      <c r="K834" s="12"/>
      <c r="L834" s="12"/>
      <c r="M834" s="12"/>
      <c r="N834" s="12"/>
      <c r="O834" s="12"/>
      <c r="P834" s="12"/>
      <c r="Q834" s="12"/>
      <c r="R834" s="12"/>
      <c r="S834" s="12"/>
      <c r="T834" s="12"/>
      <c r="U834" s="12"/>
      <c r="V834" s="12"/>
      <c r="W834" s="12"/>
      <c r="X834" s="12"/>
      <c r="Y834" s="12"/>
      <c r="Z834" s="12"/>
      <c r="AA834" s="12"/>
    </row>
    <row r="835" spans="1:27" ht="12.75" customHeight="1" x14ac:dyDescent="0.15">
      <c r="A835" s="15">
        <v>202301</v>
      </c>
      <c r="B835" s="11">
        <v>5540246172539</v>
      </c>
      <c r="C835" s="13" t="str">
        <f t="shared" si="35"/>
        <v>CREMERIE</v>
      </c>
      <c r="D835" s="6">
        <v>49</v>
      </c>
      <c r="E835" s="6">
        <v>1065.2256000000002</v>
      </c>
      <c r="F835" s="9">
        <f t="shared" ref="F835:F898" si="36">IFERROR(E835/D835,"-")</f>
        <v>21.739297959183677</v>
      </c>
      <c r="G835" s="6">
        <v>21</v>
      </c>
      <c r="H835" s="15"/>
      <c r="I835" s="12"/>
      <c r="J835" s="12"/>
      <c r="K835" s="12"/>
      <c r="L835" s="12"/>
      <c r="M835" s="12"/>
      <c r="N835" s="12"/>
      <c r="O835" s="12"/>
      <c r="P835" s="12"/>
      <c r="Q835" s="12"/>
      <c r="R835" s="12"/>
      <c r="S835" s="12"/>
      <c r="T835" s="12"/>
      <c r="U835" s="12"/>
      <c r="V835" s="12"/>
      <c r="W835" s="12"/>
      <c r="X835" s="12"/>
      <c r="Y835" s="12"/>
      <c r="Z835" s="12"/>
      <c r="AA835" s="12"/>
    </row>
    <row r="836" spans="1:27" ht="12.75" customHeight="1" x14ac:dyDescent="0.15">
      <c r="A836" s="15">
        <v>202301</v>
      </c>
      <c r="B836" s="13">
        <v>5540246172669</v>
      </c>
      <c r="C836" s="13" t="str">
        <f t="shared" si="35"/>
        <v>CREMERIE</v>
      </c>
      <c r="D836" s="9">
        <v>265</v>
      </c>
      <c r="E836" s="9">
        <v>3706.9056000000005</v>
      </c>
      <c r="F836" s="9">
        <f t="shared" si="36"/>
        <v>13.988323018867927</v>
      </c>
      <c r="G836" s="9">
        <v>279</v>
      </c>
      <c r="H836" s="15"/>
      <c r="I836" s="12"/>
      <c r="J836" s="12"/>
      <c r="K836" s="12"/>
      <c r="L836" s="12"/>
      <c r="M836" s="12"/>
      <c r="N836" s="12"/>
      <c r="O836" s="12"/>
      <c r="P836" s="12"/>
      <c r="Q836" s="12"/>
      <c r="R836" s="12"/>
      <c r="S836" s="12"/>
      <c r="T836" s="12"/>
      <c r="U836" s="12"/>
      <c r="V836" s="12"/>
      <c r="W836" s="12"/>
      <c r="X836" s="12"/>
      <c r="Y836" s="12"/>
      <c r="Z836" s="12"/>
      <c r="AA836" s="12"/>
    </row>
    <row r="837" spans="1:27" ht="12.75" customHeight="1" x14ac:dyDescent="0.15">
      <c r="A837" s="15">
        <v>202301</v>
      </c>
      <c r="B837" s="11">
        <v>5540246172978</v>
      </c>
      <c r="C837" s="13" t="str">
        <f t="shared" si="35"/>
        <v>CREMERIE</v>
      </c>
      <c r="D837" s="6">
        <v>1170</v>
      </c>
      <c r="E837" s="6">
        <v>942.75360000000001</v>
      </c>
      <c r="F837" s="9">
        <f t="shared" si="36"/>
        <v>0.80577230769230768</v>
      </c>
      <c r="G837" s="6">
        <v>1671</v>
      </c>
      <c r="H837" s="15"/>
      <c r="I837" s="12"/>
      <c r="J837" s="12"/>
      <c r="K837" s="12"/>
      <c r="L837" s="12"/>
      <c r="M837" s="12"/>
      <c r="N837" s="12"/>
      <c r="O837" s="12"/>
      <c r="P837" s="12"/>
      <c r="Q837" s="12"/>
      <c r="R837" s="12"/>
      <c r="S837" s="12"/>
      <c r="T837" s="12"/>
      <c r="U837" s="12"/>
      <c r="V837" s="12"/>
      <c r="W837" s="12"/>
      <c r="X837" s="12"/>
      <c r="Y837" s="12"/>
      <c r="Z837" s="12"/>
      <c r="AA837" s="12"/>
    </row>
    <row r="838" spans="1:27" ht="12.75" customHeight="1" x14ac:dyDescent="0.15">
      <c r="A838" s="15">
        <v>202301</v>
      </c>
      <c r="B838" s="13">
        <v>5540246173472</v>
      </c>
      <c r="C838" s="13" t="str">
        <f t="shared" si="35"/>
        <v>CREMERIE</v>
      </c>
      <c r="D838" s="9">
        <v>348</v>
      </c>
      <c r="E838" s="9">
        <v>8228.9519999999993</v>
      </c>
      <c r="F838" s="9">
        <f t="shared" si="36"/>
        <v>23.646413793103445</v>
      </c>
      <c r="G838" s="9">
        <v>0</v>
      </c>
      <c r="H838" s="15"/>
      <c r="I838" s="12"/>
      <c r="J838" s="12"/>
      <c r="K838" s="12"/>
      <c r="L838" s="12"/>
      <c r="M838" s="12"/>
      <c r="N838" s="12"/>
      <c r="O838" s="12"/>
      <c r="P838" s="12"/>
      <c r="Q838" s="12"/>
      <c r="R838" s="12"/>
      <c r="S838" s="12"/>
      <c r="T838" s="12"/>
      <c r="U838" s="12"/>
      <c r="V838" s="12"/>
      <c r="W838" s="12"/>
      <c r="X838" s="12"/>
      <c r="Y838" s="12"/>
      <c r="Z838" s="12"/>
      <c r="AA838" s="12"/>
    </row>
    <row r="839" spans="1:27" ht="12.75" customHeight="1" x14ac:dyDescent="0.15">
      <c r="A839" s="15">
        <v>202301</v>
      </c>
      <c r="B839" s="11">
        <v>5540246173492</v>
      </c>
      <c r="C839" s="13" t="str">
        <f t="shared" si="35"/>
        <v>VOLAILLE</v>
      </c>
      <c r="D839" s="6">
        <v>891</v>
      </c>
      <c r="E839" s="6">
        <v>13893.12</v>
      </c>
      <c r="F839" s="9">
        <f t="shared" si="36"/>
        <v>15.592727272727274</v>
      </c>
      <c r="G839" s="6">
        <v>0</v>
      </c>
      <c r="H839" s="15"/>
      <c r="I839" s="12"/>
      <c r="J839" s="12"/>
      <c r="K839" s="12"/>
      <c r="L839" s="12"/>
      <c r="M839" s="12"/>
      <c r="N839" s="12"/>
      <c r="O839" s="12"/>
      <c r="P839" s="12"/>
      <c r="Q839" s="12"/>
      <c r="R839" s="12"/>
      <c r="S839" s="12"/>
      <c r="T839" s="12"/>
      <c r="U839" s="12"/>
      <c r="V839" s="12"/>
      <c r="W839" s="12"/>
      <c r="X839" s="12"/>
      <c r="Y839" s="12"/>
      <c r="Z839" s="12"/>
      <c r="AA839" s="12"/>
    </row>
    <row r="840" spans="1:27" ht="12.75" customHeight="1" x14ac:dyDescent="0.15">
      <c r="A840" s="15">
        <v>202301</v>
      </c>
      <c r="B840" s="11">
        <v>5540246173906</v>
      </c>
      <c r="C840" s="13" t="str">
        <f t="shared" si="35"/>
        <v>VOLAILLE</v>
      </c>
      <c r="D840" s="6">
        <v>2037</v>
      </c>
      <c r="E840" s="6">
        <v>41111.8848</v>
      </c>
      <c r="F840" s="9">
        <f t="shared" si="36"/>
        <v>20.182564948453606</v>
      </c>
      <c r="G840" s="6">
        <v>822</v>
      </c>
      <c r="H840" s="15"/>
      <c r="I840" s="12"/>
      <c r="J840" s="12"/>
      <c r="K840" s="12"/>
      <c r="L840" s="12"/>
      <c r="M840" s="12"/>
      <c r="N840" s="12"/>
      <c r="O840" s="12"/>
      <c r="P840" s="12"/>
      <c r="Q840" s="12"/>
      <c r="R840" s="12"/>
      <c r="S840" s="12"/>
      <c r="T840" s="12"/>
      <c r="U840" s="12"/>
      <c r="V840" s="12"/>
      <c r="W840" s="12"/>
      <c r="X840" s="12"/>
      <c r="Y840" s="12"/>
      <c r="Z840" s="12"/>
      <c r="AA840" s="12"/>
    </row>
    <row r="841" spans="1:27" ht="12.75" customHeight="1" x14ac:dyDescent="0.15">
      <c r="A841" s="15">
        <v>202301</v>
      </c>
      <c r="B841" s="13">
        <v>5540246174095</v>
      </c>
      <c r="C841" s="13" t="str">
        <f t="shared" si="35"/>
        <v>CREMERIE</v>
      </c>
      <c r="D841" s="9">
        <v>35</v>
      </c>
      <c r="E841" s="9">
        <v>1128.9023999999999</v>
      </c>
      <c r="F841" s="9">
        <f t="shared" si="36"/>
        <v>32.254354285714285</v>
      </c>
      <c r="G841" s="9">
        <v>7</v>
      </c>
      <c r="H841" s="15"/>
      <c r="I841" s="12"/>
      <c r="J841" s="12"/>
      <c r="K841" s="12"/>
      <c r="L841" s="12"/>
      <c r="M841" s="12"/>
      <c r="N841" s="12"/>
      <c r="O841" s="12"/>
      <c r="P841" s="12"/>
      <c r="Q841" s="12"/>
      <c r="R841" s="12"/>
      <c r="S841" s="12"/>
      <c r="T841" s="12"/>
      <c r="U841" s="12"/>
      <c r="V841" s="12"/>
      <c r="W841" s="12"/>
      <c r="X841" s="12"/>
      <c r="Y841" s="12"/>
      <c r="Z841" s="12"/>
      <c r="AA841" s="12"/>
    </row>
    <row r="842" spans="1:27" ht="12.75" customHeight="1" x14ac:dyDescent="0.15">
      <c r="A842" s="15">
        <v>202301</v>
      </c>
      <c r="B842" s="11">
        <v>5540246174174</v>
      </c>
      <c r="C842" s="13" t="str">
        <f t="shared" si="35"/>
        <v>CREMERIE</v>
      </c>
      <c r="D842" s="6">
        <v>91</v>
      </c>
      <c r="E842" s="6">
        <v>1251.8063999999999</v>
      </c>
      <c r="F842" s="9">
        <f t="shared" si="36"/>
        <v>13.756114285714284</v>
      </c>
      <c r="G842" s="6">
        <v>96</v>
      </c>
      <c r="H842" s="15"/>
      <c r="I842" s="12"/>
      <c r="J842" s="12"/>
      <c r="K842" s="12"/>
      <c r="L842" s="12"/>
      <c r="M842" s="12"/>
      <c r="N842" s="12"/>
      <c r="O842" s="12"/>
      <c r="P842" s="12"/>
      <c r="Q842" s="12"/>
      <c r="R842" s="12"/>
      <c r="S842" s="12"/>
      <c r="T842" s="12"/>
      <c r="U842" s="12"/>
      <c r="V842" s="12"/>
      <c r="W842" s="12"/>
      <c r="X842" s="12"/>
      <c r="Y842" s="12"/>
      <c r="Z842" s="12"/>
      <c r="AA842" s="12"/>
    </row>
    <row r="843" spans="1:27" ht="12.75" customHeight="1" x14ac:dyDescent="0.15">
      <c r="A843" s="15">
        <v>202301</v>
      </c>
      <c r="B843" s="13">
        <v>5540246175047</v>
      </c>
      <c r="C843" s="13" t="str">
        <f t="shared" si="35"/>
        <v>CREMERIE</v>
      </c>
      <c r="D843" s="9">
        <v>404</v>
      </c>
      <c r="E843" s="9">
        <v>4374.7776000000003</v>
      </c>
      <c r="F843" s="9">
        <f t="shared" si="36"/>
        <v>10.828657425742575</v>
      </c>
      <c r="G843" s="9">
        <v>84</v>
      </c>
      <c r="H843" s="15"/>
      <c r="I843" s="12"/>
      <c r="J843" s="12"/>
      <c r="K843" s="12"/>
      <c r="L843" s="12"/>
      <c r="M843" s="12"/>
      <c r="N843" s="12"/>
      <c r="O843" s="12"/>
      <c r="P843" s="12"/>
      <c r="Q843" s="12"/>
      <c r="R843" s="12"/>
      <c r="S843" s="12"/>
      <c r="T843" s="12"/>
      <c r="U843" s="12"/>
      <c r="V843" s="12"/>
      <c r="W843" s="12"/>
      <c r="X843" s="12"/>
      <c r="Y843" s="12"/>
      <c r="Z843" s="12"/>
      <c r="AA843" s="12"/>
    </row>
    <row r="844" spans="1:27" ht="12.75" customHeight="1" x14ac:dyDescent="0.15">
      <c r="A844" s="15">
        <v>202301</v>
      </c>
      <c r="B844" s="11">
        <v>5540246175049</v>
      </c>
      <c r="C844" s="13" t="str">
        <f t="shared" si="35"/>
        <v>CREMERIE</v>
      </c>
      <c r="D844" s="6">
        <v>140</v>
      </c>
      <c r="E844" s="6">
        <v>1550.0160000000001</v>
      </c>
      <c r="F844" s="9">
        <f t="shared" si="36"/>
        <v>11.071542857142857</v>
      </c>
      <c r="G844" s="6">
        <v>975</v>
      </c>
      <c r="H844" s="15"/>
      <c r="I844" s="12"/>
      <c r="J844" s="12"/>
      <c r="K844" s="12"/>
      <c r="L844" s="12"/>
      <c r="M844" s="12"/>
      <c r="N844" s="12"/>
      <c r="O844" s="12"/>
      <c r="P844" s="12"/>
      <c r="Q844" s="12"/>
      <c r="R844" s="12"/>
      <c r="S844" s="12"/>
      <c r="T844" s="12"/>
      <c r="U844" s="12"/>
      <c r="V844" s="12"/>
      <c r="W844" s="12"/>
      <c r="X844" s="12"/>
      <c r="Y844" s="12"/>
      <c r="Z844" s="12"/>
      <c r="AA844" s="12"/>
    </row>
    <row r="845" spans="1:27" ht="12.75" customHeight="1" x14ac:dyDescent="0.15">
      <c r="A845" s="15">
        <v>202301</v>
      </c>
      <c r="B845" s="13">
        <v>5540246175050</v>
      </c>
      <c r="C845" s="13" t="str">
        <f t="shared" si="35"/>
        <v>CREMERIE</v>
      </c>
      <c r="D845" s="9">
        <v>474</v>
      </c>
      <c r="E845" s="9">
        <v>5789.1455999999998</v>
      </c>
      <c r="F845" s="9">
        <f t="shared" si="36"/>
        <v>12.213387341772151</v>
      </c>
      <c r="G845" s="9">
        <v>516</v>
      </c>
      <c r="H845" s="15"/>
      <c r="I845" s="12"/>
      <c r="J845" s="12"/>
      <c r="K845" s="12"/>
      <c r="L845" s="12"/>
      <c r="M845" s="12"/>
      <c r="N845" s="12"/>
      <c r="O845" s="12"/>
      <c r="P845" s="12"/>
      <c r="Q845" s="12"/>
      <c r="R845" s="12"/>
      <c r="S845" s="12"/>
      <c r="T845" s="12"/>
      <c r="U845" s="12"/>
      <c r="V845" s="12"/>
      <c r="W845" s="12"/>
      <c r="X845" s="12"/>
      <c r="Y845" s="12"/>
      <c r="Z845" s="12"/>
      <c r="AA845" s="12"/>
    </row>
    <row r="846" spans="1:27" ht="12.75" customHeight="1" x14ac:dyDescent="0.15">
      <c r="A846" s="15">
        <v>202301</v>
      </c>
      <c r="B846" s="13">
        <v>5540246176294</v>
      </c>
      <c r="C846" s="13" t="str">
        <f t="shared" si="35"/>
        <v>CREMERIE</v>
      </c>
      <c r="D846" s="9">
        <v>409</v>
      </c>
      <c r="E846" s="9">
        <v>386.98560000000003</v>
      </c>
      <c r="F846" s="9">
        <f t="shared" si="36"/>
        <v>0.94617506112469441</v>
      </c>
      <c r="G846" s="9">
        <v>1411</v>
      </c>
      <c r="H846" s="15"/>
      <c r="I846" s="12"/>
      <c r="J846" s="12"/>
      <c r="K846" s="12"/>
      <c r="L846" s="12"/>
      <c r="M846" s="12"/>
      <c r="N846" s="12"/>
      <c r="O846" s="12"/>
      <c r="P846" s="12"/>
      <c r="Q846" s="12"/>
      <c r="R846" s="12"/>
      <c r="S846" s="12"/>
      <c r="T846" s="12"/>
      <c r="U846" s="12"/>
      <c r="V846" s="12"/>
      <c r="W846" s="12"/>
      <c r="X846" s="12"/>
      <c r="Y846" s="12"/>
      <c r="Z846" s="12"/>
      <c r="AA846" s="12"/>
    </row>
    <row r="847" spans="1:27" ht="12.75" customHeight="1" x14ac:dyDescent="0.15">
      <c r="A847" s="15">
        <v>202301</v>
      </c>
      <c r="B847" s="11">
        <v>5540246176295</v>
      </c>
      <c r="C847" s="13" t="str">
        <f t="shared" si="35"/>
        <v>CREMERIE</v>
      </c>
      <c r="D847" s="6">
        <v>11886</v>
      </c>
      <c r="E847" s="6">
        <v>11264.8752</v>
      </c>
      <c r="F847" s="9">
        <f t="shared" si="36"/>
        <v>0.94774316002019188</v>
      </c>
      <c r="G847" s="6">
        <v>11099</v>
      </c>
      <c r="H847" s="15"/>
      <c r="I847" s="12"/>
      <c r="J847" s="12"/>
      <c r="K847" s="12"/>
      <c r="L847" s="12"/>
      <c r="M847" s="12"/>
      <c r="N847" s="12"/>
      <c r="O847" s="12"/>
      <c r="P847" s="12"/>
      <c r="Q847" s="12"/>
      <c r="R847" s="12"/>
      <c r="S847" s="12"/>
      <c r="T847" s="12"/>
      <c r="U847" s="12"/>
      <c r="V847" s="12"/>
      <c r="W847" s="12"/>
      <c r="X847" s="12"/>
      <c r="Y847" s="12"/>
      <c r="Z847" s="12"/>
      <c r="AA847" s="12"/>
    </row>
    <row r="848" spans="1:27" ht="12.75" customHeight="1" x14ac:dyDescent="0.15">
      <c r="A848" s="15">
        <v>202301</v>
      </c>
      <c r="B848" s="11">
        <v>5540246176699</v>
      </c>
      <c r="C848" s="13" t="str">
        <f t="shared" si="35"/>
        <v>CREMERIE</v>
      </c>
      <c r="D848" s="6">
        <v>4803</v>
      </c>
      <c r="E848" s="6">
        <v>2459.1600000000003</v>
      </c>
      <c r="F848" s="9">
        <f t="shared" si="36"/>
        <v>0.512004996876952</v>
      </c>
      <c r="G848" s="6">
        <v>11484</v>
      </c>
      <c r="H848" s="15"/>
      <c r="I848" s="12"/>
      <c r="J848" s="12"/>
      <c r="K848" s="12"/>
      <c r="L848" s="12"/>
      <c r="M848" s="12"/>
      <c r="N848" s="12"/>
      <c r="O848" s="12"/>
      <c r="P848" s="12"/>
      <c r="Q848" s="12"/>
      <c r="R848" s="12"/>
      <c r="S848" s="12"/>
      <c r="T848" s="12"/>
      <c r="U848" s="12"/>
      <c r="V848" s="12"/>
      <c r="W848" s="12"/>
      <c r="X848" s="12"/>
      <c r="Y848" s="12"/>
      <c r="Z848" s="12"/>
      <c r="AA848" s="12"/>
    </row>
    <row r="849" spans="1:27" ht="12.75" customHeight="1" x14ac:dyDescent="0.15">
      <c r="A849" s="15">
        <v>202301</v>
      </c>
      <c r="B849" s="11">
        <v>5540246177133</v>
      </c>
      <c r="C849" s="13" t="str">
        <f t="shared" si="35"/>
        <v>MIX LEGUMES</v>
      </c>
      <c r="D849" s="6">
        <v>12366</v>
      </c>
      <c r="E849" s="6">
        <v>55791.028800000007</v>
      </c>
      <c r="F849" s="9">
        <f t="shared" si="36"/>
        <v>4.5116471615720526</v>
      </c>
      <c r="G849" s="6">
        <v>5708</v>
      </c>
      <c r="H849" s="15"/>
      <c r="I849" s="12"/>
      <c r="J849" s="12"/>
      <c r="K849" s="12"/>
      <c r="L849" s="12"/>
      <c r="M849" s="12"/>
      <c r="N849" s="12"/>
      <c r="O849" s="12"/>
      <c r="P849" s="12"/>
      <c r="Q849" s="12"/>
      <c r="R849" s="12"/>
      <c r="S849" s="12"/>
      <c r="T849" s="12"/>
      <c r="U849" s="12"/>
      <c r="V849" s="12"/>
      <c r="W849" s="12"/>
      <c r="X849" s="12"/>
      <c r="Y849" s="12"/>
      <c r="Z849" s="12"/>
      <c r="AA849" s="12"/>
    </row>
    <row r="850" spans="1:27" ht="12.75" customHeight="1" x14ac:dyDescent="0.15">
      <c r="A850" s="15">
        <v>202301</v>
      </c>
      <c r="B850" s="11">
        <v>5540246177376</v>
      </c>
      <c r="C850" s="13" t="str">
        <f t="shared" si="35"/>
        <v>BOULANGERIE</v>
      </c>
      <c r="D850" s="6">
        <v>928</v>
      </c>
      <c r="E850" s="6">
        <v>37310.976000000002</v>
      </c>
      <c r="F850" s="9">
        <f t="shared" si="36"/>
        <v>40.205793103448279</v>
      </c>
      <c r="G850" s="6">
        <v>184</v>
      </c>
      <c r="H850" s="15"/>
      <c r="I850" s="12"/>
      <c r="J850" s="12"/>
      <c r="K850" s="12"/>
      <c r="L850" s="12"/>
      <c r="M850" s="12"/>
      <c r="N850" s="12"/>
      <c r="O850" s="12"/>
      <c r="P850" s="12"/>
      <c r="Q850" s="12"/>
      <c r="R850" s="12"/>
      <c r="S850" s="12"/>
      <c r="T850" s="12"/>
      <c r="U850" s="12"/>
      <c r="V850" s="12"/>
      <c r="W850" s="12"/>
      <c r="X850" s="12"/>
      <c r="Y850" s="12"/>
      <c r="Z850" s="12"/>
      <c r="AA850" s="12"/>
    </row>
    <row r="851" spans="1:27" ht="12.75" customHeight="1" x14ac:dyDescent="0.15">
      <c r="A851" s="15">
        <v>202301</v>
      </c>
      <c r="B851" s="13">
        <v>5540246180522</v>
      </c>
      <c r="C851" s="13" t="str">
        <f t="shared" si="35"/>
        <v>BOULANGERIE</v>
      </c>
      <c r="D851" s="9">
        <v>543</v>
      </c>
      <c r="E851" s="9">
        <v>10564.689600000002</v>
      </c>
      <c r="F851" s="9">
        <f t="shared" si="36"/>
        <v>19.456150276243097</v>
      </c>
      <c r="G851" s="9">
        <v>279</v>
      </c>
      <c r="H851" s="15"/>
      <c r="I851" s="12"/>
      <c r="J851" s="12"/>
      <c r="K851" s="12"/>
      <c r="L851" s="12"/>
      <c r="M851" s="12"/>
      <c r="N851" s="12"/>
      <c r="O851" s="12"/>
      <c r="P851" s="12"/>
      <c r="Q851" s="12"/>
      <c r="R851" s="12"/>
      <c r="S851" s="12"/>
      <c r="T851" s="12"/>
      <c r="U851" s="12"/>
      <c r="V851" s="12"/>
      <c r="W851" s="12"/>
      <c r="X851" s="12"/>
      <c r="Y851" s="12"/>
      <c r="Z851" s="12"/>
      <c r="AA851" s="12"/>
    </row>
    <row r="852" spans="1:27" ht="12.75" customHeight="1" x14ac:dyDescent="0.15">
      <c r="A852" s="15">
        <v>202301</v>
      </c>
      <c r="B852" s="11">
        <v>5540246181016</v>
      </c>
      <c r="C852" s="13" t="str">
        <f t="shared" si="35"/>
        <v>VOLAILLE</v>
      </c>
      <c r="D852" s="6">
        <v>17456</v>
      </c>
      <c r="E852" s="6">
        <v>152767.29600000003</v>
      </c>
      <c r="F852" s="9">
        <f t="shared" si="36"/>
        <v>8.7515637030247504</v>
      </c>
      <c r="G852" s="6">
        <v>3536</v>
      </c>
      <c r="H852" s="15"/>
      <c r="I852" s="12"/>
      <c r="J852" s="12"/>
      <c r="K852" s="12"/>
      <c r="L852" s="12"/>
      <c r="M852" s="12"/>
      <c r="N852" s="12"/>
      <c r="O852" s="12"/>
      <c r="P852" s="12"/>
      <c r="Q852" s="12"/>
      <c r="R852" s="12"/>
      <c r="S852" s="12"/>
      <c r="T852" s="12"/>
      <c r="U852" s="12"/>
      <c r="V852" s="12"/>
      <c r="W852" s="12"/>
      <c r="X852" s="12"/>
      <c r="Y852" s="12"/>
      <c r="Z852" s="12"/>
      <c r="AA852" s="12"/>
    </row>
    <row r="853" spans="1:27" ht="12.75" customHeight="1" x14ac:dyDescent="0.15">
      <c r="A853" s="15">
        <v>202301</v>
      </c>
      <c r="B853" s="13">
        <v>5540246181061</v>
      </c>
      <c r="C853" s="13" t="str">
        <f t="shared" si="35"/>
        <v>VOLAILLE</v>
      </c>
      <c r="D853" s="9">
        <v>13886</v>
      </c>
      <c r="E853" s="9">
        <v>20477.3184</v>
      </c>
      <c r="F853" s="9">
        <f t="shared" si="36"/>
        <v>1.4746736569206396</v>
      </c>
      <c r="G853" s="9">
        <v>13364</v>
      </c>
      <c r="H853" s="15"/>
      <c r="I853" s="12"/>
      <c r="J853" s="12"/>
      <c r="K853" s="12"/>
      <c r="L853" s="12"/>
      <c r="M853" s="12"/>
      <c r="N853" s="12"/>
      <c r="O853" s="12"/>
      <c r="P853" s="12"/>
      <c r="Q853" s="12"/>
      <c r="R853" s="12"/>
      <c r="S853" s="12"/>
      <c r="T853" s="12"/>
      <c r="U853" s="12"/>
      <c r="V853" s="12"/>
      <c r="W853" s="12"/>
      <c r="X853" s="12"/>
      <c r="Y853" s="12"/>
      <c r="Z853" s="12"/>
      <c r="AA853" s="12"/>
    </row>
    <row r="854" spans="1:27" ht="12.75" customHeight="1" x14ac:dyDescent="0.15">
      <c r="A854" s="15">
        <v>202301</v>
      </c>
      <c r="B854" s="13">
        <v>5540246182684</v>
      </c>
      <c r="C854" s="13" t="str">
        <f t="shared" si="35"/>
        <v>BOULANGERIE</v>
      </c>
      <c r="D854" s="9">
        <v>226</v>
      </c>
      <c r="E854" s="9">
        <v>11293.128000000001</v>
      </c>
      <c r="F854" s="9">
        <f t="shared" si="36"/>
        <v>49.969592920353982</v>
      </c>
      <c r="G854" s="9">
        <v>79</v>
      </c>
      <c r="H854" s="15"/>
      <c r="I854" s="12"/>
      <c r="J854" s="12"/>
      <c r="K854" s="12"/>
      <c r="L854" s="12"/>
      <c r="M854" s="12"/>
      <c r="N854" s="12"/>
      <c r="O854" s="12"/>
      <c r="P854" s="12"/>
      <c r="Q854" s="12"/>
      <c r="R854" s="12"/>
      <c r="S854" s="12"/>
      <c r="T854" s="12"/>
      <c r="U854" s="12"/>
      <c r="V854" s="12"/>
      <c r="W854" s="12"/>
      <c r="X854" s="12"/>
      <c r="Y854" s="12"/>
      <c r="Z854" s="12"/>
      <c r="AA854" s="12"/>
    </row>
    <row r="855" spans="1:27" ht="12.75" customHeight="1" x14ac:dyDescent="0.15">
      <c r="A855" s="15">
        <v>202301</v>
      </c>
      <c r="B855" s="13">
        <v>5540246183130</v>
      </c>
      <c r="C855" s="13" t="str">
        <f t="shared" si="35"/>
        <v>MIX LEGUMES</v>
      </c>
      <c r="D855" s="9">
        <v>11986</v>
      </c>
      <c r="E855" s="9">
        <v>50749.113600000004</v>
      </c>
      <c r="F855" s="9">
        <f t="shared" si="36"/>
        <v>4.2340325045886873</v>
      </c>
      <c r="G855" s="9">
        <v>1379</v>
      </c>
      <c r="H855" s="15"/>
      <c r="I855" s="12"/>
      <c r="J855" s="12"/>
      <c r="K855" s="12"/>
      <c r="L855" s="12"/>
      <c r="M855" s="12"/>
      <c r="N855" s="12"/>
      <c r="O855" s="12"/>
      <c r="P855" s="12"/>
      <c r="Q855" s="12"/>
      <c r="R855" s="12"/>
      <c r="S855" s="12"/>
      <c r="T855" s="12"/>
      <c r="U855" s="12"/>
      <c r="V855" s="12"/>
      <c r="W855" s="12"/>
      <c r="X855" s="12"/>
      <c r="Y855" s="12"/>
      <c r="Z855" s="12"/>
      <c r="AA855" s="12"/>
    </row>
    <row r="856" spans="1:27" ht="12.75" customHeight="1" x14ac:dyDescent="0.15">
      <c r="A856" s="15">
        <v>202301</v>
      </c>
      <c r="B856" s="13">
        <v>5540246183455</v>
      </c>
      <c r="C856" s="13" t="str">
        <f t="shared" si="35"/>
        <v>MIX LEGUMES</v>
      </c>
      <c r="D856" s="9">
        <v>859</v>
      </c>
      <c r="E856" s="9">
        <v>6906.6864000000005</v>
      </c>
      <c r="F856" s="9">
        <f t="shared" si="36"/>
        <v>8.040379976717114</v>
      </c>
      <c r="G856" s="9">
        <v>24</v>
      </c>
      <c r="H856" s="15"/>
      <c r="I856" s="12"/>
      <c r="J856" s="12"/>
      <c r="K856" s="12"/>
      <c r="L856" s="12"/>
      <c r="M856" s="12"/>
      <c r="N856" s="12"/>
      <c r="O856" s="12"/>
      <c r="P856" s="12"/>
      <c r="Q856" s="12"/>
      <c r="R856" s="12"/>
      <c r="S856" s="12"/>
      <c r="T856" s="12"/>
      <c r="U856" s="12"/>
      <c r="V856" s="12"/>
      <c r="W856" s="12"/>
      <c r="X856" s="12"/>
      <c r="Y856" s="12"/>
      <c r="Z856" s="12"/>
      <c r="AA856" s="12"/>
    </row>
    <row r="857" spans="1:27" ht="12.75" customHeight="1" x14ac:dyDescent="0.15">
      <c r="A857" s="15">
        <v>202301</v>
      </c>
      <c r="B857" s="13">
        <v>5540246183537</v>
      </c>
      <c r="C857" s="13" t="str">
        <f t="shared" si="35"/>
        <v>MIX LEGUMES</v>
      </c>
      <c r="D857" s="9">
        <v>6200</v>
      </c>
      <c r="E857" s="9">
        <v>8714.9951999999994</v>
      </c>
      <c r="F857" s="9">
        <f t="shared" si="36"/>
        <v>1.4056443870967741</v>
      </c>
      <c r="G857" s="9">
        <v>650</v>
      </c>
      <c r="H857" s="15"/>
      <c r="I857" s="12"/>
      <c r="J857" s="12"/>
      <c r="K857" s="12"/>
      <c r="L857" s="12"/>
      <c r="M857" s="12"/>
      <c r="N857" s="12"/>
      <c r="O857" s="12"/>
      <c r="P857" s="12"/>
      <c r="Q857" s="12"/>
      <c r="R857" s="12"/>
      <c r="S857" s="12"/>
      <c r="T857" s="12"/>
      <c r="U857" s="12"/>
      <c r="V857" s="12"/>
      <c r="W857" s="12"/>
      <c r="X857" s="12"/>
      <c r="Y857" s="12"/>
      <c r="Z857" s="12"/>
      <c r="AA857" s="12"/>
    </row>
    <row r="858" spans="1:27" ht="12.75" customHeight="1" x14ac:dyDescent="0.15">
      <c r="A858" s="15">
        <v>202301</v>
      </c>
      <c r="B858" s="11">
        <v>5540246183538</v>
      </c>
      <c r="C858" s="13" t="str">
        <f t="shared" si="35"/>
        <v>MIX LEGUMES</v>
      </c>
      <c r="D858" s="6">
        <v>3416</v>
      </c>
      <c r="E858" s="6">
        <v>5188.9680000000008</v>
      </c>
      <c r="F858" s="9">
        <f t="shared" si="36"/>
        <v>1.5190187353629978</v>
      </c>
      <c r="G858" s="6">
        <v>761</v>
      </c>
      <c r="H858" s="15"/>
      <c r="I858" s="12"/>
      <c r="J858" s="12"/>
      <c r="K858" s="12"/>
      <c r="L858" s="12"/>
      <c r="M858" s="12"/>
      <c r="N858" s="12"/>
      <c r="O858" s="12"/>
      <c r="P858" s="12"/>
      <c r="Q858" s="12"/>
      <c r="R858" s="12"/>
      <c r="S858" s="12"/>
      <c r="T858" s="12"/>
      <c r="U858" s="12"/>
      <c r="V858" s="12"/>
      <c r="W858" s="12"/>
      <c r="X858" s="12"/>
      <c r="Y858" s="12"/>
      <c r="Z858" s="12"/>
      <c r="AA858" s="12"/>
    </row>
    <row r="859" spans="1:27" ht="12.75" customHeight="1" x14ac:dyDescent="0.15">
      <c r="A859" s="15">
        <v>202301</v>
      </c>
      <c r="B859" s="13">
        <v>5540246183541</v>
      </c>
      <c r="C859" s="13" t="str">
        <f t="shared" si="35"/>
        <v>MIX LEGUMES</v>
      </c>
      <c r="D859" s="9">
        <v>2413</v>
      </c>
      <c r="E859" s="9">
        <v>25748.236800000002</v>
      </c>
      <c r="F859" s="9">
        <f t="shared" si="36"/>
        <v>10.670632739328637</v>
      </c>
      <c r="G859" s="9">
        <v>372</v>
      </c>
      <c r="H859" s="15"/>
      <c r="I859" s="12"/>
      <c r="J859" s="12"/>
      <c r="K859" s="12"/>
      <c r="L859" s="12"/>
      <c r="M859" s="12"/>
      <c r="N859" s="12"/>
      <c r="O859" s="12"/>
      <c r="P859" s="12"/>
      <c r="Q859" s="12"/>
      <c r="R859" s="12"/>
      <c r="S859" s="12"/>
      <c r="T859" s="12"/>
      <c r="U859" s="12"/>
      <c r="V859" s="12"/>
      <c r="W859" s="12"/>
      <c r="X859" s="12"/>
      <c r="Y859" s="12"/>
      <c r="Z859" s="12"/>
      <c r="AA859" s="12"/>
    </row>
    <row r="860" spans="1:27" ht="12.75" customHeight="1" x14ac:dyDescent="0.15">
      <c r="A860" s="15">
        <v>202301</v>
      </c>
      <c r="B860" s="13">
        <v>5540246183547</v>
      </c>
      <c r="C860" s="13" t="str">
        <f t="shared" si="35"/>
        <v>VOLAILLE</v>
      </c>
      <c r="D860" s="9">
        <v>1207</v>
      </c>
      <c r="E860" s="9">
        <v>17387.136000000002</v>
      </c>
      <c r="F860" s="9">
        <f t="shared" si="36"/>
        <v>14.405249378624692</v>
      </c>
      <c r="G860" s="9">
        <v>1207</v>
      </c>
      <c r="H860" s="15"/>
      <c r="I860" s="12"/>
      <c r="J860" s="12"/>
      <c r="K860" s="12"/>
      <c r="L860" s="12"/>
      <c r="M860" s="12"/>
      <c r="N860" s="12"/>
      <c r="O860" s="12"/>
      <c r="P860" s="12"/>
      <c r="Q860" s="12"/>
      <c r="R860" s="12"/>
      <c r="S860" s="12"/>
      <c r="T860" s="12"/>
      <c r="U860" s="12"/>
      <c r="V860" s="12"/>
      <c r="W860" s="12"/>
      <c r="X860" s="12"/>
      <c r="Y860" s="12"/>
      <c r="Z860" s="12"/>
      <c r="AA860" s="12"/>
    </row>
    <row r="861" spans="1:27" ht="12.75" customHeight="1" x14ac:dyDescent="0.15">
      <c r="A861" s="15">
        <v>202301</v>
      </c>
      <c r="B861" s="13">
        <v>5540246183552</v>
      </c>
      <c r="C861" s="13" t="str">
        <f t="shared" si="35"/>
        <v>MIX LEGUMES</v>
      </c>
      <c r="D861" s="9">
        <v>873</v>
      </c>
      <c r="E861" s="9">
        <v>1608.0768</v>
      </c>
      <c r="F861" s="9">
        <f t="shared" si="36"/>
        <v>1.8420123711340206</v>
      </c>
      <c r="G861" s="9">
        <v>56</v>
      </c>
      <c r="H861" s="15"/>
      <c r="I861" s="12"/>
      <c r="J861" s="12"/>
      <c r="K861" s="12"/>
      <c r="L861" s="12"/>
      <c r="M861" s="12"/>
      <c r="N861" s="12"/>
      <c r="O861" s="12"/>
      <c r="P861" s="12"/>
      <c r="Q861" s="12"/>
      <c r="R861" s="12"/>
      <c r="S861" s="12"/>
      <c r="T861" s="12"/>
      <c r="U861" s="12"/>
      <c r="V861" s="12"/>
      <c r="W861" s="12"/>
      <c r="X861" s="12"/>
      <c r="Y861" s="12"/>
      <c r="Z861" s="12"/>
      <c r="AA861" s="12"/>
    </row>
    <row r="862" spans="1:27" ht="12.75" customHeight="1" x14ac:dyDescent="0.15">
      <c r="A862" s="15">
        <v>202301</v>
      </c>
      <c r="B862" s="11">
        <v>5540246183554</v>
      </c>
      <c r="C862" s="13" t="str">
        <f t="shared" si="35"/>
        <v>MIX LEGUMES</v>
      </c>
      <c r="D862" s="6">
        <v>1782</v>
      </c>
      <c r="E862" s="6">
        <v>13589.553600000001</v>
      </c>
      <c r="F862" s="9">
        <f t="shared" si="36"/>
        <v>7.6260121212121215</v>
      </c>
      <c r="G862" s="6">
        <v>0</v>
      </c>
      <c r="H862" s="15"/>
      <c r="I862" s="12"/>
      <c r="J862" s="12"/>
      <c r="K862" s="12"/>
      <c r="L862" s="12"/>
      <c r="M862" s="12"/>
      <c r="N862" s="12"/>
      <c r="O862" s="12"/>
      <c r="P862" s="12"/>
      <c r="Q862" s="12"/>
      <c r="R862" s="12"/>
      <c r="S862" s="12"/>
      <c r="T862" s="12"/>
      <c r="U862" s="12"/>
      <c r="V862" s="12"/>
      <c r="W862" s="12"/>
      <c r="X862" s="12"/>
      <c r="Y862" s="12"/>
      <c r="Z862" s="12"/>
      <c r="AA862" s="12"/>
    </row>
    <row r="863" spans="1:27" ht="12.75" customHeight="1" x14ac:dyDescent="0.15">
      <c r="A863" s="15">
        <v>202301</v>
      </c>
      <c r="B863" s="13">
        <v>5540246183555</v>
      </c>
      <c r="C863" s="13" t="str">
        <f t="shared" si="35"/>
        <v>MIX LEGUMES</v>
      </c>
      <c r="D863" s="9">
        <v>3750</v>
      </c>
      <c r="E863" s="9">
        <v>5012.4528</v>
      </c>
      <c r="F863" s="9">
        <f t="shared" si="36"/>
        <v>1.33665408</v>
      </c>
      <c r="G863" s="9">
        <v>260</v>
      </c>
      <c r="H863" s="15"/>
      <c r="I863" s="12"/>
      <c r="J863" s="12"/>
      <c r="K863" s="12"/>
      <c r="L863" s="12"/>
      <c r="M863" s="12"/>
      <c r="N863" s="12"/>
      <c r="O863" s="12"/>
      <c r="P863" s="12"/>
      <c r="Q863" s="12"/>
      <c r="R863" s="12"/>
      <c r="S863" s="12"/>
      <c r="T863" s="12"/>
      <c r="U863" s="12"/>
      <c r="V863" s="12"/>
      <c r="W863" s="12"/>
      <c r="X863" s="12"/>
      <c r="Y863" s="12"/>
      <c r="Z863" s="12"/>
      <c r="AA863" s="12"/>
    </row>
    <row r="864" spans="1:27" ht="12.75" customHeight="1" x14ac:dyDescent="0.15">
      <c r="A864" s="15">
        <v>202301</v>
      </c>
      <c r="B864" s="11">
        <v>5540246183558</v>
      </c>
      <c r="C864" s="13" t="str">
        <f t="shared" si="35"/>
        <v>MIX LEGUMES</v>
      </c>
      <c r="D864" s="6">
        <v>7146</v>
      </c>
      <c r="E864" s="6">
        <v>42218.668800000007</v>
      </c>
      <c r="F864" s="9">
        <f t="shared" si="36"/>
        <v>5.9080141057934519</v>
      </c>
      <c r="G864" s="6">
        <v>1021</v>
      </c>
      <c r="H864" s="15"/>
      <c r="I864" s="12"/>
      <c r="J864" s="12"/>
      <c r="K864" s="12"/>
      <c r="L864" s="12"/>
      <c r="M864" s="12"/>
      <c r="N864" s="12"/>
      <c r="O864" s="12"/>
      <c r="P864" s="12"/>
      <c r="Q864" s="12"/>
      <c r="R864" s="12"/>
      <c r="S864" s="12"/>
      <c r="T864" s="12"/>
      <c r="U864" s="12"/>
      <c r="V864" s="12"/>
      <c r="W864" s="12"/>
      <c r="X864" s="12"/>
      <c r="Y864" s="12"/>
      <c r="Z864" s="12"/>
      <c r="AA864" s="12"/>
    </row>
    <row r="865" spans="1:27" ht="12.75" customHeight="1" x14ac:dyDescent="0.15">
      <c r="A865" s="15">
        <v>202301</v>
      </c>
      <c r="B865" s="13">
        <v>5540246183560</v>
      </c>
      <c r="C865" s="13" t="str">
        <f t="shared" si="35"/>
        <v>MIX LEGUMES</v>
      </c>
      <c r="D865" s="9">
        <v>1082</v>
      </c>
      <c r="E865" s="9">
        <v>24858.014400000004</v>
      </c>
      <c r="F865" s="9">
        <f t="shared" si="36"/>
        <v>22.97413530499076</v>
      </c>
      <c r="G865" s="9">
        <v>75</v>
      </c>
      <c r="H865" s="15"/>
      <c r="I865" s="12"/>
      <c r="J865" s="12"/>
      <c r="K865" s="12"/>
      <c r="L865" s="12"/>
      <c r="M865" s="12"/>
      <c r="N865" s="12"/>
      <c r="O865" s="12"/>
      <c r="P865" s="12"/>
      <c r="Q865" s="12"/>
      <c r="R865" s="12"/>
      <c r="S865" s="12"/>
      <c r="T865" s="12"/>
      <c r="U865" s="12"/>
      <c r="V865" s="12"/>
      <c r="W865" s="12"/>
      <c r="X865" s="12"/>
      <c r="Y865" s="12"/>
      <c r="Z865" s="12"/>
      <c r="AA865" s="12"/>
    </row>
    <row r="866" spans="1:27" ht="12.75" customHeight="1" x14ac:dyDescent="0.15">
      <c r="A866" s="15">
        <v>202301</v>
      </c>
      <c r="B866" s="11">
        <v>5540246183587</v>
      </c>
      <c r="C866" s="13" t="str">
        <f t="shared" si="35"/>
        <v>MIX LEGUMES</v>
      </c>
      <c r="D866" s="6">
        <v>905</v>
      </c>
      <c r="E866" s="6">
        <v>19055.088</v>
      </c>
      <c r="F866" s="9">
        <f t="shared" si="36"/>
        <v>21.05534585635359</v>
      </c>
      <c r="G866" s="6">
        <v>140</v>
      </c>
      <c r="H866" s="15"/>
      <c r="I866" s="12"/>
      <c r="J866" s="12"/>
      <c r="K866" s="12"/>
      <c r="L866" s="12"/>
      <c r="M866" s="12"/>
      <c r="N866" s="12"/>
      <c r="O866" s="12"/>
      <c r="P866" s="12"/>
      <c r="Q866" s="12"/>
      <c r="R866" s="12"/>
      <c r="S866" s="12"/>
      <c r="T866" s="12"/>
      <c r="U866" s="12"/>
      <c r="V866" s="12"/>
      <c r="W866" s="12"/>
      <c r="X866" s="12"/>
      <c r="Y866" s="12"/>
      <c r="Z866" s="12"/>
      <c r="AA866" s="12"/>
    </row>
    <row r="867" spans="1:27" ht="12.75" customHeight="1" x14ac:dyDescent="0.15">
      <c r="A867" s="15">
        <v>202301</v>
      </c>
      <c r="B867" s="13">
        <v>5540246183589</v>
      </c>
      <c r="C867" s="13" t="str">
        <f t="shared" si="35"/>
        <v>MIX LEGUMES</v>
      </c>
      <c r="D867" s="9">
        <v>1021</v>
      </c>
      <c r="E867" s="9">
        <v>13457.664000000001</v>
      </c>
      <c r="F867" s="9">
        <f t="shared" si="36"/>
        <v>13.180865817825662</v>
      </c>
      <c r="G867" s="9">
        <v>430</v>
      </c>
      <c r="H867" s="15"/>
      <c r="I867" s="12"/>
      <c r="J867" s="12"/>
      <c r="K867" s="12"/>
      <c r="L867" s="12"/>
      <c r="M867" s="12"/>
      <c r="N867" s="12"/>
      <c r="O867" s="12"/>
      <c r="P867" s="12"/>
      <c r="Q867" s="12"/>
      <c r="R867" s="12"/>
      <c r="S867" s="12"/>
      <c r="T867" s="12"/>
      <c r="U867" s="12"/>
      <c r="V867" s="12"/>
      <c r="W867" s="12"/>
      <c r="X867" s="12"/>
      <c r="Y867" s="12"/>
      <c r="Z867" s="12"/>
      <c r="AA867" s="12"/>
    </row>
    <row r="868" spans="1:27" ht="12.75" customHeight="1" x14ac:dyDescent="0.15">
      <c r="A868" s="15">
        <v>202301</v>
      </c>
      <c r="B868" s="13">
        <v>5540246183844</v>
      </c>
      <c r="C868" s="13" t="str">
        <f t="shared" si="35"/>
        <v>BOULANGERIE</v>
      </c>
      <c r="D868" s="9">
        <v>256</v>
      </c>
      <c r="E868" s="9">
        <v>7365.6</v>
      </c>
      <c r="F868" s="9">
        <f t="shared" si="36"/>
        <v>28.771875000000001</v>
      </c>
      <c r="G868" s="9">
        <v>79</v>
      </c>
      <c r="H868" s="15"/>
      <c r="I868" s="12"/>
      <c r="J868" s="12"/>
      <c r="K868" s="12"/>
      <c r="L868" s="12"/>
      <c r="M868" s="12"/>
      <c r="N868" s="12"/>
      <c r="O868" s="12"/>
      <c r="P868" s="12"/>
      <c r="Q868" s="12"/>
      <c r="R868" s="12"/>
      <c r="S868" s="12"/>
      <c r="T868" s="12"/>
      <c r="U868" s="12"/>
      <c r="V868" s="12"/>
      <c r="W868" s="12"/>
      <c r="X868" s="12"/>
      <c r="Y868" s="12"/>
      <c r="Z868" s="12"/>
      <c r="AA868" s="12"/>
    </row>
    <row r="869" spans="1:27" ht="12.75" customHeight="1" x14ac:dyDescent="0.15">
      <c r="A869" s="15">
        <v>202301</v>
      </c>
      <c r="B869" s="11">
        <v>5540246185278</v>
      </c>
      <c r="C869" s="13" t="str">
        <f t="shared" si="35"/>
        <v>VOLAILLE</v>
      </c>
      <c r="D869" s="6">
        <v>0</v>
      </c>
      <c r="E869" s="6">
        <v>0</v>
      </c>
      <c r="F869" s="9" t="str">
        <f t="shared" si="36"/>
        <v>-</v>
      </c>
      <c r="G869" s="6">
        <v>14923</v>
      </c>
      <c r="H869" s="15"/>
      <c r="I869" s="12"/>
      <c r="J869" s="12"/>
      <c r="K869" s="12"/>
      <c r="L869" s="12"/>
      <c r="M869" s="12"/>
      <c r="N869" s="12"/>
      <c r="O869" s="12"/>
      <c r="P869" s="12"/>
      <c r="Q869" s="12"/>
      <c r="R869" s="12"/>
      <c r="S869" s="12"/>
      <c r="T869" s="12"/>
      <c r="U869" s="12"/>
      <c r="V869" s="12"/>
      <c r="W869" s="12"/>
      <c r="X869" s="12"/>
      <c r="Y869" s="12"/>
      <c r="Z869" s="12"/>
      <c r="AA869" s="12"/>
    </row>
    <row r="870" spans="1:27" ht="12.75" customHeight="1" x14ac:dyDescent="0.15">
      <c r="A870" s="15">
        <v>202301</v>
      </c>
      <c r="B870" s="13">
        <v>5540246185429</v>
      </c>
      <c r="C870" s="13" t="str">
        <f t="shared" si="35"/>
        <v>CREMERIE</v>
      </c>
      <c r="D870" s="9">
        <v>126</v>
      </c>
      <c r="E870" s="9">
        <v>662.51520000000005</v>
      </c>
      <c r="F870" s="9">
        <f t="shared" si="36"/>
        <v>5.258057142857143</v>
      </c>
      <c r="G870" s="9">
        <v>42</v>
      </c>
      <c r="H870" s="15"/>
      <c r="I870" s="12"/>
      <c r="J870" s="12"/>
      <c r="K870" s="12"/>
      <c r="L870" s="12"/>
      <c r="M870" s="12"/>
      <c r="N870" s="12"/>
      <c r="O870" s="12"/>
      <c r="P870" s="12"/>
      <c r="Q870" s="12"/>
      <c r="R870" s="12"/>
      <c r="S870" s="12"/>
      <c r="T870" s="12"/>
      <c r="U870" s="12"/>
      <c r="V870" s="12"/>
      <c r="W870" s="12"/>
      <c r="X870" s="12"/>
      <c r="Y870" s="12"/>
      <c r="Z870" s="12"/>
      <c r="AA870" s="12"/>
    </row>
    <row r="871" spans="1:27" ht="12.75" customHeight="1" x14ac:dyDescent="0.15">
      <c r="A871" s="15">
        <v>202301</v>
      </c>
      <c r="B871" s="13">
        <v>5540246185562</v>
      </c>
      <c r="C871" s="13" t="str">
        <f t="shared" si="35"/>
        <v>CREMERIE</v>
      </c>
      <c r="D871" s="9">
        <v>362</v>
      </c>
      <c r="E871" s="9">
        <v>1051.3152000000002</v>
      </c>
      <c r="F871" s="9">
        <f t="shared" si="36"/>
        <v>2.9041856353591164</v>
      </c>
      <c r="G871" s="9">
        <v>209</v>
      </c>
      <c r="H871" s="15"/>
      <c r="I871" s="12"/>
      <c r="J871" s="12"/>
      <c r="K871" s="12"/>
      <c r="L871" s="12"/>
      <c r="M871" s="12"/>
      <c r="N871" s="12"/>
      <c r="O871" s="12"/>
      <c r="P871" s="12"/>
      <c r="Q871" s="12"/>
      <c r="R871" s="12"/>
      <c r="S871" s="12"/>
      <c r="T871" s="12"/>
      <c r="U871" s="12"/>
      <c r="V871" s="12"/>
      <c r="W871" s="12"/>
      <c r="X871" s="12"/>
      <c r="Y871" s="12"/>
      <c r="Z871" s="12"/>
      <c r="AA871" s="12"/>
    </row>
    <row r="872" spans="1:27" ht="12.75" customHeight="1" x14ac:dyDescent="0.15">
      <c r="A872" s="15">
        <v>202301</v>
      </c>
      <c r="B872" s="11">
        <v>5540246186010</v>
      </c>
      <c r="C872" s="13" t="str">
        <f t="shared" si="35"/>
        <v>EMBALLAGES</v>
      </c>
      <c r="D872" s="6">
        <v>56</v>
      </c>
      <c r="E872" s="6">
        <v>8202.1248000000014</v>
      </c>
      <c r="F872" s="9">
        <f t="shared" si="36"/>
        <v>146.46651428571431</v>
      </c>
      <c r="G872" s="6">
        <v>5</v>
      </c>
      <c r="H872" s="15"/>
      <c r="I872" s="12"/>
      <c r="J872" s="12"/>
      <c r="K872" s="12"/>
      <c r="L872" s="12"/>
      <c r="M872" s="12"/>
      <c r="N872" s="12"/>
      <c r="O872" s="12"/>
      <c r="P872" s="12"/>
      <c r="Q872" s="12"/>
      <c r="R872" s="12"/>
      <c r="S872" s="12"/>
      <c r="T872" s="12"/>
      <c r="U872" s="12"/>
      <c r="V872" s="12"/>
      <c r="W872" s="12"/>
      <c r="X872" s="12"/>
      <c r="Y872" s="12"/>
      <c r="Z872" s="12"/>
      <c r="AA872" s="12"/>
    </row>
    <row r="873" spans="1:27" ht="12.75" customHeight="1" x14ac:dyDescent="0.15">
      <c r="A873" s="15">
        <v>202301</v>
      </c>
      <c r="B873" s="13">
        <v>5540246186011</v>
      </c>
      <c r="C873" s="13" t="str">
        <f t="shared" si="35"/>
        <v>EMBALLAGES</v>
      </c>
      <c r="D873" s="9">
        <v>52</v>
      </c>
      <c r="E873" s="9">
        <v>2906.3232000000003</v>
      </c>
      <c r="F873" s="9">
        <f t="shared" si="36"/>
        <v>55.890830769230774</v>
      </c>
      <c r="G873" s="9">
        <v>0</v>
      </c>
      <c r="H873" s="15"/>
      <c r="I873" s="12"/>
      <c r="J873" s="12"/>
      <c r="K873" s="12"/>
      <c r="L873" s="12"/>
      <c r="M873" s="12"/>
      <c r="N873" s="12"/>
      <c r="O873" s="12"/>
      <c r="P873" s="12"/>
      <c r="Q873" s="12"/>
      <c r="R873" s="12"/>
      <c r="S873" s="12"/>
      <c r="T873" s="12"/>
      <c r="U873" s="12"/>
      <c r="V873" s="12"/>
      <c r="W873" s="12"/>
      <c r="X873" s="12"/>
      <c r="Y873" s="12"/>
      <c r="Z873" s="12"/>
      <c r="AA873" s="12"/>
    </row>
    <row r="874" spans="1:27" ht="12.75" customHeight="1" x14ac:dyDescent="0.15">
      <c r="A874" s="15">
        <v>202301</v>
      </c>
      <c r="B874" s="11">
        <v>5540246186017</v>
      </c>
      <c r="C874" s="13" t="str">
        <f t="shared" si="35"/>
        <v>EMBALLAGES</v>
      </c>
      <c r="D874" s="6">
        <v>35</v>
      </c>
      <c r="E874" s="6">
        <v>3684.5280000000002</v>
      </c>
      <c r="F874" s="9">
        <f t="shared" si="36"/>
        <v>105.27222857142858</v>
      </c>
      <c r="G874" s="6">
        <v>3</v>
      </c>
      <c r="H874" s="15"/>
      <c r="I874" s="12"/>
      <c r="J874" s="12"/>
      <c r="K874" s="12"/>
      <c r="L874" s="12"/>
      <c r="M874" s="12"/>
      <c r="N874" s="12"/>
      <c r="O874" s="12"/>
      <c r="P874" s="12"/>
      <c r="Q874" s="12"/>
      <c r="R874" s="12"/>
      <c r="S874" s="12"/>
      <c r="T874" s="12"/>
      <c r="U874" s="12"/>
      <c r="V874" s="12"/>
      <c r="W874" s="12"/>
      <c r="X874" s="12"/>
      <c r="Y874" s="12"/>
      <c r="Z874" s="12"/>
      <c r="AA874" s="12"/>
    </row>
    <row r="875" spans="1:27" ht="12.75" customHeight="1" x14ac:dyDescent="0.15">
      <c r="A875" s="15">
        <v>202301</v>
      </c>
      <c r="B875" s="13">
        <v>5540246186325</v>
      </c>
      <c r="C875" s="13" t="str">
        <f t="shared" si="35"/>
        <v>CREMERIE</v>
      </c>
      <c r="D875" s="9">
        <v>362</v>
      </c>
      <c r="E875" s="9">
        <v>889.57439999999997</v>
      </c>
      <c r="F875" s="9">
        <f t="shared" si="36"/>
        <v>2.4573878453038671</v>
      </c>
      <c r="G875" s="9">
        <v>70</v>
      </c>
      <c r="H875" s="15"/>
      <c r="I875" s="12"/>
      <c r="J875" s="12"/>
      <c r="K875" s="12"/>
      <c r="L875" s="12"/>
      <c r="M875" s="12"/>
      <c r="N875" s="12"/>
      <c r="O875" s="12"/>
      <c r="P875" s="12"/>
      <c r="Q875" s="12"/>
      <c r="R875" s="12"/>
      <c r="S875" s="12"/>
      <c r="T875" s="12"/>
      <c r="U875" s="12"/>
      <c r="V875" s="12"/>
      <c r="W875" s="12"/>
      <c r="X875" s="12"/>
      <c r="Y875" s="12"/>
      <c r="Z875" s="12"/>
      <c r="AA875" s="12"/>
    </row>
    <row r="876" spans="1:27" ht="12.75" customHeight="1" x14ac:dyDescent="0.15">
      <c r="A876" s="15">
        <v>202301</v>
      </c>
      <c r="B876" s="11">
        <v>5540246186351</v>
      </c>
      <c r="C876" s="13" t="str">
        <f t="shared" si="35"/>
        <v>MIX LEGUMES</v>
      </c>
      <c r="D876" s="6">
        <v>731</v>
      </c>
      <c r="E876" s="6">
        <v>43314.264000000003</v>
      </c>
      <c r="F876" s="9">
        <f t="shared" si="36"/>
        <v>59.253439124487009</v>
      </c>
      <c r="G876" s="6">
        <v>0</v>
      </c>
      <c r="H876" s="15"/>
      <c r="I876" s="12"/>
      <c r="J876" s="12"/>
      <c r="K876" s="12"/>
      <c r="L876" s="12"/>
      <c r="M876" s="12"/>
      <c r="N876" s="12"/>
      <c r="O876" s="12"/>
      <c r="P876" s="12"/>
      <c r="Q876" s="12"/>
      <c r="R876" s="12"/>
      <c r="S876" s="12"/>
      <c r="T876" s="12"/>
      <c r="U876" s="12"/>
      <c r="V876" s="12"/>
      <c r="W876" s="12"/>
      <c r="X876" s="12"/>
      <c r="Y876" s="12"/>
      <c r="Z876" s="12"/>
      <c r="AA876" s="12"/>
    </row>
    <row r="877" spans="1:27" ht="12.75" customHeight="1" x14ac:dyDescent="0.15">
      <c r="A877" s="15">
        <v>202301</v>
      </c>
      <c r="B877" s="13">
        <v>5540246186352</v>
      </c>
      <c r="C877" s="13" t="str">
        <f t="shared" si="35"/>
        <v>MIX LEGUMES</v>
      </c>
      <c r="D877" s="9">
        <v>2088</v>
      </c>
      <c r="E877" s="9">
        <v>21967.200000000001</v>
      </c>
      <c r="F877" s="9">
        <f t="shared" si="36"/>
        <v>10.520689655172415</v>
      </c>
      <c r="G877" s="9">
        <v>256</v>
      </c>
      <c r="H877" s="15"/>
      <c r="I877" s="12"/>
      <c r="J877" s="12"/>
      <c r="K877" s="12"/>
      <c r="L877" s="12"/>
      <c r="M877" s="12"/>
      <c r="N877" s="12"/>
      <c r="O877" s="12"/>
      <c r="P877" s="12"/>
      <c r="Q877" s="12"/>
      <c r="R877" s="12"/>
      <c r="S877" s="12"/>
      <c r="T877" s="12"/>
      <c r="U877" s="12"/>
      <c r="V877" s="12"/>
      <c r="W877" s="12"/>
      <c r="X877" s="12"/>
      <c r="Y877" s="12"/>
      <c r="Z877" s="12"/>
      <c r="AA877" s="12"/>
    </row>
    <row r="878" spans="1:27" ht="12.75" customHeight="1" x14ac:dyDescent="0.15">
      <c r="A878" s="15">
        <v>202301</v>
      </c>
      <c r="B878" s="11">
        <v>5540246187882</v>
      </c>
      <c r="C878" s="13" t="str">
        <f t="shared" si="35"/>
        <v>EMBALLAGES</v>
      </c>
      <c r="D878" s="6">
        <v>188</v>
      </c>
      <c r="E878" s="6">
        <v>7534.1232000000009</v>
      </c>
      <c r="F878" s="9">
        <f t="shared" si="36"/>
        <v>40.075123404255322</v>
      </c>
      <c r="G878" s="6">
        <v>3</v>
      </c>
      <c r="H878" s="15"/>
      <c r="I878" s="12"/>
      <c r="J878" s="12"/>
      <c r="K878" s="12"/>
      <c r="L878" s="12"/>
      <c r="M878" s="12"/>
      <c r="N878" s="12"/>
      <c r="O878" s="12"/>
      <c r="P878" s="12"/>
      <c r="Q878" s="12"/>
      <c r="R878" s="12"/>
      <c r="S878" s="12"/>
      <c r="T878" s="12"/>
      <c r="U878" s="12"/>
      <c r="V878" s="12"/>
      <c r="W878" s="12"/>
      <c r="X878" s="12"/>
      <c r="Y878" s="12"/>
      <c r="Z878" s="12"/>
      <c r="AA878" s="12"/>
    </row>
    <row r="879" spans="1:27" ht="12.75" customHeight="1" x14ac:dyDescent="0.15">
      <c r="A879" s="15">
        <v>202301</v>
      </c>
      <c r="B879" s="13">
        <v>5540246187987</v>
      </c>
      <c r="C879" s="13" t="str">
        <f t="shared" si="35"/>
        <v>CREMERIE</v>
      </c>
      <c r="D879" s="9">
        <v>2339</v>
      </c>
      <c r="E879" s="9">
        <v>1162.6848</v>
      </c>
      <c r="F879" s="9">
        <f t="shared" si="36"/>
        <v>0.49708627618640444</v>
      </c>
      <c r="G879" s="9">
        <v>6905</v>
      </c>
      <c r="H879" s="15"/>
      <c r="I879" s="12"/>
      <c r="J879" s="12"/>
      <c r="K879" s="12"/>
      <c r="L879" s="12"/>
      <c r="M879" s="12"/>
      <c r="N879" s="12"/>
      <c r="O879" s="12"/>
      <c r="P879" s="12"/>
      <c r="Q879" s="12"/>
      <c r="R879" s="12"/>
      <c r="S879" s="12"/>
      <c r="T879" s="12"/>
      <c r="U879" s="12"/>
      <c r="V879" s="12"/>
      <c r="W879" s="12"/>
      <c r="X879" s="12"/>
      <c r="Y879" s="12"/>
      <c r="Z879" s="12"/>
      <c r="AA879" s="12"/>
    </row>
    <row r="880" spans="1:27" ht="12.75" customHeight="1" x14ac:dyDescent="0.15">
      <c r="A880" s="15">
        <v>202301</v>
      </c>
      <c r="B880" s="11">
        <v>5540246187995</v>
      </c>
      <c r="C880" s="13" t="str">
        <f t="shared" si="35"/>
        <v>EMBALLAGES</v>
      </c>
      <c r="D880" s="6">
        <v>3172</v>
      </c>
      <c r="E880" s="6">
        <v>278205.27840000001</v>
      </c>
      <c r="F880" s="9">
        <f t="shared" si="36"/>
        <v>87.706582093316527</v>
      </c>
      <c r="G880" s="6">
        <v>179</v>
      </c>
      <c r="H880" s="15"/>
      <c r="I880" s="12"/>
      <c r="J880" s="12"/>
      <c r="K880" s="12"/>
      <c r="L880" s="12"/>
      <c r="M880" s="12"/>
      <c r="N880" s="12"/>
      <c r="O880" s="12"/>
      <c r="P880" s="12"/>
      <c r="Q880" s="12"/>
      <c r="R880" s="12"/>
      <c r="S880" s="12"/>
      <c r="T880" s="12"/>
      <c r="U880" s="12"/>
      <c r="V880" s="12"/>
      <c r="W880" s="12"/>
      <c r="X880" s="12"/>
      <c r="Y880" s="12"/>
      <c r="Z880" s="12"/>
      <c r="AA880" s="12"/>
    </row>
    <row r="881" spans="1:27" ht="12.75" customHeight="1" x14ac:dyDescent="0.15">
      <c r="A881" s="15">
        <v>202301</v>
      </c>
      <c r="B881" s="13">
        <v>5540246187996</v>
      </c>
      <c r="C881" s="13" t="str">
        <f t="shared" si="35"/>
        <v>EMBALLAGES</v>
      </c>
      <c r="D881" s="9">
        <v>258</v>
      </c>
      <c r="E881" s="9">
        <v>11906.481600000001</v>
      </c>
      <c r="F881" s="9">
        <f t="shared" si="36"/>
        <v>46.1491534883721</v>
      </c>
      <c r="G881" s="9">
        <v>0</v>
      </c>
      <c r="H881" s="15"/>
      <c r="I881" s="12"/>
      <c r="J881" s="12"/>
      <c r="K881" s="12"/>
      <c r="L881" s="12"/>
      <c r="M881" s="12"/>
      <c r="N881" s="12"/>
      <c r="O881" s="12"/>
      <c r="P881" s="12"/>
      <c r="Q881" s="12"/>
      <c r="R881" s="12"/>
      <c r="S881" s="12"/>
      <c r="T881" s="12"/>
      <c r="U881" s="12"/>
      <c r="V881" s="12"/>
      <c r="W881" s="12"/>
      <c r="X881" s="12"/>
      <c r="Y881" s="12"/>
      <c r="Z881" s="12"/>
      <c r="AA881" s="12"/>
    </row>
    <row r="882" spans="1:27" ht="12.75" customHeight="1" x14ac:dyDescent="0.15">
      <c r="A882" s="15">
        <v>202301</v>
      </c>
      <c r="B882" s="11">
        <v>5540246187997</v>
      </c>
      <c r="C882" s="13" t="str">
        <f t="shared" si="35"/>
        <v>EMBALLAGES</v>
      </c>
      <c r="D882" s="6">
        <v>272</v>
      </c>
      <c r="E882" s="6">
        <v>13560.955200000002</v>
      </c>
      <c r="F882" s="9">
        <f t="shared" si="36"/>
        <v>49.856452941176478</v>
      </c>
      <c r="G882" s="6">
        <v>10</v>
      </c>
      <c r="H882" s="15"/>
      <c r="I882" s="12"/>
      <c r="J882" s="12"/>
      <c r="K882" s="12"/>
      <c r="L882" s="12"/>
      <c r="M882" s="12"/>
      <c r="N882" s="12"/>
      <c r="O882" s="12"/>
      <c r="P882" s="12"/>
      <c r="Q882" s="12"/>
      <c r="R882" s="12"/>
      <c r="S882" s="12"/>
      <c r="T882" s="12"/>
      <c r="U882" s="12"/>
      <c r="V882" s="12"/>
      <c r="W882" s="12"/>
      <c r="X882" s="12"/>
      <c r="Y882" s="12"/>
      <c r="Z882" s="12"/>
      <c r="AA882" s="12"/>
    </row>
    <row r="883" spans="1:27" ht="12.75" customHeight="1" x14ac:dyDescent="0.15">
      <c r="A883" s="15">
        <v>202301</v>
      </c>
      <c r="B883" s="13">
        <v>5540246187998</v>
      </c>
      <c r="C883" s="13" t="str">
        <f t="shared" si="35"/>
        <v>EMBALLAGES</v>
      </c>
      <c r="D883" s="9">
        <v>1467</v>
      </c>
      <c r="E883" s="9">
        <v>75381.926400000011</v>
      </c>
      <c r="F883" s="9">
        <f t="shared" si="36"/>
        <v>51.385089570552154</v>
      </c>
      <c r="G883" s="9">
        <v>61</v>
      </c>
      <c r="H883" s="15"/>
      <c r="I883" s="12"/>
      <c r="J883" s="12"/>
      <c r="K883" s="12"/>
      <c r="L883" s="12"/>
      <c r="M883" s="12"/>
      <c r="N883" s="12"/>
      <c r="O883" s="12"/>
      <c r="P883" s="12"/>
      <c r="Q883" s="12"/>
      <c r="R883" s="12"/>
      <c r="S883" s="12"/>
      <c r="T883" s="12"/>
      <c r="U883" s="12"/>
      <c r="V883" s="12"/>
      <c r="W883" s="12"/>
      <c r="X883" s="12"/>
      <c r="Y883" s="12"/>
      <c r="Z883" s="12"/>
      <c r="AA883" s="12"/>
    </row>
    <row r="884" spans="1:27" ht="12.75" customHeight="1" x14ac:dyDescent="0.15">
      <c r="A884" s="15">
        <v>202301</v>
      </c>
      <c r="B884" s="13">
        <v>5540246188047</v>
      </c>
      <c r="C884" s="13" t="str">
        <f t="shared" si="35"/>
        <v>EMBALLAGES</v>
      </c>
      <c r="D884" s="9">
        <v>128</v>
      </c>
      <c r="E884" s="9">
        <v>15543.792000000001</v>
      </c>
      <c r="F884" s="9">
        <f t="shared" si="36"/>
        <v>121.43587500000001</v>
      </c>
      <c r="G884" s="9">
        <v>7</v>
      </c>
      <c r="H884" s="15"/>
      <c r="I884" s="12"/>
      <c r="J884" s="12"/>
      <c r="K884" s="12"/>
      <c r="L884" s="12"/>
      <c r="M884" s="12"/>
      <c r="N884" s="12"/>
      <c r="O884" s="12"/>
      <c r="P884" s="12"/>
      <c r="Q884" s="12"/>
      <c r="R884" s="12"/>
      <c r="S884" s="12"/>
      <c r="T884" s="12"/>
      <c r="U884" s="12"/>
      <c r="V884" s="12"/>
      <c r="W884" s="12"/>
      <c r="X884" s="12"/>
      <c r="Y884" s="12"/>
      <c r="Z884" s="12"/>
      <c r="AA884" s="12"/>
    </row>
    <row r="885" spans="1:27" ht="12.75" customHeight="1" x14ac:dyDescent="0.15">
      <c r="A885" s="15">
        <v>202301</v>
      </c>
      <c r="B885" s="11">
        <v>5540246188175</v>
      </c>
      <c r="C885" s="13" t="str">
        <f t="shared" si="35"/>
        <v>CREMERIE</v>
      </c>
      <c r="D885" s="6">
        <v>168</v>
      </c>
      <c r="E885" s="6">
        <v>4856.2848000000004</v>
      </c>
      <c r="F885" s="9">
        <f t="shared" si="36"/>
        <v>28.906457142857146</v>
      </c>
      <c r="G885" s="6">
        <v>186</v>
      </c>
      <c r="H885" s="15"/>
      <c r="I885" s="12"/>
      <c r="J885" s="12"/>
      <c r="K885" s="12"/>
      <c r="L885" s="12"/>
      <c r="M885" s="12"/>
      <c r="N885" s="12"/>
      <c r="O885" s="12"/>
      <c r="P885" s="12"/>
      <c r="Q885" s="12"/>
      <c r="R885" s="12"/>
      <c r="S885" s="12"/>
      <c r="T885" s="12"/>
      <c r="U885" s="12"/>
      <c r="V885" s="12"/>
      <c r="W885" s="12"/>
      <c r="X885" s="12"/>
      <c r="Y885" s="12"/>
      <c r="Z885" s="12"/>
      <c r="AA885" s="12"/>
    </row>
    <row r="886" spans="1:27" ht="12.75" customHeight="1" x14ac:dyDescent="0.15">
      <c r="A886" s="15">
        <v>202301</v>
      </c>
      <c r="B886" s="13">
        <v>5540246188200</v>
      </c>
      <c r="C886" s="13" t="str">
        <f t="shared" si="35"/>
        <v>CREMERIE</v>
      </c>
      <c r="D886" s="9">
        <v>632</v>
      </c>
      <c r="E886" s="9">
        <v>1184.4576000000002</v>
      </c>
      <c r="F886" s="9">
        <f t="shared" si="36"/>
        <v>1.8741417721518989</v>
      </c>
      <c r="G886" s="9">
        <v>3490</v>
      </c>
      <c r="H886" s="15"/>
      <c r="I886" s="12"/>
      <c r="J886" s="12"/>
      <c r="K886" s="12"/>
      <c r="L886" s="12"/>
      <c r="M886" s="12"/>
      <c r="N886" s="12"/>
      <c r="O886" s="12"/>
      <c r="P886" s="12"/>
      <c r="Q886" s="12"/>
      <c r="R886" s="12"/>
      <c r="S886" s="12"/>
      <c r="T886" s="12"/>
      <c r="U886" s="12"/>
      <c r="V886" s="12"/>
      <c r="W886" s="12"/>
      <c r="X886" s="12"/>
      <c r="Y886" s="12"/>
      <c r="Z886" s="12"/>
      <c r="AA886" s="12"/>
    </row>
    <row r="887" spans="1:27" ht="12.75" customHeight="1" x14ac:dyDescent="0.15">
      <c r="A887" s="15">
        <v>202301</v>
      </c>
      <c r="B887" s="11">
        <v>5540246188512</v>
      </c>
      <c r="C887" s="13" t="str">
        <f t="shared" si="35"/>
        <v>EMBALLAGES</v>
      </c>
      <c r="D887" s="6">
        <v>323</v>
      </c>
      <c r="E887" s="6">
        <v>44207.337600000006</v>
      </c>
      <c r="F887" s="9">
        <f t="shared" si="36"/>
        <v>136.86482229102168</v>
      </c>
      <c r="G887" s="6">
        <v>0</v>
      </c>
      <c r="H887" s="15"/>
      <c r="I887" s="12"/>
      <c r="J887" s="12"/>
      <c r="K887" s="12"/>
      <c r="L887" s="12"/>
      <c r="M887" s="12"/>
      <c r="N887" s="12"/>
      <c r="O887" s="12"/>
      <c r="P887" s="12"/>
      <c r="Q887" s="12"/>
      <c r="R887" s="12"/>
      <c r="S887" s="12"/>
      <c r="T887" s="12"/>
      <c r="U887" s="12"/>
      <c r="V887" s="12"/>
      <c r="W887" s="12"/>
      <c r="X887" s="12"/>
      <c r="Y887" s="12"/>
      <c r="Z887" s="12"/>
      <c r="AA887" s="12"/>
    </row>
    <row r="888" spans="1:27" ht="12.75" customHeight="1" x14ac:dyDescent="0.15">
      <c r="A888" s="15">
        <v>202301</v>
      </c>
      <c r="B888" s="13">
        <v>5540246190092</v>
      </c>
      <c r="C888" s="13" t="str">
        <f t="shared" si="35"/>
        <v>EMBALLAGES</v>
      </c>
      <c r="D888" s="9">
        <v>230</v>
      </c>
      <c r="E888" s="9">
        <v>30026.980800000001</v>
      </c>
      <c r="F888" s="9">
        <f t="shared" si="36"/>
        <v>130.55209043478263</v>
      </c>
      <c r="G888" s="9">
        <v>0</v>
      </c>
      <c r="H888" s="15"/>
      <c r="I888" s="12"/>
      <c r="J888" s="12"/>
      <c r="K888" s="12"/>
      <c r="L888" s="12"/>
      <c r="M888" s="12"/>
      <c r="N888" s="12"/>
      <c r="O888" s="12"/>
      <c r="P888" s="12"/>
      <c r="Q888" s="12"/>
      <c r="R888" s="12"/>
      <c r="S888" s="12"/>
      <c r="T888" s="12"/>
      <c r="U888" s="12"/>
      <c r="V888" s="12"/>
      <c r="W888" s="12"/>
      <c r="X888" s="12"/>
      <c r="Y888" s="12"/>
      <c r="Z888" s="12"/>
      <c r="AA888" s="12"/>
    </row>
    <row r="889" spans="1:27" ht="12.75" customHeight="1" x14ac:dyDescent="0.15">
      <c r="A889" s="15">
        <v>202301</v>
      </c>
      <c r="B889" s="11">
        <v>5540246190727</v>
      </c>
      <c r="C889" s="13" t="str">
        <f t="shared" si="35"/>
        <v>BOULANGERIE</v>
      </c>
      <c r="D889" s="6">
        <v>1880</v>
      </c>
      <c r="E889" s="6">
        <v>21236.644800000002</v>
      </c>
      <c r="F889" s="9">
        <f t="shared" si="36"/>
        <v>11.29608765957447</v>
      </c>
      <c r="G889" s="6">
        <v>186</v>
      </c>
      <c r="H889" s="15"/>
      <c r="I889" s="12"/>
      <c r="J889" s="12"/>
      <c r="K889" s="12"/>
      <c r="L889" s="12"/>
      <c r="M889" s="12"/>
      <c r="N889" s="12"/>
      <c r="O889" s="12"/>
      <c r="P889" s="12"/>
      <c r="Q889" s="12"/>
      <c r="R889" s="12"/>
      <c r="S889" s="12"/>
      <c r="T889" s="12"/>
      <c r="U889" s="12"/>
      <c r="V889" s="12"/>
      <c r="W889" s="12"/>
      <c r="X889" s="12"/>
      <c r="Y889" s="12"/>
      <c r="Z889" s="12"/>
      <c r="AA889" s="12"/>
    </row>
    <row r="890" spans="1:27" ht="12.75" customHeight="1" x14ac:dyDescent="0.15">
      <c r="A890" s="15">
        <v>202301</v>
      </c>
      <c r="B890" s="11">
        <v>5540246190743</v>
      </c>
      <c r="C890" s="13" t="str">
        <f t="shared" si="35"/>
        <v>CREMERIE</v>
      </c>
      <c r="D890" s="6">
        <v>279</v>
      </c>
      <c r="E890" s="6">
        <v>2417.8175999999999</v>
      </c>
      <c r="F890" s="9">
        <f t="shared" si="36"/>
        <v>8.6660129032258055</v>
      </c>
      <c r="G890" s="6">
        <v>0</v>
      </c>
      <c r="H890" s="15"/>
      <c r="I890" s="12"/>
      <c r="J890" s="12"/>
      <c r="K890" s="12"/>
      <c r="L890" s="12"/>
      <c r="M890" s="12"/>
      <c r="N890" s="12"/>
      <c r="O890" s="12"/>
      <c r="P890" s="12"/>
      <c r="Q890" s="12"/>
      <c r="R890" s="12"/>
      <c r="S890" s="12"/>
      <c r="T890" s="12"/>
      <c r="U890" s="12"/>
      <c r="V890" s="12"/>
      <c r="W890" s="12"/>
      <c r="X890" s="12"/>
      <c r="Y890" s="12"/>
      <c r="Z890" s="12"/>
      <c r="AA890" s="12"/>
    </row>
    <row r="891" spans="1:27" ht="12.75" customHeight="1" x14ac:dyDescent="0.15">
      <c r="A891" s="15">
        <v>202301</v>
      </c>
      <c r="B891" s="13">
        <v>5540246190831</v>
      </c>
      <c r="C891" s="13" t="str">
        <f t="shared" si="35"/>
        <v>MIX LEGUMES</v>
      </c>
      <c r="D891" s="9">
        <v>476</v>
      </c>
      <c r="E891" s="9">
        <v>3578.7312000000002</v>
      </c>
      <c r="F891" s="9">
        <f t="shared" si="36"/>
        <v>7.5183428571428577</v>
      </c>
      <c r="G891" s="9">
        <v>0</v>
      </c>
      <c r="H891" s="15"/>
      <c r="I891" s="12"/>
      <c r="J891" s="12"/>
      <c r="K891" s="12"/>
      <c r="L891" s="12"/>
      <c r="M891" s="12"/>
      <c r="N891" s="12"/>
      <c r="O891" s="12"/>
      <c r="P891" s="12"/>
      <c r="Q891" s="12"/>
      <c r="R891" s="12"/>
      <c r="S891" s="12"/>
      <c r="T891" s="12"/>
      <c r="U891" s="12"/>
      <c r="V891" s="12"/>
      <c r="W891" s="12"/>
      <c r="X891" s="12"/>
      <c r="Y891" s="12"/>
      <c r="Z891" s="12"/>
      <c r="AA891" s="12"/>
    </row>
    <row r="892" spans="1:27" ht="12.75" customHeight="1" x14ac:dyDescent="0.15">
      <c r="A892" s="15">
        <v>202301</v>
      </c>
      <c r="B892" s="11">
        <v>5540246190835</v>
      </c>
      <c r="C892" s="13" t="str">
        <f t="shared" si="35"/>
        <v>BOULANGERIE</v>
      </c>
      <c r="D892" s="6">
        <v>26</v>
      </c>
      <c r="E892" s="6">
        <v>5394.4704000000002</v>
      </c>
      <c r="F892" s="9">
        <f t="shared" si="36"/>
        <v>207.47963076923077</v>
      </c>
      <c r="G892" s="6">
        <v>12</v>
      </c>
      <c r="H892" s="15"/>
      <c r="I892" s="12"/>
      <c r="J892" s="12"/>
      <c r="K892" s="12"/>
      <c r="L892" s="12"/>
      <c r="M892" s="12"/>
      <c r="N892" s="12"/>
      <c r="O892" s="12"/>
      <c r="P892" s="12"/>
      <c r="Q892" s="12"/>
      <c r="R892" s="12"/>
      <c r="S892" s="12"/>
      <c r="T892" s="12"/>
      <c r="U892" s="12"/>
      <c r="V892" s="12"/>
      <c r="W892" s="12"/>
      <c r="X892" s="12"/>
      <c r="Y892" s="12"/>
      <c r="Z892" s="12"/>
      <c r="AA892" s="12"/>
    </row>
    <row r="893" spans="1:27" ht="12.75" customHeight="1" x14ac:dyDescent="0.15">
      <c r="A893" s="15">
        <v>202301</v>
      </c>
      <c r="B893" s="13">
        <v>5540246191594</v>
      </c>
      <c r="C893" s="13" t="str">
        <f t="shared" si="35"/>
        <v>CREMERIE</v>
      </c>
      <c r="D893" s="9">
        <v>0</v>
      </c>
      <c r="E893" s="9">
        <v>0</v>
      </c>
      <c r="F893" s="9" t="str">
        <f t="shared" si="36"/>
        <v>-</v>
      </c>
      <c r="G893" s="9">
        <v>0</v>
      </c>
      <c r="H893" s="15"/>
      <c r="I893" s="12"/>
      <c r="J893" s="12"/>
      <c r="K893" s="12"/>
      <c r="L893" s="12"/>
      <c r="M893" s="12"/>
      <c r="N893" s="12"/>
      <c r="O893" s="12"/>
      <c r="P893" s="12"/>
      <c r="Q893" s="12"/>
      <c r="R893" s="12"/>
      <c r="S893" s="12"/>
      <c r="T893" s="12"/>
      <c r="U893" s="12"/>
      <c r="V893" s="12"/>
      <c r="W893" s="12"/>
      <c r="X893" s="12"/>
      <c r="Y893" s="12"/>
      <c r="Z893" s="12"/>
      <c r="AA893" s="12"/>
    </row>
    <row r="894" spans="1:27" ht="12.75" customHeight="1" x14ac:dyDescent="0.15">
      <c r="A894" s="15">
        <v>202301</v>
      </c>
      <c r="B894" s="11">
        <v>5540246191596</v>
      </c>
      <c r="C894" s="13" t="str">
        <f t="shared" si="35"/>
        <v>BOULANGERIE</v>
      </c>
      <c r="D894" s="6">
        <v>158</v>
      </c>
      <c r="E894" s="6">
        <v>9728.1648000000005</v>
      </c>
      <c r="F894" s="9">
        <f t="shared" si="36"/>
        <v>61.57066329113924</v>
      </c>
      <c r="G894" s="6">
        <v>72</v>
      </c>
      <c r="H894" s="15"/>
      <c r="I894" s="12"/>
      <c r="J894" s="12"/>
      <c r="K894" s="12"/>
      <c r="L894" s="12"/>
      <c r="M894" s="12"/>
      <c r="N894" s="12"/>
      <c r="O894" s="12"/>
      <c r="P894" s="12"/>
      <c r="Q894" s="12"/>
      <c r="R894" s="12"/>
      <c r="S894" s="12"/>
      <c r="T894" s="12"/>
      <c r="U894" s="12"/>
      <c r="V894" s="12"/>
      <c r="W894" s="12"/>
      <c r="X894" s="12"/>
      <c r="Y894" s="12"/>
      <c r="Z894" s="12"/>
      <c r="AA894" s="12"/>
    </row>
    <row r="895" spans="1:27" ht="12.75" customHeight="1" x14ac:dyDescent="0.15">
      <c r="A895" s="15">
        <v>202301</v>
      </c>
      <c r="B895" s="13">
        <v>5540246191598</v>
      </c>
      <c r="C895" s="13" t="str">
        <f t="shared" si="35"/>
        <v>CREMERIE</v>
      </c>
      <c r="D895" s="9">
        <v>84</v>
      </c>
      <c r="E895" s="9">
        <v>159.71039999999999</v>
      </c>
      <c r="F895" s="9">
        <f t="shared" si="36"/>
        <v>1.9013142857142857</v>
      </c>
      <c r="G895" s="9">
        <v>0</v>
      </c>
      <c r="H895" s="15"/>
      <c r="I895" s="12"/>
      <c r="J895" s="12"/>
      <c r="K895" s="12"/>
      <c r="L895" s="12"/>
      <c r="M895" s="12"/>
      <c r="N895" s="12"/>
      <c r="O895" s="12"/>
      <c r="P895" s="12"/>
      <c r="Q895" s="12"/>
      <c r="R895" s="12"/>
      <c r="S895" s="12"/>
      <c r="T895" s="12"/>
      <c r="U895" s="12"/>
      <c r="V895" s="12"/>
      <c r="W895" s="12"/>
      <c r="X895" s="12"/>
      <c r="Y895" s="12"/>
      <c r="Z895" s="12"/>
      <c r="AA895" s="12"/>
    </row>
    <row r="896" spans="1:27" ht="12.75" customHeight="1" x14ac:dyDescent="0.15">
      <c r="A896" s="15">
        <v>202301</v>
      </c>
      <c r="B896" s="11">
        <v>5540246191718</v>
      </c>
      <c r="C896" s="13" t="str">
        <f t="shared" si="35"/>
        <v>MIX LEGUMES</v>
      </c>
      <c r="D896" s="6">
        <v>1462</v>
      </c>
      <c r="E896" s="6">
        <v>4332.7872000000007</v>
      </c>
      <c r="F896" s="9">
        <f t="shared" si="36"/>
        <v>2.9636027359781125</v>
      </c>
      <c r="G896" s="6">
        <v>0</v>
      </c>
      <c r="H896" s="15"/>
      <c r="I896" s="12"/>
      <c r="J896" s="12"/>
      <c r="K896" s="12"/>
      <c r="L896" s="12"/>
      <c r="M896" s="12"/>
      <c r="N896" s="12"/>
      <c r="O896" s="12"/>
      <c r="P896" s="12"/>
      <c r="Q896" s="12"/>
      <c r="R896" s="12"/>
      <c r="S896" s="12"/>
      <c r="T896" s="12"/>
      <c r="U896" s="12"/>
      <c r="V896" s="12"/>
      <c r="W896" s="12"/>
      <c r="X896" s="12"/>
      <c r="Y896" s="12"/>
      <c r="Z896" s="12"/>
      <c r="AA896" s="12"/>
    </row>
    <row r="897" spans="1:27" ht="12.75" customHeight="1" x14ac:dyDescent="0.15">
      <c r="A897" s="15">
        <v>202301</v>
      </c>
      <c r="B897" s="11">
        <v>5540246191736</v>
      </c>
      <c r="C897" s="13" t="str">
        <f t="shared" si="35"/>
        <v>CREMERIE</v>
      </c>
      <c r="D897" s="6">
        <v>817</v>
      </c>
      <c r="E897" s="6">
        <v>26852.990400000002</v>
      </c>
      <c r="F897" s="9">
        <f t="shared" si="36"/>
        <v>32.867797307221544</v>
      </c>
      <c r="G897" s="6">
        <v>0</v>
      </c>
      <c r="H897" s="15"/>
      <c r="I897" s="12"/>
      <c r="J897" s="12"/>
      <c r="K897" s="12"/>
      <c r="L897" s="12"/>
      <c r="M897" s="12"/>
      <c r="N897" s="12"/>
      <c r="O897" s="12"/>
      <c r="P897" s="12"/>
      <c r="Q897" s="12"/>
      <c r="R897" s="12"/>
      <c r="S897" s="12"/>
      <c r="T897" s="12"/>
      <c r="U897" s="12"/>
      <c r="V897" s="12"/>
      <c r="W897" s="12"/>
      <c r="X897" s="12"/>
      <c r="Y897" s="12"/>
      <c r="Z897" s="12"/>
      <c r="AA897" s="12"/>
    </row>
    <row r="898" spans="1:27" ht="12.75" customHeight="1" x14ac:dyDescent="0.15">
      <c r="A898" s="15">
        <v>202301</v>
      </c>
      <c r="B898" s="11">
        <v>5540246192102</v>
      </c>
      <c r="C898" s="13" t="str">
        <f t="shared" ref="C898:C929" si="37">VLOOKUP(B898,Categorie,4,FALSE)</f>
        <v>CREMERIE</v>
      </c>
      <c r="D898" s="6">
        <v>9188</v>
      </c>
      <c r="E898" s="6">
        <v>11290.752</v>
      </c>
      <c r="F898" s="9">
        <f t="shared" si="36"/>
        <v>1.2288585111014367</v>
      </c>
      <c r="G898" s="6">
        <v>1128</v>
      </c>
      <c r="H898" s="15"/>
      <c r="I898" s="12"/>
      <c r="J898" s="12"/>
      <c r="K898" s="12"/>
      <c r="L898" s="12"/>
      <c r="M898" s="12"/>
      <c r="N898" s="12"/>
      <c r="O898" s="12"/>
      <c r="P898" s="12"/>
      <c r="Q898" s="12"/>
      <c r="R898" s="12"/>
      <c r="S898" s="12"/>
      <c r="T898" s="12"/>
      <c r="U898" s="12"/>
      <c r="V898" s="12"/>
      <c r="W898" s="12"/>
      <c r="X898" s="12"/>
      <c r="Y898" s="12"/>
      <c r="Z898" s="12"/>
      <c r="AA898" s="12"/>
    </row>
    <row r="899" spans="1:27" ht="12.75" customHeight="1" x14ac:dyDescent="0.15">
      <c r="A899" s="15">
        <v>202301</v>
      </c>
      <c r="B899" s="11">
        <v>5540246192148</v>
      </c>
      <c r="C899" s="13" t="str">
        <f t="shared" si="37"/>
        <v>MIX LEGUMES</v>
      </c>
      <c r="D899" s="6">
        <v>20045</v>
      </c>
      <c r="E899" s="6">
        <v>90288.691200000001</v>
      </c>
      <c r="F899" s="9">
        <f t="shared" ref="F899:F929" si="38">IFERROR(E899/D899,"-")</f>
        <v>4.5042998852581695</v>
      </c>
      <c r="G899" s="6">
        <v>7796</v>
      </c>
      <c r="H899" s="15"/>
      <c r="I899" s="12"/>
      <c r="J899" s="12"/>
      <c r="K899" s="12"/>
      <c r="L899" s="12"/>
      <c r="M899" s="12"/>
      <c r="N899" s="12"/>
      <c r="O899" s="12"/>
      <c r="P899" s="12"/>
      <c r="Q899" s="12"/>
      <c r="R899" s="12"/>
      <c r="S899" s="12"/>
      <c r="T899" s="12"/>
      <c r="U899" s="12"/>
      <c r="V899" s="12"/>
      <c r="W899" s="12"/>
      <c r="X899" s="12"/>
      <c r="Y899" s="12"/>
      <c r="Z899" s="12"/>
      <c r="AA899" s="12"/>
    </row>
    <row r="900" spans="1:27" ht="12.75" customHeight="1" x14ac:dyDescent="0.15">
      <c r="A900" s="15">
        <v>202301</v>
      </c>
      <c r="B900" s="13">
        <v>5540246192209</v>
      </c>
      <c r="C900" s="13" t="str">
        <f t="shared" si="37"/>
        <v>MIX LEGUMES</v>
      </c>
      <c r="D900" s="9">
        <v>4497</v>
      </c>
      <c r="E900" s="9">
        <v>23701.5936</v>
      </c>
      <c r="F900" s="9">
        <f t="shared" si="38"/>
        <v>5.2705344896597728</v>
      </c>
      <c r="G900" s="9">
        <v>613</v>
      </c>
      <c r="H900" s="15"/>
      <c r="I900" s="12"/>
      <c r="J900" s="12"/>
      <c r="K900" s="12"/>
      <c r="L900" s="12"/>
      <c r="M900" s="12"/>
      <c r="N900" s="12"/>
      <c r="O900" s="12"/>
      <c r="P900" s="12"/>
      <c r="Q900" s="12"/>
      <c r="R900" s="12"/>
      <c r="S900" s="12"/>
      <c r="T900" s="12"/>
      <c r="U900" s="12"/>
      <c r="V900" s="12"/>
      <c r="W900" s="12"/>
      <c r="X900" s="12"/>
      <c r="Y900" s="12"/>
      <c r="Z900" s="12"/>
      <c r="AA900" s="12"/>
    </row>
    <row r="901" spans="1:27" ht="12.75" customHeight="1" x14ac:dyDescent="0.15">
      <c r="A901" s="15">
        <v>202301</v>
      </c>
      <c r="B901" s="11">
        <v>5540246192462</v>
      </c>
      <c r="C901" s="13" t="str">
        <f t="shared" si="37"/>
        <v>MIX LEGUMES</v>
      </c>
      <c r="D901" s="6">
        <v>1133</v>
      </c>
      <c r="E901" s="6">
        <v>8289.3024000000005</v>
      </c>
      <c r="F901" s="9">
        <f t="shared" si="38"/>
        <v>7.316242188879083</v>
      </c>
      <c r="G901" s="6">
        <v>93</v>
      </c>
      <c r="H901" s="15"/>
      <c r="I901" s="12"/>
      <c r="J901" s="12"/>
      <c r="K901" s="12"/>
      <c r="L901" s="12"/>
      <c r="M901" s="12"/>
      <c r="N901" s="12"/>
      <c r="O901" s="12"/>
      <c r="P901" s="12"/>
      <c r="Q901" s="12"/>
      <c r="R901" s="12"/>
      <c r="S901" s="12"/>
      <c r="T901" s="12"/>
      <c r="U901" s="12"/>
      <c r="V901" s="12"/>
      <c r="W901" s="12"/>
      <c r="X901" s="12"/>
      <c r="Y901" s="12"/>
      <c r="Z901" s="12"/>
      <c r="AA901" s="12"/>
    </row>
    <row r="902" spans="1:27" ht="12.75" customHeight="1" x14ac:dyDescent="0.15">
      <c r="A902" s="15">
        <v>202301</v>
      </c>
      <c r="B902" s="11">
        <v>5540246192518</v>
      </c>
      <c r="C902" s="13" t="str">
        <f t="shared" si="37"/>
        <v>MIX LEGUMES</v>
      </c>
      <c r="D902" s="6">
        <v>6933</v>
      </c>
      <c r="E902" s="6">
        <v>54588.600000000006</v>
      </c>
      <c r="F902" s="9">
        <f t="shared" si="38"/>
        <v>7.8737343141497194</v>
      </c>
      <c r="G902" s="6">
        <v>1671</v>
      </c>
      <c r="H902" s="15"/>
      <c r="I902" s="12"/>
      <c r="J902" s="12"/>
      <c r="K902" s="12"/>
      <c r="L902" s="12"/>
      <c r="M902" s="12"/>
      <c r="N902" s="12"/>
      <c r="O902" s="12"/>
      <c r="P902" s="12"/>
      <c r="Q902" s="12"/>
      <c r="R902" s="12"/>
      <c r="S902" s="12"/>
      <c r="T902" s="12"/>
      <c r="U902" s="12"/>
      <c r="V902" s="12"/>
      <c r="W902" s="12"/>
      <c r="X902" s="12"/>
      <c r="Y902" s="12"/>
      <c r="Z902" s="12"/>
      <c r="AA902" s="12"/>
    </row>
    <row r="903" spans="1:27" ht="12.75" customHeight="1" x14ac:dyDescent="0.15">
      <c r="A903" s="15">
        <v>202301</v>
      </c>
      <c r="B903" s="13">
        <v>5540246192571</v>
      </c>
      <c r="C903" s="13" t="str">
        <f t="shared" si="37"/>
        <v>MIX LEGUMES</v>
      </c>
      <c r="D903" s="9">
        <v>2423</v>
      </c>
      <c r="E903" s="9">
        <v>10819.699200000001</v>
      </c>
      <c r="F903" s="9">
        <f t="shared" si="38"/>
        <v>4.4654144449030131</v>
      </c>
      <c r="G903" s="9">
        <v>460</v>
      </c>
      <c r="H903" s="15"/>
      <c r="I903" s="12"/>
      <c r="J903" s="12"/>
      <c r="K903" s="12"/>
      <c r="L903" s="12"/>
      <c r="M903" s="12"/>
      <c r="N903" s="12"/>
      <c r="O903" s="12"/>
      <c r="P903" s="12"/>
      <c r="Q903" s="12"/>
      <c r="R903" s="12"/>
      <c r="S903" s="12"/>
      <c r="T903" s="12"/>
      <c r="U903" s="12"/>
      <c r="V903" s="12"/>
      <c r="W903" s="12"/>
      <c r="X903" s="12"/>
      <c r="Y903" s="12"/>
      <c r="Z903" s="12"/>
      <c r="AA903" s="12"/>
    </row>
    <row r="904" spans="1:27" ht="12.75" customHeight="1" x14ac:dyDescent="0.15">
      <c r="A904" s="15">
        <v>202301</v>
      </c>
      <c r="B904" s="11">
        <v>5540246192594</v>
      </c>
      <c r="C904" s="13" t="str">
        <f t="shared" si="37"/>
        <v>MIX LEGUMES</v>
      </c>
      <c r="D904" s="6">
        <v>1430</v>
      </c>
      <c r="E904" s="6">
        <v>10870.675200000001</v>
      </c>
      <c r="F904" s="9">
        <f t="shared" si="38"/>
        <v>7.6018707692307705</v>
      </c>
      <c r="G904" s="6">
        <v>93</v>
      </c>
      <c r="H904" s="15"/>
      <c r="I904" s="12"/>
      <c r="J904" s="12"/>
      <c r="K904" s="12"/>
      <c r="L904" s="12"/>
      <c r="M904" s="12"/>
      <c r="N904" s="12"/>
      <c r="O904" s="12"/>
      <c r="P904" s="12"/>
      <c r="Q904" s="12"/>
      <c r="R904" s="12"/>
      <c r="S904" s="12"/>
      <c r="T904" s="12"/>
      <c r="U904" s="12"/>
      <c r="V904" s="12"/>
      <c r="W904" s="12"/>
      <c r="X904" s="12"/>
      <c r="Y904" s="12"/>
      <c r="Z904" s="12"/>
      <c r="AA904" s="12"/>
    </row>
    <row r="905" spans="1:27" ht="12.75" customHeight="1" x14ac:dyDescent="0.15">
      <c r="A905" s="15">
        <v>202301</v>
      </c>
      <c r="B905" s="11">
        <v>5540246192831</v>
      </c>
      <c r="C905" s="13" t="str">
        <f t="shared" si="37"/>
        <v>MIX LEGUMES</v>
      </c>
      <c r="D905" s="6">
        <v>826</v>
      </c>
      <c r="E905" s="6">
        <v>7501.9823999999999</v>
      </c>
      <c r="F905" s="9">
        <f t="shared" si="38"/>
        <v>9.0823031476997578</v>
      </c>
      <c r="G905" s="6">
        <v>65</v>
      </c>
      <c r="H905" s="15"/>
      <c r="I905" s="12"/>
      <c r="J905" s="12"/>
      <c r="K905" s="12"/>
      <c r="L905" s="12"/>
      <c r="M905" s="12"/>
      <c r="N905" s="12"/>
      <c r="O905" s="12"/>
      <c r="P905" s="12"/>
      <c r="Q905" s="12"/>
      <c r="R905" s="12"/>
      <c r="S905" s="12"/>
      <c r="T905" s="12"/>
      <c r="U905" s="12"/>
      <c r="V905" s="12"/>
      <c r="W905" s="12"/>
      <c r="X905" s="12"/>
      <c r="Y905" s="12"/>
      <c r="Z905" s="12"/>
      <c r="AA905" s="12"/>
    </row>
    <row r="906" spans="1:27" ht="12.75" customHeight="1" x14ac:dyDescent="0.15">
      <c r="A906" s="15">
        <v>202301</v>
      </c>
      <c r="B906" s="13">
        <v>5540246192907</v>
      </c>
      <c r="C906" s="13" t="str">
        <f t="shared" si="37"/>
        <v>VOLAILLE</v>
      </c>
      <c r="D906" s="9">
        <v>6654</v>
      </c>
      <c r="E906" s="9">
        <v>186775.63200000001</v>
      </c>
      <c r="F906" s="9">
        <f t="shared" si="38"/>
        <v>28.069677186654644</v>
      </c>
      <c r="G906" s="9">
        <v>1968</v>
      </c>
      <c r="H906" s="15"/>
      <c r="I906" s="12"/>
      <c r="J906" s="12"/>
      <c r="K906" s="12"/>
      <c r="L906" s="12"/>
      <c r="M906" s="12"/>
      <c r="N906" s="12"/>
      <c r="O906" s="12"/>
      <c r="P906" s="12"/>
      <c r="Q906" s="12"/>
      <c r="R906" s="12"/>
      <c r="S906" s="12"/>
      <c r="T906" s="12"/>
      <c r="U906" s="12"/>
      <c r="V906" s="12"/>
      <c r="W906" s="12"/>
      <c r="X906" s="12"/>
      <c r="Y906" s="12"/>
      <c r="Z906" s="12"/>
      <c r="AA906" s="12"/>
    </row>
    <row r="907" spans="1:27" ht="12.75" customHeight="1" x14ac:dyDescent="0.15">
      <c r="A907" s="15">
        <v>202301</v>
      </c>
      <c r="B907" s="11">
        <v>5540246193316</v>
      </c>
      <c r="C907" s="13" t="str">
        <f t="shared" si="37"/>
        <v>BOULANGERIE</v>
      </c>
      <c r="D907" s="6">
        <v>270</v>
      </c>
      <c r="E907" s="6">
        <v>9150.4511999999995</v>
      </c>
      <c r="F907" s="9">
        <f t="shared" si="38"/>
        <v>33.890560000000001</v>
      </c>
      <c r="G907" s="6">
        <v>126</v>
      </c>
      <c r="H907" s="15"/>
      <c r="I907" s="12"/>
      <c r="J907" s="12"/>
      <c r="K907" s="12"/>
      <c r="L907" s="12"/>
      <c r="M907" s="12"/>
      <c r="N907" s="12"/>
      <c r="O907" s="12"/>
      <c r="P907" s="12"/>
      <c r="Q907" s="12"/>
      <c r="R907" s="12"/>
      <c r="S907" s="12"/>
      <c r="T907" s="12"/>
      <c r="U907" s="12"/>
      <c r="V907" s="12"/>
      <c r="W907" s="12"/>
      <c r="X907" s="12"/>
      <c r="Y907" s="12"/>
      <c r="Z907" s="12"/>
      <c r="AA907" s="12"/>
    </row>
    <row r="908" spans="1:27" ht="12.75" customHeight="1" x14ac:dyDescent="0.15">
      <c r="A908" s="15">
        <v>202301</v>
      </c>
      <c r="B908" s="13">
        <v>5540246193409</v>
      </c>
      <c r="C908" s="13" t="str">
        <f t="shared" si="37"/>
        <v>BOULANGERIE</v>
      </c>
      <c r="D908" s="9">
        <v>63</v>
      </c>
      <c r="E908" s="9">
        <v>3219.2640000000006</v>
      </c>
      <c r="F908" s="9">
        <f t="shared" si="38"/>
        <v>51.099428571428582</v>
      </c>
      <c r="G908" s="9">
        <v>3</v>
      </c>
      <c r="H908" s="15"/>
      <c r="I908" s="12"/>
      <c r="J908" s="12"/>
      <c r="K908" s="12"/>
      <c r="L908" s="12"/>
      <c r="M908" s="12"/>
      <c r="N908" s="12"/>
      <c r="O908" s="12"/>
      <c r="P908" s="12"/>
      <c r="Q908" s="12"/>
      <c r="R908" s="12"/>
      <c r="S908" s="12"/>
      <c r="T908" s="12"/>
      <c r="U908" s="12"/>
      <c r="V908" s="12"/>
      <c r="W908" s="12"/>
      <c r="X908" s="12"/>
      <c r="Y908" s="12"/>
      <c r="Z908" s="12"/>
      <c r="AA908" s="12"/>
    </row>
    <row r="909" spans="1:27" ht="12.75" customHeight="1" x14ac:dyDescent="0.15">
      <c r="A909" s="15">
        <v>202301</v>
      </c>
      <c r="B909" s="11">
        <v>5540246193878</v>
      </c>
      <c r="C909" s="13" t="str">
        <f t="shared" si="37"/>
        <v>VOLAILLE</v>
      </c>
      <c r="D909" s="6">
        <v>29395</v>
      </c>
      <c r="E909" s="6">
        <v>207990.72</v>
      </c>
      <c r="F909" s="9">
        <f t="shared" si="38"/>
        <v>7.0757176390542611</v>
      </c>
      <c r="G909" s="6">
        <v>986</v>
      </c>
      <c r="H909" s="15"/>
      <c r="I909" s="12"/>
      <c r="J909" s="12"/>
      <c r="K909" s="12"/>
      <c r="L909" s="12"/>
      <c r="M909" s="12"/>
      <c r="N909" s="12"/>
      <c r="O909" s="12"/>
      <c r="P909" s="12"/>
      <c r="Q909" s="12"/>
      <c r="R909" s="12"/>
      <c r="S909" s="12"/>
      <c r="T909" s="12"/>
      <c r="U909" s="12"/>
      <c r="V909" s="12"/>
      <c r="W909" s="12"/>
      <c r="X909" s="12"/>
      <c r="Y909" s="12"/>
      <c r="Z909" s="12"/>
      <c r="AA909" s="12"/>
    </row>
    <row r="910" spans="1:27" ht="12.75" customHeight="1" x14ac:dyDescent="0.15">
      <c r="A910" s="15">
        <v>202301</v>
      </c>
      <c r="B910" s="13">
        <v>5540246194467</v>
      </c>
      <c r="C910" s="13" t="str">
        <f t="shared" si="37"/>
        <v>BOULANGERIE</v>
      </c>
      <c r="D910" s="9">
        <v>93209</v>
      </c>
      <c r="E910" s="9">
        <v>93896.150400000013</v>
      </c>
      <c r="F910" s="9">
        <f t="shared" si="38"/>
        <v>1.0073721464665431</v>
      </c>
      <c r="G910" s="9">
        <v>8909</v>
      </c>
      <c r="H910" s="15"/>
      <c r="I910" s="12"/>
      <c r="J910" s="12"/>
      <c r="K910" s="12"/>
      <c r="L910" s="12"/>
      <c r="M910" s="12"/>
      <c r="N910" s="12"/>
      <c r="O910" s="12"/>
      <c r="P910" s="12"/>
      <c r="Q910" s="12"/>
      <c r="R910" s="12"/>
      <c r="S910" s="12"/>
      <c r="T910" s="12"/>
      <c r="U910" s="12"/>
      <c r="V910" s="12"/>
      <c r="W910" s="12"/>
      <c r="X910" s="12"/>
      <c r="Y910" s="12"/>
      <c r="Z910" s="12"/>
      <c r="AA910" s="12"/>
    </row>
    <row r="911" spans="1:27" ht="12.75" customHeight="1" x14ac:dyDescent="0.15">
      <c r="A911" s="15">
        <v>202301</v>
      </c>
      <c r="B911" s="13">
        <v>5540246194632</v>
      </c>
      <c r="C911" s="13" t="str">
        <f t="shared" si="37"/>
        <v>BOULANGERIE</v>
      </c>
      <c r="D911" s="9">
        <v>2239</v>
      </c>
      <c r="E911" s="9">
        <v>28931.472000000005</v>
      </c>
      <c r="F911" s="9">
        <f t="shared" si="38"/>
        <v>12.921604287628409</v>
      </c>
      <c r="G911" s="9">
        <v>1569</v>
      </c>
      <c r="H911" s="15"/>
      <c r="I911" s="12"/>
      <c r="J911" s="12"/>
      <c r="K911" s="12"/>
      <c r="L911" s="12"/>
      <c r="M911" s="12"/>
      <c r="N911" s="12"/>
      <c r="O911" s="12"/>
      <c r="P911" s="12"/>
      <c r="Q911" s="12"/>
      <c r="R911" s="12"/>
      <c r="S911" s="12"/>
      <c r="T911" s="12"/>
      <c r="U911" s="12"/>
      <c r="V911" s="12"/>
      <c r="W911" s="12"/>
      <c r="X911" s="12"/>
      <c r="Y911" s="12"/>
      <c r="Z911" s="12"/>
      <c r="AA911" s="12"/>
    </row>
    <row r="912" spans="1:27" ht="12.75" customHeight="1" x14ac:dyDescent="0.15">
      <c r="A912" s="15">
        <v>202301</v>
      </c>
      <c r="B912" s="11">
        <v>5540246194790</v>
      </c>
      <c r="C912" s="13" t="str">
        <f t="shared" si="37"/>
        <v>MIX LEGUMES</v>
      </c>
      <c r="D912" s="6">
        <v>1504</v>
      </c>
      <c r="E912" s="6">
        <v>17356.031999999999</v>
      </c>
      <c r="F912" s="9">
        <f t="shared" si="38"/>
        <v>11.53991489361702</v>
      </c>
      <c r="G912" s="6">
        <v>335</v>
      </c>
      <c r="H912" s="15"/>
      <c r="I912" s="12"/>
      <c r="J912" s="12"/>
      <c r="K912" s="12"/>
      <c r="L912" s="12"/>
      <c r="M912" s="12"/>
      <c r="N912" s="12"/>
      <c r="O912" s="12"/>
      <c r="P912" s="12"/>
      <c r="Q912" s="12"/>
      <c r="R912" s="12"/>
      <c r="S912" s="12"/>
      <c r="T912" s="12"/>
      <c r="U912" s="12"/>
      <c r="V912" s="12"/>
      <c r="W912" s="12"/>
      <c r="X912" s="12"/>
      <c r="Y912" s="12"/>
      <c r="Z912" s="12"/>
      <c r="AA912" s="12"/>
    </row>
    <row r="913" spans="1:27" ht="12.75" customHeight="1" x14ac:dyDescent="0.15">
      <c r="A913" s="15">
        <v>202301</v>
      </c>
      <c r="B913" s="11">
        <v>5540246194947</v>
      </c>
      <c r="C913" s="13" t="str">
        <f t="shared" si="37"/>
        <v>EMBALLAGES</v>
      </c>
      <c r="D913" s="6">
        <v>230</v>
      </c>
      <c r="E913" s="6">
        <v>6137.2080000000005</v>
      </c>
      <c r="F913" s="9">
        <f t="shared" si="38"/>
        <v>26.683513043478264</v>
      </c>
      <c r="G913" s="6">
        <v>19</v>
      </c>
      <c r="H913" s="15"/>
      <c r="I913" s="12"/>
      <c r="J913" s="12"/>
      <c r="K913" s="12"/>
      <c r="L913" s="12"/>
      <c r="M913" s="12"/>
      <c r="N913" s="12"/>
      <c r="O913" s="12"/>
      <c r="P913" s="12"/>
      <c r="Q913" s="12"/>
      <c r="R913" s="12"/>
      <c r="S913" s="12"/>
      <c r="T913" s="12"/>
      <c r="U913" s="12"/>
      <c r="V913" s="12"/>
      <c r="W913" s="12"/>
      <c r="X913" s="12"/>
      <c r="Y913" s="12"/>
      <c r="Z913" s="12"/>
      <c r="AA913" s="12"/>
    </row>
    <row r="914" spans="1:27" ht="12.75" customHeight="1" x14ac:dyDescent="0.15">
      <c r="A914" s="15">
        <v>202301</v>
      </c>
      <c r="B914" s="13">
        <v>5540246195096</v>
      </c>
      <c r="C914" s="13" t="str">
        <f t="shared" si="37"/>
        <v>MIX LEGUMES</v>
      </c>
      <c r="D914" s="9">
        <v>1272</v>
      </c>
      <c r="E914" s="9">
        <v>7563.7151999999996</v>
      </c>
      <c r="F914" s="9">
        <f t="shared" si="38"/>
        <v>5.9463169811320755</v>
      </c>
      <c r="G914" s="9">
        <v>28</v>
      </c>
      <c r="H914" s="15"/>
      <c r="I914" s="12"/>
      <c r="J914" s="12"/>
      <c r="K914" s="12"/>
      <c r="L914" s="12"/>
      <c r="M914" s="12"/>
      <c r="N914" s="12"/>
      <c r="O914" s="12"/>
      <c r="P914" s="12"/>
      <c r="Q914" s="12"/>
      <c r="R914" s="12"/>
      <c r="S914" s="12"/>
      <c r="T914" s="12"/>
      <c r="U914" s="12"/>
      <c r="V914" s="12"/>
      <c r="W914" s="12"/>
      <c r="X914" s="12"/>
      <c r="Y914" s="12"/>
      <c r="Z914" s="12"/>
      <c r="AA914" s="12"/>
    </row>
    <row r="915" spans="1:27" ht="12.75" customHeight="1" x14ac:dyDescent="0.15">
      <c r="A915" s="15">
        <v>202301</v>
      </c>
      <c r="B915" s="11">
        <v>5540246195195</v>
      </c>
      <c r="C915" s="13" t="str">
        <f t="shared" si="37"/>
        <v>EMBALLAGES</v>
      </c>
      <c r="D915" s="6">
        <v>54</v>
      </c>
      <c r="E915" s="6">
        <v>5010.7248000000009</v>
      </c>
      <c r="F915" s="9">
        <f t="shared" si="38"/>
        <v>92.791200000000018</v>
      </c>
      <c r="G915" s="6">
        <v>0</v>
      </c>
      <c r="H915" s="15"/>
      <c r="I915" s="12"/>
      <c r="J915" s="12"/>
      <c r="K915" s="12"/>
      <c r="L915" s="12"/>
      <c r="M915" s="12"/>
      <c r="N915" s="12"/>
      <c r="O915" s="12"/>
      <c r="P915" s="12"/>
      <c r="Q915" s="12"/>
      <c r="R915" s="12"/>
      <c r="S915" s="12"/>
      <c r="T915" s="12"/>
      <c r="U915" s="12"/>
      <c r="V915" s="12"/>
      <c r="W915" s="12"/>
      <c r="X915" s="12"/>
      <c r="Y915" s="12"/>
      <c r="Z915" s="12"/>
      <c r="AA915" s="12"/>
    </row>
    <row r="916" spans="1:27" ht="12.75" customHeight="1" x14ac:dyDescent="0.15">
      <c r="A916" s="15">
        <v>202301</v>
      </c>
      <c r="B916" s="11">
        <v>5540246195241</v>
      </c>
      <c r="C916" s="13" t="str">
        <f t="shared" si="37"/>
        <v>MIX LEGUMES</v>
      </c>
      <c r="D916" s="6">
        <v>580</v>
      </c>
      <c r="E916" s="6">
        <v>17753.04</v>
      </c>
      <c r="F916" s="9">
        <f t="shared" si="38"/>
        <v>30.608689655172416</v>
      </c>
      <c r="G916" s="6">
        <v>70</v>
      </c>
      <c r="H916" s="15"/>
      <c r="I916" s="12"/>
      <c r="J916" s="12"/>
      <c r="K916" s="12"/>
      <c r="L916" s="12"/>
      <c r="M916" s="12"/>
      <c r="N916" s="12"/>
      <c r="O916" s="12"/>
      <c r="P916" s="12"/>
      <c r="Q916" s="12"/>
      <c r="R916" s="12"/>
      <c r="S916" s="12"/>
      <c r="T916" s="12"/>
      <c r="U916" s="12"/>
      <c r="V916" s="12"/>
      <c r="W916" s="12"/>
      <c r="X916" s="12"/>
      <c r="Y916" s="12"/>
      <c r="Z916" s="12"/>
      <c r="AA916" s="12"/>
    </row>
    <row r="917" spans="1:27" ht="12.75" customHeight="1" x14ac:dyDescent="0.15">
      <c r="A917" s="15">
        <v>202301</v>
      </c>
      <c r="B917" s="13">
        <v>5540246195242</v>
      </c>
      <c r="C917" s="13" t="str">
        <f t="shared" si="37"/>
        <v>MIX LEGUMES</v>
      </c>
      <c r="D917" s="9">
        <v>836</v>
      </c>
      <c r="E917" s="9">
        <v>29317.075199999999</v>
      </c>
      <c r="F917" s="9">
        <f t="shared" si="38"/>
        <v>35.068271770334924</v>
      </c>
      <c r="G917" s="9">
        <v>47</v>
      </c>
      <c r="H917" s="15"/>
      <c r="I917" s="12"/>
      <c r="J917" s="12"/>
      <c r="K917" s="12"/>
      <c r="L917" s="12"/>
      <c r="M917" s="12"/>
      <c r="N917" s="12"/>
      <c r="O917" s="12"/>
      <c r="P917" s="12"/>
      <c r="Q917" s="12"/>
      <c r="R917" s="12"/>
      <c r="S917" s="12"/>
      <c r="T917" s="12"/>
      <c r="U917" s="12"/>
      <c r="V917" s="12"/>
      <c r="W917" s="12"/>
      <c r="X917" s="12"/>
      <c r="Y917" s="12"/>
      <c r="Z917" s="12"/>
      <c r="AA917" s="12"/>
    </row>
    <row r="918" spans="1:27" ht="12.75" customHeight="1" x14ac:dyDescent="0.15">
      <c r="A918" s="15">
        <v>202301</v>
      </c>
      <c r="B918" s="13">
        <v>5540246195250</v>
      </c>
      <c r="C918" s="13" t="str">
        <f t="shared" si="37"/>
        <v>BOULANGERIE</v>
      </c>
      <c r="D918" s="9">
        <v>574</v>
      </c>
      <c r="E918" s="9">
        <v>22482.532800000001</v>
      </c>
      <c r="F918" s="9">
        <f t="shared" si="38"/>
        <v>39.168175609756098</v>
      </c>
      <c r="G918" s="9">
        <v>149</v>
      </c>
      <c r="H918" s="15"/>
      <c r="I918" s="12"/>
      <c r="J918" s="12"/>
      <c r="K918" s="12"/>
      <c r="L918" s="12"/>
      <c r="M918" s="12"/>
      <c r="N918" s="12"/>
      <c r="O918" s="12"/>
      <c r="P918" s="12"/>
      <c r="Q918" s="12"/>
      <c r="R918" s="12"/>
      <c r="S918" s="12"/>
      <c r="T918" s="12"/>
      <c r="U918" s="12"/>
      <c r="V918" s="12"/>
      <c r="W918" s="12"/>
      <c r="X918" s="12"/>
      <c r="Y918" s="12"/>
      <c r="Z918" s="12"/>
      <c r="AA918" s="12"/>
    </row>
    <row r="919" spans="1:27" ht="12.75" customHeight="1" x14ac:dyDescent="0.15">
      <c r="A919" s="15">
        <v>202301</v>
      </c>
      <c r="B919" s="13">
        <v>5540246195653</v>
      </c>
      <c r="C919" s="13" t="str">
        <f t="shared" si="37"/>
        <v>EMBALLAGES</v>
      </c>
      <c r="D919" s="9">
        <v>773</v>
      </c>
      <c r="E919" s="9">
        <v>27466.430400000001</v>
      </c>
      <c r="F919" s="9">
        <f t="shared" si="38"/>
        <v>35.532251487710219</v>
      </c>
      <c r="G919" s="9">
        <v>10</v>
      </c>
      <c r="H919" s="15"/>
      <c r="I919" s="12"/>
      <c r="J919" s="12"/>
      <c r="K919" s="12"/>
      <c r="L919" s="12"/>
      <c r="M919" s="12"/>
      <c r="N919" s="12"/>
      <c r="O919" s="12"/>
      <c r="P919" s="12"/>
      <c r="Q919" s="12"/>
      <c r="R919" s="12"/>
      <c r="S919" s="12"/>
      <c r="T919" s="12"/>
      <c r="U919" s="12"/>
      <c r="V919" s="12"/>
      <c r="W919" s="12"/>
      <c r="X919" s="12"/>
      <c r="Y919" s="12"/>
      <c r="Z919" s="12"/>
      <c r="AA919" s="12"/>
    </row>
    <row r="920" spans="1:27" ht="12.75" customHeight="1" x14ac:dyDescent="0.15">
      <c r="A920" s="15">
        <v>202301</v>
      </c>
      <c r="B920" s="13">
        <v>5540246195943</v>
      </c>
      <c r="C920" s="13" t="str">
        <f t="shared" si="37"/>
        <v>CREMERIE</v>
      </c>
      <c r="D920" s="9">
        <v>2622</v>
      </c>
      <c r="E920" s="9">
        <v>78007.968000000008</v>
      </c>
      <c r="F920" s="9">
        <f t="shared" si="38"/>
        <v>29.751322654462246</v>
      </c>
      <c r="G920" s="9">
        <v>163</v>
      </c>
      <c r="H920" s="15"/>
      <c r="I920" s="12"/>
      <c r="J920" s="12"/>
      <c r="K920" s="12"/>
      <c r="L920" s="12"/>
      <c r="M920" s="12"/>
      <c r="N920" s="12"/>
      <c r="O920" s="12"/>
      <c r="P920" s="12"/>
      <c r="Q920" s="12"/>
      <c r="R920" s="12"/>
      <c r="S920" s="12"/>
      <c r="T920" s="12"/>
      <c r="U920" s="12"/>
      <c r="V920" s="12"/>
      <c r="W920" s="12"/>
      <c r="X920" s="12"/>
      <c r="Y920" s="12"/>
      <c r="Z920" s="12"/>
      <c r="AA920" s="12"/>
    </row>
    <row r="921" spans="1:27" ht="12.75" customHeight="1" x14ac:dyDescent="0.15">
      <c r="A921" s="15">
        <v>202301</v>
      </c>
      <c r="B921" s="11">
        <v>5540246195944</v>
      </c>
      <c r="C921" s="13" t="str">
        <f t="shared" si="37"/>
        <v>CREMERIE</v>
      </c>
      <c r="D921" s="6">
        <v>2692</v>
      </c>
      <c r="E921" s="6">
        <v>73814.975999999995</v>
      </c>
      <c r="F921" s="9">
        <f t="shared" si="38"/>
        <v>27.420124814264486</v>
      </c>
      <c r="G921" s="6">
        <v>209</v>
      </c>
      <c r="H921" s="15"/>
      <c r="I921" s="12"/>
      <c r="J921" s="12"/>
      <c r="K921" s="12"/>
      <c r="L921" s="12"/>
      <c r="M921" s="12"/>
      <c r="N921" s="12"/>
      <c r="O921" s="12"/>
      <c r="P921" s="12"/>
      <c r="Q921" s="12"/>
      <c r="R921" s="12"/>
      <c r="S921" s="12"/>
      <c r="T921" s="12"/>
      <c r="U921" s="12"/>
      <c r="V921" s="12"/>
      <c r="W921" s="12"/>
      <c r="X921" s="12"/>
      <c r="Y921" s="12"/>
      <c r="Z921" s="12"/>
      <c r="AA921" s="12"/>
    </row>
    <row r="922" spans="1:27" ht="12.75" customHeight="1" x14ac:dyDescent="0.15">
      <c r="A922" s="15">
        <v>202301</v>
      </c>
      <c r="B922" s="13">
        <v>5540246195999</v>
      </c>
      <c r="C922" s="13" t="str">
        <f t="shared" si="37"/>
        <v>MIX LEGUMES</v>
      </c>
      <c r="D922" s="9">
        <v>9779</v>
      </c>
      <c r="E922" s="9">
        <v>50128.847999999998</v>
      </c>
      <c r="F922" s="9">
        <f t="shared" si="38"/>
        <v>5.1261732283464569</v>
      </c>
      <c r="G922" s="9">
        <v>163</v>
      </c>
      <c r="H922" s="15"/>
      <c r="I922" s="12"/>
      <c r="J922" s="12"/>
      <c r="K922" s="12"/>
      <c r="L922" s="12"/>
      <c r="M922" s="12"/>
      <c r="N922" s="12"/>
      <c r="O922" s="12"/>
      <c r="P922" s="12"/>
      <c r="Q922" s="12"/>
      <c r="R922" s="12"/>
      <c r="S922" s="12"/>
      <c r="T922" s="12"/>
      <c r="U922" s="12"/>
      <c r="V922" s="12"/>
      <c r="W922" s="12"/>
      <c r="X922" s="12"/>
      <c r="Y922" s="12"/>
      <c r="Z922" s="12"/>
      <c r="AA922" s="12"/>
    </row>
    <row r="923" spans="1:27" ht="12.75" customHeight="1" x14ac:dyDescent="0.15">
      <c r="A923" s="15">
        <v>202301</v>
      </c>
      <c r="B923" s="11">
        <v>5540246196002</v>
      </c>
      <c r="C923" s="13" t="str">
        <f t="shared" si="37"/>
        <v>CREMERIE</v>
      </c>
      <c r="D923" s="6">
        <v>819</v>
      </c>
      <c r="E923" s="6">
        <v>39557.462400000004</v>
      </c>
      <c r="F923" s="9">
        <f t="shared" si="38"/>
        <v>48.299709890109895</v>
      </c>
      <c r="G923" s="6">
        <v>38</v>
      </c>
      <c r="H923" s="15"/>
      <c r="I923" s="12"/>
      <c r="J923" s="12"/>
      <c r="K923" s="12"/>
      <c r="L923" s="12"/>
      <c r="M923" s="12"/>
      <c r="N923" s="12"/>
      <c r="O923" s="12"/>
      <c r="P923" s="12"/>
      <c r="Q923" s="12"/>
      <c r="R923" s="12"/>
      <c r="S923" s="12"/>
      <c r="T923" s="12"/>
      <c r="U923" s="12"/>
      <c r="V923" s="12"/>
      <c r="W923" s="12"/>
      <c r="X923" s="12"/>
      <c r="Y923" s="12"/>
      <c r="Z923" s="12"/>
      <c r="AA923" s="12"/>
    </row>
    <row r="924" spans="1:27" ht="12.75" customHeight="1" x14ac:dyDescent="0.15">
      <c r="A924" s="15">
        <v>202301</v>
      </c>
      <c r="B924" s="13">
        <v>5540246196046</v>
      </c>
      <c r="C924" s="13" t="str">
        <f t="shared" si="37"/>
        <v>BOULANGERIE</v>
      </c>
      <c r="D924" s="9">
        <v>720</v>
      </c>
      <c r="E924" s="9">
        <v>13065.235200000001</v>
      </c>
      <c r="F924" s="9">
        <f t="shared" si="38"/>
        <v>18.146160000000002</v>
      </c>
      <c r="G924" s="9">
        <v>100</v>
      </c>
      <c r="H924" s="15"/>
      <c r="I924" s="12"/>
      <c r="J924" s="12"/>
      <c r="K924" s="12"/>
      <c r="L924" s="12"/>
      <c r="M924" s="12"/>
      <c r="N924" s="12"/>
      <c r="O924" s="12"/>
      <c r="P924" s="12"/>
      <c r="Q924" s="12"/>
      <c r="R924" s="12"/>
      <c r="S924" s="12"/>
      <c r="T924" s="12"/>
      <c r="U924" s="12"/>
      <c r="V924" s="12"/>
      <c r="W924" s="12"/>
      <c r="X924" s="12"/>
      <c r="Y924" s="12"/>
      <c r="Z924" s="12"/>
      <c r="AA924" s="12"/>
    </row>
    <row r="925" spans="1:27" ht="12.75" customHeight="1" x14ac:dyDescent="0.15">
      <c r="A925" s="15">
        <v>202301</v>
      </c>
      <c r="B925" s="13">
        <v>5540246196065</v>
      </c>
      <c r="C925" s="13" t="str">
        <f t="shared" si="37"/>
        <v>BOULANGERIE</v>
      </c>
      <c r="D925" s="9">
        <v>775</v>
      </c>
      <c r="E925" s="9">
        <v>17913.355199999998</v>
      </c>
      <c r="F925" s="9">
        <f t="shared" si="38"/>
        <v>23.114006709677415</v>
      </c>
      <c r="G925" s="9">
        <v>98</v>
      </c>
      <c r="H925" s="15"/>
      <c r="I925" s="12"/>
      <c r="J925" s="12"/>
      <c r="K925" s="12"/>
      <c r="L925" s="12"/>
      <c r="M925" s="12"/>
      <c r="N925" s="12"/>
      <c r="O925" s="12"/>
      <c r="P925" s="12"/>
      <c r="Q925" s="12"/>
      <c r="R925" s="12"/>
      <c r="S925" s="12"/>
      <c r="T925" s="12"/>
      <c r="U925" s="12"/>
      <c r="V925" s="12"/>
      <c r="W925" s="12"/>
      <c r="X925" s="12"/>
      <c r="Y925" s="12"/>
      <c r="Z925" s="12"/>
      <c r="AA925" s="12"/>
    </row>
    <row r="926" spans="1:27" ht="12.75" customHeight="1" x14ac:dyDescent="0.15">
      <c r="A926" s="15">
        <v>202301</v>
      </c>
      <c r="B926" s="13">
        <v>5540246196092</v>
      </c>
      <c r="C926" s="13" t="str">
        <f t="shared" si="37"/>
        <v>VOLAILLE</v>
      </c>
      <c r="D926" s="9">
        <v>557</v>
      </c>
      <c r="E926" s="9">
        <v>24027.84</v>
      </c>
      <c r="F926" s="9">
        <f t="shared" si="38"/>
        <v>43.137953321364449</v>
      </c>
      <c r="G926" s="9">
        <v>56</v>
      </c>
      <c r="H926" s="15"/>
      <c r="I926" s="12"/>
      <c r="J926" s="12"/>
      <c r="K926" s="12"/>
      <c r="L926" s="12"/>
      <c r="M926" s="12"/>
      <c r="N926" s="12"/>
      <c r="O926" s="12"/>
      <c r="P926" s="12"/>
      <c r="Q926" s="12"/>
      <c r="R926" s="12"/>
      <c r="S926" s="12"/>
      <c r="T926" s="12"/>
      <c r="U926" s="12"/>
      <c r="V926" s="12"/>
      <c r="W926" s="12"/>
      <c r="X926" s="12"/>
      <c r="Y926" s="12"/>
      <c r="Z926" s="12"/>
      <c r="AA926" s="12"/>
    </row>
    <row r="927" spans="1:27" ht="12.75" customHeight="1" x14ac:dyDescent="0.15">
      <c r="A927" s="15">
        <v>202301</v>
      </c>
      <c r="B927" s="11">
        <v>5540246196148</v>
      </c>
      <c r="C927" s="13" t="str">
        <f t="shared" si="37"/>
        <v>EMBALLAGES</v>
      </c>
      <c r="D927" s="6">
        <v>659</v>
      </c>
      <c r="E927" s="6">
        <v>27972.864000000001</v>
      </c>
      <c r="F927" s="9">
        <f t="shared" si="38"/>
        <v>42.447441578148712</v>
      </c>
      <c r="G927" s="6">
        <v>82</v>
      </c>
      <c r="H927" s="15"/>
      <c r="I927" s="12"/>
      <c r="J927" s="12"/>
      <c r="K927" s="12"/>
      <c r="L927" s="12"/>
      <c r="M927" s="12"/>
      <c r="N927" s="12"/>
      <c r="O927" s="12"/>
      <c r="P927" s="12"/>
      <c r="Q927" s="12"/>
      <c r="R927" s="12"/>
      <c r="S927" s="12"/>
      <c r="T927" s="12"/>
      <c r="U927" s="12"/>
      <c r="V927" s="12"/>
      <c r="W927" s="12"/>
      <c r="X927" s="12"/>
      <c r="Y927" s="12"/>
      <c r="Z927" s="12"/>
      <c r="AA927" s="12"/>
    </row>
    <row r="928" spans="1:27" ht="12.75" customHeight="1" x14ac:dyDescent="0.15">
      <c r="A928" s="15">
        <v>202301</v>
      </c>
      <c r="B928" s="13">
        <v>5540246196466</v>
      </c>
      <c r="C928" s="13" t="str">
        <f t="shared" si="37"/>
        <v>BOULANGERIE</v>
      </c>
      <c r="D928" s="9">
        <v>817</v>
      </c>
      <c r="E928" s="9">
        <v>4242.5856000000003</v>
      </c>
      <c r="F928" s="9">
        <f t="shared" si="38"/>
        <v>5.1928832313341493</v>
      </c>
      <c r="G928" s="9">
        <v>223</v>
      </c>
      <c r="H928" s="15"/>
      <c r="I928" s="12"/>
      <c r="J928" s="12"/>
      <c r="K928" s="12"/>
      <c r="L928" s="12"/>
      <c r="M928" s="12"/>
      <c r="N928" s="12"/>
      <c r="O928" s="12"/>
      <c r="P928" s="12"/>
      <c r="Q928" s="12"/>
      <c r="R928" s="12"/>
      <c r="S928" s="12"/>
      <c r="T928" s="12"/>
      <c r="U928" s="12"/>
      <c r="V928" s="12"/>
      <c r="W928" s="12"/>
      <c r="X928" s="12"/>
      <c r="Y928" s="12"/>
      <c r="Z928" s="12"/>
      <c r="AA928" s="12"/>
    </row>
    <row r="929" spans="1:27" ht="12.75" customHeight="1" x14ac:dyDescent="0.15">
      <c r="A929" s="15">
        <v>202301</v>
      </c>
      <c r="B929" s="11">
        <v>5540246196800</v>
      </c>
      <c r="C929" s="13" t="str">
        <f t="shared" si="37"/>
        <v>MIX LEGUMES</v>
      </c>
      <c r="D929" s="6">
        <v>0</v>
      </c>
      <c r="E929" s="6">
        <v>0</v>
      </c>
      <c r="F929" s="9" t="str">
        <f t="shared" si="38"/>
        <v>-</v>
      </c>
      <c r="G929" s="6">
        <v>0</v>
      </c>
      <c r="H929" s="15"/>
      <c r="I929" s="12"/>
      <c r="J929" s="12"/>
      <c r="K929" s="12"/>
      <c r="L929" s="12"/>
      <c r="M929" s="12"/>
      <c r="N929" s="12"/>
      <c r="O929" s="12"/>
      <c r="P929" s="12"/>
      <c r="Q929" s="12"/>
      <c r="R929" s="12"/>
      <c r="S929" s="12"/>
      <c r="T929" s="12"/>
      <c r="U929" s="12"/>
      <c r="V929" s="12"/>
      <c r="W929" s="12"/>
      <c r="X929" s="12"/>
      <c r="Y929" s="12"/>
      <c r="Z929" s="12"/>
      <c r="AA929" s="12"/>
    </row>
    <row r="930" spans="1:27" ht="18.75" customHeight="1" x14ac:dyDescent="0.15">
      <c r="A930" s="12"/>
      <c r="B930" s="15"/>
      <c r="C930" s="13"/>
      <c r="D930" s="12"/>
      <c r="E930" s="12"/>
      <c r="F930" s="9"/>
      <c r="G930" s="12"/>
      <c r="H930" s="12"/>
      <c r="I930" s="12"/>
      <c r="J930" s="12"/>
      <c r="K930" s="12"/>
      <c r="L930" s="12"/>
      <c r="M930" s="12"/>
      <c r="N930" s="12"/>
      <c r="O930" s="12"/>
      <c r="P930" s="12"/>
      <c r="Q930" s="12"/>
      <c r="R930" s="12"/>
      <c r="S930" s="12"/>
      <c r="T930" s="12"/>
      <c r="U930" s="12"/>
      <c r="V930" s="12"/>
      <c r="W930" s="12"/>
      <c r="X930" s="12"/>
      <c r="Y930" s="12"/>
      <c r="Z930" s="12"/>
      <c r="AA930" s="12"/>
    </row>
    <row r="931" spans="1:27" ht="12" customHeight="1" x14ac:dyDescent="0.15">
      <c r="B931" s="1"/>
      <c r="C931" s="13"/>
      <c r="F931" s="9"/>
    </row>
    <row r="932" spans="1:27" ht="12" customHeight="1" x14ac:dyDescent="0.15">
      <c r="B932" s="1"/>
      <c r="C932" s="13"/>
      <c r="F932" s="9"/>
    </row>
    <row r="933" spans="1:27" ht="12" customHeight="1" x14ac:dyDescent="0.15">
      <c r="B933" s="1"/>
      <c r="C933" s="13"/>
      <c r="F933" s="9"/>
    </row>
    <row r="934" spans="1:27" ht="12" customHeight="1" x14ac:dyDescent="0.15">
      <c r="B934" s="1"/>
      <c r="C934" s="13"/>
      <c r="F934" s="9"/>
    </row>
    <row r="935" spans="1:27" ht="12" customHeight="1" x14ac:dyDescent="0.15">
      <c r="B935" s="1"/>
      <c r="C935" s="13"/>
      <c r="F935" s="9"/>
    </row>
    <row r="936" spans="1:27" ht="12" customHeight="1" x14ac:dyDescent="0.15">
      <c r="B936" s="1"/>
      <c r="C936" s="13"/>
      <c r="F936" s="9"/>
    </row>
    <row r="937" spans="1:27" ht="12" customHeight="1" x14ac:dyDescent="0.15">
      <c r="B937" s="1"/>
      <c r="C937" s="13"/>
      <c r="F937" s="9"/>
    </row>
    <row r="938" spans="1:27" ht="12" customHeight="1" x14ac:dyDescent="0.15">
      <c r="B938" s="1"/>
      <c r="C938" s="13"/>
      <c r="F938" s="9"/>
    </row>
    <row r="939" spans="1:27" ht="12" customHeight="1" x14ac:dyDescent="0.15">
      <c r="B939" s="1"/>
      <c r="C939" s="13"/>
      <c r="F939" s="9"/>
    </row>
    <row r="940" spans="1:27" ht="12" customHeight="1" x14ac:dyDescent="0.15">
      <c r="B940" s="1"/>
      <c r="C940" s="13"/>
      <c r="F940" s="9"/>
    </row>
    <row r="941" spans="1:27" ht="12" customHeight="1" x14ac:dyDescent="0.15">
      <c r="B941" s="1"/>
      <c r="C941" s="13"/>
      <c r="F941" s="9"/>
    </row>
    <row r="942" spans="1:27" ht="12" customHeight="1" x14ac:dyDescent="0.15">
      <c r="B942" s="1"/>
      <c r="C942" s="13"/>
      <c r="F942" s="9"/>
    </row>
    <row r="943" spans="1:27" ht="12" customHeight="1" x14ac:dyDescent="0.15">
      <c r="B943" s="1"/>
      <c r="C943" s="13"/>
      <c r="F943" s="9"/>
    </row>
    <row r="944" spans="1:27" ht="12" customHeight="1" x14ac:dyDescent="0.15">
      <c r="B944" s="1"/>
      <c r="C944" s="13"/>
      <c r="F944" s="9"/>
    </row>
    <row r="945" spans="2:6" ht="12" customHeight="1" x14ac:dyDescent="0.15">
      <c r="B945" s="1"/>
      <c r="C945" s="13"/>
      <c r="F945" s="9"/>
    </row>
    <row r="946" spans="2:6" ht="12" customHeight="1" x14ac:dyDescent="0.15">
      <c r="B946" s="1"/>
      <c r="C946" s="13"/>
      <c r="F946" s="9"/>
    </row>
    <row r="947" spans="2:6" ht="12" customHeight="1" x14ac:dyDescent="0.15">
      <c r="B947" s="1"/>
      <c r="C947" s="13"/>
      <c r="F947" s="9"/>
    </row>
    <row r="948" spans="2:6" ht="12" customHeight="1" x14ac:dyDescent="0.15">
      <c r="B948" s="1"/>
      <c r="C948" s="13"/>
      <c r="F948" s="9"/>
    </row>
    <row r="949" spans="2:6" ht="12" customHeight="1" x14ac:dyDescent="0.15">
      <c r="B949" s="1"/>
      <c r="C949" s="13"/>
      <c r="F949" s="9"/>
    </row>
    <row r="950" spans="2:6" ht="12" customHeight="1" x14ac:dyDescent="0.15">
      <c r="B950" s="1"/>
      <c r="C950" s="13"/>
      <c r="F950" s="9"/>
    </row>
    <row r="951" spans="2:6" ht="12" customHeight="1" x14ac:dyDescent="0.15">
      <c r="B951" s="1"/>
      <c r="C951" s="13"/>
      <c r="F951" s="9"/>
    </row>
    <row r="952" spans="2:6" ht="12" customHeight="1" x14ac:dyDescent="0.15">
      <c r="B952" s="1"/>
      <c r="C952" s="13"/>
      <c r="F952" s="9"/>
    </row>
    <row r="953" spans="2:6" ht="12" customHeight="1" x14ac:dyDescent="0.15">
      <c r="B953" s="1"/>
      <c r="C953" s="13"/>
      <c r="F953" s="9"/>
    </row>
    <row r="954" spans="2:6" ht="12" customHeight="1" x14ac:dyDescent="0.15">
      <c r="B954" s="1"/>
      <c r="C954" s="13"/>
      <c r="F954" s="9"/>
    </row>
    <row r="955" spans="2:6" ht="12" customHeight="1" x14ac:dyDescent="0.15">
      <c r="B955" s="1"/>
      <c r="C955" s="13"/>
      <c r="F955" s="9"/>
    </row>
    <row r="956" spans="2:6" ht="12" customHeight="1" x14ac:dyDescent="0.15">
      <c r="B956" s="1"/>
      <c r="C956" s="13"/>
      <c r="F956" s="9"/>
    </row>
    <row r="957" spans="2:6" ht="12" customHeight="1" x14ac:dyDescent="0.15">
      <c r="B957" s="1"/>
      <c r="C957" s="13"/>
      <c r="F957" s="9"/>
    </row>
    <row r="958" spans="2:6" ht="12" customHeight="1" x14ac:dyDescent="0.15">
      <c r="B958" s="1"/>
      <c r="C958" s="13"/>
      <c r="F958" s="9"/>
    </row>
    <row r="959" spans="2:6" ht="12" customHeight="1" x14ac:dyDescent="0.15">
      <c r="B959" s="1"/>
      <c r="C959" s="13"/>
      <c r="F959" s="9"/>
    </row>
    <row r="960" spans="2:6" ht="12" customHeight="1" x14ac:dyDescent="0.15">
      <c r="B960" s="1"/>
      <c r="C960" s="13"/>
      <c r="F960" s="9"/>
    </row>
    <row r="961" spans="2:6" ht="12" customHeight="1" x14ac:dyDescent="0.15">
      <c r="B961" s="1"/>
      <c r="C961" s="13"/>
      <c r="F961" s="9"/>
    </row>
    <row r="962" spans="2:6" ht="12" customHeight="1" x14ac:dyDescent="0.15">
      <c r="B962" s="1"/>
      <c r="C962" s="13"/>
      <c r="F962" s="9"/>
    </row>
    <row r="963" spans="2:6" ht="12" customHeight="1" x14ac:dyDescent="0.15">
      <c r="B963" s="1"/>
      <c r="C963" s="13"/>
      <c r="F963" s="9"/>
    </row>
    <row r="964" spans="2:6" ht="12" customHeight="1" x14ac:dyDescent="0.15">
      <c r="B964" s="1"/>
      <c r="C964" s="13"/>
      <c r="F964" s="9"/>
    </row>
    <row r="965" spans="2:6" ht="12" customHeight="1" x14ac:dyDescent="0.15">
      <c r="B965" s="1"/>
      <c r="C965" s="13"/>
      <c r="F965" s="9"/>
    </row>
    <row r="966" spans="2:6" ht="12" customHeight="1" x14ac:dyDescent="0.15">
      <c r="B966" s="1"/>
      <c r="C966" s="13"/>
      <c r="F966" s="9"/>
    </row>
    <row r="967" spans="2:6" ht="12" customHeight="1" x14ac:dyDescent="0.15">
      <c r="B967" s="1"/>
      <c r="C967" s="13"/>
      <c r="F967" s="9"/>
    </row>
    <row r="968" spans="2:6" ht="12" customHeight="1" x14ac:dyDescent="0.15">
      <c r="B968" s="1"/>
      <c r="C968" s="13"/>
      <c r="F968" s="9"/>
    </row>
    <row r="969" spans="2:6" ht="12" customHeight="1" x14ac:dyDescent="0.15">
      <c r="B969" s="1"/>
      <c r="C969" s="13"/>
      <c r="F969" s="9"/>
    </row>
    <row r="970" spans="2:6" ht="12" customHeight="1" x14ac:dyDescent="0.15">
      <c r="B970" s="1"/>
      <c r="C970" s="13"/>
      <c r="F970" s="9"/>
    </row>
    <row r="971" spans="2:6" ht="12" customHeight="1" x14ac:dyDescent="0.15">
      <c r="B971" s="1"/>
      <c r="C971" s="13"/>
      <c r="F971" s="9"/>
    </row>
    <row r="972" spans="2:6" ht="12" customHeight="1" x14ac:dyDescent="0.15">
      <c r="B972" s="1"/>
      <c r="C972" s="13"/>
      <c r="F972" s="9"/>
    </row>
    <row r="973" spans="2:6" ht="12" customHeight="1" x14ac:dyDescent="0.15">
      <c r="B973" s="1"/>
      <c r="C973" s="13"/>
      <c r="F973" s="9"/>
    </row>
    <row r="974" spans="2:6" ht="12" customHeight="1" x14ac:dyDescent="0.15">
      <c r="B974" s="1"/>
      <c r="C974" s="13"/>
      <c r="F974" s="9"/>
    </row>
    <row r="975" spans="2:6" ht="12" customHeight="1" x14ac:dyDescent="0.15">
      <c r="B975" s="1"/>
      <c r="C975" s="13"/>
      <c r="F975" s="9"/>
    </row>
    <row r="976" spans="2:6" ht="12" customHeight="1" x14ac:dyDescent="0.15">
      <c r="B976" s="1"/>
      <c r="C976" s="13"/>
      <c r="F976" s="9"/>
    </row>
    <row r="977" spans="2:6" ht="12" customHeight="1" x14ac:dyDescent="0.15">
      <c r="B977" s="1"/>
      <c r="C977" s="13"/>
      <c r="F977" s="9"/>
    </row>
    <row r="978" spans="2:6" ht="12" customHeight="1" x14ac:dyDescent="0.15">
      <c r="B978" s="1"/>
      <c r="C978" s="13"/>
      <c r="F978" s="9"/>
    </row>
    <row r="979" spans="2:6" ht="12" customHeight="1" x14ac:dyDescent="0.15">
      <c r="B979" s="1"/>
      <c r="C979" s="13"/>
      <c r="F979" s="9"/>
    </row>
    <row r="980" spans="2:6" ht="12" customHeight="1" x14ac:dyDescent="0.15">
      <c r="B980" s="1"/>
      <c r="C980" s="13"/>
      <c r="F980" s="9"/>
    </row>
    <row r="981" spans="2:6" ht="12" customHeight="1" x14ac:dyDescent="0.15">
      <c r="B981" s="1"/>
      <c r="C981" s="13"/>
      <c r="F981" s="9"/>
    </row>
    <row r="982" spans="2:6" ht="12" customHeight="1" x14ac:dyDescent="0.15">
      <c r="B982" s="1"/>
      <c r="C982" s="13"/>
      <c r="F982" s="9"/>
    </row>
    <row r="983" spans="2:6" ht="12" customHeight="1" x14ac:dyDescent="0.15">
      <c r="B983" s="1"/>
      <c r="C983" s="13"/>
      <c r="F983" s="9"/>
    </row>
    <row r="984" spans="2:6" ht="12" customHeight="1" x14ac:dyDescent="0.15">
      <c r="B984" s="1"/>
      <c r="C984" s="13"/>
      <c r="F984" s="9"/>
    </row>
    <row r="985" spans="2:6" ht="12" customHeight="1" x14ac:dyDescent="0.15">
      <c r="B985" s="1"/>
      <c r="C985" s="13"/>
      <c r="F985" s="9"/>
    </row>
    <row r="986" spans="2:6" ht="12" customHeight="1" x14ac:dyDescent="0.15">
      <c r="B986" s="1"/>
      <c r="C986" s="13"/>
      <c r="F986" s="9"/>
    </row>
    <row r="987" spans="2:6" ht="12" customHeight="1" x14ac:dyDescent="0.15">
      <c r="B987" s="1"/>
      <c r="C987" s="13"/>
      <c r="F987" s="9"/>
    </row>
    <row r="988" spans="2:6" ht="12" customHeight="1" x14ac:dyDescent="0.15">
      <c r="B988" s="1"/>
      <c r="C988" s="13"/>
      <c r="F988" s="9"/>
    </row>
    <row r="989" spans="2:6" ht="12" customHeight="1" x14ac:dyDescent="0.15">
      <c r="B989" s="1"/>
      <c r="C989" s="13"/>
      <c r="F989" s="9"/>
    </row>
    <row r="990" spans="2:6" ht="12" customHeight="1" x14ac:dyDescent="0.15">
      <c r="B990" s="1"/>
      <c r="C990" s="13"/>
      <c r="F990" s="9"/>
    </row>
    <row r="991" spans="2:6" ht="12" customHeight="1" x14ac:dyDescent="0.15">
      <c r="B991" s="1"/>
      <c r="C991" s="13"/>
      <c r="F991" s="9"/>
    </row>
    <row r="992" spans="2:6" ht="12" customHeight="1" x14ac:dyDescent="0.15">
      <c r="B992" s="1"/>
      <c r="C992" s="13"/>
      <c r="F992" s="9"/>
    </row>
    <row r="993" spans="2:6" ht="12" customHeight="1" x14ac:dyDescent="0.15">
      <c r="B993" s="1"/>
      <c r="C993" s="13"/>
      <c r="F993" s="9"/>
    </row>
    <row r="994" spans="2:6" ht="12" customHeight="1" x14ac:dyDescent="0.15">
      <c r="B994" s="1"/>
      <c r="C994" s="13"/>
      <c r="F994" s="9"/>
    </row>
    <row r="995" spans="2:6" ht="12" customHeight="1" x14ac:dyDescent="0.15">
      <c r="B995" s="1"/>
      <c r="C995" s="13"/>
      <c r="F995" s="9"/>
    </row>
    <row r="996" spans="2:6" ht="12" customHeight="1" x14ac:dyDescent="0.15">
      <c r="B996" s="1"/>
      <c r="C996" s="13"/>
      <c r="F996" s="9"/>
    </row>
    <row r="997" spans="2:6" ht="12" customHeight="1" x14ac:dyDescent="0.15">
      <c r="B997" s="1"/>
      <c r="C997" s="13"/>
      <c r="F997" s="9"/>
    </row>
    <row r="998" spans="2:6" ht="12" customHeight="1" x14ac:dyDescent="0.15">
      <c r="B998" s="1"/>
      <c r="C998" s="13"/>
      <c r="F998" s="9"/>
    </row>
    <row r="999" spans="2:6" ht="12" customHeight="1" x14ac:dyDescent="0.15">
      <c r="B999" s="1"/>
      <c r="C999" s="13"/>
      <c r="F999" s="9"/>
    </row>
  </sheetData>
  <autoFilter ref="A1:G999" xr:uid="{00000000-0009-0000-0000-000003000000}"/>
  <pageMargins left="0.7" right="0.7" top="0.75" bottom="0.75"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957D-F55E-F348-A2C6-DA69B6C65DCE}">
  <dimension ref="A1:G3087"/>
  <sheetViews>
    <sheetView tabSelected="1" zoomScale="246" zoomScaleNormal="246" workbookViewId="0">
      <selection activeCell="G11" sqref="G11"/>
    </sheetView>
  </sheetViews>
  <sheetFormatPr baseColWidth="10" defaultRowHeight="13" x14ac:dyDescent="0.15"/>
  <cols>
    <col min="2" max="2" width="14.83203125" customWidth="1"/>
    <col min="3" max="3" width="13.5" bestFit="1" customWidth="1"/>
  </cols>
  <sheetData>
    <row r="1" spans="1:7" ht="26" x14ac:dyDescent="0.15">
      <c r="A1" s="53" t="s">
        <v>178</v>
      </c>
      <c r="B1" s="54" t="s">
        <v>165</v>
      </c>
      <c r="C1" s="55" t="s">
        <v>193</v>
      </c>
      <c r="D1" s="56" t="s">
        <v>194</v>
      </c>
      <c r="E1" s="49"/>
      <c r="F1" s="48"/>
    </row>
    <row r="2" spans="1:7" x14ac:dyDescent="0.15">
      <c r="A2" s="57" t="s">
        <v>183</v>
      </c>
      <c r="B2" s="58" t="s">
        <v>124</v>
      </c>
      <c r="C2" s="59">
        <v>116</v>
      </c>
      <c r="D2" s="60" t="s">
        <v>195</v>
      </c>
      <c r="E2" s="50"/>
    </row>
    <row r="3" spans="1:7" x14ac:dyDescent="0.15">
      <c r="A3" s="57" t="s">
        <v>186</v>
      </c>
      <c r="B3" s="58" t="s">
        <v>124</v>
      </c>
      <c r="C3" s="61">
        <v>2320</v>
      </c>
      <c r="D3" s="60" t="s">
        <v>195</v>
      </c>
      <c r="E3" s="50"/>
    </row>
    <row r="4" spans="1:7" x14ac:dyDescent="0.15">
      <c r="A4" s="57" t="s">
        <v>183</v>
      </c>
      <c r="B4" s="58" t="s">
        <v>124</v>
      </c>
      <c r="C4" s="61">
        <v>116</v>
      </c>
      <c r="D4" s="60" t="s">
        <v>195</v>
      </c>
      <c r="E4" s="50"/>
    </row>
    <row r="5" spans="1:7" x14ac:dyDescent="0.15">
      <c r="A5" s="57" t="s">
        <v>183</v>
      </c>
      <c r="B5" s="58" t="s">
        <v>7</v>
      </c>
      <c r="C5" s="59">
        <v>877</v>
      </c>
      <c r="D5" s="60" t="s">
        <v>195</v>
      </c>
      <c r="E5" s="50"/>
      <c r="G5" s="1"/>
    </row>
    <row r="6" spans="1:7" x14ac:dyDescent="0.15">
      <c r="A6" s="57" t="s">
        <v>183</v>
      </c>
      <c r="B6" s="58" t="s">
        <v>37</v>
      </c>
      <c r="C6" s="61">
        <v>1300</v>
      </c>
      <c r="D6" s="60" t="s">
        <v>195</v>
      </c>
      <c r="E6" s="50"/>
    </row>
    <row r="7" spans="1:7" x14ac:dyDescent="0.15">
      <c r="A7" s="57" t="s">
        <v>183</v>
      </c>
      <c r="B7" s="58" t="s">
        <v>37</v>
      </c>
      <c r="C7" s="59">
        <v>483</v>
      </c>
      <c r="D7" s="60" t="s">
        <v>195</v>
      </c>
      <c r="E7" s="51"/>
    </row>
    <row r="8" spans="1:7" x14ac:dyDescent="0.15">
      <c r="A8" s="57" t="s">
        <v>183</v>
      </c>
      <c r="B8" s="58" t="s">
        <v>144</v>
      </c>
      <c r="C8" s="59">
        <v>5099</v>
      </c>
      <c r="D8" s="60" t="s">
        <v>195</v>
      </c>
      <c r="E8" s="51"/>
    </row>
    <row r="9" spans="1:7" x14ac:dyDescent="0.15">
      <c r="A9" s="57" t="s">
        <v>183</v>
      </c>
      <c r="B9" s="58" t="s">
        <v>7</v>
      </c>
      <c r="C9" s="59">
        <v>14848</v>
      </c>
      <c r="D9" s="60" t="s">
        <v>195</v>
      </c>
      <c r="E9" s="50"/>
    </row>
    <row r="10" spans="1:7" x14ac:dyDescent="0.15">
      <c r="A10" s="57" t="s">
        <v>183</v>
      </c>
      <c r="B10" s="58" t="s">
        <v>7</v>
      </c>
      <c r="C10" s="61">
        <v>17818</v>
      </c>
      <c r="D10" s="60" t="s">
        <v>195</v>
      </c>
      <c r="E10" s="51"/>
    </row>
    <row r="11" spans="1:7" x14ac:dyDescent="0.15">
      <c r="A11" s="57" t="s">
        <v>183</v>
      </c>
      <c r="B11" s="58" t="s">
        <v>144</v>
      </c>
      <c r="C11" s="61">
        <v>1207</v>
      </c>
      <c r="D11" s="60" t="s">
        <v>195</v>
      </c>
      <c r="E11" s="50"/>
    </row>
    <row r="12" spans="1:7" x14ac:dyDescent="0.15">
      <c r="A12" s="57" t="s">
        <v>183</v>
      </c>
      <c r="B12" s="58" t="s">
        <v>7</v>
      </c>
      <c r="C12" s="61">
        <v>1337</v>
      </c>
      <c r="D12" s="60" t="s">
        <v>195</v>
      </c>
      <c r="E12" s="51"/>
    </row>
    <row r="13" spans="1:7" x14ac:dyDescent="0.15">
      <c r="A13" s="57" t="s">
        <v>183</v>
      </c>
      <c r="B13" s="58" t="s">
        <v>37</v>
      </c>
      <c r="C13" s="61">
        <v>1485</v>
      </c>
      <c r="D13" s="60" t="s">
        <v>195</v>
      </c>
      <c r="E13" s="51"/>
    </row>
    <row r="14" spans="1:7" x14ac:dyDescent="0.15">
      <c r="A14" s="57" t="s">
        <v>183</v>
      </c>
      <c r="B14" s="58" t="s">
        <v>37</v>
      </c>
      <c r="C14" s="59">
        <v>297</v>
      </c>
      <c r="D14" s="60" t="s">
        <v>195</v>
      </c>
      <c r="E14" s="50"/>
    </row>
    <row r="15" spans="1:7" x14ac:dyDescent="0.15">
      <c r="A15" s="57" t="s">
        <v>183</v>
      </c>
      <c r="B15" s="58" t="s">
        <v>37</v>
      </c>
      <c r="C15" s="61">
        <v>307</v>
      </c>
      <c r="D15" s="60" t="s">
        <v>195</v>
      </c>
      <c r="E15" s="50"/>
    </row>
    <row r="16" spans="1:7" x14ac:dyDescent="0.15">
      <c r="A16" s="57" t="s">
        <v>183</v>
      </c>
      <c r="B16" s="58" t="s">
        <v>37</v>
      </c>
      <c r="C16" s="59">
        <v>279</v>
      </c>
      <c r="D16" s="60" t="s">
        <v>195</v>
      </c>
      <c r="E16" s="51"/>
    </row>
    <row r="17" spans="1:5" x14ac:dyDescent="0.15">
      <c r="A17" s="57" t="s">
        <v>183</v>
      </c>
      <c r="B17" s="58" t="s">
        <v>7</v>
      </c>
      <c r="C17" s="61">
        <v>186</v>
      </c>
      <c r="D17" s="60" t="s">
        <v>195</v>
      </c>
      <c r="E17" s="50"/>
    </row>
    <row r="18" spans="1:5" x14ac:dyDescent="0.15">
      <c r="A18" s="57" t="s">
        <v>183</v>
      </c>
      <c r="B18" s="58" t="s">
        <v>7</v>
      </c>
      <c r="C18" s="59">
        <v>140</v>
      </c>
      <c r="D18" s="60" t="s">
        <v>195</v>
      </c>
      <c r="E18" s="50"/>
    </row>
    <row r="19" spans="1:5" x14ac:dyDescent="0.15">
      <c r="A19" s="57" t="s">
        <v>183</v>
      </c>
      <c r="B19" s="58" t="s">
        <v>7</v>
      </c>
      <c r="C19" s="59">
        <v>2645</v>
      </c>
      <c r="D19" s="60" t="s">
        <v>195</v>
      </c>
      <c r="E19" s="51"/>
    </row>
    <row r="20" spans="1:5" x14ac:dyDescent="0.15">
      <c r="A20" s="57" t="s">
        <v>183</v>
      </c>
      <c r="B20" s="58" t="s">
        <v>7</v>
      </c>
      <c r="C20" s="61">
        <v>910</v>
      </c>
      <c r="D20" s="60" t="s">
        <v>195</v>
      </c>
      <c r="E20" s="51"/>
    </row>
    <row r="21" spans="1:5" x14ac:dyDescent="0.15">
      <c r="A21" s="57" t="s">
        <v>183</v>
      </c>
      <c r="B21" s="58" t="s">
        <v>7</v>
      </c>
      <c r="C21" s="59">
        <v>1244</v>
      </c>
      <c r="D21" s="60" t="s">
        <v>195</v>
      </c>
      <c r="E21" s="51"/>
    </row>
    <row r="22" spans="1:5" x14ac:dyDescent="0.15">
      <c r="A22" s="57" t="s">
        <v>183</v>
      </c>
      <c r="B22" s="58" t="s">
        <v>37</v>
      </c>
      <c r="C22" s="61">
        <v>84</v>
      </c>
      <c r="D22" s="60" t="s">
        <v>195</v>
      </c>
      <c r="E22" s="51"/>
    </row>
    <row r="23" spans="1:5" x14ac:dyDescent="0.15">
      <c r="A23" s="57" t="s">
        <v>183</v>
      </c>
      <c r="B23" s="58" t="s">
        <v>37</v>
      </c>
      <c r="C23" s="59">
        <v>279</v>
      </c>
      <c r="D23" s="60" t="s">
        <v>195</v>
      </c>
      <c r="E23" s="50"/>
    </row>
    <row r="24" spans="1:5" x14ac:dyDescent="0.15">
      <c r="A24" s="57" t="s">
        <v>183</v>
      </c>
      <c r="B24" s="58" t="s">
        <v>144</v>
      </c>
      <c r="C24" s="59">
        <v>1634</v>
      </c>
      <c r="D24" s="60" t="s">
        <v>195</v>
      </c>
      <c r="E24" s="51"/>
    </row>
    <row r="25" spans="1:5" x14ac:dyDescent="0.15">
      <c r="A25" s="57" t="s">
        <v>183</v>
      </c>
      <c r="B25" s="58" t="s">
        <v>144</v>
      </c>
      <c r="C25" s="61">
        <v>8909</v>
      </c>
      <c r="D25" s="60" t="s">
        <v>195</v>
      </c>
      <c r="E25" s="50"/>
    </row>
    <row r="26" spans="1:5" x14ac:dyDescent="0.15">
      <c r="A26" s="57" t="s">
        <v>183</v>
      </c>
      <c r="B26" s="58" t="s">
        <v>7</v>
      </c>
      <c r="C26" s="61">
        <v>2784</v>
      </c>
      <c r="D26" s="60" t="s">
        <v>195</v>
      </c>
      <c r="E26" s="51"/>
    </row>
    <row r="27" spans="1:5" x14ac:dyDescent="0.15">
      <c r="A27" s="57" t="s">
        <v>183</v>
      </c>
      <c r="B27" s="58" t="s">
        <v>37</v>
      </c>
      <c r="C27" s="59">
        <v>418</v>
      </c>
      <c r="D27" s="60" t="s">
        <v>195</v>
      </c>
      <c r="E27" s="50"/>
    </row>
    <row r="28" spans="1:5" x14ac:dyDescent="0.15">
      <c r="A28" s="57" t="s">
        <v>183</v>
      </c>
      <c r="B28" s="58" t="s">
        <v>37</v>
      </c>
      <c r="C28" s="61">
        <v>140</v>
      </c>
      <c r="D28" s="60" t="s">
        <v>195</v>
      </c>
      <c r="E28" s="50"/>
    </row>
    <row r="29" spans="1:5" x14ac:dyDescent="0.15">
      <c r="A29" s="57" t="s">
        <v>183</v>
      </c>
      <c r="B29" s="58" t="s">
        <v>37</v>
      </c>
      <c r="C29" s="59">
        <v>223</v>
      </c>
      <c r="D29" s="60" t="s">
        <v>195</v>
      </c>
      <c r="E29" s="51"/>
    </row>
    <row r="30" spans="1:5" x14ac:dyDescent="0.15">
      <c r="A30" s="57" t="s">
        <v>183</v>
      </c>
      <c r="B30" s="58" t="s">
        <v>37</v>
      </c>
      <c r="C30" s="61">
        <v>836</v>
      </c>
      <c r="D30" s="60" t="s">
        <v>195</v>
      </c>
      <c r="E30" s="50"/>
    </row>
    <row r="31" spans="1:5" x14ac:dyDescent="0.15">
      <c r="A31" s="57" t="s">
        <v>183</v>
      </c>
      <c r="B31" s="58" t="s">
        <v>37</v>
      </c>
      <c r="C31" s="61">
        <v>557</v>
      </c>
      <c r="D31" s="60" t="s">
        <v>195</v>
      </c>
      <c r="E31" s="51"/>
    </row>
    <row r="32" spans="1:5" x14ac:dyDescent="0.15">
      <c r="A32" s="57" t="s">
        <v>183</v>
      </c>
      <c r="B32" s="58" t="s">
        <v>78</v>
      </c>
      <c r="C32" s="59">
        <v>18338</v>
      </c>
      <c r="D32" s="60" t="s">
        <v>195</v>
      </c>
      <c r="E32" s="50"/>
    </row>
    <row r="33" spans="1:5" x14ac:dyDescent="0.15">
      <c r="A33" s="57" t="s">
        <v>183</v>
      </c>
      <c r="B33" s="58" t="s">
        <v>7</v>
      </c>
      <c r="C33" s="61">
        <v>1764</v>
      </c>
      <c r="D33" s="60" t="s">
        <v>195</v>
      </c>
      <c r="E33" s="50"/>
    </row>
    <row r="34" spans="1:5" x14ac:dyDescent="0.15">
      <c r="A34" s="57" t="s">
        <v>183</v>
      </c>
      <c r="B34" s="58" t="s">
        <v>7</v>
      </c>
      <c r="C34" s="59">
        <v>1560</v>
      </c>
      <c r="D34" s="60" t="s">
        <v>195</v>
      </c>
      <c r="E34" s="51"/>
    </row>
    <row r="35" spans="1:5" x14ac:dyDescent="0.15">
      <c r="A35" s="57" t="s">
        <v>183</v>
      </c>
      <c r="B35" s="58" t="s">
        <v>37</v>
      </c>
      <c r="C35" s="59">
        <v>836</v>
      </c>
      <c r="D35" s="60" t="s">
        <v>195</v>
      </c>
      <c r="E35" s="50"/>
    </row>
    <row r="36" spans="1:5" x14ac:dyDescent="0.15">
      <c r="A36" s="57" t="s">
        <v>183</v>
      </c>
      <c r="B36" s="58" t="s">
        <v>37</v>
      </c>
      <c r="C36" s="61">
        <v>232</v>
      </c>
      <c r="D36" s="60" t="s">
        <v>195</v>
      </c>
      <c r="E36" s="51"/>
    </row>
    <row r="37" spans="1:5" x14ac:dyDescent="0.15">
      <c r="A37" s="57" t="s">
        <v>183</v>
      </c>
      <c r="B37" s="58" t="s">
        <v>37</v>
      </c>
      <c r="C37" s="59">
        <v>7424</v>
      </c>
      <c r="D37" s="60" t="s">
        <v>195</v>
      </c>
      <c r="E37" s="50"/>
    </row>
    <row r="38" spans="1:5" x14ac:dyDescent="0.15">
      <c r="A38" s="57" t="s">
        <v>183</v>
      </c>
      <c r="B38" s="58" t="s">
        <v>37</v>
      </c>
      <c r="C38" s="61">
        <v>2088</v>
      </c>
      <c r="D38" s="60" t="s">
        <v>195</v>
      </c>
      <c r="E38" s="51"/>
    </row>
    <row r="39" spans="1:5" x14ac:dyDescent="0.15">
      <c r="A39" s="57" t="s">
        <v>183</v>
      </c>
      <c r="B39" s="58" t="s">
        <v>37</v>
      </c>
      <c r="C39" s="59">
        <v>4455</v>
      </c>
      <c r="D39" s="60" t="s">
        <v>195</v>
      </c>
      <c r="E39" s="50"/>
    </row>
    <row r="40" spans="1:5" x14ac:dyDescent="0.15">
      <c r="A40" s="57" t="s">
        <v>183</v>
      </c>
      <c r="B40" s="58" t="s">
        <v>78</v>
      </c>
      <c r="C40" s="61">
        <v>9280</v>
      </c>
      <c r="D40" s="60" t="s">
        <v>195</v>
      </c>
      <c r="E40" s="51"/>
    </row>
    <row r="41" spans="1:5" x14ac:dyDescent="0.15">
      <c r="A41" s="57" t="s">
        <v>183</v>
      </c>
      <c r="B41" s="58" t="s">
        <v>78</v>
      </c>
      <c r="C41" s="59">
        <v>5012</v>
      </c>
      <c r="D41" s="60" t="s">
        <v>195</v>
      </c>
      <c r="E41" s="51"/>
    </row>
    <row r="42" spans="1:5" x14ac:dyDescent="0.15">
      <c r="A42" s="57" t="s">
        <v>183</v>
      </c>
      <c r="B42" s="58" t="s">
        <v>78</v>
      </c>
      <c r="C42" s="61">
        <v>1021</v>
      </c>
      <c r="D42" s="60" t="s">
        <v>195</v>
      </c>
      <c r="E42" s="51"/>
    </row>
    <row r="43" spans="1:5" x14ac:dyDescent="0.15">
      <c r="A43" s="57" t="s">
        <v>183</v>
      </c>
      <c r="B43" s="58" t="s">
        <v>37</v>
      </c>
      <c r="C43" s="61">
        <v>70</v>
      </c>
      <c r="D43" s="60" t="s">
        <v>195</v>
      </c>
      <c r="E43" s="51"/>
    </row>
    <row r="44" spans="1:5" x14ac:dyDescent="0.15">
      <c r="A44" s="57" t="s">
        <v>183</v>
      </c>
      <c r="B44" s="58" t="s">
        <v>37</v>
      </c>
      <c r="C44" s="59">
        <v>140</v>
      </c>
      <c r="D44" s="60" t="s">
        <v>195</v>
      </c>
      <c r="E44" s="50"/>
    </row>
    <row r="45" spans="1:5" x14ac:dyDescent="0.15">
      <c r="A45" s="57" t="s">
        <v>183</v>
      </c>
      <c r="B45" s="58" t="s">
        <v>37</v>
      </c>
      <c r="C45" s="61">
        <v>418</v>
      </c>
      <c r="D45" s="60" t="s">
        <v>195</v>
      </c>
      <c r="E45" s="50"/>
    </row>
    <row r="46" spans="1:5" x14ac:dyDescent="0.15">
      <c r="A46" s="57" t="s">
        <v>183</v>
      </c>
      <c r="B46" s="58" t="s">
        <v>37</v>
      </c>
      <c r="C46" s="59">
        <v>696</v>
      </c>
      <c r="D46" s="60" t="s">
        <v>195</v>
      </c>
      <c r="E46" s="50"/>
    </row>
    <row r="47" spans="1:5" x14ac:dyDescent="0.15">
      <c r="A47" s="57" t="s">
        <v>183</v>
      </c>
      <c r="B47" s="58" t="s">
        <v>37</v>
      </c>
      <c r="C47" s="61">
        <v>140</v>
      </c>
      <c r="D47" s="60" t="s">
        <v>195</v>
      </c>
      <c r="E47" s="51"/>
    </row>
    <row r="48" spans="1:5" x14ac:dyDescent="0.15">
      <c r="A48" s="57" t="s">
        <v>183</v>
      </c>
      <c r="B48" s="58" t="s">
        <v>144</v>
      </c>
      <c r="C48" s="59">
        <v>986</v>
      </c>
      <c r="D48" s="60" t="s">
        <v>195</v>
      </c>
      <c r="E48" s="50"/>
    </row>
    <row r="49" spans="1:5" x14ac:dyDescent="0.15">
      <c r="A49" s="57" t="s">
        <v>183</v>
      </c>
      <c r="B49" s="58" t="s">
        <v>78</v>
      </c>
      <c r="C49" s="59">
        <v>2256</v>
      </c>
      <c r="D49" s="60" t="s">
        <v>195</v>
      </c>
      <c r="E49" s="51"/>
    </row>
    <row r="50" spans="1:5" x14ac:dyDescent="0.15">
      <c r="A50" s="57" t="s">
        <v>183</v>
      </c>
      <c r="B50" s="58" t="s">
        <v>78</v>
      </c>
      <c r="C50" s="61">
        <v>961</v>
      </c>
      <c r="D50" s="60" t="s">
        <v>195</v>
      </c>
      <c r="E50" s="50"/>
    </row>
    <row r="51" spans="1:5" x14ac:dyDescent="0.15">
      <c r="A51" s="57" t="s">
        <v>183</v>
      </c>
      <c r="B51" s="58" t="s">
        <v>78</v>
      </c>
      <c r="C51" s="59">
        <v>919</v>
      </c>
      <c r="D51" s="60" t="s">
        <v>195</v>
      </c>
      <c r="E51" s="51"/>
    </row>
    <row r="52" spans="1:5" x14ac:dyDescent="0.15">
      <c r="A52" s="57" t="s">
        <v>183</v>
      </c>
      <c r="B52" s="58" t="s">
        <v>78</v>
      </c>
      <c r="C52" s="61">
        <v>1300</v>
      </c>
      <c r="D52" s="60" t="s">
        <v>195</v>
      </c>
      <c r="E52" s="50"/>
    </row>
    <row r="53" spans="1:5" x14ac:dyDescent="0.15">
      <c r="A53" s="57" t="s">
        <v>183</v>
      </c>
      <c r="B53" s="58" t="s">
        <v>78</v>
      </c>
      <c r="C53" s="59">
        <v>223</v>
      </c>
      <c r="D53" s="60" t="s">
        <v>195</v>
      </c>
      <c r="E53" s="50"/>
    </row>
    <row r="54" spans="1:5" x14ac:dyDescent="0.15">
      <c r="A54" s="57" t="s">
        <v>183</v>
      </c>
      <c r="B54" s="58" t="s">
        <v>78</v>
      </c>
      <c r="C54" s="61">
        <v>1300</v>
      </c>
      <c r="D54" s="60" t="s">
        <v>195</v>
      </c>
      <c r="E54" s="50"/>
    </row>
    <row r="55" spans="1:5" x14ac:dyDescent="0.15">
      <c r="A55" s="57" t="s">
        <v>183</v>
      </c>
      <c r="B55" s="58" t="s">
        <v>78</v>
      </c>
      <c r="C55" s="61">
        <v>4585</v>
      </c>
      <c r="D55" s="60" t="s">
        <v>195</v>
      </c>
      <c r="E55" s="51"/>
    </row>
    <row r="56" spans="1:5" x14ac:dyDescent="0.15">
      <c r="A56" s="57" t="s">
        <v>183</v>
      </c>
      <c r="B56" s="58" t="s">
        <v>124</v>
      </c>
      <c r="C56" s="61">
        <v>891</v>
      </c>
      <c r="D56" s="60" t="s">
        <v>195</v>
      </c>
      <c r="E56" s="51"/>
    </row>
    <row r="57" spans="1:5" x14ac:dyDescent="0.15">
      <c r="A57" s="57" t="s">
        <v>183</v>
      </c>
      <c r="B57" s="58" t="s">
        <v>37</v>
      </c>
      <c r="C57" s="59">
        <v>279</v>
      </c>
      <c r="D57" s="60" t="s">
        <v>195</v>
      </c>
      <c r="E57" s="50"/>
    </row>
    <row r="58" spans="1:5" x14ac:dyDescent="0.15">
      <c r="A58" s="57" t="s">
        <v>183</v>
      </c>
      <c r="B58" s="58" t="s">
        <v>37</v>
      </c>
      <c r="C58" s="61">
        <v>7424</v>
      </c>
      <c r="D58" s="60" t="s">
        <v>195</v>
      </c>
      <c r="E58" s="50"/>
    </row>
    <row r="59" spans="1:5" x14ac:dyDescent="0.15">
      <c r="A59" s="57" t="s">
        <v>183</v>
      </c>
      <c r="B59" s="58" t="s">
        <v>37</v>
      </c>
      <c r="C59" s="61">
        <v>1782</v>
      </c>
      <c r="D59" s="60" t="s">
        <v>195</v>
      </c>
      <c r="E59" s="51"/>
    </row>
    <row r="60" spans="1:5" x14ac:dyDescent="0.15">
      <c r="A60" s="57" t="s">
        <v>183</v>
      </c>
      <c r="B60" s="58" t="s">
        <v>37</v>
      </c>
      <c r="C60" s="59">
        <v>372</v>
      </c>
      <c r="D60" s="60" t="s">
        <v>195</v>
      </c>
      <c r="E60" s="50"/>
    </row>
    <row r="61" spans="1:5" x14ac:dyDescent="0.15">
      <c r="A61" s="57" t="s">
        <v>183</v>
      </c>
      <c r="B61" s="58" t="s">
        <v>37</v>
      </c>
      <c r="C61" s="61">
        <v>70</v>
      </c>
      <c r="D61" s="60" t="s">
        <v>195</v>
      </c>
      <c r="E61" s="50"/>
    </row>
    <row r="62" spans="1:5" x14ac:dyDescent="0.15">
      <c r="A62" s="57" t="s">
        <v>183</v>
      </c>
      <c r="B62" s="58" t="s">
        <v>37</v>
      </c>
      <c r="C62" s="59">
        <v>836</v>
      </c>
      <c r="D62" s="60" t="s">
        <v>195</v>
      </c>
      <c r="E62" s="50"/>
    </row>
    <row r="63" spans="1:5" x14ac:dyDescent="0.15">
      <c r="A63" s="57" t="s">
        <v>183</v>
      </c>
      <c r="B63" s="58" t="s">
        <v>37</v>
      </c>
      <c r="C63" s="59">
        <v>2088</v>
      </c>
      <c r="D63" s="60" t="s">
        <v>195</v>
      </c>
      <c r="E63" s="51"/>
    </row>
    <row r="64" spans="1:5" x14ac:dyDescent="0.15">
      <c r="A64" s="57" t="s">
        <v>183</v>
      </c>
      <c r="B64" s="58" t="s">
        <v>78</v>
      </c>
      <c r="C64" s="61">
        <v>27506</v>
      </c>
      <c r="D64" s="60" t="s">
        <v>195</v>
      </c>
      <c r="E64" s="51"/>
    </row>
    <row r="65" spans="1:5" x14ac:dyDescent="0.15">
      <c r="A65" s="57" t="s">
        <v>183</v>
      </c>
      <c r="B65" s="58" t="s">
        <v>37</v>
      </c>
      <c r="C65" s="61">
        <v>1935</v>
      </c>
      <c r="D65" s="60" t="s">
        <v>195</v>
      </c>
      <c r="E65" s="51"/>
    </row>
    <row r="66" spans="1:5" x14ac:dyDescent="0.15">
      <c r="A66" s="57" t="s">
        <v>183</v>
      </c>
      <c r="B66" s="58" t="s">
        <v>37</v>
      </c>
      <c r="C66" s="59">
        <v>836</v>
      </c>
      <c r="D66" s="60" t="s">
        <v>195</v>
      </c>
      <c r="E66" s="50"/>
    </row>
    <row r="67" spans="1:5" x14ac:dyDescent="0.15">
      <c r="A67" s="57" t="s">
        <v>183</v>
      </c>
      <c r="B67" s="58" t="s">
        <v>37</v>
      </c>
      <c r="C67" s="61">
        <v>348</v>
      </c>
      <c r="D67" s="60" t="s">
        <v>195</v>
      </c>
      <c r="E67" s="51"/>
    </row>
    <row r="68" spans="1:5" x14ac:dyDescent="0.15">
      <c r="A68" s="57" t="s">
        <v>183</v>
      </c>
      <c r="B68" s="58" t="s">
        <v>37</v>
      </c>
      <c r="C68" s="59">
        <v>4176</v>
      </c>
      <c r="D68" s="60" t="s">
        <v>195</v>
      </c>
      <c r="E68" s="50"/>
    </row>
    <row r="69" spans="1:5" x14ac:dyDescent="0.15">
      <c r="A69" s="57" t="s">
        <v>183</v>
      </c>
      <c r="B69" s="58" t="s">
        <v>37</v>
      </c>
      <c r="C69" s="59">
        <v>557</v>
      </c>
      <c r="D69" s="60" t="s">
        <v>195</v>
      </c>
      <c r="E69" s="50"/>
    </row>
    <row r="70" spans="1:5" x14ac:dyDescent="0.15">
      <c r="A70" s="57" t="s">
        <v>183</v>
      </c>
      <c r="B70" s="58" t="s">
        <v>37</v>
      </c>
      <c r="C70" s="61">
        <v>4455</v>
      </c>
      <c r="D70" s="60" t="s">
        <v>195</v>
      </c>
      <c r="E70" s="51"/>
    </row>
    <row r="71" spans="1:5" x14ac:dyDescent="0.15">
      <c r="A71" s="57" t="s">
        <v>183</v>
      </c>
      <c r="B71" s="58" t="s">
        <v>144</v>
      </c>
      <c r="C71" s="61">
        <v>5568</v>
      </c>
      <c r="D71" s="60" t="s">
        <v>195</v>
      </c>
      <c r="E71" s="50"/>
    </row>
    <row r="72" spans="1:5" x14ac:dyDescent="0.15">
      <c r="A72" s="57" t="s">
        <v>183</v>
      </c>
      <c r="B72" s="58" t="s">
        <v>78</v>
      </c>
      <c r="C72" s="61">
        <v>2506</v>
      </c>
      <c r="D72" s="60" t="s">
        <v>195</v>
      </c>
      <c r="E72" s="50"/>
    </row>
    <row r="73" spans="1:5" x14ac:dyDescent="0.15">
      <c r="A73" s="57" t="s">
        <v>183</v>
      </c>
      <c r="B73" s="58" t="s">
        <v>78</v>
      </c>
      <c r="C73" s="59">
        <v>7888</v>
      </c>
      <c r="D73" s="60" t="s">
        <v>195</v>
      </c>
      <c r="E73" s="50"/>
    </row>
    <row r="74" spans="1:5" x14ac:dyDescent="0.15">
      <c r="A74" s="57" t="s">
        <v>183</v>
      </c>
      <c r="B74" s="58" t="s">
        <v>78</v>
      </c>
      <c r="C74" s="61">
        <v>5012</v>
      </c>
      <c r="D74" s="60" t="s">
        <v>195</v>
      </c>
      <c r="E74" s="50"/>
    </row>
    <row r="75" spans="1:5" x14ac:dyDescent="0.15">
      <c r="A75" s="57" t="s">
        <v>183</v>
      </c>
      <c r="B75" s="58" t="s">
        <v>78</v>
      </c>
      <c r="C75" s="59">
        <v>3132</v>
      </c>
      <c r="D75" s="60" t="s">
        <v>195</v>
      </c>
      <c r="E75" s="51"/>
    </row>
    <row r="76" spans="1:5" x14ac:dyDescent="0.15">
      <c r="A76" s="57" t="s">
        <v>183</v>
      </c>
      <c r="B76" s="58" t="s">
        <v>7</v>
      </c>
      <c r="C76" s="59">
        <v>93</v>
      </c>
      <c r="D76" s="60" t="s">
        <v>195</v>
      </c>
      <c r="E76" s="50"/>
    </row>
    <row r="77" spans="1:5" x14ac:dyDescent="0.15">
      <c r="A77" s="57" t="s">
        <v>183</v>
      </c>
      <c r="B77" s="58" t="s">
        <v>37</v>
      </c>
      <c r="C77" s="61">
        <v>836</v>
      </c>
      <c r="D77" s="60" t="s">
        <v>195</v>
      </c>
      <c r="E77" s="51"/>
    </row>
    <row r="78" spans="1:5" x14ac:dyDescent="0.15">
      <c r="A78" s="57" t="s">
        <v>183</v>
      </c>
      <c r="B78" s="58" t="s">
        <v>37</v>
      </c>
      <c r="C78" s="59">
        <v>232</v>
      </c>
      <c r="D78" s="60" t="s">
        <v>195</v>
      </c>
      <c r="E78" s="50"/>
    </row>
    <row r="79" spans="1:5" x14ac:dyDescent="0.15">
      <c r="A79" s="57" t="s">
        <v>183</v>
      </c>
      <c r="B79" s="58" t="s">
        <v>37</v>
      </c>
      <c r="C79" s="61">
        <v>2088</v>
      </c>
      <c r="D79" s="60" t="s">
        <v>195</v>
      </c>
      <c r="E79" s="51"/>
    </row>
    <row r="80" spans="1:5" x14ac:dyDescent="0.15">
      <c r="A80" s="57" t="s">
        <v>183</v>
      </c>
      <c r="B80" s="58" t="s">
        <v>37</v>
      </c>
      <c r="C80" s="61">
        <v>2970</v>
      </c>
      <c r="D80" s="60" t="s">
        <v>195</v>
      </c>
      <c r="E80" s="50"/>
    </row>
    <row r="81" spans="1:5" x14ac:dyDescent="0.15">
      <c r="A81" s="57" t="s">
        <v>183</v>
      </c>
      <c r="B81" s="58" t="s">
        <v>37</v>
      </c>
      <c r="C81" s="59">
        <v>7424</v>
      </c>
      <c r="D81" s="60" t="s">
        <v>195</v>
      </c>
      <c r="E81" s="51"/>
    </row>
    <row r="82" spans="1:5" x14ac:dyDescent="0.15">
      <c r="A82" s="57" t="s">
        <v>183</v>
      </c>
      <c r="B82" s="58" t="s">
        <v>37</v>
      </c>
      <c r="C82" s="59">
        <v>4455</v>
      </c>
      <c r="D82" s="60" t="s">
        <v>195</v>
      </c>
      <c r="E82" s="51"/>
    </row>
    <row r="83" spans="1:5" x14ac:dyDescent="0.15">
      <c r="A83" s="57" t="s">
        <v>183</v>
      </c>
      <c r="B83" s="58" t="s">
        <v>144</v>
      </c>
      <c r="C83" s="61">
        <v>4410</v>
      </c>
      <c r="D83" s="60" t="s">
        <v>195</v>
      </c>
      <c r="E83" s="50"/>
    </row>
    <row r="84" spans="1:5" x14ac:dyDescent="0.15">
      <c r="A84" s="57" t="s">
        <v>183</v>
      </c>
      <c r="B84" s="58" t="s">
        <v>144</v>
      </c>
      <c r="C84" s="59">
        <v>1120</v>
      </c>
      <c r="D84" s="60" t="s">
        <v>195</v>
      </c>
      <c r="E84" s="51"/>
    </row>
    <row r="85" spans="1:5" x14ac:dyDescent="0.15">
      <c r="A85" s="57" t="s">
        <v>183</v>
      </c>
      <c r="B85" s="58" t="s">
        <v>37</v>
      </c>
      <c r="C85" s="61">
        <v>446</v>
      </c>
      <c r="D85" s="60" t="s">
        <v>195</v>
      </c>
      <c r="E85" s="50"/>
    </row>
    <row r="86" spans="1:5" x14ac:dyDescent="0.15">
      <c r="A86" s="57" t="s">
        <v>183</v>
      </c>
      <c r="B86" s="58" t="s">
        <v>144</v>
      </c>
      <c r="C86" s="59">
        <v>6483</v>
      </c>
      <c r="D86" s="60" t="s">
        <v>195</v>
      </c>
      <c r="E86" s="50"/>
    </row>
    <row r="87" spans="1:5" x14ac:dyDescent="0.15">
      <c r="A87" s="57" t="s">
        <v>183</v>
      </c>
      <c r="B87" s="58" t="s">
        <v>37</v>
      </c>
      <c r="C87" s="59">
        <v>209</v>
      </c>
      <c r="D87" s="60" t="s">
        <v>195</v>
      </c>
      <c r="E87" s="51"/>
    </row>
    <row r="88" spans="1:5" x14ac:dyDescent="0.15">
      <c r="A88" s="57" t="s">
        <v>183</v>
      </c>
      <c r="B88" s="58" t="s">
        <v>37</v>
      </c>
      <c r="C88" s="61">
        <v>140</v>
      </c>
      <c r="D88" s="60" t="s">
        <v>195</v>
      </c>
      <c r="E88" s="50"/>
    </row>
    <row r="89" spans="1:5" x14ac:dyDescent="0.15">
      <c r="A89" s="57" t="s">
        <v>183</v>
      </c>
      <c r="B89" s="58" t="s">
        <v>7</v>
      </c>
      <c r="C89" s="61">
        <v>260</v>
      </c>
      <c r="D89" s="60" t="s">
        <v>195</v>
      </c>
      <c r="E89" s="51"/>
    </row>
    <row r="90" spans="1:5" x14ac:dyDescent="0.15">
      <c r="A90" s="57" t="s">
        <v>183</v>
      </c>
      <c r="B90" s="58" t="s">
        <v>7</v>
      </c>
      <c r="C90" s="59">
        <v>75</v>
      </c>
      <c r="D90" s="60" t="s">
        <v>195</v>
      </c>
      <c r="E90" s="50"/>
    </row>
    <row r="91" spans="1:5" x14ac:dyDescent="0.15">
      <c r="A91" s="57" t="s">
        <v>183</v>
      </c>
      <c r="B91" s="58" t="s">
        <v>7</v>
      </c>
      <c r="C91" s="61">
        <v>47</v>
      </c>
      <c r="D91" s="60" t="s">
        <v>195</v>
      </c>
      <c r="E91" s="51"/>
    </row>
    <row r="92" spans="1:5" x14ac:dyDescent="0.15">
      <c r="A92" s="57" t="s">
        <v>183</v>
      </c>
      <c r="B92" s="58" t="s">
        <v>7</v>
      </c>
      <c r="C92" s="59">
        <v>47</v>
      </c>
      <c r="D92" s="60" t="s">
        <v>195</v>
      </c>
      <c r="E92" s="50"/>
    </row>
    <row r="93" spans="1:5" x14ac:dyDescent="0.15">
      <c r="A93" s="57" t="s">
        <v>183</v>
      </c>
      <c r="B93" s="58" t="s">
        <v>7</v>
      </c>
      <c r="C93" s="61">
        <v>877</v>
      </c>
      <c r="D93" s="60" t="s">
        <v>195</v>
      </c>
      <c r="E93" s="51"/>
    </row>
    <row r="94" spans="1:5" x14ac:dyDescent="0.15">
      <c r="A94" s="57" t="s">
        <v>183</v>
      </c>
      <c r="B94" s="58" t="s">
        <v>124</v>
      </c>
      <c r="C94" s="59">
        <v>1253</v>
      </c>
      <c r="D94" s="60" t="s">
        <v>195</v>
      </c>
      <c r="E94" s="51"/>
    </row>
    <row r="95" spans="1:5" x14ac:dyDescent="0.15">
      <c r="A95" s="57" t="s">
        <v>183</v>
      </c>
      <c r="B95" s="58" t="s">
        <v>37</v>
      </c>
      <c r="C95" s="61">
        <v>1123</v>
      </c>
      <c r="D95" s="60" t="s">
        <v>195</v>
      </c>
      <c r="E95" s="51"/>
    </row>
    <row r="96" spans="1:5" x14ac:dyDescent="0.15">
      <c r="A96" s="57" t="s">
        <v>183</v>
      </c>
      <c r="B96" s="58" t="s">
        <v>7</v>
      </c>
      <c r="C96" s="61">
        <v>209</v>
      </c>
      <c r="D96" s="60" t="s">
        <v>195</v>
      </c>
      <c r="E96" s="50"/>
    </row>
    <row r="97" spans="1:5" x14ac:dyDescent="0.15">
      <c r="A97" s="57" t="s">
        <v>183</v>
      </c>
      <c r="B97" s="58" t="s">
        <v>7</v>
      </c>
      <c r="C97" s="59">
        <v>75</v>
      </c>
      <c r="D97" s="60" t="s">
        <v>195</v>
      </c>
      <c r="E97" s="50"/>
    </row>
    <row r="98" spans="1:5" x14ac:dyDescent="0.15">
      <c r="A98" s="57" t="s">
        <v>183</v>
      </c>
      <c r="B98" s="58" t="s">
        <v>78</v>
      </c>
      <c r="C98" s="59">
        <v>18375</v>
      </c>
      <c r="D98" s="60" t="s">
        <v>195</v>
      </c>
      <c r="E98" s="50"/>
    </row>
    <row r="99" spans="1:5" x14ac:dyDescent="0.15">
      <c r="A99" s="57" t="s">
        <v>184</v>
      </c>
      <c r="B99" s="58" t="s">
        <v>124</v>
      </c>
      <c r="C99" s="61">
        <v>279</v>
      </c>
      <c r="D99" s="60" t="s">
        <v>195</v>
      </c>
      <c r="E99" s="51"/>
    </row>
    <row r="100" spans="1:5" x14ac:dyDescent="0.15">
      <c r="A100" s="57" t="s">
        <v>183</v>
      </c>
      <c r="B100" s="58" t="s">
        <v>37</v>
      </c>
      <c r="C100" s="59">
        <v>47</v>
      </c>
      <c r="D100" s="60" t="s">
        <v>195</v>
      </c>
      <c r="E100" s="51"/>
    </row>
    <row r="101" spans="1:5" x14ac:dyDescent="0.15">
      <c r="A101" s="57" t="s">
        <v>183</v>
      </c>
      <c r="B101" s="58" t="s">
        <v>37</v>
      </c>
      <c r="C101" s="61">
        <v>585</v>
      </c>
      <c r="D101" s="60" t="s">
        <v>195</v>
      </c>
      <c r="E101" s="50"/>
    </row>
    <row r="102" spans="1:5" x14ac:dyDescent="0.15">
      <c r="A102" s="57" t="s">
        <v>183</v>
      </c>
      <c r="B102" s="58" t="s">
        <v>37</v>
      </c>
      <c r="C102" s="61">
        <v>464</v>
      </c>
      <c r="D102" s="60" t="s">
        <v>195</v>
      </c>
      <c r="E102" s="51"/>
    </row>
    <row r="103" spans="1:5" x14ac:dyDescent="0.15">
      <c r="A103" s="57" t="s">
        <v>183</v>
      </c>
      <c r="B103" s="58" t="s">
        <v>37</v>
      </c>
      <c r="C103" s="61">
        <v>669</v>
      </c>
      <c r="D103" s="60" t="s">
        <v>195</v>
      </c>
      <c r="E103" s="50"/>
    </row>
    <row r="104" spans="1:5" x14ac:dyDescent="0.15">
      <c r="A104" s="57" t="s">
        <v>183</v>
      </c>
      <c r="B104" s="58" t="s">
        <v>37</v>
      </c>
      <c r="C104" s="59">
        <v>1485</v>
      </c>
      <c r="D104" s="60" t="s">
        <v>195</v>
      </c>
      <c r="E104" s="51"/>
    </row>
    <row r="105" spans="1:5" x14ac:dyDescent="0.15">
      <c r="A105" s="57" t="s">
        <v>183</v>
      </c>
      <c r="B105" s="58" t="s">
        <v>37</v>
      </c>
      <c r="C105" s="61">
        <v>5940</v>
      </c>
      <c r="D105" s="60" t="s">
        <v>195</v>
      </c>
      <c r="E105" s="50"/>
    </row>
    <row r="106" spans="1:5" x14ac:dyDescent="0.15">
      <c r="A106" s="57" t="s">
        <v>183</v>
      </c>
      <c r="B106" s="58" t="s">
        <v>37</v>
      </c>
      <c r="C106" s="59">
        <v>3341</v>
      </c>
      <c r="D106" s="60" t="s">
        <v>195</v>
      </c>
      <c r="E106" s="51"/>
    </row>
    <row r="107" spans="1:5" x14ac:dyDescent="0.15">
      <c r="A107" s="57" t="s">
        <v>183</v>
      </c>
      <c r="B107" s="58" t="s">
        <v>37</v>
      </c>
      <c r="C107" s="61">
        <v>1856</v>
      </c>
      <c r="D107" s="60" t="s">
        <v>195</v>
      </c>
      <c r="E107" s="50"/>
    </row>
    <row r="108" spans="1:5" x14ac:dyDescent="0.15">
      <c r="A108" s="57" t="s">
        <v>183</v>
      </c>
      <c r="B108" s="58" t="s">
        <v>37</v>
      </c>
      <c r="C108" s="61">
        <v>279</v>
      </c>
      <c r="D108" s="60" t="s">
        <v>195</v>
      </c>
      <c r="E108" s="50"/>
    </row>
    <row r="109" spans="1:5" x14ac:dyDescent="0.15">
      <c r="A109" s="57" t="s">
        <v>183</v>
      </c>
      <c r="B109" s="58" t="s">
        <v>37</v>
      </c>
      <c r="C109" s="59">
        <v>557</v>
      </c>
      <c r="D109" s="60" t="s">
        <v>195</v>
      </c>
      <c r="E109" s="51"/>
    </row>
    <row r="110" spans="1:5" x14ac:dyDescent="0.15">
      <c r="A110" s="57" t="s">
        <v>183</v>
      </c>
      <c r="B110" s="58" t="s">
        <v>37</v>
      </c>
      <c r="C110" s="61">
        <v>557</v>
      </c>
      <c r="D110" s="60" t="s">
        <v>195</v>
      </c>
      <c r="E110" s="50"/>
    </row>
    <row r="111" spans="1:5" x14ac:dyDescent="0.15">
      <c r="A111" s="57" t="s">
        <v>183</v>
      </c>
      <c r="B111" s="58" t="s">
        <v>37</v>
      </c>
      <c r="C111" s="59">
        <v>251</v>
      </c>
      <c r="D111" s="60" t="s">
        <v>195</v>
      </c>
      <c r="E111" s="50"/>
    </row>
    <row r="112" spans="1:5" x14ac:dyDescent="0.15">
      <c r="A112" s="57" t="s">
        <v>183</v>
      </c>
      <c r="B112" s="58" t="s">
        <v>37</v>
      </c>
      <c r="C112" s="61">
        <v>1123</v>
      </c>
      <c r="D112" s="60" t="s">
        <v>195</v>
      </c>
      <c r="E112" s="50"/>
    </row>
    <row r="113" spans="1:5" x14ac:dyDescent="0.15">
      <c r="A113" s="57" t="s">
        <v>183</v>
      </c>
      <c r="B113" s="58" t="s">
        <v>37</v>
      </c>
      <c r="C113" s="59">
        <v>223</v>
      </c>
      <c r="D113" s="60" t="s">
        <v>195</v>
      </c>
      <c r="E113" s="50"/>
    </row>
    <row r="114" spans="1:5" x14ac:dyDescent="0.15">
      <c r="A114" s="57" t="s">
        <v>183</v>
      </c>
      <c r="B114" s="58" t="s">
        <v>37</v>
      </c>
      <c r="C114" s="59">
        <v>1485</v>
      </c>
      <c r="D114" s="60" t="s">
        <v>195</v>
      </c>
      <c r="E114" s="50"/>
    </row>
    <row r="115" spans="1:5" x14ac:dyDescent="0.15">
      <c r="A115" s="57" t="s">
        <v>183</v>
      </c>
      <c r="B115" s="58" t="s">
        <v>78</v>
      </c>
      <c r="C115" s="59">
        <v>22922</v>
      </c>
      <c r="D115" s="60" t="s">
        <v>195</v>
      </c>
      <c r="E115" s="51"/>
    </row>
    <row r="116" spans="1:5" x14ac:dyDescent="0.15">
      <c r="A116" s="57" t="s">
        <v>183</v>
      </c>
      <c r="B116" s="58" t="s">
        <v>78</v>
      </c>
      <c r="C116" s="61">
        <v>564</v>
      </c>
      <c r="D116" s="60" t="s">
        <v>195</v>
      </c>
      <c r="E116" s="51"/>
    </row>
    <row r="117" spans="1:5" x14ac:dyDescent="0.15">
      <c r="A117" s="57" t="s">
        <v>183</v>
      </c>
      <c r="B117" s="58" t="s">
        <v>78</v>
      </c>
      <c r="C117" s="59">
        <v>1880</v>
      </c>
      <c r="D117" s="60" t="s">
        <v>195</v>
      </c>
      <c r="E117" s="50"/>
    </row>
    <row r="118" spans="1:5" x14ac:dyDescent="0.15">
      <c r="A118" s="57" t="s">
        <v>183</v>
      </c>
      <c r="B118" s="58" t="s">
        <v>7</v>
      </c>
      <c r="C118" s="61">
        <v>3527</v>
      </c>
      <c r="D118" s="60" t="s">
        <v>195</v>
      </c>
      <c r="E118" s="50"/>
    </row>
    <row r="119" spans="1:5" x14ac:dyDescent="0.15">
      <c r="A119" s="57" t="s">
        <v>183</v>
      </c>
      <c r="B119" s="58" t="s">
        <v>7</v>
      </c>
      <c r="C119" s="59">
        <v>221</v>
      </c>
      <c r="D119" s="60" t="s">
        <v>195</v>
      </c>
      <c r="E119" s="51"/>
    </row>
    <row r="120" spans="1:5" x14ac:dyDescent="0.15">
      <c r="A120" s="57" t="s">
        <v>184</v>
      </c>
      <c r="B120" s="58" t="s">
        <v>124</v>
      </c>
      <c r="C120" s="61">
        <v>116</v>
      </c>
      <c r="D120" s="60" t="s">
        <v>195</v>
      </c>
      <c r="E120" s="50"/>
    </row>
    <row r="121" spans="1:5" x14ac:dyDescent="0.15">
      <c r="A121" s="57" t="s">
        <v>183</v>
      </c>
      <c r="B121" s="58" t="s">
        <v>37</v>
      </c>
      <c r="C121" s="61">
        <v>836</v>
      </c>
      <c r="D121" s="60" t="s">
        <v>195</v>
      </c>
      <c r="E121" s="51"/>
    </row>
    <row r="122" spans="1:5" x14ac:dyDescent="0.15">
      <c r="A122" s="57" t="s">
        <v>183</v>
      </c>
      <c r="B122" s="58" t="s">
        <v>37</v>
      </c>
      <c r="C122" s="61">
        <v>93</v>
      </c>
      <c r="D122" s="60" t="s">
        <v>195</v>
      </c>
      <c r="E122" s="50"/>
    </row>
    <row r="123" spans="1:5" x14ac:dyDescent="0.15">
      <c r="A123" s="57" t="s">
        <v>183</v>
      </c>
      <c r="B123" s="58" t="s">
        <v>37</v>
      </c>
      <c r="C123" s="59">
        <v>4009</v>
      </c>
      <c r="D123" s="60" t="s">
        <v>195</v>
      </c>
      <c r="E123" s="51"/>
    </row>
    <row r="124" spans="1:5" x14ac:dyDescent="0.15">
      <c r="A124" s="57" t="s">
        <v>183</v>
      </c>
      <c r="B124" s="58" t="s">
        <v>78</v>
      </c>
      <c r="C124" s="59">
        <v>6264</v>
      </c>
      <c r="D124" s="60" t="s">
        <v>195</v>
      </c>
      <c r="E124" s="51"/>
    </row>
    <row r="125" spans="1:5" x14ac:dyDescent="0.15">
      <c r="A125" s="57" t="s">
        <v>183</v>
      </c>
      <c r="B125" s="58" t="s">
        <v>78</v>
      </c>
      <c r="C125" s="61">
        <v>7888</v>
      </c>
      <c r="D125" s="60" t="s">
        <v>195</v>
      </c>
      <c r="E125" s="50"/>
    </row>
    <row r="126" spans="1:5" x14ac:dyDescent="0.15">
      <c r="A126" s="57" t="s">
        <v>183</v>
      </c>
      <c r="B126" s="58" t="s">
        <v>78</v>
      </c>
      <c r="C126" s="59">
        <v>6125</v>
      </c>
      <c r="D126" s="60" t="s">
        <v>195</v>
      </c>
      <c r="E126" s="51"/>
    </row>
    <row r="127" spans="1:5" x14ac:dyDescent="0.15">
      <c r="A127" s="57" t="s">
        <v>183</v>
      </c>
      <c r="B127" s="58" t="s">
        <v>7</v>
      </c>
      <c r="C127" s="59">
        <v>2784</v>
      </c>
      <c r="D127" s="60" t="s">
        <v>195</v>
      </c>
      <c r="E127" s="51"/>
    </row>
    <row r="128" spans="1:5" x14ac:dyDescent="0.15">
      <c r="A128" s="57" t="s">
        <v>184</v>
      </c>
      <c r="B128" s="58" t="s">
        <v>37</v>
      </c>
      <c r="C128" s="59">
        <v>483</v>
      </c>
      <c r="D128" s="60" t="s">
        <v>195</v>
      </c>
      <c r="E128" s="50"/>
    </row>
    <row r="129" spans="1:5" x14ac:dyDescent="0.15">
      <c r="A129" s="57" t="s">
        <v>184</v>
      </c>
      <c r="B129" s="58" t="s">
        <v>37</v>
      </c>
      <c r="C129" s="61">
        <v>1300</v>
      </c>
      <c r="D129" s="60" t="s">
        <v>195</v>
      </c>
      <c r="E129" s="51"/>
    </row>
    <row r="130" spans="1:5" x14ac:dyDescent="0.15">
      <c r="A130" s="57" t="s">
        <v>184</v>
      </c>
      <c r="B130" s="58" t="s">
        <v>37</v>
      </c>
      <c r="C130" s="59">
        <v>928</v>
      </c>
      <c r="D130" s="60" t="s">
        <v>195</v>
      </c>
      <c r="E130" s="50"/>
    </row>
    <row r="131" spans="1:5" x14ac:dyDescent="0.15">
      <c r="A131" s="57" t="s">
        <v>184</v>
      </c>
      <c r="B131" s="58" t="s">
        <v>37</v>
      </c>
      <c r="C131" s="61">
        <v>854</v>
      </c>
      <c r="D131" s="60" t="s">
        <v>195</v>
      </c>
      <c r="E131" s="51"/>
    </row>
    <row r="132" spans="1:5" x14ac:dyDescent="0.15">
      <c r="A132" s="57" t="s">
        <v>183</v>
      </c>
      <c r="B132" s="58" t="s">
        <v>124</v>
      </c>
      <c r="C132" s="59">
        <v>47</v>
      </c>
      <c r="D132" s="60" t="s">
        <v>195</v>
      </c>
      <c r="E132" s="50"/>
    </row>
    <row r="133" spans="1:5" x14ac:dyDescent="0.15">
      <c r="A133" s="57" t="s">
        <v>183</v>
      </c>
      <c r="B133" s="58" t="s">
        <v>37</v>
      </c>
      <c r="C133" s="59">
        <v>297</v>
      </c>
      <c r="D133" s="60" t="s">
        <v>195</v>
      </c>
      <c r="E133" s="50"/>
    </row>
    <row r="134" spans="1:5" x14ac:dyDescent="0.15">
      <c r="A134" s="57" t="s">
        <v>183</v>
      </c>
      <c r="B134" s="58" t="s">
        <v>37</v>
      </c>
      <c r="C134" s="61">
        <v>1485</v>
      </c>
      <c r="D134" s="60" t="s">
        <v>195</v>
      </c>
      <c r="E134" s="51"/>
    </row>
    <row r="135" spans="1:5" x14ac:dyDescent="0.15">
      <c r="A135" s="57" t="s">
        <v>183</v>
      </c>
      <c r="B135" s="58" t="s">
        <v>37</v>
      </c>
      <c r="C135" s="59">
        <v>279</v>
      </c>
      <c r="D135" s="60" t="s">
        <v>195</v>
      </c>
      <c r="E135" s="50"/>
    </row>
    <row r="136" spans="1:5" x14ac:dyDescent="0.15">
      <c r="A136" s="57" t="s">
        <v>183</v>
      </c>
      <c r="B136" s="58" t="s">
        <v>37</v>
      </c>
      <c r="C136" s="61">
        <v>1253</v>
      </c>
      <c r="D136" s="60" t="s">
        <v>195</v>
      </c>
      <c r="E136" s="50"/>
    </row>
    <row r="137" spans="1:5" x14ac:dyDescent="0.15">
      <c r="A137" s="57" t="s">
        <v>183</v>
      </c>
      <c r="B137" s="58" t="s">
        <v>37</v>
      </c>
      <c r="C137" s="61">
        <v>93</v>
      </c>
      <c r="D137" s="60" t="s">
        <v>195</v>
      </c>
      <c r="E137" s="51"/>
    </row>
    <row r="138" spans="1:5" x14ac:dyDescent="0.15">
      <c r="A138" s="57" t="s">
        <v>183</v>
      </c>
      <c r="B138" s="58" t="s">
        <v>37</v>
      </c>
      <c r="C138" s="61">
        <v>557</v>
      </c>
      <c r="D138" s="60" t="s">
        <v>195</v>
      </c>
      <c r="E138" s="50"/>
    </row>
    <row r="139" spans="1:5" x14ac:dyDescent="0.15">
      <c r="A139" s="57" t="s">
        <v>183</v>
      </c>
      <c r="B139" s="58" t="s">
        <v>37</v>
      </c>
      <c r="C139" s="59">
        <v>4455</v>
      </c>
      <c r="D139" s="60" t="s">
        <v>195</v>
      </c>
      <c r="E139" s="51"/>
    </row>
    <row r="140" spans="1:5" x14ac:dyDescent="0.15">
      <c r="A140" s="57" t="s">
        <v>183</v>
      </c>
      <c r="B140" s="58" t="s">
        <v>37</v>
      </c>
      <c r="C140" s="61">
        <v>1263</v>
      </c>
      <c r="D140" s="60" t="s">
        <v>195</v>
      </c>
      <c r="E140" s="50"/>
    </row>
    <row r="141" spans="1:5" x14ac:dyDescent="0.15">
      <c r="A141" s="57" t="s">
        <v>183</v>
      </c>
      <c r="B141" s="58" t="s">
        <v>78</v>
      </c>
      <c r="C141" s="59">
        <v>1300</v>
      </c>
      <c r="D141" s="60" t="s">
        <v>195</v>
      </c>
      <c r="E141" s="51"/>
    </row>
    <row r="142" spans="1:5" x14ac:dyDescent="0.15">
      <c r="A142" s="57" t="s">
        <v>183</v>
      </c>
      <c r="B142" s="58" t="s">
        <v>78</v>
      </c>
      <c r="C142" s="61">
        <v>1128</v>
      </c>
      <c r="D142" s="60" t="s">
        <v>195</v>
      </c>
      <c r="E142" s="50"/>
    </row>
    <row r="143" spans="1:5" x14ac:dyDescent="0.15">
      <c r="A143" s="57" t="s">
        <v>183</v>
      </c>
      <c r="B143" s="58" t="s">
        <v>78</v>
      </c>
      <c r="C143" s="59">
        <v>1880</v>
      </c>
      <c r="D143" s="60" t="s">
        <v>195</v>
      </c>
      <c r="E143" s="51"/>
    </row>
    <row r="144" spans="1:5" x14ac:dyDescent="0.15">
      <c r="A144" s="57" t="s">
        <v>183</v>
      </c>
      <c r="B144" s="58" t="s">
        <v>78</v>
      </c>
      <c r="C144" s="59">
        <v>891</v>
      </c>
      <c r="D144" s="60" t="s">
        <v>195</v>
      </c>
      <c r="E144" s="51"/>
    </row>
    <row r="145" spans="1:5" x14ac:dyDescent="0.15">
      <c r="A145" s="57" t="s">
        <v>183</v>
      </c>
      <c r="B145" s="58" t="s">
        <v>78</v>
      </c>
      <c r="C145" s="61">
        <v>1782</v>
      </c>
      <c r="D145" s="60" t="s">
        <v>195</v>
      </c>
      <c r="E145" s="50"/>
    </row>
    <row r="146" spans="1:5" x14ac:dyDescent="0.15">
      <c r="A146" s="57" t="s">
        <v>183</v>
      </c>
      <c r="B146" s="58" t="s">
        <v>78</v>
      </c>
      <c r="C146" s="59">
        <v>2599</v>
      </c>
      <c r="D146" s="60" t="s">
        <v>195</v>
      </c>
      <c r="E146" s="51"/>
    </row>
    <row r="147" spans="1:5" x14ac:dyDescent="0.15">
      <c r="A147" s="57" t="s">
        <v>183</v>
      </c>
      <c r="B147" s="58" t="s">
        <v>78</v>
      </c>
      <c r="C147" s="61">
        <v>2228</v>
      </c>
      <c r="D147" s="60" t="s">
        <v>195</v>
      </c>
      <c r="E147" s="50"/>
    </row>
    <row r="148" spans="1:5" x14ac:dyDescent="0.15">
      <c r="A148" s="57" t="s">
        <v>183</v>
      </c>
      <c r="B148" s="58" t="s">
        <v>78</v>
      </c>
      <c r="C148" s="59">
        <v>2228</v>
      </c>
      <c r="D148" s="60" t="s">
        <v>195</v>
      </c>
      <c r="E148" s="51"/>
    </row>
    <row r="149" spans="1:5" x14ac:dyDescent="0.15">
      <c r="A149" s="57" t="s">
        <v>183</v>
      </c>
      <c r="B149" s="58" t="s">
        <v>78</v>
      </c>
      <c r="C149" s="61">
        <v>743</v>
      </c>
      <c r="D149" s="60" t="s">
        <v>195</v>
      </c>
      <c r="E149" s="50"/>
    </row>
    <row r="150" spans="1:5" x14ac:dyDescent="0.15">
      <c r="A150" s="57" t="s">
        <v>183</v>
      </c>
      <c r="B150" s="58" t="s">
        <v>78</v>
      </c>
      <c r="C150" s="59">
        <v>1300</v>
      </c>
      <c r="D150" s="60" t="s">
        <v>195</v>
      </c>
      <c r="E150" s="51"/>
    </row>
    <row r="151" spans="1:5" x14ac:dyDescent="0.15">
      <c r="A151" s="57" t="s">
        <v>183</v>
      </c>
      <c r="B151" s="58" t="s">
        <v>37</v>
      </c>
      <c r="C151" s="59">
        <v>140</v>
      </c>
      <c r="D151" s="60" t="s">
        <v>195</v>
      </c>
      <c r="E151" s="50"/>
    </row>
    <row r="152" spans="1:5" x14ac:dyDescent="0.15">
      <c r="A152" s="57" t="s">
        <v>183</v>
      </c>
      <c r="B152" s="58" t="s">
        <v>78</v>
      </c>
      <c r="C152" s="61">
        <v>2819</v>
      </c>
      <c r="D152" s="60" t="s">
        <v>195</v>
      </c>
      <c r="E152" s="51"/>
    </row>
    <row r="153" spans="1:5" x14ac:dyDescent="0.15">
      <c r="A153" s="57" t="s">
        <v>183</v>
      </c>
      <c r="B153" s="58" t="s">
        <v>78</v>
      </c>
      <c r="C153" s="59">
        <v>961</v>
      </c>
      <c r="D153" s="60" t="s">
        <v>195</v>
      </c>
      <c r="E153" s="50"/>
    </row>
    <row r="154" spans="1:5" x14ac:dyDescent="0.15">
      <c r="A154" s="57" t="s">
        <v>183</v>
      </c>
      <c r="B154" s="58" t="s">
        <v>78</v>
      </c>
      <c r="C154" s="61">
        <v>1114</v>
      </c>
      <c r="D154" s="60" t="s">
        <v>195</v>
      </c>
      <c r="E154" s="51"/>
    </row>
    <row r="155" spans="1:5" x14ac:dyDescent="0.15">
      <c r="A155" s="57" t="s">
        <v>183</v>
      </c>
      <c r="B155" s="58" t="s">
        <v>78</v>
      </c>
      <c r="C155" s="59">
        <v>543</v>
      </c>
      <c r="D155" s="60" t="s">
        <v>195</v>
      </c>
      <c r="E155" s="50"/>
    </row>
    <row r="156" spans="1:5" x14ac:dyDescent="0.15">
      <c r="A156" s="57" t="s">
        <v>184</v>
      </c>
      <c r="B156" s="58" t="s">
        <v>7</v>
      </c>
      <c r="C156" s="59">
        <v>891</v>
      </c>
      <c r="D156" s="60" t="s">
        <v>195</v>
      </c>
      <c r="E156" s="51"/>
    </row>
    <row r="157" spans="1:5" x14ac:dyDescent="0.15">
      <c r="A157" s="57" t="s">
        <v>183</v>
      </c>
      <c r="B157" s="58" t="s">
        <v>7</v>
      </c>
      <c r="C157" s="61">
        <v>2822</v>
      </c>
      <c r="D157" s="60" t="s">
        <v>195</v>
      </c>
      <c r="E157" s="50"/>
    </row>
    <row r="158" spans="1:5" x14ac:dyDescent="0.15">
      <c r="A158" s="57" t="s">
        <v>183</v>
      </c>
      <c r="B158" s="58" t="s">
        <v>7</v>
      </c>
      <c r="C158" s="59">
        <v>130</v>
      </c>
      <c r="D158" s="60" t="s">
        <v>195</v>
      </c>
      <c r="E158" s="51"/>
    </row>
    <row r="159" spans="1:5" x14ac:dyDescent="0.15">
      <c r="A159" s="57" t="s">
        <v>184</v>
      </c>
      <c r="B159" s="58" t="s">
        <v>7</v>
      </c>
      <c r="C159" s="61">
        <v>2822</v>
      </c>
      <c r="D159" s="60" t="s">
        <v>195</v>
      </c>
      <c r="E159" s="50"/>
    </row>
    <row r="160" spans="1:5" x14ac:dyDescent="0.15">
      <c r="A160" s="57" t="s">
        <v>184</v>
      </c>
      <c r="B160" s="58" t="s">
        <v>7</v>
      </c>
      <c r="C160" s="59">
        <v>780</v>
      </c>
      <c r="D160" s="60" t="s">
        <v>195</v>
      </c>
      <c r="E160" s="51"/>
    </row>
    <row r="161" spans="1:5" x14ac:dyDescent="0.15">
      <c r="A161" s="57" t="s">
        <v>184</v>
      </c>
      <c r="B161" s="58" t="s">
        <v>7</v>
      </c>
      <c r="C161" s="61">
        <v>1940</v>
      </c>
      <c r="D161" s="60" t="s">
        <v>195</v>
      </c>
      <c r="E161" s="50"/>
    </row>
    <row r="162" spans="1:5" x14ac:dyDescent="0.15">
      <c r="A162" s="57" t="s">
        <v>184</v>
      </c>
      <c r="B162" s="58" t="s">
        <v>7</v>
      </c>
      <c r="C162" s="59">
        <v>520</v>
      </c>
      <c r="D162" s="60" t="s">
        <v>195</v>
      </c>
      <c r="E162" s="51"/>
    </row>
    <row r="163" spans="1:5" x14ac:dyDescent="0.15">
      <c r="A163" s="57" t="s">
        <v>183</v>
      </c>
      <c r="B163" s="58" t="s">
        <v>37</v>
      </c>
      <c r="C163" s="59">
        <v>836</v>
      </c>
      <c r="D163" s="60" t="s">
        <v>195</v>
      </c>
      <c r="E163" s="50"/>
    </row>
    <row r="164" spans="1:5" x14ac:dyDescent="0.15">
      <c r="A164" s="57" t="s">
        <v>183</v>
      </c>
      <c r="B164" s="58" t="s">
        <v>37</v>
      </c>
      <c r="C164" s="59">
        <v>1114</v>
      </c>
      <c r="D164" s="60" t="s">
        <v>195</v>
      </c>
      <c r="E164" s="50"/>
    </row>
    <row r="165" spans="1:5" x14ac:dyDescent="0.15">
      <c r="A165" s="57" t="s">
        <v>183</v>
      </c>
      <c r="B165" s="58" t="s">
        <v>37</v>
      </c>
      <c r="C165" s="61">
        <v>2228</v>
      </c>
      <c r="D165" s="60" t="s">
        <v>195</v>
      </c>
      <c r="E165" s="51"/>
    </row>
    <row r="166" spans="1:5" x14ac:dyDescent="0.15">
      <c r="A166" s="57" t="s">
        <v>183</v>
      </c>
      <c r="B166" s="58" t="s">
        <v>37</v>
      </c>
      <c r="C166" s="59">
        <v>1485</v>
      </c>
      <c r="D166" s="60" t="s">
        <v>195</v>
      </c>
      <c r="E166" s="50"/>
    </row>
    <row r="167" spans="1:5" x14ac:dyDescent="0.15">
      <c r="A167" s="57" t="s">
        <v>183</v>
      </c>
      <c r="B167" s="58" t="s">
        <v>7</v>
      </c>
      <c r="C167" s="61">
        <v>3341</v>
      </c>
      <c r="D167" s="60" t="s">
        <v>195</v>
      </c>
      <c r="E167" s="51"/>
    </row>
    <row r="168" spans="1:5" x14ac:dyDescent="0.15">
      <c r="A168" s="57" t="s">
        <v>183</v>
      </c>
      <c r="B168" s="58" t="s">
        <v>7</v>
      </c>
      <c r="C168" s="59">
        <v>35636</v>
      </c>
      <c r="D168" s="60" t="s">
        <v>195</v>
      </c>
      <c r="E168" s="50"/>
    </row>
    <row r="169" spans="1:5" x14ac:dyDescent="0.15">
      <c r="A169" s="57" t="s">
        <v>183</v>
      </c>
      <c r="B169" s="58" t="s">
        <v>37</v>
      </c>
      <c r="C169" s="59">
        <v>93</v>
      </c>
      <c r="D169" s="60" t="s">
        <v>195</v>
      </c>
      <c r="E169" s="51"/>
    </row>
    <row r="170" spans="1:5" x14ac:dyDescent="0.15">
      <c r="A170" s="57" t="s">
        <v>183</v>
      </c>
      <c r="B170" s="58" t="s">
        <v>37</v>
      </c>
      <c r="C170" s="59">
        <v>1114</v>
      </c>
      <c r="D170" s="60" t="s">
        <v>195</v>
      </c>
      <c r="E170" s="50"/>
    </row>
    <row r="171" spans="1:5" x14ac:dyDescent="0.15">
      <c r="A171" s="57" t="s">
        <v>183</v>
      </c>
      <c r="B171" s="58" t="s">
        <v>37</v>
      </c>
      <c r="C171" s="61">
        <v>1671</v>
      </c>
      <c r="D171" s="60" t="s">
        <v>195</v>
      </c>
      <c r="E171" s="51"/>
    </row>
    <row r="172" spans="1:5" x14ac:dyDescent="0.15">
      <c r="A172" s="57" t="s">
        <v>183</v>
      </c>
      <c r="B172" s="58" t="s">
        <v>37</v>
      </c>
      <c r="C172" s="59">
        <v>1114</v>
      </c>
      <c r="D172" s="60" t="s">
        <v>195</v>
      </c>
      <c r="E172" s="51"/>
    </row>
    <row r="173" spans="1:5" x14ac:dyDescent="0.15">
      <c r="A173" s="57" t="s">
        <v>183</v>
      </c>
      <c r="B173" s="58" t="s">
        <v>78</v>
      </c>
      <c r="C173" s="59">
        <v>15034</v>
      </c>
      <c r="D173" s="60" t="s">
        <v>195</v>
      </c>
      <c r="E173" s="51"/>
    </row>
    <row r="174" spans="1:5" x14ac:dyDescent="0.15">
      <c r="A174" s="57" t="s">
        <v>183</v>
      </c>
      <c r="B174" s="58" t="s">
        <v>78</v>
      </c>
      <c r="C174" s="61">
        <v>8816</v>
      </c>
      <c r="D174" s="60" t="s">
        <v>195</v>
      </c>
      <c r="E174" s="50"/>
    </row>
    <row r="175" spans="1:5" x14ac:dyDescent="0.15">
      <c r="A175" s="57" t="s">
        <v>183</v>
      </c>
      <c r="B175" s="58" t="s">
        <v>78</v>
      </c>
      <c r="C175" s="59">
        <v>546</v>
      </c>
      <c r="D175" s="60" t="s">
        <v>195</v>
      </c>
      <c r="E175" s="50"/>
    </row>
    <row r="176" spans="1:5" x14ac:dyDescent="0.15">
      <c r="A176" s="57" t="s">
        <v>183</v>
      </c>
      <c r="B176" s="58" t="s">
        <v>78</v>
      </c>
      <c r="C176" s="61">
        <v>1044</v>
      </c>
      <c r="D176" s="60" t="s">
        <v>195</v>
      </c>
      <c r="E176" s="51"/>
    </row>
    <row r="177" spans="1:5" x14ac:dyDescent="0.15">
      <c r="A177" s="57" t="s">
        <v>184</v>
      </c>
      <c r="B177" s="58" t="s">
        <v>124</v>
      </c>
      <c r="C177" s="59">
        <v>232</v>
      </c>
      <c r="D177" s="60" t="s">
        <v>195</v>
      </c>
      <c r="E177" s="50"/>
    </row>
    <row r="178" spans="1:5" x14ac:dyDescent="0.15">
      <c r="A178" s="57" t="s">
        <v>184</v>
      </c>
      <c r="B178" s="58" t="s">
        <v>124</v>
      </c>
      <c r="C178" s="61">
        <v>116</v>
      </c>
      <c r="D178" s="60" t="s">
        <v>195</v>
      </c>
      <c r="E178" s="51"/>
    </row>
    <row r="179" spans="1:5" x14ac:dyDescent="0.15">
      <c r="A179" s="57" t="s">
        <v>183</v>
      </c>
      <c r="B179" s="58" t="s">
        <v>37</v>
      </c>
      <c r="C179" s="59">
        <v>140</v>
      </c>
      <c r="D179" s="60" t="s">
        <v>195</v>
      </c>
      <c r="E179" s="50"/>
    </row>
    <row r="180" spans="1:5" x14ac:dyDescent="0.15">
      <c r="A180" s="57" t="s">
        <v>183</v>
      </c>
      <c r="B180" s="58" t="s">
        <v>37</v>
      </c>
      <c r="C180" s="59">
        <v>348</v>
      </c>
      <c r="D180" s="60" t="s">
        <v>195</v>
      </c>
      <c r="E180" s="51"/>
    </row>
    <row r="181" spans="1:5" x14ac:dyDescent="0.15">
      <c r="A181" s="57" t="s">
        <v>183</v>
      </c>
      <c r="B181" s="58" t="s">
        <v>37</v>
      </c>
      <c r="C181" s="61">
        <v>557</v>
      </c>
      <c r="D181" s="60" t="s">
        <v>195</v>
      </c>
      <c r="E181" s="50"/>
    </row>
    <row r="182" spans="1:5" x14ac:dyDescent="0.15">
      <c r="A182" s="57" t="s">
        <v>183</v>
      </c>
      <c r="B182" s="58" t="s">
        <v>37</v>
      </c>
      <c r="C182" s="59">
        <v>2970</v>
      </c>
      <c r="D182" s="60" t="s">
        <v>195</v>
      </c>
      <c r="E182" s="50"/>
    </row>
    <row r="183" spans="1:5" x14ac:dyDescent="0.15">
      <c r="A183" s="57" t="s">
        <v>183</v>
      </c>
      <c r="B183" s="58" t="s">
        <v>37</v>
      </c>
      <c r="C183" s="61">
        <v>7424</v>
      </c>
      <c r="D183" s="60" t="s">
        <v>195</v>
      </c>
      <c r="E183" s="50"/>
    </row>
    <row r="184" spans="1:5" x14ac:dyDescent="0.15">
      <c r="A184" s="57" t="s">
        <v>183</v>
      </c>
      <c r="B184" s="58" t="s">
        <v>37</v>
      </c>
      <c r="C184" s="59">
        <v>4455</v>
      </c>
      <c r="D184" s="60" t="s">
        <v>195</v>
      </c>
      <c r="E184" s="50"/>
    </row>
    <row r="185" spans="1:5" x14ac:dyDescent="0.15">
      <c r="A185" s="57" t="s">
        <v>183</v>
      </c>
      <c r="B185" s="58" t="s">
        <v>37</v>
      </c>
      <c r="C185" s="61">
        <v>1485</v>
      </c>
      <c r="D185" s="60" t="s">
        <v>195</v>
      </c>
      <c r="E185" s="51"/>
    </row>
    <row r="186" spans="1:5" x14ac:dyDescent="0.15">
      <c r="A186" s="57" t="s">
        <v>184</v>
      </c>
      <c r="B186" s="58" t="s">
        <v>144</v>
      </c>
      <c r="C186" s="59">
        <v>2068</v>
      </c>
      <c r="D186" s="60" t="s">
        <v>195</v>
      </c>
      <c r="E186" s="50"/>
    </row>
    <row r="187" spans="1:5" x14ac:dyDescent="0.15">
      <c r="A187" s="57" t="s">
        <v>184</v>
      </c>
      <c r="B187" s="58" t="s">
        <v>144</v>
      </c>
      <c r="C187" s="61">
        <v>15591</v>
      </c>
      <c r="D187" s="60" t="s">
        <v>195</v>
      </c>
      <c r="E187" s="51"/>
    </row>
    <row r="188" spans="1:5" x14ac:dyDescent="0.15">
      <c r="A188" s="57" t="s">
        <v>184</v>
      </c>
      <c r="B188" s="58" t="s">
        <v>144</v>
      </c>
      <c r="C188" s="59">
        <v>1120</v>
      </c>
      <c r="D188" s="60" t="s">
        <v>195</v>
      </c>
      <c r="E188" s="51"/>
    </row>
    <row r="189" spans="1:5" x14ac:dyDescent="0.15">
      <c r="A189" s="57" t="s">
        <v>184</v>
      </c>
      <c r="B189" s="58" t="s">
        <v>144</v>
      </c>
      <c r="C189" s="61">
        <v>2311</v>
      </c>
      <c r="D189" s="60" t="s">
        <v>195</v>
      </c>
      <c r="E189" s="50"/>
    </row>
    <row r="190" spans="1:5" x14ac:dyDescent="0.15">
      <c r="A190" s="57" t="s">
        <v>184</v>
      </c>
      <c r="B190" s="58" t="s">
        <v>144</v>
      </c>
      <c r="C190" s="59">
        <v>13364</v>
      </c>
      <c r="D190" s="60" t="s">
        <v>195</v>
      </c>
      <c r="E190" s="51"/>
    </row>
    <row r="191" spans="1:5" x14ac:dyDescent="0.15">
      <c r="A191" s="57" t="s">
        <v>183</v>
      </c>
      <c r="B191" s="58" t="s">
        <v>37</v>
      </c>
      <c r="C191" s="61">
        <v>2970</v>
      </c>
      <c r="D191" s="60" t="s">
        <v>195</v>
      </c>
      <c r="E191" s="51"/>
    </row>
    <row r="192" spans="1:5" x14ac:dyDescent="0.15">
      <c r="A192" s="57" t="s">
        <v>183</v>
      </c>
      <c r="B192" s="58" t="s">
        <v>37</v>
      </c>
      <c r="C192" s="59">
        <v>4455</v>
      </c>
      <c r="D192" s="60" t="s">
        <v>195</v>
      </c>
      <c r="E192" s="50"/>
    </row>
    <row r="193" spans="1:5" x14ac:dyDescent="0.15">
      <c r="A193" s="57" t="s">
        <v>183</v>
      </c>
      <c r="B193" s="58" t="s">
        <v>37</v>
      </c>
      <c r="C193" s="61">
        <v>696</v>
      </c>
      <c r="D193" s="60" t="s">
        <v>195</v>
      </c>
      <c r="E193" s="51"/>
    </row>
    <row r="194" spans="1:5" x14ac:dyDescent="0.15">
      <c r="A194" s="57" t="s">
        <v>183</v>
      </c>
      <c r="B194" s="58" t="s">
        <v>37</v>
      </c>
      <c r="C194" s="59">
        <v>232</v>
      </c>
      <c r="D194" s="60" t="s">
        <v>195</v>
      </c>
      <c r="E194" s="50"/>
    </row>
    <row r="195" spans="1:5" x14ac:dyDescent="0.15">
      <c r="A195" s="57" t="s">
        <v>184</v>
      </c>
      <c r="B195" s="58" t="s">
        <v>144</v>
      </c>
      <c r="C195" s="59">
        <v>11136</v>
      </c>
      <c r="D195" s="60" t="s">
        <v>195</v>
      </c>
      <c r="E195" s="50"/>
    </row>
    <row r="196" spans="1:5" x14ac:dyDescent="0.15">
      <c r="A196" s="57" t="s">
        <v>183</v>
      </c>
      <c r="B196" s="58" t="s">
        <v>37</v>
      </c>
      <c r="C196" s="61">
        <v>279</v>
      </c>
      <c r="D196" s="60" t="s">
        <v>195</v>
      </c>
      <c r="E196" s="51"/>
    </row>
    <row r="197" spans="1:5" x14ac:dyDescent="0.15">
      <c r="A197" s="57" t="s">
        <v>183</v>
      </c>
      <c r="B197" s="58" t="s">
        <v>37</v>
      </c>
      <c r="C197" s="59">
        <v>557</v>
      </c>
      <c r="D197" s="60" t="s">
        <v>195</v>
      </c>
      <c r="E197" s="50"/>
    </row>
    <row r="198" spans="1:5" x14ac:dyDescent="0.15">
      <c r="A198" s="57" t="s">
        <v>183</v>
      </c>
      <c r="B198" s="58" t="s">
        <v>37</v>
      </c>
      <c r="C198" s="61">
        <v>418</v>
      </c>
      <c r="D198" s="60" t="s">
        <v>195</v>
      </c>
      <c r="E198" s="50"/>
    </row>
    <row r="199" spans="1:5" x14ac:dyDescent="0.15">
      <c r="A199" s="57" t="s">
        <v>183</v>
      </c>
      <c r="B199" s="58" t="s">
        <v>37</v>
      </c>
      <c r="C199" s="59">
        <v>279</v>
      </c>
      <c r="D199" s="60" t="s">
        <v>195</v>
      </c>
      <c r="E199" s="51"/>
    </row>
    <row r="200" spans="1:5" x14ac:dyDescent="0.15">
      <c r="A200" s="57" t="s">
        <v>184</v>
      </c>
      <c r="B200" s="58" t="s">
        <v>124</v>
      </c>
      <c r="C200" s="61">
        <v>84</v>
      </c>
      <c r="D200" s="60" t="s">
        <v>195</v>
      </c>
      <c r="E200" s="50"/>
    </row>
    <row r="201" spans="1:5" x14ac:dyDescent="0.15">
      <c r="A201" s="57" t="s">
        <v>184</v>
      </c>
      <c r="B201" s="58" t="s">
        <v>124</v>
      </c>
      <c r="C201" s="59">
        <v>3</v>
      </c>
      <c r="D201" s="60" t="s">
        <v>195</v>
      </c>
      <c r="E201" s="51"/>
    </row>
    <row r="202" spans="1:5" x14ac:dyDescent="0.15">
      <c r="A202" s="57" t="s">
        <v>184</v>
      </c>
      <c r="B202" s="58" t="s">
        <v>124</v>
      </c>
      <c r="C202" s="61">
        <v>63</v>
      </c>
      <c r="D202" s="60" t="s">
        <v>195</v>
      </c>
      <c r="E202" s="50"/>
    </row>
    <row r="203" spans="1:5" x14ac:dyDescent="0.15">
      <c r="A203" s="57" t="s">
        <v>183</v>
      </c>
      <c r="B203" s="58" t="s">
        <v>37</v>
      </c>
      <c r="C203" s="61">
        <v>140</v>
      </c>
      <c r="D203" s="60" t="s">
        <v>195</v>
      </c>
      <c r="E203" s="51"/>
    </row>
    <row r="204" spans="1:5" x14ac:dyDescent="0.15">
      <c r="A204" s="57" t="s">
        <v>183</v>
      </c>
      <c r="B204" s="58" t="s">
        <v>7</v>
      </c>
      <c r="C204" s="59">
        <v>174</v>
      </c>
      <c r="D204" s="60" t="s">
        <v>195</v>
      </c>
      <c r="E204" s="51"/>
    </row>
    <row r="205" spans="1:5" x14ac:dyDescent="0.15">
      <c r="A205" s="57" t="s">
        <v>183</v>
      </c>
      <c r="B205" s="58" t="s">
        <v>7</v>
      </c>
      <c r="C205" s="61">
        <v>140</v>
      </c>
      <c r="D205" s="60" t="s">
        <v>195</v>
      </c>
      <c r="E205" s="50"/>
    </row>
    <row r="206" spans="1:5" x14ac:dyDescent="0.15">
      <c r="A206" s="57" t="s">
        <v>183</v>
      </c>
      <c r="B206" s="58" t="s">
        <v>7</v>
      </c>
      <c r="C206" s="59">
        <v>130</v>
      </c>
      <c r="D206" s="60" t="s">
        <v>195</v>
      </c>
      <c r="E206" s="50"/>
    </row>
    <row r="207" spans="1:5" x14ac:dyDescent="0.15">
      <c r="A207" s="57" t="s">
        <v>183</v>
      </c>
      <c r="B207" s="58" t="s">
        <v>7</v>
      </c>
      <c r="C207" s="61">
        <v>223</v>
      </c>
      <c r="D207" s="60" t="s">
        <v>195</v>
      </c>
      <c r="E207" s="51"/>
    </row>
    <row r="208" spans="1:5" x14ac:dyDescent="0.15">
      <c r="A208" s="57" t="s">
        <v>183</v>
      </c>
      <c r="B208" s="58" t="s">
        <v>7</v>
      </c>
      <c r="C208" s="59">
        <v>29696</v>
      </c>
      <c r="D208" s="60" t="s">
        <v>195</v>
      </c>
      <c r="E208" s="51"/>
    </row>
    <row r="209" spans="1:5" x14ac:dyDescent="0.15">
      <c r="A209" s="57" t="s">
        <v>186</v>
      </c>
      <c r="B209" s="58" t="s">
        <v>124</v>
      </c>
      <c r="C209" s="59">
        <v>1392</v>
      </c>
      <c r="D209" s="60" t="s">
        <v>195</v>
      </c>
      <c r="E209" s="51"/>
    </row>
    <row r="210" spans="1:5" x14ac:dyDescent="0.15">
      <c r="A210" s="57" t="s">
        <v>184</v>
      </c>
      <c r="B210" s="58" t="s">
        <v>124</v>
      </c>
      <c r="C210" s="61">
        <v>928</v>
      </c>
      <c r="D210" s="60" t="s">
        <v>195</v>
      </c>
      <c r="E210" s="50"/>
    </row>
    <row r="211" spans="1:5" x14ac:dyDescent="0.15">
      <c r="A211" s="57" t="s">
        <v>183</v>
      </c>
      <c r="B211" s="58" t="s">
        <v>37</v>
      </c>
      <c r="C211" s="61">
        <v>2228</v>
      </c>
      <c r="D211" s="60" t="s">
        <v>195</v>
      </c>
      <c r="E211" s="51"/>
    </row>
    <row r="212" spans="1:5" x14ac:dyDescent="0.15">
      <c r="A212" s="57" t="s">
        <v>183</v>
      </c>
      <c r="B212" s="58" t="s">
        <v>37</v>
      </c>
      <c r="C212" s="59">
        <v>7424</v>
      </c>
      <c r="D212" s="60" t="s">
        <v>195</v>
      </c>
      <c r="E212" s="50"/>
    </row>
    <row r="213" spans="1:5" x14ac:dyDescent="0.15">
      <c r="A213" s="57" t="s">
        <v>183</v>
      </c>
      <c r="B213" s="58" t="s">
        <v>37</v>
      </c>
      <c r="C213" s="61">
        <v>2228</v>
      </c>
      <c r="D213" s="60" t="s">
        <v>195</v>
      </c>
      <c r="E213" s="50"/>
    </row>
    <row r="214" spans="1:5" x14ac:dyDescent="0.15">
      <c r="A214" s="57" t="s">
        <v>183</v>
      </c>
      <c r="B214" s="58" t="s">
        <v>37</v>
      </c>
      <c r="C214" s="59">
        <v>1485</v>
      </c>
      <c r="D214" s="60" t="s">
        <v>195</v>
      </c>
      <c r="E214" s="51"/>
    </row>
    <row r="215" spans="1:5" x14ac:dyDescent="0.15">
      <c r="A215" s="57" t="s">
        <v>183</v>
      </c>
      <c r="B215" s="58" t="s">
        <v>37</v>
      </c>
      <c r="C215" s="61">
        <v>209</v>
      </c>
      <c r="D215" s="60" t="s">
        <v>195</v>
      </c>
      <c r="E215" s="51"/>
    </row>
    <row r="216" spans="1:5" x14ac:dyDescent="0.15">
      <c r="A216" s="57" t="s">
        <v>183</v>
      </c>
      <c r="B216" s="58" t="s">
        <v>37</v>
      </c>
      <c r="C216" s="59">
        <v>464</v>
      </c>
      <c r="D216" s="60" t="s">
        <v>195</v>
      </c>
      <c r="E216" s="50"/>
    </row>
    <row r="217" spans="1:5" x14ac:dyDescent="0.15">
      <c r="A217" s="57" t="s">
        <v>183</v>
      </c>
      <c r="B217" s="58" t="s">
        <v>37</v>
      </c>
      <c r="C217" s="61">
        <v>557</v>
      </c>
      <c r="D217" s="60" t="s">
        <v>195</v>
      </c>
      <c r="E217" s="51"/>
    </row>
    <row r="218" spans="1:5" x14ac:dyDescent="0.15">
      <c r="A218" s="57" t="s">
        <v>183</v>
      </c>
      <c r="B218" s="58" t="s">
        <v>37</v>
      </c>
      <c r="C218" s="59">
        <v>557</v>
      </c>
      <c r="D218" s="60" t="s">
        <v>195</v>
      </c>
      <c r="E218" s="50"/>
    </row>
    <row r="219" spans="1:5" x14ac:dyDescent="0.15">
      <c r="A219" s="57" t="s">
        <v>183</v>
      </c>
      <c r="B219" s="58" t="s">
        <v>37</v>
      </c>
      <c r="C219" s="61">
        <v>557</v>
      </c>
      <c r="D219" s="60" t="s">
        <v>195</v>
      </c>
      <c r="E219" s="51"/>
    </row>
    <row r="220" spans="1:5" x14ac:dyDescent="0.15">
      <c r="A220" s="57" t="s">
        <v>183</v>
      </c>
      <c r="B220" s="58" t="s">
        <v>78</v>
      </c>
      <c r="C220" s="59">
        <v>20463</v>
      </c>
      <c r="D220" s="60" t="s">
        <v>195</v>
      </c>
      <c r="E220" s="51"/>
    </row>
    <row r="221" spans="1:5" x14ac:dyDescent="0.15">
      <c r="A221" s="57" t="s">
        <v>183</v>
      </c>
      <c r="B221" s="58" t="s">
        <v>37</v>
      </c>
      <c r="C221" s="59">
        <v>4176</v>
      </c>
      <c r="D221" s="60" t="s">
        <v>195</v>
      </c>
      <c r="E221" s="50"/>
    </row>
    <row r="222" spans="1:5" x14ac:dyDescent="0.15">
      <c r="A222" s="57" t="s">
        <v>183</v>
      </c>
      <c r="B222" s="58" t="s">
        <v>144</v>
      </c>
      <c r="C222" s="61">
        <v>2909</v>
      </c>
      <c r="D222" s="60" t="s">
        <v>195</v>
      </c>
      <c r="E222" s="51"/>
    </row>
    <row r="223" spans="1:5" x14ac:dyDescent="0.15">
      <c r="A223" s="57" t="s">
        <v>183</v>
      </c>
      <c r="B223" s="58" t="s">
        <v>37</v>
      </c>
      <c r="C223" s="61">
        <v>4455</v>
      </c>
      <c r="D223" s="60" t="s">
        <v>195</v>
      </c>
      <c r="E223" s="50"/>
    </row>
    <row r="224" spans="1:5" x14ac:dyDescent="0.15">
      <c r="A224" s="57" t="s">
        <v>183</v>
      </c>
      <c r="B224" s="58" t="s">
        <v>78</v>
      </c>
      <c r="C224" s="61">
        <v>1300</v>
      </c>
      <c r="D224" s="60" t="s">
        <v>195</v>
      </c>
      <c r="E224" s="50"/>
    </row>
    <row r="225" spans="1:5" x14ac:dyDescent="0.15">
      <c r="A225" s="57" t="s">
        <v>183</v>
      </c>
      <c r="B225" s="58" t="s">
        <v>78</v>
      </c>
      <c r="C225" s="59">
        <v>564</v>
      </c>
      <c r="D225" s="60" t="s">
        <v>195</v>
      </c>
      <c r="E225" s="51"/>
    </row>
    <row r="226" spans="1:5" x14ac:dyDescent="0.15">
      <c r="A226" s="57" t="s">
        <v>183</v>
      </c>
      <c r="B226" s="58" t="s">
        <v>78</v>
      </c>
      <c r="C226" s="61">
        <v>2819</v>
      </c>
      <c r="D226" s="60" t="s">
        <v>195</v>
      </c>
      <c r="E226" s="50"/>
    </row>
    <row r="227" spans="1:5" x14ac:dyDescent="0.15">
      <c r="A227" s="57" t="s">
        <v>183</v>
      </c>
      <c r="B227" s="58" t="s">
        <v>78</v>
      </c>
      <c r="C227" s="61">
        <v>5012</v>
      </c>
      <c r="D227" s="60" t="s">
        <v>195</v>
      </c>
      <c r="E227" s="51"/>
    </row>
    <row r="228" spans="1:5" x14ac:dyDescent="0.15">
      <c r="A228" s="57" t="s">
        <v>183</v>
      </c>
      <c r="B228" s="58" t="s">
        <v>78</v>
      </c>
      <c r="C228" s="59">
        <v>7424</v>
      </c>
      <c r="D228" s="60" t="s">
        <v>195</v>
      </c>
      <c r="E228" s="50"/>
    </row>
    <row r="229" spans="1:5" x14ac:dyDescent="0.15">
      <c r="A229" s="57" t="s">
        <v>183</v>
      </c>
      <c r="B229" s="58" t="s">
        <v>78</v>
      </c>
      <c r="C229" s="61">
        <v>8445</v>
      </c>
      <c r="D229" s="60" t="s">
        <v>195</v>
      </c>
      <c r="E229" s="51"/>
    </row>
    <row r="230" spans="1:5" x14ac:dyDescent="0.15">
      <c r="A230" s="57" t="s">
        <v>183</v>
      </c>
      <c r="B230" s="58" t="s">
        <v>7</v>
      </c>
      <c r="C230" s="59">
        <v>2784</v>
      </c>
      <c r="D230" s="60" t="s">
        <v>195</v>
      </c>
      <c r="E230" s="50"/>
    </row>
    <row r="231" spans="1:5" x14ac:dyDescent="0.15">
      <c r="A231" s="57" t="s">
        <v>183</v>
      </c>
      <c r="B231" s="58" t="s">
        <v>37</v>
      </c>
      <c r="C231" s="59">
        <v>557</v>
      </c>
      <c r="D231" s="60" t="s">
        <v>195</v>
      </c>
      <c r="E231" s="51"/>
    </row>
    <row r="232" spans="1:5" x14ac:dyDescent="0.15">
      <c r="A232" s="57" t="s">
        <v>183</v>
      </c>
      <c r="B232" s="58" t="s">
        <v>37</v>
      </c>
      <c r="C232" s="61">
        <v>3712</v>
      </c>
      <c r="D232" s="60" t="s">
        <v>195</v>
      </c>
      <c r="E232" s="51"/>
    </row>
    <row r="233" spans="1:5" x14ac:dyDescent="0.15">
      <c r="A233" s="57" t="s">
        <v>183</v>
      </c>
      <c r="B233" s="58" t="s">
        <v>37</v>
      </c>
      <c r="C233" s="59">
        <v>7424</v>
      </c>
      <c r="D233" s="60" t="s">
        <v>195</v>
      </c>
      <c r="E233" s="50"/>
    </row>
    <row r="234" spans="1:5" x14ac:dyDescent="0.15">
      <c r="A234" s="57" t="s">
        <v>183</v>
      </c>
      <c r="B234" s="58" t="s">
        <v>37</v>
      </c>
      <c r="C234" s="61">
        <v>4455</v>
      </c>
      <c r="D234" s="60" t="s">
        <v>195</v>
      </c>
      <c r="E234" s="51"/>
    </row>
    <row r="235" spans="1:5" x14ac:dyDescent="0.15">
      <c r="A235" s="57" t="s">
        <v>183</v>
      </c>
      <c r="B235" s="58" t="s">
        <v>37</v>
      </c>
      <c r="C235" s="59">
        <v>743</v>
      </c>
      <c r="D235" s="60" t="s">
        <v>195</v>
      </c>
      <c r="E235" s="50"/>
    </row>
    <row r="236" spans="1:5" x14ac:dyDescent="0.15">
      <c r="A236" s="57" t="s">
        <v>183</v>
      </c>
      <c r="B236" s="58" t="s">
        <v>37</v>
      </c>
      <c r="C236" s="59">
        <v>279</v>
      </c>
      <c r="D236" s="60" t="s">
        <v>195</v>
      </c>
      <c r="E236" s="51"/>
    </row>
    <row r="237" spans="1:5" x14ac:dyDescent="0.15">
      <c r="A237" s="57" t="s">
        <v>183</v>
      </c>
      <c r="B237" s="58" t="s">
        <v>37</v>
      </c>
      <c r="C237" s="61">
        <v>1253</v>
      </c>
      <c r="D237" s="60" t="s">
        <v>195</v>
      </c>
      <c r="E237" s="50"/>
    </row>
    <row r="238" spans="1:5" x14ac:dyDescent="0.15">
      <c r="A238" s="57" t="s">
        <v>183</v>
      </c>
      <c r="B238" s="58" t="s">
        <v>37</v>
      </c>
      <c r="C238" s="61">
        <v>464</v>
      </c>
      <c r="D238" s="60" t="s">
        <v>195</v>
      </c>
      <c r="E238" s="50"/>
    </row>
    <row r="239" spans="1:5" x14ac:dyDescent="0.15">
      <c r="A239" s="57" t="s">
        <v>183</v>
      </c>
      <c r="B239" s="58" t="s">
        <v>37</v>
      </c>
      <c r="C239" s="59">
        <v>2088</v>
      </c>
      <c r="D239" s="60" t="s">
        <v>195</v>
      </c>
      <c r="E239" s="51"/>
    </row>
    <row r="240" spans="1:5" x14ac:dyDescent="0.15">
      <c r="A240" s="57" t="s">
        <v>183</v>
      </c>
      <c r="B240" s="58" t="s">
        <v>37</v>
      </c>
      <c r="C240" s="59">
        <v>418</v>
      </c>
      <c r="D240" s="60" t="s">
        <v>195</v>
      </c>
      <c r="E240" s="50"/>
    </row>
    <row r="241" spans="1:5" x14ac:dyDescent="0.15">
      <c r="A241" s="57" t="s">
        <v>183</v>
      </c>
      <c r="B241" s="58" t="s">
        <v>37</v>
      </c>
      <c r="C241" s="61">
        <v>232</v>
      </c>
      <c r="D241" s="60" t="s">
        <v>195</v>
      </c>
      <c r="E241" s="51"/>
    </row>
    <row r="242" spans="1:5" x14ac:dyDescent="0.15">
      <c r="A242" s="57" t="s">
        <v>183</v>
      </c>
      <c r="B242" s="58" t="s">
        <v>37</v>
      </c>
      <c r="C242" s="59">
        <v>557</v>
      </c>
      <c r="D242" s="60" t="s">
        <v>195</v>
      </c>
      <c r="E242" s="50"/>
    </row>
    <row r="243" spans="1:5" x14ac:dyDescent="0.15">
      <c r="A243" s="57" t="s">
        <v>183</v>
      </c>
      <c r="B243" s="58" t="s">
        <v>37</v>
      </c>
      <c r="C243" s="59">
        <v>2228</v>
      </c>
      <c r="D243" s="60" t="s">
        <v>195</v>
      </c>
      <c r="E243" s="51"/>
    </row>
    <row r="244" spans="1:5" x14ac:dyDescent="0.15">
      <c r="A244" s="57" t="s">
        <v>183</v>
      </c>
      <c r="B244" s="58" t="s">
        <v>78</v>
      </c>
      <c r="C244" s="61">
        <v>23490</v>
      </c>
      <c r="D244" s="60" t="s">
        <v>195</v>
      </c>
      <c r="E244" s="51"/>
    </row>
    <row r="245" spans="1:5" x14ac:dyDescent="0.15">
      <c r="A245" s="57" t="s">
        <v>183</v>
      </c>
      <c r="B245" s="58" t="s">
        <v>78</v>
      </c>
      <c r="C245" s="59">
        <v>1128</v>
      </c>
      <c r="D245" s="60" t="s">
        <v>195</v>
      </c>
      <c r="E245" s="51"/>
    </row>
    <row r="246" spans="1:5" x14ac:dyDescent="0.15">
      <c r="A246" s="57" t="s">
        <v>183</v>
      </c>
      <c r="B246" s="58" t="s">
        <v>78</v>
      </c>
      <c r="C246" s="61">
        <v>1044</v>
      </c>
      <c r="D246" s="60" t="s">
        <v>195</v>
      </c>
      <c r="E246" s="51"/>
    </row>
    <row r="247" spans="1:5" x14ac:dyDescent="0.15">
      <c r="A247" s="57" t="s">
        <v>183</v>
      </c>
      <c r="B247" s="58" t="s">
        <v>78</v>
      </c>
      <c r="C247" s="61">
        <v>2506</v>
      </c>
      <c r="D247" s="60" t="s">
        <v>195</v>
      </c>
      <c r="E247" s="50"/>
    </row>
    <row r="248" spans="1:5" x14ac:dyDescent="0.15">
      <c r="A248" s="57" t="s">
        <v>183</v>
      </c>
      <c r="B248" s="58" t="s">
        <v>78</v>
      </c>
      <c r="C248" s="59">
        <v>6496</v>
      </c>
      <c r="D248" s="60" t="s">
        <v>195</v>
      </c>
      <c r="E248" s="51"/>
    </row>
    <row r="249" spans="1:5" x14ac:dyDescent="0.15">
      <c r="A249" s="57" t="s">
        <v>183</v>
      </c>
      <c r="B249" s="58" t="s">
        <v>78</v>
      </c>
      <c r="C249" s="61">
        <v>2088</v>
      </c>
      <c r="D249" s="60" t="s">
        <v>195</v>
      </c>
      <c r="E249" s="51"/>
    </row>
    <row r="250" spans="1:5" x14ac:dyDescent="0.15">
      <c r="A250" s="57" t="s">
        <v>184</v>
      </c>
      <c r="B250" s="58" t="s">
        <v>144</v>
      </c>
      <c r="C250" s="59">
        <v>5769</v>
      </c>
      <c r="D250" s="60" t="s">
        <v>195</v>
      </c>
      <c r="E250" s="50"/>
    </row>
    <row r="251" spans="1:5" x14ac:dyDescent="0.15">
      <c r="A251" s="57" t="s">
        <v>183</v>
      </c>
      <c r="B251" s="58" t="s">
        <v>37</v>
      </c>
      <c r="C251" s="59">
        <v>557</v>
      </c>
      <c r="D251" s="60" t="s">
        <v>195</v>
      </c>
      <c r="E251" s="51"/>
    </row>
    <row r="252" spans="1:5" x14ac:dyDescent="0.15">
      <c r="A252" s="57" t="s">
        <v>183</v>
      </c>
      <c r="B252" s="58" t="s">
        <v>37</v>
      </c>
      <c r="C252" s="61">
        <v>232</v>
      </c>
      <c r="D252" s="60" t="s">
        <v>195</v>
      </c>
      <c r="E252" s="50"/>
    </row>
    <row r="253" spans="1:5" x14ac:dyDescent="0.15">
      <c r="A253" s="57" t="s">
        <v>183</v>
      </c>
      <c r="B253" s="58" t="s">
        <v>37</v>
      </c>
      <c r="C253" s="61">
        <v>743</v>
      </c>
      <c r="D253" s="60" t="s">
        <v>195</v>
      </c>
      <c r="E253" s="50"/>
    </row>
    <row r="254" spans="1:5" x14ac:dyDescent="0.15">
      <c r="A254" s="57" t="s">
        <v>183</v>
      </c>
      <c r="B254" s="58" t="s">
        <v>37</v>
      </c>
      <c r="C254" s="61">
        <v>140</v>
      </c>
      <c r="D254" s="60" t="s">
        <v>195</v>
      </c>
      <c r="E254" s="51"/>
    </row>
    <row r="255" spans="1:5" x14ac:dyDescent="0.15">
      <c r="A255" s="57" t="s">
        <v>183</v>
      </c>
      <c r="B255" s="58" t="s">
        <v>37</v>
      </c>
      <c r="C255" s="59">
        <v>279</v>
      </c>
      <c r="D255" s="60" t="s">
        <v>195</v>
      </c>
      <c r="E255" s="51"/>
    </row>
    <row r="256" spans="1:5" x14ac:dyDescent="0.15">
      <c r="A256" s="57" t="s">
        <v>184</v>
      </c>
      <c r="B256" s="58" t="s">
        <v>78</v>
      </c>
      <c r="C256" s="59">
        <v>3898</v>
      </c>
      <c r="D256" s="60" t="s">
        <v>195</v>
      </c>
      <c r="E256" s="50"/>
    </row>
    <row r="257" spans="1:5" x14ac:dyDescent="0.15">
      <c r="A257" s="57" t="s">
        <v>184</v>
      </c>
      <c r="B257" s="58" t="s">
        <v>144</v>
      </c>
      <c r="C257" s="61">
        <v>2413</v>
      </c>
      <c r="D257" s="60" t="s">
        <v>195</v>
      </c>
      <c r="E257" s="51"/>
    </row>
    <row r="258" spans="1:5" x14ac:dyDescent="0.15">
      <c r="A258" s="57" t="s">
        <v>185</v>
      </c>
      <c r="B258" s="58" t="s">
        <v>144</v>
      </c>
      <c r="C258" s="61">
        <v>8909</v>
      </c>
      <c r="D258" s="60" t="s">
        <v>195</v>
      </c>
      <c r="E258" s="50"/>
    </row>
    <row r="259" spans="1:5" x14ac:dyDescent="0.15">
      <c r="A259" s="57" t="s">
        <v>184</v>
      </c>
      <c r="B259" s="58" t="s">
        <v>144</v>
      </c>
      <c r="C259" s="59">
        <v>11136</v>
      </c>
      <c r="D259" s="60" t="s">
        <v>195</v>
      </c>
      <c r="E259" s="50"/>
    </row>
    <row r="260" spans="1:5" x14ac:dyDescent="0.15">
      <c r="A260" s="57" t="s">
        <v>184</v>
      </c>
      <c r="B260" s="58" t="s">
        <v>78</v>
      </c>
      <c r="C260" s="61">
        <v>8457</v>
      </c>
      <c r="D260" s="60" t="s">
        <v>195</v>
      </c>
      <c r="E260" s="51"/>
    </row>
    <row r="261" spans="1:5" x14ac:dyDescent="0.15">
      <c r="A261" s="57" t="s">
        <v>183</v>
      </c>
      <c r="B261" s="58" t="s">
        <v>37</v>
      </c>
      <c r="C261" s="59">
        <v>1253</v>
      </c>
      <c r="D261" s="60" t="s">
        <v>195</v>
      </c>
      <c r="E261" s="51"/>
    </row>
    <row r="262" spans="1:5" x14ac:dyDescent="0.15">
      <c r="A262" s="57" t="s">
        <v>183</v>
      </c>
      <c r="B262" s="58" t="s">
        <v>37</v>
      </c>
      <c r="C262" s="59">
        <v>3132</v>
      </c>
      <c r="D262" s="60" t="s">
        <v>195</v>
      </c>
      <c r="E262" s="51"/>
    </row>
    <row r="263" spans="1:5" x14ac:dyDescent="0.15">
      <c r="A263" s="57" t="s">
        <v>183</v>
      </c>
      <c r="B263" s="58" t="s">
        <v>37</v>
      </c>
      <c r="C263" s="61">
        <v>4009</v>
      </c>
      <c r="D263" s="60" t="s">
        <v>195</v>
      </c>
      <c r="E263" s="50"/>
    </row>
    <row r="264" spans="1:5" x14ac:dyDescent="0.15">
      <c r="A264" s="57" t="s">
        <v>183</v>
      </c>
      <c r="B264" s="58" t="s">
        <v>37</v>
      </c>
      <c r="C264" s="59">
        <v>2228</v>
      </c>
      <c r="D264" s="60" t="s">
        <v>195</v>
      </c>
      <c r="E264" s="51"/>
    </row>
    <row r="265" spans="1:5" x14ac:dyDescent="0.15">
      <c r="A265" s="57" t="s">
        <v>183</v>
      </c>
      <c r="B265" s="58" t="s">
        <v>37</v>
      </c>
      <c r="C265" s="61">
        <v>7424</v>
      </c>
      <c r="D265" s="60" t="s">
        <v>195</v>
      </c>
      <c r="E265" s="50"/>
    </row>
    <row r="266" spans="1:5" x14ac:dyDescent="0.15">
      <c r="A266" s="57" t="s">
        <v>183</v>
      </c>
      <c r="B266" s="58" t="s">
        <v>37</v>
      </c>
      <c r="C266" s="61">
        <v>1485</v>
      </c>
      <c r="D266" s="60" t="s">
        <v>195</v>
      </c>
      <c r="E266" s="50"/>
    </row>
    <row r="267" spans="1:5" x14ac:dyDescent="0.15">
      <c r="A267" s="57" t="s">
        <v>184</v>
      </c>
      <c r="B267" s="58" t="s">
        <v>37</v>
      </c>
      <c r="C267" s="61">
        <v>372</v>
      </c>
      <c r="D267" s="60" t="s">
        <v>195</v>
      </c>
      <c r="E267" s="51"/>
    </row>
    <row r="268" spans="1:5" x14ac:dyDescent="0.15">
      <c r="A268" s="57" t="s">
        <v>184</v>
      </c>
      <c r="B268" s="58" t="s">
        <v>37</v>
      </c>
      <c r="C268" s="59">
        <v>1411</v>
      </c>
      <c r="D268" s="60" t="s">
        <v>195</v>
      </c>
      <c r="E268" s="50"/>
    </row>
    <row r="269" spans="1:5" x14ac:dyDescent="0.15">
      <c r="A269" s="57" t="s">
        <v>183</v>
      </c>
      <c r="B269" s="58" t="s">
        <v>37</v>
      </c>
      <c r="C269" s="59">
        <v>7424</v>
      </c>
      <c r="D269" s="60" t="s">
        <v>195</v>
      </c>
      <c r="E269" s="51"/>
    </row>
    <row r="270" spans="1:5" x14ac:dyDescent="0.15">
      <c r="A270" s="57" t="s">
        <v>183</v>
      </c>
      <c r="B270" s="58" t="s">
        <v>37</v>
      </c>
      <c r="C270" s="61">
        <v>2228</v>
      </c>
      <c r="D270" s="60" t="s">
        <v>195</v>
      </c>
      <c r="E270" s="51"/>
    </row>
    <row r="271" spans="1:5" x14ac:dyDescent="0.15">
      <c r="A271" s="57" t="s">
        <v>183</v>
      </c>
      <c r="B271" s="58" t="s">
        <v>37</v>
      </c>
      <c r="C271" s="61">
        <v>140</v>
      </c>
      <c r="D271" s="60" t="s">
        <v>195</v>
      </c>
      <c r="E271" s="50"/>
    </row>
    <row r="272" spans="1:5" x14ac:dyDescent="0.15">
      <c r="A272" s="57" t="s">
        <v>184</v>
      </c>
      <c r="B272" s="58" t="s">
        <v>78</v>
      </c>
      <c r="C272" s="61">
        <v>2506</v>
      </c>
      <c r="D272" s="60" t="s">
        <v>195</v>
      </c>
      <c r="E272" s="50"/>
    </row>
    <row r="273" spans="1:5" x14ac:dyDescent="0.15">
      <c r="A273" s="57" t="s">
        <v>184</v>
      </c>
      <c r="B273" s="58" t="s">
        <v>78</v>
      </c>
      <c r="C273" s="59">
        <v>6960</v>
      </c>
      <c r="D273" s="60" t="s">
        <v>195</v>
      </c>
      <c r="E273" s="51"/>
    </row>
    <row r="274" spans="1:5" x14ac:dyDescent="0.15">
      <c r="A274" s="57" t="s">
        <v>184</v>
      </c>
      <c r="B274" s="58" t="s">
        <v>78</v>
      </c>
      <c r="C274" s="61">
        <v>696</v>
      </c>
      <c r="D274" s="60" t="s">
        <v>195</v>
      </c>
      <c r="E274" s="50"/>
    </row>
    <row r="275" spans="1:5" x14ac:dyDescent="0.15">
      <c r="A275" s="57" t="s">
        <v>184</v>
      </c>
      <c r="B275" s="58" t="s">
        <v>78</v>
      </c>
      <c r="C275" s="59">
        <v>8770</v>
      </c>
      <c r="D275" s="60" t="s">
        <v>195</v>
      </c>
      <c r="E275" s="51"/>
    </row>
    <row r="276" spans="1:5" x14ac:dyDescent="0.15">
      <c r="A276" s="57" t="s">
        <v>184</v>
      </c>
      <c r="B276" s="58" t="s">
        <v>144</v>
      </c>
      <c r="C276" s="61">
        <v>6615</v>
      </c>
      <c r="D276" s="60" t="s">
        <v>195</v>
      </c>
      <c r="E276" s="50"/>
    </row>
    <row r="277" spans="1:5" x14ac:dyDescent="0.15">
      <c r="A277" s="57" t="s">
        <v>184</v>
      </c>
      <c r="B277" s="58" t="s">
        <v>144</v>
      </c>
      <c r="C277" s="59">
        <v>10023</v>
      </c>
      <c r="D277" s="60" t="s">
        <v>195</v>
      </c>
      <c r="E277" s="50"/>
    </row>
    <row r="278" spans="1:5" x14ac:dyDescent="0.15">
      <c r="A278" s="57" t="s">
        <v>184</v>
      </c>
      <c r="B278" s="58" t="s">
        <v>144</v>
      </c>
      <c r="C278" s="61">
        <v>1120</v>
      </c>
      <c r="D278" s="60" t="s">
        <v>195</v>
      </c>
      <c r="E278" s="51"/>
    </row>
    <row r="279" spans="1:5" x14ac:dyDescent="0.15">
      <c r="A279" s="57" t="s">
        <v>183</v>
      </c>
      <c r="B279" s="58" t="s">
        <v>37</v>
      </c>
      <c r="C279" s="61">
        <v>2228</v>
      </c>
      <c r="D279" s="60" t="s">
        <v>195</v>
      </c>
      <c r="E279" s="51"/>
    </row>
    <row r="280" spans="1:5" x14ac:dyDescent="0.15">
      <c r="A280" s="57" t="s">
        <v>183</v>
      </c>
      <c r="B280" s="58" t="s">
        <v>37</v>
      </c>
      <c r="C280" s="61">
        <v>1044</v>
      </c>
      <c r="D280" s="60" t="s">
        <v>195</v>
      </c>
      <c r="E280" s="50"/>
    </row>
    <row r="281" spans="1:5" x14ac:dyDescent="0.15">
      <c r="A281" s="57" t="s">
        <v>183</v>
      </c>
      <c r="B281" s="58" t="s">
        <v>37</v>
      </c>
      <c r="C281" s="59">
        <v>836</v>
      </c>
      <c r="D281" s="60" t="s">
        <v>195</v>
      </c>
      <c r="E281" s="51"/>
    </row>
    <row r="282" spans="1:5" x14ac:dyDescent="0.15">
      <c r="A282" s="57" t="s">
        <v>183</v>
      </c>
      <c r="B282" s="58" t="s">
        <v>37</v>
      </c>
      <c r="C282" s="61">
        <v>4176</v>
      </c>
      <c r="D282" s="60" t="s">
        <v>195</v>
      </c>
      <c r="E282" s="50"/>
    </row>
    <row r="283" spans="1:5" x14ac:dyDescent="0.15">
      <c r="A283" s="57" t="s">
        <v>184</v>
      </c>
      <c r="B283" s="58" t="s">
        <v>37</v>
      </c>
      <c r="C283" s="61">
        <v>1114</v>
      </c>
      <c r="D283" s="60" t="s">
        <v>195</v>
      </c>
      <c r="E283" s="51"/>
    </row>
    <row r="284" spans="1:5" x14ac:dyDescent="0.15">
      <c r="A284" s="57" t="s">
        <v>184</v>
      </c>
      <c r="B284" s="58" t="s">
        <v>37</v>
      </c>
      <c r="C284" s="59">
        <v>4455</v>
      </c>
      <c r="D284" s="60" t="s">
        <v>195</v>
      </c>
      <c r="E284" s="50"/>
    </row>
    <row r="285" spans="1:5" x14ac:dyDescent="0.15">
      <c r="A285" s="57" t="s">
        <v>184</v>
      </c>
      <c r="B285" s="58" t="s">
        <v>37</v>
      </c>
      <c r="C285" s="61">
        <v>2228</v>
      </c>
      <c r="D285" s="60" t="s">
        <v>195</v>
      </c>
      <c r="E285" s="51"/>
    </row>
    <row r="286" spans="1:5" x14ac:dyDescent="0.15">
      <c r="A286" s="57" t="s">
        <v>184</v>
      </c>
      <c r="B286" s="58" t="s">
        <v>37</v>
      </c>
      <c r="C286" s="61">
        <v>418</v>
      </c>
      <c r="D286" s="60" t="s">
        <v>195</v>
      </c>
      <c r="E286" s="51"/>
    </row>
    <row r="287" spans="1:5" x14ac:dyDescent="0.15">
      <c r="A287" s="57" t="s">
        <v>184</v>
      </c>
      <c r="B287" s="58" t="s">
        <v>37</v>
      </c>
      <c r="C287" s="61">
        <v>696</v>
      </c>
      <c r="D287" s="60" t="s">
        <v>195</v>
      </c>
      <c r="E287" s="50"/>
    </row>
    <row r="288" spans="1:5" x14ac:dyDescent="0.15">
      <c r="A288" s="57" t="s">
        <v>184</v>
      </c>
      <c r="B288" s="58" t="s">
        <v>37</v>
      </c>
      <c r="C288" s="61">
        <v>2088</v>
      </c>
      <c r="D288" s="60" t="s">
        <v>195</v>
      </c>
      <c r="E288" s="50"/>
    </row>
    <row r="289" spans="1:5" x14ac:dyDescent="0.15">
      <c r="A289" s="57" t="s">
        <v>184</v>
      </c>
      <c r="B289" s="58" t="s">
        <v>37</v>
      </c>
      <c r="C289" s="61">
        <v>232</v>
      </c>
      <c r="D289" s="60" t="s">
        <v>195</v>
      </c>
      <c r="E289" s="51"/>
    </row>
    <row r="290" spans="1:5" x14ac:dyDescent="0.15">
      <c r="A290" s="57" t="s">
        <v>184</v>
      </c>
      <c r="B290" s="58" t="s">
        <v>37</v>
      </c>
      <c r="C290" s="61">
        <v>279</v>
      </c>
      <c r="D290" s="60" t="s">
        <v>195</v>
      </c>
      <c r="E290" s="50"/>
    </row>
    <row r="291" spans="1:5" x14ac:dyDescent="0.15">
      <c r="A291" s="57" t="s">
        <v>184</v>
      </c>
      <c r="B291" s="58" t="s">
        <v>37</v>
      </c>
      <c r="C291" s="59">
        <v>70</v>
      </c>
      <c r="D291" s="60" t="s">
        <v>195</v>
      </c>
      <c r="E291" s="51"/>
    </row>
    <row r="292" spans="1:5" x14ac:dyDescent="0.15">
      <c r="A292" s="57" t="s">
        <v>184</v>
      </c>
      <c r="B292" s="58" t="s">
        <v>37</v>
      </c>
      <c r="C292" s="61">
        <v>836</v>
      </c>
      <c r="D292" s="60" t="s">
        <v>195</v>
      </c>
      <c r="E292" s="51"/>
    </row>
    <row r="293" spans="1:5" x14ac:dyDescent="0.15">
      <c r="A293" s="57" t="s">
        <v>184</v>
      </c>
      <c r="B293" s="58" t="s">
        <v>37</v>
      </c>
      <c r="C293" s="59">
        <v>557</v>
      </c>
      <c r="D293" s="60" t="s">
        <v>195</v>
      </c>
      <c r="E293" s="51"/>
    </row>
    <row r="294" spans="1:5" x14ac:dyDescent="0.15">
      <c r="A294" s="57" t="s">
        <v>184</v>
      </c>
      <c r="B294" s="58" t="s">
        <v>7</v>
      </c>
      <c r="C294" s="61">
        <v>650</v>
      </c>
      <c r="D294" s="60" t="s">
        <v>195</v>
      </c>
      <c r="E294" s="50"/>
    </row>
    <row r="295" spans="1:5" x14ac:dyDescent="0.15">
      <c r="A295" s="57" t="s">
        <v>184</v>
      </c>
      <c r="B295" s="58" t="s">
        <v>7</v>
      </c>
      <c r="C295" s="59">
        <v>1235</v>
      </c>
      <c r="D295" s="60" t="s">
        <v>195</v>
      </c>
      <c r="E295" s="51"/>
    </row>
    <row r="296" spans="1:5" x14ac:dyDescent="0.15">
      <c r="A296" s="57" t="s">
        <v>184</v>
      </c>
      <c r="B296" s="58" t="s">
        <v>7</v>
      </c>
      <c r="C296" s="61">
        <v>260</v>
      </c>
      <c r="D296" s="60" t="s">
        <v>195</v>
      </c>
      <c r="E296" s="50"/>
    </row>
    <row r="297" spans="1:5" x14ac:dyDescent="0.15">
      <c r="A297" s="57" t="s">
        <v>184</v>
      </c>
      <c r="B297" s="58" t="s">
        <v>7</v>
      </c>
      <c r="C297" s="59">
        <v>130</v>
      </c>
      <c r="D297" s="60" t="s">
        <v>195</v>
      </c>
      <c r="E297" s="51"/>
    </row>
    <row r="298" spans="1:5" x14ac:dyDescent="0.15">
      <c r="A298" s="57" t="s">
        <v>184</v>
      </c>
      <c r="B298" s="58" t="s">
        <v>7</v>
      </c>
      <c r="C298" s="61">
        <v>223</v>
      </c>
      <c r="D298" s="60" t="s">
        <v>195</v>
      </c>
      <c r="E298" s="51"/>
    </row>
    <row r="299" spans="1:5" x14ac:dyDescent="0.15">
      <c r="A299" s="57" t="s">
        <v>184</v>
      </c>
      <c r="B299" s="58" t="s">
        <v>7</v>
      </c>
      <c r="C299" s="59">
        <v>26727</v>
      </c>
      <c r="D299" s="60" t="s">
        <v>195</v>
      </c>
      <c r="E299" s="50"/>
    </row>
    <row r="300" spans="1:5" x14ac:dyDescent="0.15">
      <c r="A300" s="57" t="s">
        <v>184</v>
      </c>
      <c r="B300" s="58" t="s">
        <v>7</v>
      </c>
      <c r="C300" s="61">
        <v>3898</v>
      </c>
      <c r="D300" s="60" t="s">
        <v>195</v>
      </c>
      <c r="E300" s="51"/>
    </row>
    <row r="301" spans="1:5" x14ac:dyDescent="0.15">
      <c r="A301" s="57" t="s">
        <v>184</v>
      </c>
      <c r="B301" s="58" t="s">
        <v>7</v>
      </c>
      <c r="C301" s="59">
        <v>3898</v>
      </c>
      <c r="D301" s="60" t="s">
        <v>195</v>
      </c>
      <c r="E301" s="50"/>
    </row>
    <row r="302" spans="1:5" x14ac:dyDescent="0.15">
      <c r="A302" s="57" t="s">
        <v>184</v>
      </c>
      <c r="B302" s="58" t="s">
        <v>37</v>
      </c>
      <c r="C302" s="59">
        <v>1114</v>
      </c>
      <c r="D302" s="60" t="s">
        <v>195</v>
      </c>
      <c r="E302" s="51"/>
    </row>
    <row r="303" spans="1:5" x14ac:dyDescent="0.15">
      <c r="A303" s="57" t="s">
        <v>184</v>
      </c>
      <c r="B303" s="58" t="s">
        <v>37</v>
      </c>
      <c r="C303" s="61">
        <v>2228</v>
      </c>
      <c r="D303" s="60" t="s">
        <v>195</v>
      </c>
      <c r="E303" s="50"/>
    </row>
    <row r="304" spans="1:5" x14ac:dyDescent="0.15">
      <c r="A304" s="57" t="s">
        <v>184</v>
      </c>
      <c r="B304" s="58" t="s">
        <v>37</v>
      </c>
      <c r="C304" s="59">
        <v>4455</v>
      </c>
      <c r="D304" s="60" t="s">
        <v>195</v>
      </c>
      <c r="E304" s="50"/>
    </row>
    <row r="305" spans="1:5" x14ac:dyDescent="0.15">
      <c r="A305" s="57" t="s">
        <v>184</v>
      </c>
      <c r="B305" s="58" t="s">
        <v>37</v>
      </c>
      <c r="C305" s="61">
        <v>24</v>
      </c>
      <c r="D305" s="60" t="s">
        <v>195</v>
      </c>
      <c r="E305" s="50"/>
    </row>
    <row r="306" spans="1:5" x14ac:dyDescent="0.15">
      <c r="A306" s="57" t="s">
        <v>184</v>
      </c>
      <c r="B306" s="58" t="s">
        <v>37</v>
      </c>
      <c r="C306" s="61">
        <v>3132</v>
      </c>
      <c r="D306" s="60" t="s">
        <v>195</v>
      </c>
      <c r="E306" s="51"/>
    </row>
    <row r="307" spans="1:5" x14ac:dyDescent="0.15">
      <c r="A307" s="57" t="s">
        <v>184</v>
      </c>
      <c r="B307" s="58" t="s">
        <v>78</v>
      </c>
      <c r="C307" s="61">
        <v>502</v>
      </c>
      <c r="D307" s="60" t="s">
        <v>195</v>
      </c>
      <c r="E307" s="50"/>
    </row>
    <row r="308" spans="1:5" x14ac:dyDescent="0.15">
      <c r="A308" s="57" t="s">
        <v>184</v>
      </c>
      <c r="B308" s="58" t="s">
        <v>78</v>
      </c>
      <c r="C308" s="59">
        <v>1949</v>
      </c>
      <c r="D308" s="60" t="s">
        <v>195</v>
      </c>
      <c r="E308" s="51"/>
    </row>
    <row r="309" spans="1:5" x14ac:dyDescent="0.15">
      <c r="A309" s="57" t="s">
        <v>184</v>
      </c>
      <c r="B309" s="58" t="s">
        <v>78</v>
      </c>
      <c r="C309" s="61">
        <v>564</v>
      </c>
      <c r="D309" s="60" t="s">
        <v>195</v>
      </c>
      <c r="E309" s="50"/>
    </row>
    <row r="310" spans="1:5" x14ac:dyDescent="0.15">
      <c r="A310" s="57" t="s">
        <v>184</v>
      </c>
      <c r="B310" s="58" t="s">
        <v>78</v>
      </c>
      <c r="C310" s="59">
        <v>1880</v>
      </c>
      <c r="D310" s="60" t="s">
        <v>195</v>
      </c>
      <c r="E310" s="51"/>
    </row>
    <row r="311" spans="1:5" x14ac:dyDescent="0.15">
      <c r="A311" s="57" t="s">
        <v>184</v>
      </c>
      <c r="B311" s="58" t="s">
        <v>78</v>
      </c>
      <c r="C311" s="61">
        <v>2339</v>
      </c>
      <c r="D311" s="60" t="s">
        <v>195</v>
      </c>
      <c r="E311" s="51"/>
    </row>
    <row r="312" spans="1:5" x14ac:dyDescent="0.15">
      <c r="A312" s="57" t="s">
        <v>184</v>
      </c>
      <c r="B312" s="58" t="s">
        <v>78</v>
      </c>
      <c r="C312" s="59">
        <v>3898</v>
      </c>
      <c r="D312" s="60" t="s">
        <v>195</v>
      </c>
      <c r="E312" s="51"/>
    </row>
    <row r="313" spans="1:5" x14ac:dyDescent="0.15">
      <c r="A313" s="57" t="s">
        <v>184</v>
      </c>
      <c r="B313" s="58" t="s">
        <v>78</v>
      </c>
      <c r="C313" s="61">
        <v>223</v>
      </c>
      <c r="D313" s="60" t="s">
        <v>195</v>
      </c>
      <c r="E313" s="50"/>
    </row>
    <row r="314" spans="1:5" x14ac:dyDescent="0.15">
      <c r="A314" s="57" t="s">
        <v>184</v>
      </c>
      <c r="B314" s="58" t="s">
        <v>78</v>
      </c>
      <c r="C314" s="59">
        <v>1114</v>
      </c>
      <c r="D314" s="60" t="s">
        <v>195</v>
      </c>
      <c r="E314" s="50"/>
    </row>
    <row r="315" spans="1:5" x14ac:dyDescent="0.15">
      <c r="A315" s="57" t="s">
        <v>184</v>
      </c>
      <c r="B315" s="58" t="s">
        <v>78</v>
      </c>
      <c r="C315" s="61">
        <v>1114</v>
      </c>
      <c r="D315" s="60" t="s">
        <v>195</v>
      </c>
      <c r="E315" s="51"/>
    </row>
    <row r="316" spans="1:5" x14ac:dyDescent="0.15">
      <c r="A316" s="57" t="s">
        <v>184</v>
      </c>
      <c r="B316" s="58" t="s">
        <v>78</v>
      </c>
      <c r="C316" s="61">
        <v>3007</v>
      </c>
      <c r="D316" s="60" t="s">
        <v>195</v>
      </c>
      <c r="E316" s="50"/>
    </row>
    <row r="317" spans="1:5" x14ac:dyDescent="0.15">
      <c r="A317" s="57" t="s">
        <v>184</v>
      </c>
      <c r="B317" s="58" t="s">
        <v>78</v>
      </c>
      <c r="C317" s="59">
        <v>1044</v>
      </c>
      <c r="D317" s="60" t="s">
        <v>195</v>
      </c>
      <c r="E317" s="50"/>
    </row>
    <row r="318" spans="1:5" x14ac:dyDescent="0.15">
      <c r="A318" s="57" t="s">
        <v>184</v>
      </c>
      <c r="B318" s="58" t="s">
        <v>78</v>
      </c>
      <c r="C318" s="61">
        <v>919</v>
      </c>
      <c r="D318" s="60" t="s">
        <v>195</v>
      </c>
      <c r="E318" s="50"/>
    </row>
    <row r="319" spans="1:5" x14ac:dyDescent="0.15">
      <c r="A319" s="57" t="s">
        <v>184</v>
      </c>
      <c r="B319" s="58" t="s">
        <v>78</v>
      </c>
      <c r="C319" s="59">
        <v>452</v>
      </c>
      <c r="D319" s="60" t="s">
        <v>195</v>
      </c>
      <c r="E319" s="51"/>
    </row>
    <row r="320" spans="1:5" x14ac:dyDescent="0.15">
      <c r="A320" s="57" t="s">
        <v>184</v>
      </c>
      <c r="B320" s="58" t="s">
        <v>37</v>
      </c>
      <c r="C320" s="59">
        <v>418</v>
      </c>
      <c r="D320" s="60" t="s">
        <v>195</v>
      </c>
      <c r="E320" s="50"/>
    </row>
    <row r="321" spans="1:5" x14ac:dyDescent="0.15">
      <c r="A321" s="57" t="s">
        <v>184</v>
      </c>
      <c r="B321" s="58" t="s">
        <v>37</v>
      </c>
      <c r="C321" s="61">
        <v>464</v>
      </c>
      <c r="D321" s="60" t="s">
        <v>195</v>
      </c>
      <c r="E321" s="51"/>
    </row>
    <row r="322" spans="1:5" x14ac:dyDescent="0.15">
      <c r="A322" s="57" t="s">
        <v>184</v>
      </c>
      <c r="B322" s="58" t="s">
        <v>37</v>
      </c>
      <c r="C322" s="59">
        <v>836</v>
      </c>
      <c r="D322" s="60" t="s">
        <v>195</v>
      </c>
      <c r="E322" s="50"/>
    </row>
    <row r="323" spans="1:5" x14ac:dyDescent="0.15">
      <c r="A323" s="57" t="s">
        <v>184</v>
      </c>
      <c r="B323" s="58" t="s">
        <v>37</v>
      </c>
      <c r="C323" s="61">
        <v>2970</v>
      </c>
      <c r="D323" s="60" t="s">
        <v>195</v>
      </c>
      <c r="E323" s="50"/>
    </row>
    <row r="324" spans="1:5" x14ac:dyDescent="0.15">
      <c r="A324" s="57" t="s">
        <v>184</v>
      </c>
      <c r="B324" s="58" t="s">
        <v>37</v>
      </c>
      <c r="C324" s="59">
        <v>7424</v>
      </c>
      <c r="D324" s="60" t="s">
        <v>195</v>
      </c>
      <c r="E324" s="51"/>
    </row>
    <row r="325" spans="1:5" x14ac:dyDescent="0.15">
      <c r="A325" s="57" t="s">
        <v>184</v>
      </c>
      <c r="B325" s="58" t="s">
        <v>37</v>
      </c>
      <c r="C325" s="61">
        <v>4455</v>
      </c>
      <c r="D325" s="60" t="s">
        <v>195</v>
      </c>
      <c r="E325" s="50"/>
    </row>
    <row r="326" spans="1:5" x14ac:dyDescent="0.15">
      <c r="A326" s="57" t="s">
        <v>184</v>
      </c>
      <c r="B326" s="58" t="s">
        <v>37</v>
      </c>
      <c r="C326" s="59">
        <v>743</v>
      </c>
      <c r="D326" s="60" t="s">
        <v>195</v>
      </c>
      <c r="E326" s="51"/>
    </row>
    <row r="327" spans="1:5" x14ac:dyDescent="0.15">
      <c r="A327" s="57" t="s">
        <v>184</v>
      </c>
      <c r="B327" s="58" t="s">
        <v>37</v>
      </c>
      <c r="C327" s="61">
        <v>140</v>
      </c>
      <c r="D327" s="60" t="s">
        <v>195</v>
      </c>
      <c r="E327" s="51"/>
    </row>
    <row r="328" spans="1:5" x14ac:dyDescent="0.15">
      <c r="A328" s="57" t="s">
        <v>184</v>
      </c>
      <c r="B328" s="58" t="s">
        <v>37</v>
      </c>
      <c r="C328" s="59">
        <v>279</v>
      </c>
      <c r="D328" s="60" t="s">
        <v>195</v>
      </c>
      <c r="E328" s="51"/>
    </row>
    <row r="329" spans="1:5" x14ac:dyDescent="0.15">
      <c r="A329" s="57" t="s">
        <v>184</v>
      </c>
      <c r="B329" s="58" t="s">
        <v>37</v>
      </c>
      <c r="C329" s="61">
        <v>557</v>
      </c>
      <c r="D329" s="60" t="s">
        <v>195</v>
      </c>
      <c r="E329" s="50"/>
    </row>
    <row r="330" spans="1:5" x14ac:dyDescent="0.15">
      <c r="A330" s="57" t="s">
        <v>184</v>
      </c>
      <c r="B330" s="58" t="s">
        <v>37</v>
      </c>
      <c r="C330" s="59">
        <v>557</v>
      </c>
      <c r="D330" s="60" t="s">
        <v>195</v>
      </c>
      <c r="E330" s="51"/>
    </row>
    <row r="331" spans="1:5" x14ac:dyDescent="0.15">
      <c r="A331" s="57" t="s">
        <v>184</v>
      </c>
      <c r="B331" s="58" t="s">
        <v>37</v>
      </c>
      <c r="C331" s="61">
        <v>557</v>
      </c>
      <c r="D331" s="60" t="s">
        <v>195</v>
      </c>
      <c r="E331" s="50"/>
    </row>
    <row r="332" spans="1:5" x14ac:dyDescent="0.15">
      <c r="A332" s="57" t="s">
        <v>184</v>
      </c>
      <c r="B332" s="58" t="s">
        <v>37</v>
      </c>
      <c r="C332" s="61">
        <v>1253</v>
      </c>
      <c r="D332" s="60" t="s">
        <v>195</v>
      </c>
      <c r="E332" s="51"/>
    </row>
    <row r="333" spans="1:5" x14ac:dyDescent="0.15">
      <c r="A333" s="57" t="s">
        <v>184</v>
      </c>
      <c r="B333" s="58" t="s">
        <v>37</v>
      </c>
      <c r="C333" s="61">
        <v>232</v>
      </c>
      <c r="D333" s="60" t="s">
        <v>195</v>
      </c>
      <c r="E333" s="50"/>
    </row>
    <row r="334" spans="1:5" x14ac:dyDescent="0.15">
      <c r="A334" s="57" t="s">
        <v>184</v>
      </c>
      <c r="B334" s="58" t="s">
        <v>37</v>
      </c>
      <c r="C334" s="59">
        <v>1485</v>
      </c>
      <c r="D334" s="60" t="s">
        <v>195</v>
      </c>
      <c r="E334" s="50"/>
    </row>
    <row r="335" spans="1:5" x14ac:dyDescent="0.15">
      <c r="A335" s="57" t="s">
        <v>184</v>
      </c>
      <c r="B335" s="58" t="s">
        <v>37</v>
      </c>
      <c r="C335" s="61">
        <v>5940</v>
      </c>
      <c r="D335" s="60" t="s">
        <v>195</v>
      </c>
      <c r="E335" s="51"/>
    </row>
    <row r="336" spans="1:5" x14ac:dyDescent="0.15">
      <c r="A336" s="57" t="s">
        <v>184</v>
      </c>
      <c r="B336" s="58" t="s">
        <v>37</v>
      </c>
      <c r="C336" s="59">
        <v>2228</v>
      </c>
      <c r="D336" s="60" t="s">
        <v>195</v>
      </c>
      <c r="E336" s="50"/>
    </row>
    <row r="337" spans="1:5" x14ac:dyDescent="0.15">
      <c r="A337" s="57" t="s">
        <v>184</v>
      </c>
      <c r="B337" s="58" t="s">
        <v>37</v>
      </c>
      <c r="C337" s="61">
        <v>372</v>
      </c>
      <c r="D337" s="60" t="s">
        <v>195</v>
      </c>
      <c r="E337" s="51"/>
    </row>
    <row r="338" spans="1:5" x14ac:dyDescent="0.15">
      <c r="A338" s="57" t="s">
        <v>184</v>
      </c>
      <c r="B338" s="58" t="s">
        <v>78</v>
      </c>
      <c r="C338" s="59">
        <v>15312</v>
      </c>
      <c r="D338" s="60" t="s">
        <v>195</v>
      </c>
      <c r="E338" s="50"/>
    </row>
    <row r="339" spans="1:5" x14ac:dyDescent="0.15">
      <c r="A339" s="57" t="s">
        <v>184</v>
      </c>
      <c r="B339" s="58" t="s">
        <v>144</v>
      </c>
      <c r="C339" s="61">
        <v>2450</v>
      </c>
      <c r="D339" s="60" t="s">
        <v>195</v>
      </c>
      <c r="E339" s="51"/>
    </row>
    <row r="340" spans="1:5" x14ac:dyDescent="0.15">
      <c r="A340" s="57" t="s">
        <v>184</v>
      </c>
      <c r="B340" s="58" t="s">
        <v>144</v>
      </c>
      <c r="C340" s="59">
        <v>8018</v>
      </c>
      <c r="D340" s="60" t="s">
        <v>195</v>
      </c>
      <c r="E340" s="50"/>
    </row>
    <row r="341" spans="1:5" x14ac:dyDescent="0.15">
      <c r="A341" s="57" t="s">
        <v>184</v>
      </c>
      <c r="B341" s="58" t="s">
        <v>78</v>
      </c>
      <c r="C341" s="59">
        <v>2088</v>
      </c>
      <c r="D341" s="60" t="s">
        <v>195</v>
      </c>
      <c r="E341" s="50"/>
    </row>
    <row r="342" spans="1:5" x14ac:dyDescent="0.15">
      <c r="A342" s="57" t="s">
        <v>184</v>
      </c>
      <c r="B342" s="58" t="s">
        <v>37</v>
      </c>
      <c r="C342" s="61">
        <v>4176</v>
      </c>
      <c r="D342" s="60" t="s">
        <v>195</v>
      </c>
      <c r="E342" s="51"/>
    </row>
    <row r="343" spans="1:5" x14ac:dyDescent="0.15">
      <c r="A343" s="57" t="s">
        <v>184</v>
      </c>
      <c r="B343" s="58" t="s">
        <v>37</v>
      </c>
      <c r="C343" s="61">
        <v>1114</v>
      </c>
      <c r="D343" s="60" t="s">
        <v>195</v>
      </c>
      <c r="E343" s="50"/>
    </row>
    <row r="344" spans="1:5" x14ac:dyDescent="0.15">
      <c r="A344" s="57" t="s">
        <v>184</v>
      </c>
      <c r="B344" s="58" t="s">
        <v>37</v>
      </c>
      <c r="C344" s="59">
        <v>4455</v>
      </c>
      <c r="D344" s="60" t="s">
        <v>195</v>
      </c>
      <c r="E344" s="51"/>
    </row>
    <row r="345" spans="1:5" x14ac:dyDescent="0.15">
      <c r="A345" s="57" t="s">
        <v>184</v>
      </c>
      <c r="B345" s="58" t="s">
        <v>37</v>
      </c>
      <c r="C345" s="61">
        <v>14848</v>
      </c>
      <c r="D345" s="60" t="s">
        <v>195</v>
      </c>
      <c r="E345" s="50"/>
    </row>
    <row r="346" spans="1:5" x14ac:dyDescent="0.15">
      <c r="A346" s="57" t="s">
        <v>184</v>
      </c>
      <c r="B346" s="58" t="s">
        <v>37</v>
      </c>
      <c r="C346" s="61">
        <v>6682</v>
      </c>
      <c r="D346" s="60" t="s">
        <v>195</v>
      </c>
      <c r="E346" s="50"/>
    </row>
    <row r="347" spans="1:5" x14ac:dyDescent="0.15">
      <c r="A347" s="57" t="s">
        <v>184</v>
      </c>
      <c r="B347" s="58" t="s">
        <v>37</v>
      </c>
      <c r="C347" s="59">
        <v>1114</v>
      </c>
      <c r="D347" s="60" t="s">
        <v>195</v>
      </c>
      <c r="E347" s="51"/>
    </row>
    <row r="348" spans="1:5" x14ac:dyDescent="0.15">
      <c r="A348" s="57" t="s">
        <v>184</v>
      </c>
      <c r="B348" s="58" t="s">
        <v>37</v>
      </c>
      <c r="C348" s="61">
        <v>1671</v>
      </c>
      <c r="D348" s="60" t="s">
        <v>195</v>
      </c>
      <c r="E348" s="50"/>
    </row>
    <row r="349" spans="1:5" x14ac:dyDescent="0.15">
      <c r="A349" s="57" t="s">
        <v>184</v>
      </c>
      <c r="B349" s="58" t="s">
        <v>37</v>
      </c>
      <c r="C349" s="59">
        <v>464</v>
      </c>
      <c r="D349" s="60" t="s">
        <v>195</v>
      </c>
      <c r="E349" s="51"/>
    </row>
    <row r="350" spans="1:5" x14ac:dyDescent="0.15">
      <c r="A350" s="57" t="s">
        <v>184</v>
      </c>
      <c r="B350" s="58" t="s">
        <v>37</v>
      </c>
      <c r="C350" s="59">
        <v>4176</v>
      </c>
      <c r="D350" s="60" t="s">
        <v>195</v>
      </c>
      <c r="E350" s="50"/>
    </row>
    <row r="351" spans="1:5" x14ac:dyDescent="0.15">
      <c r="A351" s="57" t="s">
        <v>184</v>
      </c>
      <c r="B351" s="58" t="s">
        <v>144</v>
      </c>
      <c r="C351" s="59">
        <v>2228</v>
      </c>
      <c r="D351" s="60" t="s">
        <v>195</v>
      </c>
      <c r="E351" s="51"/>
    </row>
    <row r="352" spans="1:5" x14ac:dyDescent="0.15">
      <c r="A352" s="57" t="s">
        <v>184</v>
      </c>
      <c r="B352" s="58" t="s">
        <v>37</v>
      </c>
      <c r="C352" s="61">
        <v>84</v>
      </c>
      <c r="D352" s="60" t="s">
        <v>195</v>
      </c>
      <c r="E352" s="50"/>
    </row>
    <row r="353" spans="1:5" x14ac:dyDescent="0.15">
      <c r="A353" s="57" t="s">
        <v>184</v>
      </c>
      <c r="B353" s="58" t="s">
        <v>37</v>
      </c>
      <c r="C353" s="59">
        <v>70</v>
      </c>
      <c r="D353" s="60" t="s">
        <v>195</v>
      </c>
      <c r="E353" s="50"/>
    </row>
    <row r="354" spans="1:5" x14ac:dyDescent="0.15">
      <c r="A354" s="57" t="s">
        <v>184</v>
      </c>
      <c r="B354" s="58" t="s">
        <v>37</v>
      </c>
      <c r="C354" s="61">
        <v>140</v>
      </c>
      <c r="D354" s="60" t="s">
        <v>195</v>
      </c>
      <c r="E354" s="50"/>
    </row>
    <row r="355" spans="1:5" x14ac:dyDescent="0.15">
      <c r="A355" s="57" t="s">
        <v>184</v>
      </c>
      <c r="B355" s="58" t="s">
        <v>37</v>
      </c>
      <c r="C355" s="59">
        <v>279</v>
      </c>
      <c r="D355" s="60" t="s">
        <v>195</v>
      </c>
      <c r="E355" s="51"/>
    </row>
    <row r="356" spans="1:5" x14ac:dyDescent="0.15">
      <c r="A356" s="57" t="s">
        <v>184</v>
      </c>
      <c r="B356" s="58" t="s">
        <v>37</v>
      </c>
      <c r="C356" s="61">
        <v>836</v>
      </c>
      <c r="D356" s="60" t="s">
        <v>195</v>
      </c>
      <c r="E356" s="50"/>
    </row>
    <row r="357" spans="1:5" x14ac:dyDescent="0.15">
      <c r="A357" s="57" t="s">
        <v>184</v>
      </c>
      <c r="B357" s="58" t="s">
        <v>78</v>
      </c>
      <c r="C357" s="59">
        <v>2506</v>
      </c>
      <c r="D357" s="60" t="s">
        <v>195</v>
      </c>
      <c r="E357" s="51"/>
    </row>
    <row r="358" spans="1:5" x14ac:dyDescent="0.15">
      <c r="A358" s="57" t="s">
        <v>184</v>
      </c>
      <c r="B358" s="58" t="s">
        <v>78</v>
      </c>
      <c r="C358" s="61">
        <v>10208</v>
      </c>
      <c r="D358" s="60" t="s">
        <v>195</v>
      </c>
      <c r="E358" s="50"/>
    </row>
    <row r="359" spans="1:5" x14ac:dyDescent="0.15">
      <c r="A359" s="57" t="s">
        <v>184</v>
      </c>
      <c r="B359" s="58" t="s">
        <v>78</v>
      </c>
      <c r="C359" s="59">
        <v>3341</v>
      </c>
      <c r="D359" s="60" t="s">
        <v>195</v>
      </c>
      <c r="E359" s="50"/>
    </row>
    <row r="360" spans="1:5" x14ac:dyDescent="0.15">
      <c r="A360" s="57" t="s">
        <v>184</v>
      </c>
      <c r="B360" s="58" t="s">
        <v>37</v>
      </c>
      <c r="C360" s="59">
        <v>1114</v>
      </c>
      <c r="D360" s="60" t="s">
        <v>195</v>
      </c>
      <c r="E360" s="50"/>
    </row>
    <row r="361" spans="1:5" x14ac:dyDescent="0.15">
      <c r="A361" s="57" t="s">
        <v>184</v>
      </c>
      <c r="B361" s="58" t="s">
        <v>37</v>
      </c>
      <c r="C361" s="61">
        <v>1485</v>
      </c>
      <c r="D361" s="60" t="s">
        <v>195</v>
      </c>
      <c r="E361" s="51"/>
    </row>
    <row r="362" spans="1:5" x14ac:dyDescent="0.15">
      <c r="A362" s="57" t="s">
        <v>184</v>
      </c>
      <c r="B362" s="58" t="s">
        <v>37</v>
      </c>
      <c r="C362" s="59">
        <v>11136</v>
      </c>
      <c r="D362" s="60" t="s">
        <v>195</v>
      </c>
      <c r="E362" s="50"/>
    </row>
    <row r="363" spans="1:5" x14ac:dyDescent="0.15">
      <c r="A363" s="57" t="s">
        <v>184</v>
      </c>
      <c r="B363" s="58" t="s">
        <v>37</v>
      </c>
      <c r="C363" s="61">
        <v>4455</v>
      </c>
      <c r="D363" s="60" t="s">
        <v>195</v>
      </c>
      <c r="E363" s="50"/>
    </row>
    <row r="364" spans="1:5" x14ac:dyDescent="0.15">
      <c r="A364" s="57" t="s">
        <v>184</v>
      </c>
      <c r="B364" s="58" t="s">
        <v>37</v>
      </c>
      <c r="C364" s="59">
        <v>743</v>
      </c>
      <c r="D364" s="60" t="s">
        <v>195</v>
      </c>
      <c r="E364" s="51"/>
    </row>
    <row r="365" spans="1:5" x14ac:dyDescent="0.15">
      <c r="A365" s="57" t="s">
        <v>184</v>
      </c>
      <c r="B365" s="58" t="s">
        <v>37</v>
      </c>
      <c r="C365" s="61">
        <v>47</v>
      </c>
      <c r="D365" s="60" t="s">
        <v>195</v>
      </c>
      <c r="E365" s="50"/>
    </row>
    <row r="366" spans="1:5" x14ac:dyDescent="0.15">
      <c r="A366" s="57" t="s">
        <v>184</v>
      </c>
      <c r="B366" s="58" t="s">
        <v>37</v>
      </c>
      <c r="C366" s="59">
        <v>2506</v>
      </c>
      <c r="D366" s="60" t="s">
        <v>195</v>
      </c>
      <c r="E366" s="51"/>
    </row>
    <row r="367" spans="1:5" x14ac:dyDescent="0.15">
      <c r="A367" s="57" t="s">
        <v>184</v>
      </c>
      <c r="B367" s="58" t="s">
        <v>37</v>
      </c>
      <c r="C367" s="61">
        <v>2088</v>
      </c>
      <c r="D367" s="60" t="s">
        <v>195</v>
      </c>
      <c r="E367" s="50"/>
    </row>
    <row r="368" spans="1:5" x14ac:dyDescent="0.15">
      <c r="A368" s="57" t="s">
        <v>184</v>
      </c>
      <c r="B368" s="58" t="s">
        <v>37</v>
      </c>
      <c r="C368" s="59">
        <v>4455</v>
      </c>
      <c r="D368" s="60" t="s">
        <v>195</v>
      </c>
      <c r="E368" s="51"/>
    </row>
    <row r="369" spans="1:5" x14ac:dyDescent="0.15">
      <c r="A369" s="57" t="s">
        <v>184</v>
      </c>
      <c r="B369" s="58" t="s">
        <v>37</v>
      </c>
      <c r="C369" s="59">
        <v>2228</v>
      </c>
      <c r="D369" s="60" t="s">
        <v>195</v>
      </c>
      <c r="E369" s="50"/>
    </row>
    <row r="370" spans="1:5" x14ac:dyDescent="0.15">
      <c r="A370" s="57" t="s">
        <v>184</v>
      </c>
      <c r="B370" s="58" t="s">
        <v>37</v>
      </c>
      <c r="C370" s="61">
        <v>743</v>
      </c>
      <c r="D370" s="60" t="s">
        <v>195</v>
      </c>
      <c r="E370" s="50"/>
    </row>
    <row r="371" spans="1:5" x14ac:dyDescent="0.15">
      <c r="A371" s="57" t="s">
        <v>184</v>
      </c>
      <c r="B371" s="58" t="s">
        <v>37</v>
      </c>
      <c r="C371" s="59">
        <v>93</v>
      </c>
      <c r="D371" s="60" t="s">
        <v>195</v>
      </c>
      <c r="E371" s="51"/>
    </row>
    <row r="372" spans="1:5" x14ac:dyDescent="0.15">
      <c r="A372" s="57" t="s">
        <v>184</v>
      </c>
      <c r="B372" s="58" t="s">
        <v>7</v>
      </c>
      <c r="C372" s="61">
        <v>140</v>
      </c>
      <c r="D372" s="60" t="s">
        <v>195</v>
      </c>
      <c r="E372" s="50"/>
    </row>
    <row r="373" spans="1:5" x14ac:dyDescent="0.15">
      <c r="A373" s="57" t="s">
        <v>184</v>
      </c>
      <c r="B373" s="58" t="s">
        <v>7</v>
      </c>
      <c r="C373" s="59">
        <v>186</v>
      </c>
      <c r="D373" s="60" t="s">
        <v>195</v>
      </c>
      <c r="E373" s="51"/>
    </row>
    <row r="374" spans="1:5" x14ac:dyDescent="0.15">
      <c r="A374" s="57" t="s">
        <v>184</v>
      </c>
      <c r="B374" s="58" t="s">
        <v>7</v>
      </c>
      <c r="C374" s="59">
        <v>223</v>
      </c>
      <c r="D374" s="60" t="s">
        <v>195</v>
      </c>
      <c r="E374" s="50"/>
    </row>
    <row r="375" spans="1:5" x14ac:dyDescent="0.15">
      <c r="A375" s="57" t="s">
        <v>184</v>
      </c>
      <c r="B375" s="58" t="s">
        <v>78</v>
      </c>
      <c r="C375" s="59">
        <v>6032</v>
      </c>
      <c r="D375" s="60" t="s">
        <v>195</v>
      </c>
      <c r="E375" s="51"/>
    </row>
    <row r="376" spans="1:5" x14ac:dyDescent="0.15">
      <c r="A376" s="57" t="s">
        <v>184</v>
      </c>
      <c r="B376" s="58" t="s">
        <v>78</v>
      </c>
      <c r="C376" s="61">
        <v>9466</v>
      </c>
      <c r="D376" s="60" t="s">
        <v>195</v>
      </c>
      <c r="E376" s="50"/>
    </row>
    <row r="377" spans="1:5" x14ac:dyDescent="0.15">
      <c r="A377" s="57" t="s">
        <v>184</v>
      </c>
      <c r="B377" s="58" t="s">
        <v>37</v>
      </c>
      <c r="C377" s="61">
        <v>2228</v>
      </c>
      <c r="D377" s="60" t="s">
        <v>195</v>
      </c>
      <c r="E377" s="51"/>
    </row>
    <row r="378" spans="1:5" x14ac:dyDescent="0.15">
      <c r="A378" s="57" t="s">
        <v>184</v>
      </c>
      <c r="B378" s="58" t="s">
        <v>37</v>
      </c>
      <c r="C378" s="59">
        <v>3712</v>
      </c>
      <c r="D378" s="60" t="s">
        <v>195</v>
      </c>
      <c r="E378" s="50"/>
    </row>
    <row r="379" spans="1:5" x14ac:dyDescent="0.15">
      <c r="A379" s="57" t="s">
        <v>184</v>
      </c>
      <c r="B379" s="58" t="s">
        <v>37</v>
      </c>
      <c r="C379" s="59">
        <v>1504</v>
      </c>
      <c r="D379" s="60" t="s">
        <v>195</v>
      </c>
      <c r="E379" s="51"/>
    </row>
    <row r="380" spans="1:5" x14ac:dyDescent="0.15">
      <c r="A380" s="57" t="s">
        <v>184</v>
      </c>
      <c r="B380" s="58" t="s">
        <v>37</v>
      </c>
      <c r="C380" s="61">
        <v>2088</v>
      </c>
      <c r="D380" s="60" t="s">
        <v>195</v>
      </c>
      <c r="E380" s="50"/>
    </row>
    <row r="381" spans="1:5" x14ac:dyDescent="0.15">
      <c r="A381" s="57" t="s">
        <v>184</v>
      </c>
      <c r="B381" s="58" t="s">
        <v>37</v>
      </c>
      <c r="C381" s="59">
        <v>4009</v>
      </c>
      <c r="D381" s="60" t="s">
        <v>195</v>
      </c>
      <c r="E381" s="51"/>
    </row>
    <row r="382" spans="1:5" x14ac:dyDescent="0.15">
      <c r="A382" s="57" t="s">
        <v>184</v>
      </c>
      <c r="B382" s="58" t="s">
        <v>37</v>
      </c>
      <c r="C382" s="59">
        <v>70</v>
      </c>
      <c r="D382" s="60" t="s">
        <v>195</v>
      </c>
      <c r="E382" s="50"/>
    </row>
    <row r="383" spans="1:5" x14ac:dyDescent="0.15">
      <c r="A383" s="57" t="s">
        <v>184</v>
      </c>
      <c r="B383" s="58" t="s">
        <v>37</v>
      </c>
      <c r="C383" s="61">
        <v>279</v>
      </c>
      <c r="D383" s="60" t="s">
        <v>195</v>
      </c>
      <c r="E383" s="51"/>
    </row>
    <row r="384" spans="1:5" x14ac:dyDescent="0.15">
      <c r="A384" s="57" t="s">
        <v>184</v>
      </c>
      <c r="B384" s="58" t="s">
        <v>7</v>
      </c>
      <c r="C384" s="61">
        <v>4455</v>
      </c>
      <c r="D384" s="60" t="s">
        <v>195</v>
      </c>
      <c r="E384" s="50"/>
    </row>
    <row r="385" spans="1:5" x14ac:dyDescent="0.15">
      <c r="A385" s="57" t="s">
        <v>184</v>
      </c>
      <c r="B385" s="58" t="s">
        <v>37</v>
      </c>
      <c r="C385" s="61">
        <v>2228</v>
      </c>
      <c r="D385" s="60" t="s">
        <v>195</v>
      </c>
      <c r="E385" s="50"/>
    </row>
    <row r="386" spans="1:5" x14ac:dyDescent="0.15">
      <c r="A386" s="57" t="s">
        <v>185</v>
      </c>
      <c r="B386" s="58" t="s">
        <v>37</v>
      </c>
      <c r="C386" s="59">
        <v>1485</v>
      </c>
      <c r="D386" s="60" t="s">
        <v>195</v>
      </c>
      <c r="E386" s="51"/>
    </row>
    <row r="387" spans="1:5" x14ac:dyDescent="0.15">
      <c r="A387" s="57" t="s">
        <v>185</v>
      </c>
      <c r="B387" s="58" t="s">
        <v>37</v>
      </c>
      <c r="C387" s="61">
        <v>297</v>
      </c>
      <c r="D387" s="60" t="s">
        <v>195</v>
      </c>
      <c r="E387" s="50"/>
    </row>
    <row r="388" spans="1:5" x14ac:dyDescent="0.15">
      <c r="A388" s="57" t="s">
        <v>184</v>
      </c>
      <c r="B388" s="58" t="s">
        <v>7</v>
      </c>
      <c r="C388" s="61">
        <v>279</v>
      </c>
      <c r="D388" s="60" t="s">
        <v>195</v>
      </c>
      <c r="E388" s="51"/>
    </row>
    <row r="389" spans="1:5" x14ac:dyDescent="0.15">
      <c r="A389" s="57" t="s">
        <v>184</v>
      </c>
      <c r="B389" s="58" t="s">
        <v>7</v>
      </c>
      <c r="C389" s="59">
        <v>65</v>
      </c>
      <c r="D389" s="60" t="s">
        <v>195</v>
      </c>
      <c r="E389" s="50"/>
    </row>
    <row r="390" spans="1:5" x14ac:dyDescent="0.15">
      <c r="A390" s="57" t="s">
        <v>184</v>
      </c>
      <c r="B390" s="58" t="s">
        <v>78</v>
      </c>
      <c r="C390" s="61">
        <v>2506</v>
      </c>
      <c r="D390" s="60" t="s">
        <v>195</v>
      </c>
      <c r="E390" s="51"/>
    </row>
    <row r="391" spans="1:5" x14ac:dyDescent="0.15">
      <c r="A391" s="57" t="s">
        <v>184</v>
      </c>
      <c r="B391" s="58" t="s">
        <v>78</v>
      </c>
      <c r="C391" s="59">
        <v>7888</v>
      </c>
      <c r="D391" s="60" t="s">
        <v>195</v>
      </c>
      <c r="E391" s="50"/>
    </row>
    <row r="392" spans="1:5" x14ac:dyDescent="0.15">
      <c r="A392" s="57" t="s">
        <v>184</v>
      </c>
      <c r="B392" s="58" t="s">
        <v>78</v>
      </c>
      <c r="C392" s="61">
        <v>3341</v>
      </c>
      <c r="D392" s="60" t="s">
        <v>195</v>
      </c>
      <c r="E392" s="51"/>
    </row>
    <row r="393" spans="1:5" x14ac:dyDescent="0.15">
      <c r="A393" s="57" t="s">
        <v>184</v>
      </c>
      <c r="B393" s="58" t="s">
        <v>78</v>
      </c>
      <c r="C393" s="59">
        <v>3828</v>
      </c>
      <c r="D393" s="60" t="s">
        <v>195</v>
      </c>
      <c r="E393" s="51"/>
    </row>
    <row r="394" spans="1:5" x14ac:dyDescent="0.15">
      <c r="A394" s="57" t="s">
        <v>185</v>
      </c>
      <c r="B394" s="58" t="s">
        <v>78</v>
      </c>
      <c r="C394" s="61">
        <v>502</v>
      </c>
      <c r="D394" s="60" t="s">
        <v>195</v>
      </c>
      <c r="E394" s="50"/>
    </row>
    <row r="395" spans="1:5" x14ac:dyDescent="0.15">
      <c r="A395" s="57" t="s">
        <v>184</v>
      </c>
      <c r="B395" s="58" t="s">
        <v>144</v>
      </c>
      <c r="C395" s="59">
        <v>2559</v>
      </c>
      <c r="D395" s="60" t="s">
        <v>195</v>
      </c>
      <c r="E395" s="51"/>
    </row>
    <row r="396" spans="1:5" x14ac:dyDescent="0.15">
      <c r="A396" s="57" t="s">
        <v>184</v>
      </c>
      <c r="B396" s="58" t="s">
        <v>37</v>
      </c>
      <c r="C396" s="61">
        <v>7424</v>
      </c>
      <c r="D396" s="60" t="s">
        <v>195</v>
      </c>
      <c r="E396" s="50"/>
    </row>
    <row r="397" spans="1:5" x14ac:dyDescent="0.15">
      <c r="A397" s="57" t="s">
        <v>184</v>
      </c>
      <c r="B397" s="58" t="s">
        <v>37</v>
      </c>
      <c r="C397" s="61">
        <v>3341</v>
      </c>
      <c r="D397" s="60" t="s">
        <v>195</v>
      </c>
      <c r="E397" s="51"/>
    </row>
    <row r="398" spans="1:5" x14ac:dyDescent="0.15">
      <c r="A398" s="57" t="s">
        <v>184</v>
      </c>
      <c r="B398" s="58" t="s">
        <v>37</v>
      </c>
      <c r="C398" s="59">
        <v>2228</v>
      </c>
      <c r="D398" s="60" t="s">
        <v>195</v>
      </c>
      <c r="E398" s="50"/>
    </row>
    <row r="399" spans="1:5" x14ac:dyDescent="0.15">
      <c r="A399" s="57" t="s">
        <v>184</v>
      </c>
      <c r="B399" s="58" t="s">
        <v>37</v>
      </c>
      <c r="C399" s="61">
        <v>836</v>
      </c>
      <c r="D399" s="60" t="s">
        <v>195</v>
      </c>
      <c r="E399" s="50"/>
    </row>
    <row r="400" spans="1:5" x14ac:dyDescent="0.15">
      <c r="A400" s="57" t="s">
        <v>184</v>
      </c>
      <c r="B400" s="58" t="s">
        <v>37</v>
      </c>
      <c r="C400" s="61">
        <v>483</v>
      </c>
      <c r="D400" s="60" t="s">
        <v>195</v>
      </c>
      <c r="E400" s="51"/>
    </row>
    <row r="401" spans="1:5" x14ac:dyDescent="0.15">
      <c r="A401" s="57" t="s">
        <v>184</v>
      </c>
      <c r="B401" s="58" t="s">
        <v>37</v>
      </c>
      <c r="C401" s="61">
        <v>7387</v>
      </c>
      <c r="D401" s="60" t="s">
        <v>195</v>
      </c>
      <c r="E401" s="51"/>
    </row>
    <row r="402" spans="1:5" x14ac:dyDescent="0.15">
      <c r="A402" s="57" t="s">
        <v>184</v>
      </c>
      <c r="B402" s="58" t="s">
        <v>37</v>
      </c>
      <c r="C402" s="59">
        <v>4455</v>
      </c>
      <c r="D402" s="60" t="s">
        <v>195</v>
      </c>
      <c r="E402" s="50"/>
    </row>
    <row r="403" spans="1:5" x14ac:dyDescent="0.15">
      <c r="A403" s="57" t="s">
        <v>184</v>
      </c>
      <c r="B403" s="58" t="s">
        <v>37</v>
      </c>
      <c r="C403" s="59">
        <v>279</v>
      </c>
      <c r="D403" s="60" t="s">
        <v>195</v>
      </c>
      <c r="E403" s="51"/>
    </row>
    <row r="404" spans="1:5" x14ac:dyDescent="0.15">
      <c r="A404" s="57" t="s">
        <v>184</v>
      </c>
      <c r="B404" s="58" t="s">
        <v>37</v>
      </c>
      <c r="C404" s="59">
        <v>464</v>
      </c>
      <c r="D404" s="60" t="s">
        <v>195</v>
      </c>
      <c r="E404" s="50"/>
    </row>
    <row r="405" spans="1:5" x14ac:dyDescent="0.15">
      <c r="A405" s="57" t="s">
        <v>184</v>
      </c>
      <c r="B405" s="58" t="s">
        <v>37</v>
      </c>
      <c r="C405" s="61">
        <v>2088</v>
      </c>
      <c r="D405" s="60" t="s">
        <v>195</v>
      </c>
      <c r="E405" s="51"/>
    </row>
    <row r="406" spans="1:5" x14ac:dyDescent="0.15">
      <c r="A406" s="57" t="s">
        <v>184</v>
      </c>
      <c r="B406" s="58" t="s">
        <v>37</v>
      </c>
      <c r="C406" s="59">
        <v>116</v>
      </c>
      <c r="D406" s="60" t="s">
        <v>195</v>
      </c>
      <c r="E406" s="50"/>
    </row>
    <row r="407" spans="1:5" x14ac:dyDescent="0.15">
      <c r="A407" s="57" t="s">
        <v>184</v>
      </c>
      <c r="B407" s="58" t="s">
        <v>37</v>
      </c>
      <c r="C407" s="59">
        <v>70</v>
      </c>
      <c r="D407" s="60" t="s">
        <v>195</v>
      </c>
      <c r="E407" s="51"/>
    </row>
    <row r="408" spans="1:5" x14ac:dyDescent="0.15">
      <c r="A408" s="57" t="s">
        <v>184</v>
      </c>
      <c r="B408" s="58" t="s">
        <v>37</v>
      </c>
      <c r="C408" s="61">
        <v>279</v>
      </c>
      <c r="D408" s="60" t="s">
        <v>195</v>
      </c>
      <c r="E408" s="50"/>
    </row>
    <row r="409" spans="1:5" x14ac:dyDescent="0.15">
      <c r="A409" s="57" t="s">
        <v>184</v>
      </c>
      <c r="B409" s="58" t="s">
        <v>144</v>
      </c>
      <c r="C409" s="61">
        <v>1634</v>
      </c>
      <c r="D409" s="60" t="s">
        <v>195</v>
      </c>
      <c r="E409" s="51"/>
    </row>
    <row r="410" spans="1:5" x14ac:dyDescent="0.15">
      <c r="A410" s="57" t="s">
        <v>184</v>
      </c>
      <c r="B410" s="58" t="s">
        <v>144</v>
      </c>
      <c r="C410" s="59">
        <v>6237</v>
      </c>
      <c r="D410" s="60" t="s">
        <v>195</v>
      </c>
      <c r="E410" s="50"/>
    </row>
    <row r="411" spans="1:5" x14ac:dyDescent="0.15">
      <c r="A411" s="57" t="s">
        <v>185</v>
      </c>
      <c r="B411" s="58" t="s">
        <v>7</v>
      </c>
      <c r="C411" s="59">
        <v>1420</v>
      </c>
      <c r="D411" s="60" t="s">
        <v>195</v>
      </c>
      <c r="E411" s="50"/>
    </row>
    <row r="412" spans="1:5" x14ac:dyDescent="0.15">
      <c r="A412" s="57" t="s">
        <v>184</v>
      </c>
      <c r="B412" s="58" t="s">
        <v>37</v>
      </c>
      <c r="C412" s="59">
        <v>4176</v>
      </c>
      <c r="D412" s="60" t="s">
        <v>195</v>
      </c>
      <c r="E412" s="51"/>
    </row>
    <row r="413" spans="1:5" x14ac:dyDescent="0.15">
      <c r="A413" s="57" t="s">
        <v>184</v>
      </c>
      <c r="B413" s="58" t="s">
        <v>37</v>
      </c>
      <c r="C413" s="61">
        <v>93</v>
      </c>
      <c r="D413" s="60" t="s">
        <v>195</v>
      </c>
      <c r="E413" s="51"/>
    </row>
    <row r="414" spans="1:5" x14ac:dyDescent="0.15">
      <c r="A414" s="57" t="s">
        <v>184</v>
      </c>
      <c r="B414" s="58" t="s">
        <v>37</v>
      </c>
      <c r="C414" s="59">
        <v>557</v>
      </c>
      <c r="D414" s="60" t="s">
        <v>195</v>
      </c>
      <c r="E414" s="51"/>
    </row>
    <row r="415" spans="1:5" x14ac:dyDescent="0.15">
      <c r="A415" s="57" t="s">
        <v>184</v>
      </c>
      <c r="B415" s="58" t="s">
        <v>78</v>
      </c>
      <c r="C415" s="59">
        <v>2506</v>
      </c>
      <c r="D415" s="60" t="s">
        <v>195</v>
      </c>
      <c r="E415" s="50"/>
    </row>
    <row r="416" spans="1:5" x14ac:dyDescent="0.15">
      <c r="A416" s="57" t="s">
        <v>184</v>
      </c>
      <c r="B416" s="58" t="s">
        <v>78</v>
      </c>
      <c r="C416" s="61">
        <v>6960</v>
      </c>
      <c r="D416" s="60" t="s">
        <v>195</v>
      </c>
      <c r="E416" s="51"/>
    </row>
    <row r="417" spans="1:5" x14ac:dyDescent="0.15">
      <c r="A417" s="57" t="s">
        <v>184</v>
      </c>
      <c r="B417" s="58" t="s">
        <v>78</v>
      </c>
      <c r="C417" s="59">
        <v>7796</v>
      </c>
      <c r="D417" s="60" t="s">
        <v>195</v>
      </c>
      <c r="E417" s="51"/>
    </row>
    <row r="418" spans="1:5" x14ac:dyDescent="0.15">
      <c r="A418" s="57" t="s">
        <v>184</v>
      </c>
      <c r="B418" s="58" t="s">
        <v>78</v>
      </c>
      <c r="C418" s="59">
        <v>12528</v>
      </c>
      <c r="D418" s="60" t="s">
        <v>195</v>
      </c>
      <c r="E418" s="50"/>
    </row>
    <row r="419" spans="1:5" x14ac:dyDescent="0.15">
      <c r="A419" s="57" t="s">
        <v>184</v>
      </c>
      <c r="B419" s="58" t="s">
        <v>144</v>
      </c>
      <c r="C419" s="59">
        <v>3308</v>
      </c>
      <c r="D419" s="60" t="s">
        <v>195</v>
      </c>
      <c r="E419" s="51"/>
    </row>
    <row r="420" spans="1:5" x14ac:dyDescent="0.15">
      <c r="A420" s="57" t="s">
        <v>184</v>
      </c>
      <c r="B420" s="58" t="s">
        <v>144</v>
      </c>
      <c r="C420" s="61">
        <v>1114</v>
      </c>
      <c r="D420" s="60" t="s">
        <v>195</v>
      </c>
      <c r="E420" s="50"/>
    </row>
    <row r="421" spans="1:5" x14ac:dyDescent="0.15">
      <c r="A421" s="57" t="s">
        <v>184</v>
      </c>
      <c r="B421" s="58" t="s">
        <v>144</v>
      </c>
      <c r="C421" s="59">
        <v>2239</v>
      </c>
      <c r="D421" s="60" t="s">
        <v>195</v>
      </c>
      <c r="E421" s="50"/>
    </row>
    <row r="422" spans="1:5" x14ac:dyDescent="0.15">
      <c r="A422" s="57" t="s">
        <v>184</v>
      </c>
      <c r="B422" s="58" t="s">
        <v>144</v>
      </c>
      <c r="C422" s="59">
        <v>2228</v>
      </c>
      <c r="D422" s="60" t="s">
        <v>195</v>
      </c>
      <c r="E422" s="51"/>
    </row>
    <row r="423" spans="1:5" x14ac:dyDescent="0.15">
      <c r="A423" s="57" t="s">
        <v>184</v>
      </c>
      <c r="B423" s="58" t="s">
        <v>37</v>
      </c>
      <c r="C423" s="59">
        <v>557</v>
      </c>
      <c r="D423" s="60" t="s">
        <v>195</v>
      </c>
      <c r="E423" s="50"/>
    </row>
    <row r="424" spans="1:5" x14ac:dyDescent="0.15">
      <c r="A424" s="57" t="s">
        <v>184</v>
      </c>
      <c r="B424" s="58" t="s">
        <v>37</v>
      </c>
      <c r="C424" s="61">
        <v>2970</v>
      </c>
      <c r="D424" s="60" t="s">
        <v>195</v>
      </c>
      <c r="E424" s="51"/>
    </row>
    <row r="425" spans="1:5" x14ac:dyDescent="0.15">
      <c r="A425" s="57" t="s">
        <v>184</v>
      </c>
      <c r="B425" s="58" t="s">
        <v>37</v>
      </c>
      <c r="C425" s="59">
        <v>7424</v>
      </c>
      <c r="D425" s="60" t="s">
        <v>195</v>
      </c>
      <c r="E425" s="50"/>
    </row>
    <row r="426" spans="1:5" x14ac:dyDescent="0.15">
      <c r="A426" s="57" t="s">
        <v>184</v>
      </c>
      <c r="B426" s="58" t="s">
        <v>37</v>
      </c>
      <c r="C426" s="61">
        <v>2228</v>
      </c>
      <c r="D426" s="60" t="s">
        <v>195</v>
      </c>
      <c r="E426" s="50"/>
    </row>
    <row r="427" spans="1:5" x14ac:dyDescent="0.15">
      <c r="A427" s="57" t="s">
        <v>184</v>
      </c>
      <c r="B427" s="58" t="s">
        <v>37</v>
      </c>
      <c r="C427" s="59">
        <v>743</v>
      </c>
      <c r="D427" s="60" t="s">
        <v>195</v>
      </c>
      <c r="E427" s="51"/>
    </row>
    <row r="428" spans="1:5" x14ac:dyDescent="0.15">
      <c r="A428" s="57" t="s">
        <v>184</v>
      </c>
      <c r="B428" s="58" t="s">
        <v>37</v>
      </c>
      <c r="C428" s="59">
        <v>4176</v>
      </c>
      <c r="D428" s="60" t="s">
        <v>195</v>
      </c>
      <c r="E428" s="51"/>
    </row>
    <row r="429" spans="1:5" x14ac:dyDescent="0.15">
      <c r="A429" s="57" t="s">
        <v>184</v>
      </c>
      <c r="B429" s="58" t="s">
        <v>37</v>
      </c>
      <c r="C429" s="59">
        <v>836</v>
      </c>
      <c r="D429" s="60" t="s">
        <v>195</v>
      </c>
      <c r="E429" s="50"/>
    </row>
    <row r="430" spans="1:5" x14ac:dyDescent="0.15">
      <c r="A430" s="57" t="s">
        <v>184</v>
      </c>
      <c r="B430" s="58" t="s">
        <v>37</v>
      </c>
      <c r="C430" s="59">
        <v>7424</v>
      </c>
      <c r="D430" s="60" t="s">
        <v>195</v>
      </c>
      <c r="E430" s="50"/>
    </row>
    <row r="431" spans="1:5" x14ac:dyDescent="0.15">
      <c r="A431" s="57" t="s">
        <v>184</v>
      </c>
      <c r="B431" s="58" t="s">
        <v>37</v>
      </c>
      <c r="C431" s="59">
        <v>2228</v>
      </c>
      <c r="D431" s="60" t="s">
        <v>195</v>
      </c>
      <c r="E431" s="51"/>
    </row>
    <row r="432" spans="1:5" x14ac:dyDescent="0.15">
      <c r="A432" s="57" t="s">
        <v>184</v>
      </c>
      <c r="B432" s="58" t="s">
        <v>37</v>
      </c>
      <c r="C432" s="61">
        <v>743</v>
      </c>
      <c r="D432" s="60" t="s">
        <v>195</v>
      </c>
      <c r="E432" s="50"/>
    </row>
    <row r="433" spans="1:5" x14ac:dyDescent="0.15">
      <c r="A433" s="57" t="s">
        <v>185</v>
      </c>
      <c r="B433" s="58" t="s">
        <v>7</v>
      </c>
      <c r="C433" s="59">
        <v>2998</v>
      </c>
      <c r="D433" s="60" t="s">
        <v>195</v>
      </c>
      <c r="E433" s="50"/>
    </row>
    <row r="434" spans="1:5" x14ac:dyDescent="0.15">
      <c r="A434" s="57" t="s">
        <v>185</v>
      </c>
      <c r="B434" s="58" t="s">
        <v>7</v>
      </c>
      <c r="C434" s="61">
        <v>650</v>
      </c>
      <c r="D434" s="60" t="s">
        <v>195</v>
      </c>
      <c r="E434" s="51"/>
    </row>
    <row r="435" spans="1:5" x14ac:dyDescent="0.15">
      <c r="A435" s="57" t="s">
        <v>184</v>
      </c>
      <c r="B435" s="58" t="s">
        <v>37</v>
      </c>
      <c r="C435" s="61">
        <v>418</v>
      </c>
      <c r="D435" s="60" t="s">
        <v>195</v>
      </c>
      <c r="E435" s="50"/>
    </row>
    <row r="436" spans="1:5" x14ac:dyDescent="0.15">
      <c r="A436" s="57" t="s">
        <v>184</v>
      </c>
      <c r="B436" s="58" t="s">
        <v>37</v>
      </c>
      <c r="C436" s="59">
        <v>232</v>
      </c>
      <c r="D436" s="60" t="s">
        <v>195</v>
      </c>
      <c r="E436" s="51"/>
    </row>
    <row r="437" spans="1:5" x14ac:dyDescent="0.15">
      <c r="A437" s="57" t="s">
        <v>184</v>
      </c>
      <c r="B437" s="58" t="s">
        <v>37</v>
      </c>
      <c r="C437" s="59">
        <v>4176</v>
      </c>
      <c r="D437" s="60" t="s">
        <v>195</v>
      </c>
      <c r="E437" s="51"/>
    </row>
    <row r="438" spans="1:5" x14ac:dyDescent="0.15">
      <c r="A438" s="57" t="s">
        <v>184</v>
      </c>
      <c r="B438" s="58" t="s">
        <v>37</v>
      </c>
      <c r="C438" s="61">
        <v>93</v>
      </c>
      <c r="D438" s="60" t="s">
        <v>195</v>
      </c>
      <c r="E438" s="50"/>
    </row>
    <row r="439" spans="1:5" x14ac:dyDescent="0.15">
      <c r="A439" s="57" t="s">
        <v>184</v>
      </c>
      <c r="B439" s="58" t="s">
        <v>37</v>
      </c>
      <c r="C439" s="59">
        <v>7424</v>
      </c>
      <c r="D439" s="60" t="s">
        <v>195</v>
      </c>
      <c r="E439" s="51"/>
    </row>
    <row r="440" spans="1:5" x14ac:dyDescent="0.15">
      <c r="A440" s="57" t="s">
        <v>184</v>
      </c>
      <c r="B440" s="58" t="s">
        <v>37</v>
      </c>
      <c r="C440" s="59">
        <v>4455</v>
      </c>
      <c r="D440" s="60" t="s">
        <v>195</v>
      </c>
      <c r="E440" s="50"/>
    </row>
    <row r="441" spans="1:5" x14ac:dyDescent="0.15">
      <c r="A441" s="57" t="s">
        <v>184</v>
      </c>
      <c r="B441" s="58" t="s">
        <v>37</v>
      </c>
      <c r="C441" s="61">
        <v>743</v>
      </c>
      <c r="D441" s="60" t="s">
        <v>195</v>
      </c>
      <c r="E441" s="50"/>
    </row>
    <row r="442" spans="1:5" x14ac:dyDescent="0.15">
      <c r="A442" s="57" t="s">
        <v>184</v>
      </c>
      <c r="B442" s="58" t="s">
        <v>37</v>
      </c>
      <c r="C442" s="61">
        <v>418</v>
      </c>
      <c r="D442" s="60" t="s">
        <v>195</v>
      </c>
      <c r="E442" s="51"/>
    </row>
    <row r="443" spans="1:5" x14ac:dyDescent="0.15">
      <c r="A443" s="57" t="s">
        <v>184</v>
      </c>
      <c r="B443" s="58" t="s">
        <v>37</v>
      </c>
      <c r="C443" s="59">
        <v>232</v>
      </c>
      <c r="D443" s="60" t="s">
        <v>195</v>
      </c>
      <c r="E443" s="51"/>
    </row>
    <row r="444" spans="1:5" x14ac:dyDescent="0.15">
      <c r="A444" s="57" t="s">
        <v>184</v>
      </c>
      <c r="B444" s="58" t="s">
        <v>37</v>
      </c>
      <c r="C444" s="61">
        <v>279</v>
      </c>
      <c r="D444" s="60" t="s">
        <v>195</v>
      </c>
      <c r="E444" s="51"/>
    </row>
    <row r="445" spans="1:5" x14ac:dyDescent="0.15">
      <c r="A445" s="57" t="s">
        <v>184</v>
      </c>
      <c r="B445" s="58" t="s">
        <v>37</v>
      </c>
      <c r="C445" s="59">
        <v>1485</v>
      </c>
      <c r="D445" s="60" t="s">
        <v>195</v>
      </c>
      <c r="E445" s="50"/>
    </row>
    <row r="446" spans="1:5" x14ac:dyDescent="0.15">
      <c r="A446" s="57" t="s">
        <v>184</v>
      </c>
      <c r="B446" s="58" t="s">
        <v>37</v>
      </c>
      <c r="C446" s="61">
        <v>7424</v>
      </c>
      <c r="D446" s="60" t="s">
        <v>195</v>
      </c>
      <c r="E446" s="50"/>
    </row>
    <row r="447" spans="1:5" x14ac:dyDescent="0.15">
      <c r="A447" s="57" t="s">
        <v>184</v>
      </c>
      <c r="B447" s="58" t="s">
        <v>37</v>
      </c>
      <c r="C447" s="59">
        <v>2228</v>
      </c>
      <c r="D447" s="60" t="s">
        <v>195</v>
      </c>
      <c r="E447" s="51"/>
    </row>
    <row r="448" spans="1:5" x14ac:dyDescent="0.15">
      <c r="A448" s="57" t="s">
        <v>184</v>
      </c>
      <c r="B448" s="58" t="s">
        <v>37</v>
      </c>
      <c r="C448" s="61">
        <v>140</v>
      </c>
      <c r="D448" s="60" t="s">
        <v>195</v>
      </c>
      <c r="E448" s="51"/>
    </row>
    <row r="449" spans="1:5" x14ac:dyDescent="0.15">
      <c r="A449" s="57" t="s">
        <v>184</v>
      </c>
      <c r="B449" s="58" t="s">
        <v>37</v>
      </c>
      <c r="C449" s="59">
        <v>140</v>
      </c>
      <c r="D449" s="60" t="s">
        <v>195</v>
      </c>
      <c r="E449" s="50"/>
    </row>
    <row r="450" spans="1:5" x14ac:dyDescent="0.15">
      <c r="A450" s="57" t="s">
        <v>184</v>
      </c>
      <c r="B450" s="58" t="s">
        <v>37</v>
      </c>
      <c r="C450" s="61">
        <v>140</v>
      </c>
      <c r="D450" s="60" t="s">
        <v>195</v>
      </c>
      <c r="E450" s="51"/>
    </row>
    <row r="451" spans="1:5" x14ac:dyDescent="0.15">
      <c r="A451" s="57" t="s">
        <v>184</v>
      </c>
      <c r="B451" s="58" t="s">
        <v>37</v>
      </c>
      <c r="C451" s="59">
        <v>279</v>
      </c>
      <c r="D451" s="60" t="s">
        <v>195</v>
      </c>
      <c r="E451" s="50"/>
    </row>
    <row r="452" spans="1:5" x14ac:dyDescent="0.15">
      <c r="A452" s="57" t="s">
        <v>184</v>
      </c>
      <c r="B452" s="58" t="s">
        <v>37</v>
      </c>
      <c r="C452" s="61">
        <v>2088</v>
      </c>
      <c r="D452" s="60" t="s">
        <v>195</v>
      </c>
      <c r="E452" s="50"/>
    </row>
    <row r="453" spans="1:5" x14ac:dyDescent="0.15">
      <c r="A453" s="57" t="s">
        <v>186</v>
      </c>
      <c r="B453" s="58" t="s">
        <v>124</v>
      </c>
      <c r="C453" s="59">
        <v>724</v>
      </c>
      <c r="D453" s="60" t="s">
        <v>195</v>
      </c>
      <c r="E453" s="51"/>
    </row>
    <row r="454" spans="1:5" x14ac:dyDescent="0.15">
      <c r="A454" s="57" t="s">
        <v>184</v>
      </c>
      <c r="B454" s="58" t="s">
        <v>78</v>
      </c>
      <c r="C454" s="59">
        <v>3759</v>
      </c>
      <c r="D454" s="60" t="s">
        <v>195</v>
      </c>
      <c r="E454" s="50"/>
    </row>
    <row r="455" spans="1:5" x14ac:dyDescent="0.15">
      <c r="A455" s="57" t="s">
        <v>184</v>
      </c>
      <c r="B455" s="58" t="s">
        <v>78</v>
      </c>
      <c r="C455" s="61">
        <v>7424</v>
      </c>
      <c r="D455" s="60" t="s">
        <v>195</v>
      </c>
      <c r="E455" s="51"/>
    </row>
    <row r="456" spans="1:5" x14ac:dyDescent="0.15">
      <c r="A456" s="57" t="s">
        <v>184</v>
      </c>
      <c r="B456" s="58" t="s">
        <v>78</v>
      </c>
      <c r="C456" s="59">
        <v>2784</v>
      </c>
      <c r="D456" s="60" t="s">
        <v>195</v>
      </c>
      <c r="E456" s="51"/>
    </row>
    <row r="457" spans="1:5" x14ac:dyDescent="0.15">
      <c r="A457" s="57" t="s">
        <v>184</v>
      </c>
      <c r="B457" s="58" t="s">
        <v>78</v>
      </c>
      <c r="C457" s="61">
        <v>1253</v>
      </c>
      <c r="D457" s="60" t="s">
        <v>195</v>
      </c>
      <c r="E457" s="51"/>
    </row>
    <row r="458" spans="1:5" x14ac:dyDescent="0.15">
      <c r="A458" s="57" t="s">
        <v>184</v>
      </c>
      <c r="B458" s="58" t="s">
        <v>78</v>
      </c>
      <c r="C458" s="59">
        <v>5847</v>
      </c>
      <c r="D458" s="60" t="s">
        <v>195</v>
      </c>
      <c r="E458" s="50"/>
    </row>
    <row r="459" spans="1:5" x14ac:dyDescent="0.15">
      <c r="A459" s="57" t="s">
        <v>184</v>
      </c>
      <c r="B459" s="58" t="s">
        <v>37</v>
      </c>
      <c r="C459" s="59">
        <v>557</v>
      </c>
      <c r="D459" s="60" t="s">
        <v>195</v>
      </c>
      <c r="E459" s="50"/>
    </row>
    <row r="460" spans="1:5" x14ac:dyDescent="0.15">
      <c r="A460" s="57" t="s">
        <v>184</v>
      </c>
      <c r="B460" s="58" t="s">
        <v>37</v>
      </c>
      <c r="C460" s="59">
        <v>557</v>
      </c>
      <c r="D460" s="60" t="s">
        <v>195</v>
      </c>
      <c r="E460" s="51"/>
    </row>
    <row r="461" spans="1:5" x14ac:dyDescent="0.15">
      <c r="A461" s="57" t="s">
        <v>184</v>
      </c>
      <c r="B461" s="58" t="s">
        <v>37</v>
      </c>
      <c r="C461" s="59">
        <v>1448</v>
      </c>
      <c r="D461" s="60" t="s">
        <v>195</v>
      </c>
      <c r="E461" s="51"/>
    </row>
    <row r="462" spans="1:5" x14ac:dyDescent="0.15">
      <c r="A462" s="57" t="s">
        <v>184</v>
      </c>
      <c r="B462" s="58" t="s">
        <v>37</v>
      </c>
      <c r="C462" s="61">
        <v>5568</v>
      </c>
      <c r="D462" s="60" t="s">
        <v>195</v>
      </c>
      <c r="E462" s="51"/>
    </row>
    <row r="463" spans="1:5" x14ac:dyDescent="0.15">
      <c r="A463" s="57" t="s">
        <v>184</v>
      </c>
      <c r="B463" s="58" t="s">
        <v>37</v>
      </c>
      <c r="C463" s="61">
        <v>1114</v>
      </c>
      <c r="D463" s="60" t="s">
        <v>195</v>
      </c>
      <c r="E463" s="50"/>
    </row>
    <row r="464" spans="1:5" x14ac:dyDescent="0.15">
      <c r="A464" s="57" t="s">
        <v>184</v>
      </c>
      <c r="B464" s="58" t="s">
        <v>37</v>
      </c>
      <c r="C464" s="59">
        <v>1485</v>
      </c>
      <c r="D464" s="60" t="s">
        <v>195</v>
      </c>
      <c r="E464" s="51"/>
    </row>
    <row r="465" spans="1:5" x14ac:dyDescent="0.15">
      <c r="A465" s="57" t="s">
        <v>184</v>
      </c>
      <c r="B465" s="58" t="s">
        <v>37</v>
      </c>
      <c r="C465" s="61">
        <v>418</v>
      </c>
      <c r="D465" s="60" t="s">
        <v>195</v>
      </c>
      <c r="E465" s="50"/>
    </row>
    <row r="466" spans="1:5" x14ac:dyDescent="0.15">
      <c r="A466" s="57" t="s">
        <v>184</v>
      </c>
      <c r="B466" s="58" t="s">
        <v>37</v>
      </c>
      <c r="C466" s="61">
        <v>232</v>
      </c>
      <c r="D466" s="60" t="s">
        <v>195</v>
      </c>
      <c r="E466" s="51"/>
    </row>
    <row r="467" spans="1:5" x14ac:dyDescent="0.15">
      <c r="A467" s="57" t="s">
        <v>184</v>
      </c>
      <c r="B467" s="58" t="s">
        <v>37</v>
      </c>
      <c r="C467" s="61">
        <v>2088</v>
      </c>
      <c r="D467" s="60" t="s">
        <v>195</v>
      </c>
      <c r="E467" s="50"/>
    </row>
    <row r="468" spans="1:5" x14ac:dyDescent="0.15">
      <c r="A468" s="57" t="s">
        <v>184</v>
      </c>
      <c r="B468" s="58" t="s">
        <v>37</v>
      </c>
      <c r="C468" s="59">
        <v>1114</v>
      </c>
      <c r="D468" s="60" t="s">
        <v>195</v>
      </c>
      <c r="E468" s="51"/>
    </row>
    <row r="469" spans="1:5" x14ac:dyDescent="0.15">
      <c r="A469" s="57" t="s">
        <v>184</v>
      </c>
      <c r="B469" s="58" t="s">
        <v>37</v>
      </c>
      <c r="C469" s="61">
        <v>2228</v>
      </c>
      <c r="D469" s="60" t="s">
        <v>195</v>
      </c>
      <c r="E469" s="51"/>
    </row>
    <row r="470" spans="1:5" x14ac:dyDescent="0.15">
      <c r="A470" s="57" t="s">
        <v>184</v>
      </c>
      <c r="B470" s="58" t="s">
        <v>37</v>
      </c>
      <c r="C470" s="59">
        <v>11136</v>
      </c>
      <c r="D470" s="60" t="s">
        <v>195</v>
      </c>
      <c r="E470" s="51"/>
    </row>
    <row r="471" spans="1:5" x14ac:dyDescent="0.15">
      <c r="A471" s="57" t="s">
        <v>184</v>
      </c>
      <c r="B471" s="58" t="s">
        <v>37</v>
      </c>
      <c r="C471" s="59">
        <v>5568</v>
      </c>
      <c r="D471" s="60" t="s">
        <v>195</v>
      </c>
      <c r="E471" s="50"/>
    </row>
    <row r="472" spans="1:5" x14ac:dyDescent="0.15">
      <c r="A472" s="57" t="s">
        <v>184</v>
      </c>
      <c r="B472" s="58" t="s">
        <v>37</v>
      </c>
      <c r="C472" s="61">
        <v>743</v>
      </c>
      <c r="D472" s="60" t="s">
        <v>195</v>
      </c>
      <c r="E472" s="51"/>
    </row>
    <row r="473" spans="1:5" x14ac:dyDescent="0.15">
      <c r="A473" s="57" t="s">
        <v>184</v>
      </c>
      <c r="B473" s="58" t="s">
        <v>37</v>
      </c>
      <c r="C473" s="59">
        <v>35</v>
      </c>
      <c r="D473" s="60" t="s">
        <v>195</v>
      </c>
      <c r="E473" s="51"/>
    </row>
    <row r="474" spans="1:5" x14ac:dyDescent="0.15">
      <c r="A474" s="57" t="s">
        <v>184</v>
      </c>
      <c r="B474" s="58" t="s">
        <v>37</v>
      </c>
      <c r="C474" s="61">
        <v>140</v>
      </c>
      <c r="D474" s="60" t="s">
        <v>195</v>
      </c>
      <c r="E474" s="50"/>
    </row>
    <row r="475" spans="1:5" x14ac:dyDescent="0.15">
      <c r="A475" s="57" t="s">
        <v>184</v>
      </c>
      <c r="B475" s="58" t="s">
        <v>37</v>
      </c>
      <c r="C475" s="59">
        <v>836</v>
      </c>
      <c r="D475" s="60" t="s">
        <v>195</v>
      </c>
      <c r="E475" s="51"/>
    </row>
    <row r="476" spans="1:5" x14ac:dyDescent="0.15">
      <c r="A476" s="57" t="s">
        <v>184</v>
      </c>
      <c r="B476" s="58" t="s">
        <v>37</v>
      </c>
      <c r="C476" s="59">
        <v>464</v>
      </c>
      <c r="D476" s="60" t="s">
        <v>195</v>
      </c>
      <c r="E476" s="51"/>
    </row>
    <row r="477" spans="1:5" x14ac:dyDescent="0.15">
      <c r="A477" s="57" t="s">
        <v>184</v>
      </c>
      <c r="B477" s="58" t="s">
        <v>37</v>
      </c>
      <c r="C477" s="59">
        <v>4176</v>
      </c>
      <c r="D477" s="60" t="s">
        <v>195</v>
      </c>
      <c r="E477" s="51"/>
    </row>
    <row r="478" spans="1:5" x14ac:dyDescent="0.15">
      <c r="A478" s="57" t="s">
        <v>184</v>
      </c>
      <c r="B478" s="58" t="s">
        <v>37</v>
      </c>
      <c r="C478" s="61">
        <v>232</v>
      </c>
      <c r="D478" s="60" t="s">
        <v>195</v>
      </c>
      <c r="E478" s="51"/>
    </row>
    <row r="479" spans="1:5" x14ac:dyDescent="0.15">
      <c r="A479" s="57" t="s">
        <v>184</v>
      </c>
      <c r="B479" s="58" t="s">
        <v>37</v>
      </c>
      <c r="C479" s="61">
        <v>2005</v>
      </c>
      <c r="D479" s="60" t="s">
        <v>195</v>
      </c>
      <c r="E479" s="51"/>
    </row>
    <row r="480" spans="1:5" x14ac:dyDescent="0.15">
      <c r="A480" s="57" t="s">
        <v>185</v>
      </c>
      <c r="B480" s="58" t="s">
        <v>37</v>
      </c>
      <c r="C480" s="59">
        <v>70</v>
      </c>
      <c r="D480" s="60" t="s">
        <v>195</v>
      </c>
      <c r="E480" s="51"/>
    </row>
    <row r="481" spans="1:5" x14ac:dyDescent="0.15">
      <c r="A481" s="57" t="s">
        <v>185</v>
      </c>
      <c r="B481" s="58" t="s">
        <v>37</v>
      </c>
      <c r="C481" s="61">
        <v>140</v>
      </c>
      <c r="D481" s="60" t="s">
        <v>195</v>
      </c>
      <c r="E481" s="50"/>
    </row>
    <row r="482" spans="1:5" x14ac:dyDescent="0.15">
      <c r="A482" s="57" t="s">
        <v>185</v>
      </c>
      <c r="B482" s="58" t="s">
        <v>37</v>
      </c>
      <c r="C482" s="59">
        <v>557</v>
      </c>
      <c r="D482" s="60" t="s">
        <v>195</v>
      </c>
      <c r="E482" s="51"/>
    </row>
    <row r="483" spans="1:5" x14ac:dyDescent="0.15">
      <c r="A483" s="57" t="s">
        <v>185</v>
      </c>
      <c r="B483" s="58" t="s">
        <v>37</v>
      </c>
      <c r="C483" s="61">
        <v>836</v>
      </c>
      <c r="D483" s="60" t="s">
        <v>195</v>
      </c>
      <c r="E483" s="50"/>
    </row>
    <row r="484" spans="1:5" x14ac:dyDescent="0.15">
      <c r="A484" s="57" t="s">
        <v>185</v>
      </c>
      <c r="B484" s="58" t="s">
        <v>37</v>
      </c>
      <c r="C484" s="59">
        <v>140</v>
      </c>
      <c r="D484" s="60" t="s">
        <v>195</v>
      </c>
      <c r="E484" s="51"/>
    </row>
    <row r="485" spans="1:5" x14ac:dyDescent="0.15">
      <c r="A485" s="57" t="s">
        <v>184</v>
      </c>
      <c r="B485" s="58" t="s">
        <v>37</v>
      </c>
      <c r="C485" s="61">
        <v>557</v>
      </c>
      <c r="D485" s="60" t="s">
        <v>195</v>
      </c>
      <c r="E485" s="50"/>
    </row>
    <row r="486" spans="1:5" x14ac:dyDescent="0.15">
      <c r="A486" s="57" t="s">
        <v>184</v>
      </c>
      <c r="B486" s="58" t="s">
        <v>37</v>
      </c>
      <c r="C486" s="59">
        <v>2970</v>
      </c>
      <c r="D486" s="60" t="s">
        <v>195</v>
      </c>
      <c r="E486" s="51"/>
    </row>
    <row r="487" spans="1:5" x14ac:dyDescent="0.15">
      <c r="A487" s="57" t="s">
        <v>184</v>
      </c>
      <c r="B487" s="58" t="s">
        <v>37</v>
      </c>
      <c r="C487" s="61">
        <v>7424</v>
      </c>
      <c r="D487" s="60" t="s">
        <v>195</v>
      </c>
      <c r="E487" s="50"/>
    </row>
    <row r="488" spans="1:5" x14ac:dyDescent="0.15">
      <c r="A488" s="57" t="s">
        <v>184</v>
      </c>
      <c r="B488" s="58" t="s">
        <v>37</v>
      </c>
      <c r="C488" s="61">
        <v>6682</v>
      </c>
      <c r="D488" s="60" t="s">
        <v>195</v>
      </c>
      <c r="E488" s="51"/>
    </row>
    <row r="489" spans="1:5" x14ac:dyDescent="0.15">
      <c r="A489" s="57" t="s">
        <v>184</v>
      </c>
      <c r="B489" s="58" t="s">
        <v>37</v>
      </c>
      <c r="C489" s="59">
        <v>1485</v>
      </c>
      <c r="D489" s="60" t="s">
        <v>195</v>
      </c>
      <c r="E489" s="50"/>
    </row>
    <row r="490" spans="1:5" x14ac:dyDescent="0.15">
      <c r="A490" s="57" t="s">
        <v>184</v>
      </c>
      <c r="B490" s="58" t="s">
        <v>37</v>
      </c>
      <c r="C490" s="61">
        <v>836</v>
      </c>
      <c r="D490" s="60" t="s">
        <v>195</v>
      </c>
      <c r="E490" s="51"/>
    </row>
    <row r="491" spans="1:5" x14ac:dyDescent="0.15">
      <c r="A491" s="57" t="s">
        <v>184</v>
      </c>
      <c r="B491" s="58" t="s">
        <v>37</v>
      </c>
      <c r="C491" s="59">
        <v>464</v>
      </c>
      <c r="D491" s="60" t="s">
        <v>195</v>
      </c>
      <c r="E491" s="50"/>
    </row>
    <row r="492" spans="1:5" x14ac:dyDescent="0.15">
      <c r="A492" s="57" t="s">
        <v>184</v>
      </c>
      <c r="B492" s="58" t="s">
        <v>37</v>
      </c>
      <c r="C492" s="59">
        <v>3132</v>
      </c>
      <c r="D492" s="60" t="s">
        <v>195</v>
      </c>
      <c r="E492" s="50"/>
    </row>
    <row r="493" spans="1:5" x14ac:dyDescent="0.15">
      <c r="A493" s="57" t="s">
        <v>185</v>
      </c>
      <c r="B493" s="58" t="s">
        <v>37</v>
      </c>
      <c r="C493" s="61">
        <v>140</v>
      </c>
      <c r="D493" s="60" t="s">
        <v>195</v>
      </c>
      <c r="E493" s="51"/>
    </row>
    <row r="494" spans="1:5" x14ac:dyDescent="0.15">
      <c r="A494" s="57" t="s">
        <v>185</v>
      </c>
      <c r="B494" s="58" t="s">
        <v>37</v>
      </c>
      <c r="C494" s="59">
        <v>140</v>
      </c>
      <c r="D494" s="60" t="s">
        <v>195</v>
      </c>
      <c r="E494" s="50"/>
    </row>
    <row r="495" spans="1:5" x14ac:dyDescent="0.15">
      <c r="A495" s="57" t="s">
        <v>185</v>
      </c>
      <c r="B495" s="58" t="s">
        <v>7</v>
      </c>
      <c r="C495" s="61">
        <v>325</v>
      </c>
      <c r="D495" s="60" t="s">
        <v>195</v>
      </c>
      <c r="E495" s="51"/>
    </row>
    <row r="496" spans="1:5" x14ac:dyDescent="0.15">
      <c r="A496" s="57" t="s">
        <v>185</v>
      </c>
      <c r="B496" s="58" t="s">
        <v>7</v>
      </c>
      <c r="C496" s="59">
        <v>93</v>
      </c>
      <c r="D496" s="60" t="s">
        <v>195</v>
      </c>
      <c r="E496" s="51"/>
    </row>
    <row r="497" spans="1:5" x14ac:dyDescent="0.15">
      <c r="A497" s="57" t="s">
        <v>185</v>
      </c>
      <c r="B497" s="58" t="s">
        <v>78</v>
      </c>
      <c r="C497" s="61">
        <v>1114</v>
      </c>
      <c r="D497" s="60" t="s">
        <v>195</v>
      </c>
      <c r="E497" s="51"/>
    </row>
    <row r="498" spans="1:5" x14ac:dyDescent="0.15">
      <c r="A498" s="57" t="s">
        <v>185</v>
      </c>
      <c r="B498" s="58" t="s">
        <v>78</v>
      </c>
      <c r="C498" s="59">
        <v>1300</v>
      </c>
      <c r="D498" s="60" t="s">
        <v>195</v>
      </c>
      <c r="E498" s="50"/>
    </row>
    <row r="499" spans="1:5" x14ac:dyDescent="0.15">
      <c r="A499" s="57" t="s">
        <v>185</v>
      </c>
      <c r="B499" s="58" t="s">
        <v>37</v>
      </c>
      <c r="C499" s="59">
        <v>140</v>
      </c>
      <c r="D499" s="60" t="s">
        <v>195</v>
      </c>
      <c r="E499" s="51"/>
    </row>
    <row r="500" spans="1:5" x14ac:dyDescent="0.15">
      <c r="A500" s="57" t="s">
        <v>185</v>
      </c>
      <c r="B500" s="58" t="s">
        <v>37</v>
      </c>
      <c r="C500" s="61">
        <v>232</v>
      </c>
      <c r="D500" s="60" t="s">
        <v>195</v>
      </c>
      <c r="E500" s="50"/>
    </row>
    <row r="501" spans="1:5" x14ac:dyDescent="0.15">
      <c r="A501" s="57" t="s">
        <v>185</v>
      </c>
      <c r="B501" s="58" t="s">
        <v>37</v>
      </c>
      <c r="C501" s="61">
        <v>4176</v>
      </c>
      <c r="D501" s="60" t="s">
        <v>195</v>
      </c>
      <c r="E501" s="51"/>
    </row>
    <row r="502" spans="1:5" x14ac:dyDescent="0.15">
      <c r="A502" s="57" t="s">
        <v>185</v>
      </c>
      <c r="B502" s="58" t="s">
        <v>37</v>
      </c>
      <c r="C502" s="61">
        <v>116</v>
      </c>
      <c r="D502" s="60" t="s">
        <v>195</v>
      </c>
      <c r="E502" s="50"/>
    </row>
    <row r="503" spans="1:5" x14ac:dyDescent="0.15">
      <c r="A503" s="57" t="s">
        <v>185</v>
      </c>
      <c r="B503" s="58" t="s">
        <v>37</v>
      </c>
      <c r="C503" s="59">
        <v>4455</v>
      </c>
      <c r="D503" s="60" t="s">
        <v>195</v>
      </c>
      <c r="E503" s="51"/>
    </row>
    <row r="504" spans="1:5" x14ac:dyDescent="0.15">
      <c r="A504" s="57" t="s">
        <v>185</v>
      </c>
      <c r="B504" s="58" t="s">
        <v>37</v>
      </c>
      <c r="C504" s="61">
        <v>4455</v>
      </c>
      <c r="D504" s="60" t="s">
        <v>195</v>
      </c>
      <c r="E504" s="50"/>
    </row>
    <row r="505" spans="1:5" x14ac:dyDescent="0.15">
      <c r="A505" s="57" t="s">
        <v>185</v>
      </c>
      <c r="B505" s="58" t="s">
        <v>37</v>
      </c>
      <c r="C505" s="59">
        <v>743</v>
      </c>
      <c r="D505" s="60" t="s">
        <v>195</v>
      </c>
      <c r="E505" s="51"/>
    </row>
    <row r="506" spans="1:5" x14ac:dyDescent="0.15">
      <c r="A506" s="57" t="s">
        <v>185</v>
      </c>
      <c r="B506" s="58" t="s">
        <v>37</v>
      </c>
      <c r="C506" s="61">
        <v>70</v>
      </c>
      <c r="D506" s="60" t="s">
        <v>195</v>
      </c>
      <c r="E506" s="51"/>
    </row>
    <row r="507" spans="1:5" x14ac:dyDescent="0.15">
      <c r="A507" s="57" t="s">
        <v>185</v>
      </c>
      <c r="B507" s="58" t="s">
        <v>37</v>
      </c>
      <c r="C507" s="59">
        <v>140</v>
      </c>
      <c r="D507" s="60" t="s">
        <v>195</v>
      </c>
      <c r="E507" s="50"/>
    </row>
    <row r="508" spans="1:5" x14ac:dyDescent="0.15">
      <c r="A508" s="57" t="s">
        <v>185</v>
      </c>
      <c r="B508" s="58" t="s">
        <v>37</v>
      </c>
      <c r="C508" s="61">
        <v>279</v>
      </c>
      <c r="D508" s="60" t="s">
        <v>195</v>
      </c>
      <c r="E508" s="51"/>
    </row>
    <row r="509" spans="1:5" x14ac:dyDescent="0.15">
      <c r="A509" s="57" t="s">
        <v>185</v>
      </c>
      <c r="B509" s="58" t="s">
        <v>37</v>
      </c>
      <c r="C509" s="59">
        <v>279</v>
      </c>
      <c r="D509" s="60" t="s">
        <v>195</v>
      </c>
      <c r="E509" s="50"/>
    </row>
    <row r="510" spans="1:5" x14ac:dyDescent="0.15">
      <c r="A510" s="57" t="s">
        <v>185</v>
      </c>
      <c r="B510" s="58" t="s">
        <v>37</v>
      </c>
      <c r="C510" s="61">
        <v>140</v>
      </c>
      <c r="D510" s="60" t="s">
        <v>195</v>
      </c>
      <c r="E510" s="50"/>
    </row>
    <row r="511" spans="1:5" x14ac:dyDescent="0.15">
      <c r="A511" s="57" t="s">
        <v>185</v>
      </c>
      <c r="B511" s="58" t="s">
        <v>78</v>
      </c>
      <c r="C511" s="61">
        <v>3225</v>
      </c>
      <c r="D511" s="60" t="s">
        <v>195</v>
      </c>
      <c r="E511" s="51"/>
    </row>
    <row r="512" spans="1:5" x14ac:dyDescent="0.15">
      <c r="A512" s="57" t="s">
        <v>185</v>
      </c>
      <c r="B512" s="58" t="s">
        <v>78</v>
      </c>
      <c r="C512" s="59">
        <v>4455</v>
      </c>
      <c r="D512" s="60" t="s">
        <v>195</v>
      </c>
      <c r="E512" s="50"/>
    </row>
    <row r="513" spans="1:5" x14ac:dyDescent="0.15">
      <c r="A513" s="57" t="s">
        <v>185</v>
      </c>
      <c r="B513" s="58" t="s">
        <v>78</v>
      </c>
      <c r="C513" s="61">
        <v>1253</v>
      </c>
      <c r="D513" s="60" t="s">
        <v>195</v>
      </c>
      <c r="E513" s="51"/>
    </row>
    <row r="514" spans="1:5" x14ac:dyDescent="0.15">
      <c r="A514" s="57" t="s">
        <v>185</v>
      </c>
      <c r="B514" s="58" t="s">
        <v>78</v>
      </c>
      <c r="C514" s="59">
        <v>5568</v>
      </c>
      <c r="D514" s="60" t="s">
        <v>195</v>
      </c>
      <c r="E514" s="50"/>
    </row>
    <row r="515" spans="1:5" x14ac:dyDescent="0.15">
      <c r="A515" s="57" t="s">
        <v>185</v>
      </c>
      <c r="B515" s="58" t="s">
        <v>78</v>
      </c>
      <c r="C515" s="61">
        <v>5847</v>
      </c>
      <c r="D515" s="60" t="s">
        <v>195</v>
      </c>
      <c r="E515" s="51"/>
    </row>
    <row r="516" spans="1:5" x14ac:dyDescent="0.15">
      <c r="A516" s="57" t="s">
        <v>185</v>
      </c>
      <c r="B516" s="58" t="s">
        <v>124</v>
      </c>
      <c r="C516" s="59">
        <v>223</v>
      </c>
      <c r="D516" s="60" t="s">
        <v>195</v>
      </c>
      <c r="E516" s="50"/>
    </row>
    <row r="517" spans="1:5" x14ac:dyDescent="0.15">
      <c r="A517" s="57" t="s">
        <v>185</v>
      </c>
      <c r="B517" s="58" t="s">
        <v>37</v>
      </c>
      <c r="C517" s="61">
        <v>836</v>
      </c>
      <c r="D517" s="60" t="s">
        <v>195</v>
      </c>
      <c r="E517" s="51"/>
    </row>
    <row r="518" spans="1:5" x14ac:dyDescent="0.15">
      <c r="A518" s="57" t="s">
        <v>185</v>
      </c>
      <c r="B518" s="58" t="s">
        <v>37</v>
      </c>
      <c r="C518" s="59">
        <v>1485</v>
      </c>
      <c r="D518" s="60" t="s">
        <v>195</v>
      </c>
      <c r="E518" s="50"/>
    </row>
    <row r="519" spans="1:5" x14ac:dyDescent="0.15">
      <c r="A519" s="57" t="s">
        <v>185</v>
      </c>
      <c r="B519" s="58" t="s">
        <v>37</v>
      </c>
      <c r="C519" s="61">
        <v>4455</v>
      </c>
      <c r="D519" s="60" t="s">
        <v>195</v>
      </c>
      <c r="E519" s="51"/>
    </row>
    <row r="520" spans="1:5" x14ac:dyDescent="0.15">
      <c r="A520" s="57" t="s">
        <v>185</v>
      </c>
      <c r="B520" s="58" t="s">
        <v>37</v>
      </c>
      <c r="C520" s="59">
        <v>743</v>
      </c>
      <c r="D520" s="60" t="s">
        <v>195</v>
      </c>
      <c r="E520" s="50"/>
    </row>
    <row r="521" spans="1:5" x14ac:dyDescent="0.15">
      <c r="A521" s="57" t="s">
        <v>185</v>
      </c>
      <c r="B521" s="58" t="s">
        <v>37</v>
      </c>
      <c r="C521" s="59">
        <v>836</v>
      </c>
      <c r="D521" s="60" t="s">
        <v>195</v>
      </c>
      <c r="E521" s="51"/>
    </row>
    <row r="522" spans="1:5" x14ac:dyDescent="0.15">
      <c r="A522" s="57" t="s">
        <v>185</v>
      </c>
      <c r="B522" s="58" t="s">
        <v>37</v>
      </c>
      <c r="C522" s="59">
        <v>2088</v>
      </c>
      <c r="D522" s="60" t="s">
        <v>195</v>
      </c>
      <c r="E522" s="51"/>
    </row>
    <row r="523" spans="1:5" x14ac:dyDescent="0.15">
      <c r="A523" s="57" t="s">
        <v>185</v>
      </c>
      <c r="B523" s="58" t="s">
        <v>37</v>
      </c>
      <c r="C523" s="61">
        <v>140</v>
      </c>
      <c r="D523" s="60" t="s">
        <v>195</v>
      </c>
      <c r="E523" s="51"/>
    </row>
    <row r="524" spans="1:5" x14ac:dyDescent="0.15">
      <c r="A524" s="57" t="s">
        <v>185</v>
      </c>
      <c r="B524" s="58" t="s">
        <v>37</v>
      </c>
      <c r="C524" s="59">
        <v>116</v>
      </c>
      <c r="D524" s="60" t="s">
        <v>195</v>
      </c>
      <c r="E524" s="50"/>
    </row>
    <row r="525" spans="1:5" x14ac:dyDescent="0.15">
      <c r="A525" s="57" t="s">
        <v>185</v>
      </c>
      <c r="B525" s="58" t="s">
        <v>37</v>
      </c>
      <c r="C525" s="59">
        <v>279</v>
      </c>
      <c r="D525" s="60" t="s">
        <v>195</v>
      </c>
      <c r="E525" s="51"/>
    </row>
    <row r="526" spans="1:5" x14ac:dyDescent="0.15">
      <c r="A526" s="57" t="s">
        <v>185</v>
      </c>
      <c r="B526" s="58" t="s">
        <v>37</v>
      </c>
      <c r="C526" s="59">
        <v>2228</v>
      </c>
      <c r="D526" s="60" t="s">
        <v>195</v>
      </c>
      <c r="E526" s="50"/>
    </row>
    <row r="527" spans="1:5" x14ac:dyDescent="0.15">
      <c r="A527" s="57" t="s">
        <v>185</v>
      </c>
      <c r="B527" s="58" t="s">
        <v>37</v>
      </c>
      <c r="C527" s="61">
        <v>743</v>
      </c>
      <c r="D527" s="60" t="s">
        <v>195</v>
      </c>
      <c r="E527" s="51"/>
    </row>
    <row r="528" spans="1:5" x14ac:dyDescent="0.15">
      <c r="A528" s="57" t="s">
        <v>185</v>
      </c>
      <c r="B528" s="58" t="s">
        <v>78</v>
      </c>
      <c r="C528" s="59">
        <v>1003</v>
      </c>
      <c r="D528" s="60" t="s">
        <v>195</v>
      </c>
      <c r="E528" s="50"/>
    </row>
    <row r="529" spans="1:5" x14ac:dyDescent="0.15">
      <c r="A529" s="57" t="s">
        <v>185</v>
      </c>
      <c r="B529" s="58" t="s">
        <v>78</v>
      </c>
      <c r="C529" s="61">
        <v>961</v>
      </c>
      <c r="D529" s="60" t="s">
        <v>195</v>
      </c>
      <c r="E529" s="51"/>
    </row>
    <row r="530" spans="1:5" x14ac:dyDescent="0.15">
      <c r="A530" s="57" t="s">
        <v>185</v>
      </c>
      <c r="B530" s="58" t="s">
        <v>7</v>
      </c>
      <c r="C530" s="59">
        <v>3174</v>
      </c>
      <c r="D530" s="60" t="s">
        <v>195</v>
      </c>
      <c r="E530" s="50"/>
    </row>
    <row r="531" spans="1:5" x14ac:dyDescent="0.15">
      <c r="A531" s="57" t="s">
        <v>185</v>
      </c>
      <c r="B531" s="58" t="s">
        <v>7</v>
      </c>
      <c r="C531" s="61">
        <v>520</v>
      </c>
      <c r="D531" s="60" t="s">
        <v>195</v>
      </c>
      <c r="E531" s="50"/>
    </row>
    <row r="532" spans="1:5" x14ac:dyDescent="0.15">
      <c r="A532" s="57" t="s">
        <v>185</v>
      </c>
      <c r="B532" s="58" t="s">
        <v>37</v>
      </c>
      <c r="C532" s="61">
        <v>836</v>
      </c>
      <c r="D532" s="60" t="s">
        <v>195</v>
      </c>
      <c r="E532" s="51"/>
    </row>
    <row r="533" spans="1:5" x14ac:dyDescent="0.15">
      <c r="A533" s="57" t="s">
        <v>185</v>
      </c>
      <c r="B533" s="58" t="s">
        <v>37</v>
      </c>
      <c r="C533" s="61">
        <v>348</v>
      </c>
      <c r="D533" s="60" t="s">
        <v>195</v>
      </c>
      <c r="E533" s="51"/>
    </row>
    <row r="534" spans="1:5" x14ac:dyDescent="0.15">
      <c r="A534" s="57" t="s">
        <v>185</v>
      </c>
      <c r="B534" s="58" t="s">
        <v>37</v>
      </c>
      <c r="C534" s="61">
        <v>836</v>
      </c>
      <c r="D534" s="60" t="s">
        <v>195</v>
      </c>
      <c r="E534" s="50"/>
    </row>
    <row r="535" spans="1:5" x14ac:dyDescent="0.15">
      <c r="A535" s="57" t="s">
        <v>185</v>
      </c>
      <c r="B535" s="58" t="s">
        <v>37</v>
      </c>
      <c r="C535" s="59">
        <v>1485</v>
      </c>
      <c r="D535" s="60" t="s">
        <v>195</v>
      </c>
      <c r="E535" s="51"/>
    </row>
    <row r="536" spans="1:5" x14ac:dyDescent="0.15">
      <c r="A536" s="57" t="s">
        <v>185</v>
      </c>
      <c r="B536" s="58" t="s">
        <v>37</v>
      </c>
      <c r="C536" s="61">
        <v>3712</v>
      </c>
      <c r="D536" s="60" t="s">
        <v>195</v>
      </c>
      <c r="E536" s="51"/>
    </row>
    <row r="537" spans="1:5" x14ac:dyDescent="0.15">
      <c r="A537" s="57" t="s">
        <v>185</v>
      </c>
      <c r="B537" s="58" t="s">
        <v>37</v>
      </c>
      <c r="C537" s="59">
        <v>3341</v>
      </c>
      <c r="D537" s="60" t="s">
        <v>195</v>
      </c>
      <c r="E537" s="50"/>
    </row>
    <row r="538" spans="1:5" x14ac:dyDescent="0.15">
      <c r="A538" s="57" t="s">
        <v>185</v>
      </c>
      <c r="B538" s="58" t="s">
        <v>37</v>
      </c>
      <c r="C538" s="61">
        <v>743</v>
      </c>
      <c r="D538" s="60" t="s">
        <v>195</v>
      </c>
      <c r="E538" s="51"/>
    </row>
    <row r="539" spans="1:5" x14ac:dyDescent="0.15">
      <c r="A539" s="57" t="s">
        <v>185</v>
      </c>
      <c r="B539" s="58" t="s">
        <v>37</v>
      </c>
      <c r="C539" s="59">
        <v>418</v>
      </c>
      <c r="D539" s="60" t="s">
        <v>195</v>
      </c>
      <c r="E539" s="50"/>
    </row>
    <row r="540" spans="1:5" x14ac:dyDescent="0.15">
      <c r="A540" s="57" t="s">
        <v>185</v>
      </c>
      <c r="B540" s="58" t="s">
        <v>37</v>
      </c>
      <c r="C540" s="61">
        <v>557</v>
      </c>
      <c r="D540" s="60" t="s">
        <v>195</v>
      </c>
      <c r="E540" s="50"/>
    </row>
    <row r="541" spans="1:5" x14ac:dyDescent="0.15">
      <c r="A541" s="57" t="s">
        <v>185</v>
      </c>
      <c r="B541" s="58" t="s">
        <v>37</v>
      </c>
      <c r="C541" s="59">
        <v>557</v>
      </c>
      <c r="D541" s="60" t="s">
        <v>195</v>
      </c>
      <c r="E541" s="50"/>
    </row>
    <row r="542" spans="1:5" x14ac:dyDescent="0.15">
      <c r="A542" s="57" t="s">
        <v>185</v>
      </c>
      <c r="B542" s="58" t="s">
        <v>7</v>
      </c>
      <c r="C542" s="61">
        <v>2228</v>
      </c>
      <c r="D542" s="60" t="s">
        <v>195</v>
      </c>
      <c r="E542" s="51"/>
    </row>
    <row r="543" spans="1:5" x14ac:dyDescent="0.15">
      <c r="A543" s="57" t="s">
        <v>185</v>
      </c>
      <c r="B543" s="58" t="s">
        <v>37</v>
      </c>
      <c r="C543" s="59">
        <v>1485</v>
      </c>
      <c r="D543" s="60" t="s">
        <v>195</v>
      </c>
      <c r="E543" s="50"/>
    </row>
    <row r="544" spans="1:5" x14ac:dyDescent="0.15">
      <c r="A544" s="57" t="s">
        <v>185</v>
      </c>
      <c r="B544" s="58" t="s">
        <v>37</v>
      </c>
      <c r="C544" s="61">
        <v>297</v>
      </c>
      <c r="D544" s="60" t="s">
        <v>195</v>
      </c>
      <c r="E544" s="51"/>
    </row>
    <row r="545" spans="1:5" x14ac:dyDescent="0.15">
      <c r="A545" s="57" t="s">
        <v>185</v>
      </c>
      <c r="B545" s="58" t="s">
        <v>144</v>
      </c>
      <c r="C545" s="59">
        <v>2998</v>
      </c>
      <c r="D545" s="60" t="s">
        <v>195</v>
      </c>
      <c r="E545" s="50"/>
    </row>
    <row r="546" spans="1:5" x14ac:dyDescent="0.15">
      <c r="A546" s="57" t="s">
        <v>185</v>
      </c>
      <c r="B546" s="58" t="s">
        <v>144</v>
      </c>
      <c r="C546" s="61">
        <v>3341</v>
      </c>
      <c r="D546" s="60" t="s">
        <v>195</v>
      </c>
      <c r="E546" s="51"/>
    </row>
    <row r="547" spans="1:5" x14ac:dyDescent="0.15">
      <c r="A547" s="57" t="s">
        <v>185</v>
      </c>
      <c r="B547" s="58" t="s">
        <v>144</v>
      </c>
      <c r="C547" s="59">
        <v>1120</v>
      </c>
      <c r="D547" s="60" t="s">
        <v>195</v>
      </c>
      <c r="E547" s="50"/>
    </row>
    <row r="548" spans="1:5" x14ac:dyDescent="0.15">
      <c r="A548" s="57" t="s">
        <v>185</v>
      </c>
      <c r="B548" s="58" t="s">
        <v>144</v>
      </c>
      <c r="C548" s="61">
        <v>6682</v>
      </c>
      <c r="D548" s="60" t="s">
        <v>195</v>
      </c>
      <c r="E548" s="51"/>
    </row>
    <row r="549" spans="1:5" x14ac:dyDescent="0.15">
      <c r="A549" s="57" t="s">
        <v>185</v>
      </c>
      <c r="B549" s="58" t="s">
        <v>78</v>
      </c>
      <c r="C549" s="59">
        <v>3248</v>
      </c>
      <c r="D549" s="60" t="s">
        <v>195</v>
      </c>
      <c r="E549" s="50"/>
    </row>
    <row r="550" spans="1:5" x14ac:dyDescent="0.15">
      <c r="A550" s="57" t="s">
        <v>185</v>
      </c>
      <c r="B550" s="58" t="s">
        <v>78</v>
      </c>
      <c r="C550" s="61">
        <v>5568</v>
      </c>
      <c r="D550" s="60" t="s">
        <v>195</v>
      </c>
      <c r="E550" s="50"/>
    </row>
    <row r="551" spans="1:5" x14ac:dyDescent="0.15">
      <c r="A551" s="57" t="s">
        <v>185</v>
      </c>
      <c r="B551" s="58" t="s">
        <v>78</v>
      </c>
      <c r="C551" s="59">
        <v>11136</v>
      </c>
      <c r="D551" s="60" t="s">
        <v>195</v>
      </c>
      <c r="E551" s="51"/>
    </row>
    <row r="552" spans="1:5" x14ac:dyDescent="0.15">
      <c r="A552" s="57" t="s">
        <v>185</v>
      </c>
      <c r="B552" s="58" t="s">
        <v>78</v>
      </c>
      <c r="C552" s="61">
        <v>2924</v>
      </c>
      <c r="D552" s="60" t="s">
        <v>195</v>
      </c>
      <c r="E552" s="50"/>
    </row>
    <row r="553" spans="1:5" x14ac:dyDescent="0.15">
      <c r="A553" s="57" t="s">
        <v>185</v>
      </c>
      <c r="B553" s="58" t="s">
        <v>7</v>
      </c>
      <c r="C553" s="61">
        <v>335</v>
      </c>
      <c r="D553" s="60" t="s">
        <v>195</v>
      </c>
      <c r="E553" s="51"/>
    </row>
    <row r="554" spans="1:5" x14ac:dyDescent="0.15">
      <c r="A554" s="57" t="s">
        <v>185</v>
      </c>
      <c r="B554" s="58" t="s">
        <v>37</v>
      </c>
      <c r="C554" s="61">
        <v>1114</v>
      </c>
      <c r="D554" s="60" t="s">
        <v>195</v>
      </c>
      <c r="E554" s="50"/>
    </row>
    <row r="555" spans="1:5" x14ac:dyDescent="0.15">
      <c r="A555" s="57" t="s">
        <v>185</v>
      </c>
      <c r="B555" s="58" t="s">
        <v>37</v>
      </c>
      <c r="C555" s="61">
        <v>1485</v>
      </c>
      <c r="D555" s="60" t="s">
        <v>195</v>
      </c>
      <c r="E555" s="51"/>
    </row>
    <row r="556" spans="1:5" x14ac:dyDescent="0.15">
      <c r="A556" s="57" t="s">
        <v>185</v>
      </c>
      <c r="B556" s="58" t="s">
        <v>37</v>
      </c>
      <c r="C556" s="59">
        <v>4455</v>
      </c>
      <c r="D556" s="60" t="s">
        <v>195</v>
      </c>
      <c r="E556" s="50"/>
    </row>
    <row r="557" spans="1:5" x14ac:dyDescent="0.15">
      <c r="A557" s="57" t="s">
        <v>185</v>
      </c>
      <c r="B557" s="58" t="s">
        <v>37</v>
      </c>
      <c r="C557" s="61">
        <v>1448</v>
      </c>
      <c r="D557" s="60" t="s">
        <v>195</v>
      </c>
      <c r="E557" s="51"/>
    </row>
    <row r="558" spans="1:5" x14ac:dyDescent="0.15">
      <c r="A558" s="57" t="s">
        <v>185</v>
      </c>
      <c r="B558" s="58" t="s">
        <v>37</v>
      </c>
      <c r="C558" s="61">
        <v>279</v>
      </c>
      <c r="D558" s="60" t="s">
        <v>195</v>
      </c>
      <c r="E558" s="50"/>
    </row>
    <row r="559" spans="1:5" x14ac:dyDescent="0.15">
      <c r="A559" s="57" t="s">
        <v>185</v>
      </c>
      <c r="B559" s="58" t="s">
        <v>37</v>
      </c>
      <c r="C559" s="59">
        <v>464</v>
      </c>
      <c r="D559" s="60" t="s">
        <v>195</v>
      </c>
      <c r="E559" s="50"/>
    </row>
    <row r="560" spans="1:5" x14ac:dyDescent="0.15">
      <c r="A560" s="57" t="s">
        <v>185</v>
      </c>
      <c r="B560" s="58" t="s">
        <v>37</v>
      </c>
      <c r="C560" s="61">
        <v>116</v>
      </c>
      <c r="D560" s="60" t="s">
        <v>195</v>
      </c>
      <c r="E560" s="51"/>
    </row>
    <row r="561" spans="1:5" x14ac:dyDescent="0.15">
      <c r="A561" s="57" t="s">
        <v>185</v>
      </c>
      <c r="B561" s="58" t="s">
        <v>7</v>
      </c>
      <c r="C561" s="61">
        <v>557</v>
      </c>
      <c r="D561" s="60" t="s">
        <v>195</v>
      </c>
      <c r="E561" s="50"/>
    </row>
    <row r="562" spans="1:5" x14ac:dyDescent="0.15">
      <c r="A562" s="57" t="s">
        <v>185</v>
      </c>
      <c r="B562" s="58" t="s">
        <v>7</v>
      </c>
      <c r="C562" s="59">
        <v>891</v>
      </c>
      <c r="D562" s="60" t="s">
        <v>195</v>
      </c>
      <c r="E562" s="51"/>
    </row>
    <row r="563" spans="1:5" x14ac:dyDescent="0.15">
      <c r="A563" s="57" t="s">
        <v>185</v>
      </c>
      <c r="B563" s="58" t="s">
        <v>37</v>
      </c>
      <c r="C563" s="59">
        <v>557</v>
      </c>
      <c r="D563" s="60" t="s">
        <v>195</v>
      </c>
      <c r="E563" s="50"/>
    </row>
    <row r="564" spans="1:5" x14ac:dyDescent="0.15">
      <c r="A564" s="57" t="s">
        <v>185</v>
      </c>
      <c r="B564" s="58" t="s">
        <v>37</v>
      </c>
      <c r="C564" s="61">
        <v>2228</v>
      </c>
      <c r="D564" s="60" t="s">
        <v>195</v>
      </c>
      <c r="E564" s="50"/>
    </row>
    <row r="565" spans="1:5" x14ac:dyDescent="0.15">
      <c r="A565" s="57" t="s">
        <v>185</v>
      </c>
      <c r="B565" s="58" t="s">
        <v>37</v>
      </c>
      <c r="C565" s="59">
        <v>1485</v>
      </c>
      <c r="D565" s="60" t="s">
        <v>195</v>
      </c>
      <c r="E565" s="50"/>
    </row>
    <row r="566" spans="1:5" x14ac:dyDescent="0.15">
      <c r="A566" s="57" t="s">
        <v>185</v>
      </c>
      <c r="B566" s="58" t="s">
        <v>37</v>
      </c>
      <c r="C566" s="59">
        <v>47</v>
      </c>
      <c r="D566" s="60" t="s">
        <v>195</v>
      </c>
      <c r="E566" s="51"/>
    </row>
    <row r="567" spans="1:5" x14ac:dyDescent="0.15">
      <c r="A567" s="57" t="s">
        <v>185</v>
      </c>
      <c r="B567" s="58" t="s">
        <v>37</v>
      </c>
      <c r="C567" s="61">
        <v>279</v>
      </c>
      <c r="D567" s="60" t="s">
        <v>195</v>
      </c>
      <c r="E567" s="51"/>
    </row>
    <row r="568" spans="1:5" x14ac:dyDescent="0.15">
      <c r="A568" s="57" t="s">
        <v>185</v>
      </c>
      <c r="B568" s="58" t="s">
        <v>37</v>
      </c>
      <c r="C568" s="59">
        <v>1671</v>
      </c>
      <c r="D568" s="60" t="s">
        <v>195</v>
      </c>
      <c r="E568" s="50"/>
    </row>
    <row r="569" spans="1:5" x14ac:dyDescent="0.15">
      <c r="A569" s="57" t="s">
        <v>185</v>
      </c>
      <c r="B569" s="58" t="s">
        <v>37</v>
      </c>
      <c r="C569" s="59">
        <v>464</v>
      </c>
      <c r="D569" s="60" t="s">
        <v>195</v>
      </c>
      <c r="E569" s="50"/>
    </row>
    <row r="570" spans="1:5" x14ac:dyDescent="0.15">
      <c r="A570" s="57" t="s">
        <v>185</v>
      </c>
      <c r="B570" s="58" t="s">
        <v>37</v>
      </c>
      <c r="C570" s="59">
        <v>6264</v>
      </c>
      <c r="D570" s="60" t="s">
        <v>195</v>
      </c>
      <c r="E570" s="51"/>
    </row>
    <row r="571" spans="1:5" x14ac:dyDescent="0.15">
      <c r="A571" s="57" t="s">
        <v>185</v>
      </c>
      <c r="B571" s="58" t="s">
        <v>37</v>
      </c>
      <c r="C571" s="61">
        <v>4009</v>
      </c>
      <c r="D571" s="60" t="s">
        <v>195</v>
      </c>
      <c r="E571" s="50"/>
    </row>
    <row r="572" spans="1:5" x14ac:dyDescent="0.15">
      <c r="A572" s="57" t="s">
        <v>185</v>
      </c>
      <c r="B572" s="58" t="s">
        <v>144</v>
      </c>
      <c r="C572" s="61">
        <v>2450</v>
      </c>
      <c r="D572" s="60" t="s">
        <v>195</v>
      </c>
      <c r="E572" s="50"/>
    </row>
    <row r="573" spans="1:5" x14ac:dyDescent="0.15">
      <c r="A573" s="57" t="s">
        <v>185</v>
      </c>
      <c r="B573" s="58" t="s">
        <v>144</v>
      </c>
      <c r="C573" s="59">
        <v>10691</v>
      </c>
      <c r="D573" s="60" t="s">
        <v>195</v>
      </c>
      <c r="E573" s="51"/>
    </row>
    <row r="574" spans="1:5" x14ac:dyDescent="0.15">
      <c r="A574" s="57" t="s">
        <v>185</v>
      </c>
      <c r="B574" s="58" t="s">
        <v>37</v>
      </c>
      <c r="C574" s="59">
        <v>70</v>
      </c>
      <c r="D574" s="60" t="s">
        <v>195</v>
      </c>
      <c r="E574" s="51"/>
    </row>
    <row r="575" spans="1:5" x14ac:dyDescent="0.15">
      <c r="A575" s="57" t="s">
        <v>185</v>
      </c>
      <c r="B575" s="58" t="s">
        <v>37</v>
      </c>
      <c r="C575" s="61">
        <v>836</v>
      </c>
      <c r="D575" s="60" t="s">
        <v>195</v>
      </c>
      <c r="E575" s="51"/>
    </row>
    <row r="576" spans="1:5" x14ac:dyDescent="0.15">
      <c r="A576" s="57" t="s">
        <v>185</v>
      </c>
      <c r="B576" s="58" t="s">
        <v>37</v>
      </c>
      <c r="C576" s="59">
        <v>557</v>
      </c>
      <c r="D576" s="60" t="s">
        <v>195</v>
      </c>
      <c r="E576" s="50"/>
    </row>
    <row r="577" spans="1:5" x14ac:dyDescent="0.15">
      <c r="A577" s="57" t="s">
        <v>185</v>
      </c>
      <c r="B577" s="58" t="s">
        <v>37</v>
      </c>
      <c r="C577" s="61">
        <v>279</v>
      </c>
      <c r="D577" s="60" t="s">
        <v>195</v>
      </c>
      <c r="E577" s="51"/>
    </row>
    <row r="578" spans="1:5" x14ac:dyDescent="0.15">
      <c r="A578" s="57" t="s">
        <v>185</v>
      </c>
      <c r="B578" s="58" t="s">
        <v>37</v>
      </c>
      <c r="C578" s="61">
        <v>5012</v>
      </c>
      <c r="D578" s="60" t="s">
        <v>195</v>
      </c>
      <c r="E578" s="51"/>
    </row>
    <row r="579" spans="1:5" x14ac:dyDescent="0.15">
      <c r="A579" s="57" t="s">
        <v>185</v>
      </c>
      <c r="B579" s="58" t="s">
        <v>78</v>
      </c>
      <c r="C579" s="61">
        <v>1253</v>
      </c>
      <c r="D579" s="60" t="s">
        <v>195</v>
      </c>
      <c r="E579" s="50"/>
    </row>
    <row r="580" spans="1:5" x14ac:dyDescent="0.15">
      <c r="A580" s="57" t="s">
        <v>185</v>
      </c>
      <c r="B580" s="58" t="s">
        <v>78</v>
      </c>
      <c r="C580" s="59">
        <v>30624</v>
      </c>
      <c r="D580" s="60" t="s">
        <v>195</v>
      </c>
      <c r="E580" s="51"/>
    </row>
    <row r="581" spans="1:5" x14ac:dyDescent="0.15">
      <c r="A581" s="57" t="s">
        <v>185</v>
      </c>
      <c r="B581" s="58" t="s">
        <v>78</v>
      </c>
      <c r="C581" s="61">
        <v>8770</v>
      </c>
      <c r="D581" s="60" t="s">
        <v>195</v>
      </c>
      <c r="E581" s="50"/>
    </row>
    <row r="582" spans="1:5" x14ac:dyDescent="0.15">
      <c r="A582" s="57" t="s">
        <v>185</v>
      </c>
      <c r="B582" s="58" t="s">
        <v>37</v>
      </c>
      <c r="C582" s="59">
        <v>251</v>
      </c>
      <c r="D582" s="60" t="s">
        <v>195</v>
      </c>
      <c r="E582" s="51"/>
    </row>
    <row r="583" spans="1:5" x14ac:dyDescent="0.15">
      <c r="A583" s="57" t="s">
        <v>185</v>
      </c>
      <c r="B583" s="58" t="s">
        <v>37</v>
      </c>
      <c r="C583" s="59">
        <v>116</v>
      </c>
      <c r="D583" s="60" t="s">
        <v>195</v>
      </c>
      <c r="E583" s="50"/>
    </row>
    <row r="584" spans="1:5" x14ac:dyDescent="0.15">
      <c r="A584" s="57" t="s">
        <v>185</v>
      </c>
      <c r="B584" s="58" t="s">
        <v>78</v>
      </c>
      <c r="C584" s="61">
        <v>1692</v>
      </c>
      <c r="D584" s="60" t="s">
        <v>195</v>
      </c>
      <c r="E584" s="51"/>
    </row>
    <row r="585" spans="1:5" x14ac:dyDescent="0.15">
      <c r="A585" s="57" t="s">
        <v>185</v>
      </c>
      <c r="B585" s="58" t="s">
        <v>37</v>
      </c>
      <c r="C585" s="59">
        <v>84</v>
      </c>
      <c r="D585" s="60" t="s">
        <v>195</v>
      </c>
      <c r="E585" s="50"/>
    </row>
    <row r="586" spans="1:5" x14ac:dyDescent="0.15">
      <c r="A586" s="57" t="s">
        <v>185</v>
      </c>
      <c r="B586" s="58" t="s">
        <v>37</v>
      </c>
      <c r="C586" s="61">
        <v>4455</v>
      </c>
      <c r="D586" s="60" t="s">
        <v>195</v>
      </c>
      <c r="E586" s="51"/>
    </row>
    <row r="587" spans="1:5" x14ac:dyDescent="0.15">
      <c r="A587" s="57" t="s">
        <v>185</v>
      </c>
      <c r="B587" s="58" t="s">
        <v>37</v>
      </c>
      <c r="C587" s="59">
        <v>1671</v>
      </c>
      <c r="D587" s="60" t="s">
        <v>195</v>
      </c>
      <c r="E587" s="51"/>
    </row>
    <row r="588" spans="1:5" x14ac:dyDescent="0.15">
      <c r="A588" s="57" t="s">
        <v>185</v>
      </c>
      <c r="B588" s="58" t="s">
        <v>37</v>
      </c>
      <c r="C588" s="61">
        <v>446</v>
      </c>
      <c r="D588" s="60" t="s">
        <v>195</v>
      </c>
      <c r="E588" s="50"/>
    </row>
    <row r="589" spans="1:5" x14ac:dyDescent="0.15">
      <c r="A589" s="57" t="s">
        <v>185</v>
      </c>
      <c r="B589" s="58" t="s">
        <v>37</v>
      </c>
      <c r="C589" s="59">
        <v>1671</v>
      </c>
      <c r="D589" s="60" t="s">
        <v>195</v>
      </c>
      <c r="E589" s="51"/>
    </row>
    <row r="590" spans="1:5" x14ac:dyDescent="0.15">
      <c r="A590" s="57" t="s">
        <v>185</v>
      </c>
      <c r="B590" s="58" t="s">
        <v>37</v>
      </c>
      <c r="C590" s="61">
        <v>3132</v>
      </c>
      <c r="D590" s="60" t="s">
        <v>195</v>
      </c>
      <c r="E590" s="51"/>
    </row>
    <row r="591" spans="1:5" x14ac:dyDescent="0.15">
      <c r="A591" s="57" t="s">
        <v>187</v>
      </c>
      <c r="B591" s="58" t="s">
        <v>124</v>
      </c>
      <c r="C591" s="59">
        <v>1225</v>
      </c>
      <c r="D591" s="60" t="s">
        <v>195</v>
      </c>
      <c r="E591" s="51"/>
    </row>
    <row r="592" spans="1:5" x14ac:dyDescent="0.15">
      <c r="A592" s="57" t="s">
        <v>185</v>
      </c>
      <c r="B592" s="58" t="s">
        <v>37</v>
      </c>
      <c r="C592" s="61">
        <v>1671</v>
      </c>
      <c r="D592" s="60" t="s">
        <v>195</v>
      </c>
      <c r="E592" s="50"/>
    </row>
    <row r="593" spans="1:5" x14ac:dyDescent="0.15">
      <c r="A593" s="57" t="s">
        <v>185</v>
      </c>
      <c r="B593" s="58" t="s">
        <v>37</v>
      </c>
      <c r="C593" s="59">
        <v>743</v>
      </c>
      <c r="D593" s="60" t="s">
        <v>195</v>
      </c>
      <c r="E593" s="50"/>
    </row>
    <row r="594" spans="1:5" x14ac:dyDescent="0.15">
      <c r="A594" s="57" t="s">
        <v>185</v>
      </c>
      <c r="B594" s="58" t="s">
        <v>37</v>
      </c>
      <c r="C594" s="61">
        <v>116</v>
      </c>
      <c r="D594" s="60" t="s">
        <v>195</v>
      </c>
      <c r="E594" s="50"/>
    </row>
    <row r="595" spans="1:5" x14ac:dyDescent="0.15">
      <c r="A595" s="57" t="s">
        <v>185</v>
      </c>
      <c r="B595" s="58" t="s">
        <v>37</v>
      </c>
      <c r="C595" s="61">
        <v>279</v>
      </c>
      <c r="D595" s="60" t="s">
        <v>195</v>
      </c>
      <c r="E595" s="51"/>
    </row>
    <row r="596" spans="1:5" x14ac:dyDescent="0.15">
      <c r="A596" s="57" t="s">
        <v>185</v>
      </c>
      <c r="B596" s="58" t="s">
        <v>37</v>
      </c>
      <c r="C596" s="59">
        <v>140</v>
      </c>
      <c r="D596" s="60" t="s">
        <v>195</v>
      </c>
      <c r="E596" s="50"/>
    </row>
    <row r="597" spans="1:5" x14ac:dyDescent="0.15">
      <c r="A597" s="57" t="s">
        <v>186</v>
      </c>
      <c r="B597" s="58" t="s">
        <v>37</v>
      </c>
      <c r="C597" s="59">
        <v>362</v>
      </c>
      <c r="D597" s="60" t="s">
        <v>195</v>
      </c>
      <c r="E597" s="50"/>
    </row>
    <row r="598" spans="1:5" x14ac:dyDescent="0.15">
      <c r="A598" s="57" t="s">
        <v>186</v>
      </c>
      <c r="B598" s="58" t="s">
        <v>124</v>
      </c>
      <c r="C598" s="61">
        <v>576</v>
      </c>
      <c r="D598" s="60" t="s">
        <v>195</v>
      </c>
      <c r="E598" s="51"/>
    </row>
    <row r="599" spans="1:5" x14ac:dyDescent="0.15">
      <c r="A599" s="57" t="s">
        <v>186</v>
      </c>
      <c r="B599" s="58" t="s">
        <v>124</v>
      </c>
      <c r="C599" s="59">
        <v>274</v>
      </c>
      <c r="D599" s="60" t="s">
        <v>195</v>
      </c>
      <c r="E599" s="51"/>
    </row>
    <row r="600" spans="1:5" x14ac:dyDescent="0.15">
      <c r="A600" s="57" t="s">
        <v>185</v>
      </c>
      <c r="B600" s="58" t="s">
        <v>37</v>
      </c>
      <c r="C600" s="59">
        <v>1671</v>
      </c>
      <c r="D600" s="60" t="s">
        <v>195</v>
      </c>
      <c r="E600" s="50"/>
    </row>
    <row r="601" spans="1:5" x14ac:dyDescent="0.15">
      <c r="A601" s="57" t="s">
        <v>185</v>
      </c>
      <c r="B601" s="58" t="s">
        <v>37</v>
      </c>
      <c r="C601" s="61">
        <v>3132</v>
      </c>
      <c r="D601" s="60" t="s">
        <v>195</v>
      </c>
      <c r="E601" s="50"/>
    </row>
    <row r="602" spans="1:5" x14ac:dyDescent="0.15">
      <c r="A602" s="57" t="s">
        <v>185</v>
      </c>
      <c r="B602" s="58" t="s">
        <v>37</v>
      </c>
      <c r="C602" s="59">
        <v>209</v>
      </c>
      <c r="D602" s="60" t="s">
        <v>195</v>
      </c>
      <c r="E602" s="50"/>
    </row>
    <row r="603" spans="1:5" x14ac:dyDescent="0.15">
      <c r="A603" s="57" t="s">
        <v>185</v>
      </c>
      <c r="B603" s="58" t="s">
        <v>37</v>
      </c>
      <c r="C603" s="61">
        <v>232</v>
      </c>
      <c r="D603" s="60" t="s">
        <v>195</v>
      </c>
      <c r="E603" s="51"/>
    </row>
    <row r="604" spans="1:5" x14ac:dyDescent="0.15">
      <c r="A604" s="57" t="s">
        <v>185</v>
      </c>
      <c r="B604" s="58" t="s">
        <v>7</v>
      </c>
      <c r="C604" s="61">
        <v>140</v>
      </c>
      <c r="D604" s="60" t="s">
        <v>195</v>
      </c>
      <c r="E604" s="50"/>
    </row>
    <row r="605" spans="1:5" x14ac:dyDescent="0.15">
      <c r="A605" s="57" t="s">
        <v>185</v>
      </c>
      <c r="B605" s="58" t="s">
        <v>7</v>
      </c>
      <c r="C605" s="59">
        <v>140</v>
      </c>
      <c r="D605" s="60" t="s">
        <v>195</v>
      </c>
      <c r="E605" s="50"/>
    </row>
    <row r="606" spans="1:5" x14ac:dyDescent="0.15">
      <c r="A606" s="57" t="s">
        <v>185</v>
      </c>
      <c r="B606" s="58" t="s">
        <v>7</v>
      </c>
      <c r="C606" s="59">
        <v>17818</v>
      </c>
      <c r="D606" s="60" t="s">
        <v>195</v>
      </c>
      <c r="E606" s="51"/>
    </row>
    <row r="607" spans="1:5" x14ac:dyDescent="0.15">
      <c r="A607" s="57" t="s">
        <v>185</v>
      </c>
      <c r="B607" s="58" t="s">
        <v>7</v>
      </c>
      <c r="C607" s="59">
        <v>1838</v>
      </c>
      <c r="D607" s="60" t="s">
        <v>195</v>
      </c>
      <c r="E607" s="50"/>
    </row>
    <row r="608" spans="1:5" x14ac:dyDescent="0.15">
      <c r="A608" s="57" t="s">
        <v>185</v>
      </c>
      <c r="B608" s="58" t="s">
        <v>37</v>
      </c>
      <c r="C608" s="59">
        <v>743</v>
      </c>
      <c r="D608" s="60" t="s">
        <v>195</v>
      </c>
      <c r="E608" s="50"/>
    </row>
    <row r="609" spans="1:5" x14ac:dyDescent="0.15">
      <c r="A609" s="57" t="s">
        <v>185</v>
      </c>
      <c r="B609" s="58" t="s">
        <v>37</v>
      </c>
      <c r="C609" s="61">
        <v>2970</v>
      </c>
      <c r="D609" s="60" t="s">
        <v>195</v>
      </c>
      <c r="E609" s="50"/>
    </row>
    <row r="610" spans="1:5" x14ac:dyDescent="0.15">
      <c r="A610" s="57" t="s">
        <v>185</v>
      </c>
      <c r="B610" s="58" t="s">
        <v>78</v>
      </c>
      <c r="C610" s="59">
        <v>1300</v>
      </c>
      <c r="D610" s="60" t="s">
        <v>195</v>
      </c>
      <c r="E610" s="51"/>
    </row>
    <row r="611" spans="1:5" x14ac:dyDescent="0.15">
      <c r="A611" s="57" t="s">
        <v>185</v>
      </c>
      <c r="B611" s="58" t="s">
        <v>37</v>
      </c>
      <c r="C611" s="59">
        <v>1671</v>
      </c>
      <c r="D611" s="60" t="s">
        <v>195</v>
      </c>
      <c r="E611" s="50"/>
    </row>
    <row r="612" spans="1:5" x14ac:dyDescent="0.15">
      <c r="A612" s="57" t="s">
        <v>185</v>
      </c>
      <c r="B612" s="58" t="s">
        <v>37</v>
      </c>
      <c r="C612" s="59">
        <v>1044</v>
      </c>
      <c r="D612" s="60" t="s">
        <v>195</v>
      </c>
      <c r="E612" s="50"/>
    </row>
    <row r="613" spans="1:5" x14ac:dyDescent="0.15">
      <c r="A613" s="57" t="s">
        <v>185</v>
      </c>
      <c r="B613" s="58" t="s">
        <v>37</v>
      </c>
      <c r="C613" s="59">
        <v>743</v>
      </c>
      <c r="D613" s="60" t="s">
        <v>195</v>
      </c>
      <c r="E613" s="50"/>
    </row>
    <row r="614" spans="1:5" x14ac:dyDescent="0.15">
      <c r="A614" s="57" t="s">
        <v>185</v>
      </c>
      <c r="B614" s="58" t="s">
        <v>37</v>
      </c>
      <c r="C614" s="61">
        <v>3712</v>
      </c>
      <c r="D614" s="60" t="s">
        <v>195</v>
      </c>
      <c r="E614" s="51"/>
    </row>
    <row r="615" spans="1:5" x14ac:dyDescent="0.15">
      <c r="A615" s="57" t="s">
        <v>185</v>
      </c>
      <c r="B615" s="58" t="s">
        <v>37</v>
      </c>
      <c r="C615" s="59">
        <v>502</v>
      </c>
      <c r="D615" s="60" t="s">
        <v>195</v>
      </c>
      <c r="E615" s="50"/>
    </row>
    <row r="616" spans="1:5" x14ac:dyDescent="0.15">
      <c r="A616" s="57" t="s">
        <v>185</v>
      </c>
      <c r="B616" s="58" t="s">
        <v>37</v>
      </c>
      <c r="C616" s="61">
        <v>232</v>
      </c>
      <c r="D616" s="60" t="s">
        <v>195</v>
      </c>
      <c r="E616" s="51"/>
    </row>
    <row r="617" spans="1:5" x14ac:dyDescent="0.15">
      <c r="A617" s="57" t="s">
        <v>185</v>
      </c>
      <c r="B617" s="58" t="s">
        <v>37</v>
      </c>
      <c r="C617" s="61">
        <v>93</v>
      </c>
      <c r="D617" s="60" t="s">
        <v>195</v>
      </c>
      <c r="E617" s="50"/>
    </row>
    <row r="618" spans="1:5" x14ac:dyDescent="0.15">
      <c r="A618" s="57" t="s">
        <v>185</v>
      </c>
      <c r="B618" s="58" t="s">
        <v>37</v>
      </c>
      <c r="C618" s="59">
        <v>557</v>
      </c>
      <c r="D618" s="60" t="s">
        <v>195</v>
      </c>
      <c r="E618" s="50"/>
    </row>
    <row r="619" spans="1:5" x14ac:dyDescent="0.15">
      <c r="A619" s="57" t="s">
        <v>185</v>
      </c>
      <c r="B619" s="58" t="s">
        <v>37</v>
      </c>
      <c r="C619" s="59">
        <v>372</v>
      </c>
      <c r="D619" s="60" t="s">
        <v>195</v>
      </c>
      <c r="E619" s="50"/>
    </row>
    <row r="620" spans="1:5" x14ac:dyDescent="0.15">
      <c r="A620" s="57" t="s">
        <v>185</v>
      </c>
      <c r="B620" s="58" t="s">
        <v>7</v>
      </c>
      <c r="C620" s="59">
        <v>2228</v>
      </c>
      <c r="D620" s="60" t="s">
        <v>195</v>
      </c>
      <c r="E620" s="50"/>
    </row>
    <row r="621" spans="1:5" x14ac:dyDescent="0.15">
      <c r="A621" s="57" t="s">
        <v>185</v>
      </c>
      <c r="B621" s="58" t="s">
        <v>7</v>
      </c>
      <c r="C621" s="61">
        <v>1940</v>
      </c>
      <c r="D621" s="60" t="s">
        <v>195</v>
      </c>
      <c r="E621" s="50"/>
    </row>
    <row r="622" spans="1:5" x14ac:dyDescent="0.15">
      <c r="A622" s="57" t="s">
        <v>185</v>
      </c>
      <c r="B622" s="58" t="s">
        <v>7</v>
      </c>
      <c r="C622" s="59">
        <v>1033</v>
      </c>
      <c r="D622" s="60" t="s">
        <v>195</v>
      </c>
      <c r="E622" s="51"/>
    </row>
    <row r="623" spans="1:5" x14ac:dyDescent="0.15">
      <c r="A623" s="57" t="s">
        <v>185</v>
      </c>
      <c r="B623" s="58" t="s">
        <v>37</v>
      </c>
      <c r="C623" s="61">
        <v>279</v>
      </c>
      <c r="D623" s="60" t="s">
        <v>195</v>
      </c>
      <c r="E623" s="50"/>
    </row>
    <row r="624" spans="1:5" x14ac:dyDescent="0.15">
      <c r="A624" s="57" t="s">
        <v>185</v>
      </c>
      <c r="B624" s="58" t="s">
        <v>37</v>
      </c>
      <c r="C624" s="59">
        <v>372</v>
      </c>
      <c r="D624" s="60" t="s">
        <v>195</v>
      </c>
      <c r="E624" s="51"/>
    </row>
    <row r="625" spans="1:5" x14ac:dyDescent="0.15">
      <c r="A625" s="57" t="s">
        <v>185</v>
      </c>
      <c r="B625" s="58" t="s">
        <v>37</v>
      </c>
      <c r="C625" s="61">
        <v>232</v>
      </c>
      <c r="D625" s="60" t="s">
        <v>195</v>
      </c>
      <c r="E625" s="51"/>
    </row>
    <row r="626" spans="1:5" x14ac:dyDescent="0.15">
      <c r="A626" s="57" t="s">
        <v>185</v>
      </c>
      <c r="B626" s="58" t="s">
        <v>37</v>
      </c>
      <c r="C626" s="61">
        <v>2088</v>
      </c>
      <c r="D626" s="60" t="s">
        <v>195</v>
      </c>
      <c r="E626" s="50"/>
    </row>
    <row r="627" spans="1:5" x14ac:dyDescent="0.15">
      <c r="A627" s="57" t="s">
        <v>185</v>
      </c>
      <c r="B627" s="58" t="s">
        <v>37</v>
      </c>
      <c r="C627" s="59">
        <v>209</v>
      </c>
      <c r="D627" s="60" t="s">
        <v>195</v>
      </c>
      <c r="E627" s="50"/>
    </row>
    <row r="628" spans="1:5" x14ac:dyDescent="0.15">
      <c r="A628" s="57" t="s">
        <v>185</v>
      </c>
      <c r="B628" s="58" t="s">
        <v>37</v>
      </c>
      <c r="C628" s="61">
        <v>279</v>
      </c>
      <c r="D628" s="60" t="s">
        <v>195</v>
      </c>
      <c r="E628" s="51"/>
    </row>
    <row r="629" spans="1:5" x14ac:dyDescent="0.15">
      <c r="A629" s="57" t="s">
        <v>185</v>
      </c>
      <c r="B629" s="58" t="s">
        <v>78</v>
      </c>
      <c r="C629" s="59">
        <v>13753</v>
      </c>
      <c r="D629" s="60" t="s">
        <v>195</v>
      </c>
      <c r="E629" s="50"/>
    </row>
    <row r="630" spans="1:5" x14ac:dyDescent="0.15">
      <c r="A630" s="57" t="s">
        <v>185</v>
      </c>
      <c r="B630" s="58" t="s">
        <v>37</v>
      </c>
      <c r="C630" s="59">
        <v>836</v>
      </c>
      <c r="D630" s="60" t="s">
        <v>195</v>
      </c>
      <c r="E630" s="50"/>
    </row>
    <row r="631" spans="1:5" x14ac:dyDescent="0.15">
      <c r="A631" s="57" t="s">
        <v>185</v>
      </c>
      <c r="B631" s="58" t="s">
        <v>37</v>
      </c>
      <c r="C631" s="59">
        <v>464</v>
      </c>
      <c r="D631" s="60" t="s">
        <v>195</v>
      </c>
      <c r="E631" s="51"/>
    </row>
    <row r="632" spans="1:5" x14ac:dyDescent="0.15">
      <c r="A632" s="57" t="s">
        <v>185</v>
      </c>
      <c r="B632" s="58" t="s">
        <v>37</v>
      </c>
      <c r="C632" s="59">
        <v>2088</v>
      </c>
      <c r="D632" s="60" t="s">
        <v>195</v>
      </c>
      <c r="E632" s="51"/>
    </row>
    <row r="633" spans="1:5" x14ac:dyDescent="0.15">
      <c r="A633" s="57" t="s">
        <v>185</v>
      </c>
      <c r="B633" s="58" t="s">
        <v>37</v>
      </c>
      <c r="C633" s="59">
        <v>1114</v>
      </c>
      <c r="D633" s="60" t="s">
        <v>195</v>
      </c>
      <c r="E633" s="50"/>
    </row>
    <row r="634" spans="1:5" x14ac:dyDescent="0.15">
      <c r="A634" s="57" t="s">
        <v>185</v>
      </c>
      <c r="B634" s="58" t="s">
        <v>37</v>
      </c>
      <c r="C634" s="59">
        <v>743</v>
      </c>
      <c r="D634" s="60" t="s">
        <v>195</v>
      </c>
      <c r="E634" s="51"/>
    </row>
    <row r="635" spans="1:5" x14ac:dyDescent="0.15">
      <c r="A635" s="57" t="s">
        <v>186</v>
      </c>
      <c r="B635" s="58" t="s">
        <v>78</v>
      </c>
      <c r="C635" s="59">
        <v>1114</v>
      </c>
      <c r="D635" s="60" t="s">
        <v>195</v>
      </c>
      <c r="E635" s="50"/>
    </row>
    <row r="636" spans="1:5" x14ac:dyDescent="0.15">
      <c r="A636" s="57" t="s">
        <v>185</v>
      </c>
      <c r="B636" s="58" t="s">
        <v>37</v>
      </c>
      <c r="C636" s="59">
        <v>372</v>
      </c>
      <c r="D636" s="60" t="s">
        <v>195</v>
      </c>
      <c r="E636" s="51"/>
    </row>
    <row r="637" spans="1:5" x14ac:dyDescent="0.15">
      <c r="A637" s="57" t="s">
        <v>185</v>
      </c>
      <c r="B637" s="58" t="s">
        <v>37</v>
      </c>
      <c r="C637" s="61">
        <v>418</v>
      </c>
      <c r="D637" s="60" t="s">
        <v>195</v>
      </c>
      <c r="E637" s="50"/>
    </row>
    <row r="638" spans="1:5" x14ac:dyDescent="0.15">
      <c r="A638" s="57" t="s">
        <v>185</v>
      </c>
      <c r="B638" s="58" t="s">
        <v>37</v>
      </c>
      <c r="C638" s="59">
        <v>1114</v>
      </c>
      <c r="D638" s="60" t="s">
        <v>195</v>
      </c>
      <c r="E638" s="51"/>
    </row>
    <row r="639" spans="1:5" x14ac:dyDescent="0.15">
      <c r="A639" s="57" t="s">
        <v>185</v>
      </c>
      <c r="B639" s="58" t="s">
        <v>37</v>
      </c>
      <c r="C639" s="61">
        <v>4455</v>
      </c>
      <c r="D639" s="60" t="s">
        <v>195</v>
      </c>
      <c r="E639" s="50"/>
    </row>
    <row r="640" spans="1:5" x14ac:dyDescent="0.15">
      <c r="A640" s="57" t="s">
        <v>185</v>
      </c>
      <c r="B640" s="58" t="s">
        <v>37</v>
      </c>
      <c r="C640" s="59">
        <v>372</v>
      </c>
      <c r="D640" s="60" t="s">
        <v>195</v>
      </c>
      <c r="E640" s="51"/>
    </row>
    <row r="641" spans="1:5" x14ac:dyDescent="0.15">
      <c r="A641" s="57" t="s">
        <v>185</v>
      </c>
      <c r="B641" s="58" t="s">
        <v>37</v>
      </c>
      <c r="C641" s="59">
        <v>836</v>
      </c>
      <c r="D641" s="60" t="s">
        <v>195</v>
      </c>
      <c r="E641" s="50"/>
    </row>
    <row r="642" spans="1:5" x14ac:dyDescent="0.15">
      <c r="A642" s="57" t="s">
        <v>185</v>
      </c>
      <c r="B642" s="58" t="s">
        <v>37</v>
      </c>
      <c r="C642" s="59">
        <v>232</v>
      </c>
      <c r="D642" s="60" t="s">
        <v>195</v>
      </c>
      <c r="E642" s="51"/>
    </row>
    <row r="643" spans="1:5" x14ac:dyDescent="0.15">
      <c r="A643" s="57" t="s">
        <v>185</v>
      </c>
      <c r="B643" s="58" t="s">
        <v>37</v>
      </c>
      <c r="C643" s="61">
        <v>2088</v>
      </c>
      <c r="D643" s="60" t="s">
        <v>195</v>
      </c>
      <c r="E643" s="50"/>
    </row>
    <row r="644" spans="1:5" x14ac:dyDescent="0.15">
      <c r="A644" s="57" t="s">
        <v>185</v>
      </c>
      <c r="B644" s="58" t="s">
        <v>78</v>
      </c>
      <c r="C644" s="61">
        <v>1253</v>
      </c>
      <c r="D644" s="60" t="s">
        <v>195</v>
      </c>
      <c r="E644" s="50"/>
    </row>
    <row r="645" spans="1:5" x14ac:dyDescent="0.15">
      <c r="A645" s="57" t="s">
        <v>185</v>
      </c>
      <c r="B645" s="58" t="s">
        <v>78</v>
      </c>
      <c r="C645" s="59">
        <v>2228</v>
      </c>
      <c r="D645" s="60" t="s">
        <v>195</v>
      </c>
      <c r="E645" s="51"/>
    </row>
    <row r="646" spans="1:5" x14ac:dyDescent="0.15">
      <c r="A646" s="57" t="s">
        <v>185</v>
      </c>
      <c r="B646" s="58" t="s">
        <v>78</v>
      </c>
      <c r="C646" s="61">
        <v>25056</v>
      </c>
      <c r="D646" s="60" t="s">
        <v>195</v>
      </c>
      <c r="E646" s="50"/>
    </row>
    <row r="647" spans="1:5" x14ac:dyDescent="0.15">
      <c r="A647" s="57" t="s">
        <v>185</v>
      </c>
      <c r="B647" s="58" t="s">
        <v>78</v>
      </c>
      <c r="C647" s="59">
        <v>4385</v>
      </c>
      <c r="D647" s="60" t="s">
        <v>195</v>
      </c>
      <c r="E647" s="51"/>
    </row>
    <row r="648" spans="1:5" x14ac:dyDescent="0.15">
      <c r="A648" s="57" t="s">
        <v>186</v>
      </c>
      <c r="B648" s="58" t="s">
        <v>78</v>
      </c>
      <c r="C648" s="61">
        <v>1128</v>
      </c>
      <c r="D648" s="60" t="s">
        <v>195</v>
      </c>
      <c r="E648" s="50"/>
    </row>
    <row r="649" spans="1:5" x14ac:dyDescent="0.15">
      <c r="A649" s="57" t="s">
        <v>186</v>
      </c>
      <c r="B649" s="58" t="s">
        <v>78</v>
      </c>
      <c r="C649" s="59">
        <v>961</v>
      </c>
      <c r="D649" s="60" t="s">
        <v>195</v>
      </c>
      <c r="E649" s="50"/>
    </row>
    <row r="650" spans="1:5" x14ac:dyDescent="0.15">
      <c r="A650" s="57" t="s">
        <v>186</v>
      </c>
      <c r="B650" s="58" t="s">
        <v>78</v>
      </c>
      <c r="C650" s="61">
        <v>919</v>
      </c>
      <c r="D650" s="60" t="s">
        <v>195</v>
      </c>
      <c r="E650" s="50"/>
    </row>
    <row r="651" spans="1:5" x14ac:dyDescent="0.15">
      <c r="A651" s="57" t="s">
        <v>186</v>
      </c>
      <c r="B651" s="58" t="s">
        <v>7</v>
      </c>
      <c r="C651" s="59">
        <v>130</v>
      </c>
      <c r="D651" s="60" t="s">
        <v>195</v>
      </c>
      <c r="E651" s="50"/>
    </row>
    <row r="652" spans="1:5" x14ac:dyDescent="0.15">
      <c r="A652" s="57" t="s">
        <v>185</v>
      </c>
      <c r="B652" s="58" t="s">
        <v>37</v>
      </c>
      <c r="C652" s="59">
        <v>464</v>
      </c>
      <c r="D652" s="60" t="s">
        <v>195</v>
      </c>
      <c r="E652" s="51"/>
    </row>
    <row r="653" spans="1:5" x14ac:dyDescent="0.15">
      <c r="A653" s="57" t="s">
        <v>185</v>
      </c>
      <c r="B653" s="58" t="s">
        <v>37</v>
      </c>
      <c r="C653" s="61">
        <v>836</v>
      </c>
      <c r="D653" s="60" t="s">
        <v>195</v>
      </c>
      <c r="E653" s="51"/>
    </row>
    <row r="654" spans="1:5" x14ac:dyDescent="0.15">
      <c r="A654" s="57" t="s">
        <v>185</v>
      </c>
      <c r="B654" s="58" t="s">
        <v>37</v>
      </c>
      <c r="C654" s="59">
        <v>232</v>
      </c>
      <c r="D654" s="60" t="s">
        <v>195</v>
      </c>
      <c r="E654" s="50"/>
    </row>
    <row r="655" spans="1:5" x14ac:dyDescent="0.15">
      <c r="A655" s="57" t="s">
        <v>185</v>
      </c>
      <c r="B655" s="58" t="s">
        <v>37</v>
      </c>
      <c r="C655" s="59">
        <v>2005</v>
      </c>
      <c r="D655" s="60" t="s">
        <v>195</v>
      </c>
      <c r="E655" s="51"/>
    </row>
    <row r="656" spans="1:5" x14ac:dyDescent="0.15">
      <c r="A656" s="57" t="s">
        <v>185</v>
      </c>
      <c r="B656" s="58" t="s">
        <v>37</v>
      </c>
      <c r="C656" s="59">
        <v>1485</v>
      </c>
      <c r="D656" s="60" t="s">
        <v>195</v>
      </c>
      <c r="E656" s="51"/>
    </row>
    <row r="657" spans="1:5" x14ac:dyDescent="0.15">
      <c r="A657" s="57" t="s">
        <v>185</v>
      </c>
      <c r="B657" s="58" t="s">
        <v>37</v>
      </c>
      <c r="C657" s="61">
        <v>7424</v>
      </c>
      <c r="D657" s="60" t="s">
        <v>195</v>
      </c>
      <c r="E657" s="51"/>
    </row>
    <row r="658" spans="1:5" x14ac:dyDescent="0.15">
      <c r="A658" s="57" t="s">
        <v>185</v>
      </c>
      <c r="B658" s="58" t="s">
        <v>37</v>
      </c>
      <c r="C658" s="61">
        <v>2228</v>
      </c>
      <c r="D658" s="60" t="s">
        <v>195</v>
      </c>
      <c r="E658" s="50"/>
    </row>
    <row r="659" spans="1:5" x14ac:dyDescent="0.15">
      <c r="A659" s="57" t="s">
        <v>185</v>
      </c>
      <c r="B659" s="58" t="s">
        <v>37</v>
      </c>
      <c r="C659" s="59">
        <v>743</v>
      </c>
      <c r="D659" s="60" t="s">
        <v>195</v>
      </c>
      <c r="E659" s="51"/>
    </row>
    <row r="660" spans="1:5" x14ac:dyDescent="0.15">
      <c r="A660" s="57" t="s">
        <v>185</v>
      </c>
      <c r="B660" s="58" t="s">
        <v>37</v>
      </c>
      <c r="C660" s="59">
        <v>743</v>
      </c>
      <c r="D660" s="60" t="s">
        <v>195</v>
      </c>
      <c r="E660" s="50"/>
    </row>
    <row r="661" spans="1:5" x14ac:dyDescent="0.15">
      <c r="A661" s="57" t="s">
        <v>185</v>
      </c>
      <c r="B661" s="58" t="s">
        <v>37</v>
      </c>
      <c r="C661" s="61">
        <v>1485</v>
      </c>
      <c r="D661" s="60" t="s">
        <v>195</v>
      </c>
      <c r="E661" s="50"/>
    </row>
    <row r="662" spans="1:5" x14ac:dyDescent="0.15">
      <c r="A662" s="57" t="s">
        <v>185</v>
      </c>
      <c r="B662" s="58" t="s">
        <v>37</v>
      </c>
      <c r="C662" s="61">
        <v>557</v>
      </c>
      <c r="D662" s="60" t="s">
        <v>195</v>
      </c>
      <c r="E662" s="51"/>
    </row>
    <row r="663" spans="1:5" x14ac:dyDescent="0.15">
      <c r="A663" s="57" t="s">
        <v>185</v>
      </c>
      <c r="B663" s="58" t="s">
        <v>37</v>
      </c>
      <c r="C663" s="59">
        <v>836</v>
      </c>
      <c r="D663" s="60" t="s">
        <v>195</v>
      </c>
      <c r="E663" s="50"/>
    </row>
    <row r="664" spans="1:5" x14ac:dyDescent="0.15">
      <c r="A664" s="57" t="s">
        <v>185</v>
      </c>
      <c r="B664" s="58" t="s">
        <v>37</v>
      </c>
      <c r="C664" s="59">
        <v>2088</v>
      </c>
      <c r="D664" s="60" t="s">
        <v>195</v>
      </c>
      <c r="E664" s="51"/>
    </row>
    <row r="665" spans="1:5" x14ac:dyDescent="0.15">
      <c r="A665" s="57" t="s">
        <v>185</v>
      </c>
      <c r="B665" s="58" t="s">
        <v>37</v>
      </c>
      <c r="C665" s="61">
        <v>116</v>
      </c>
      <c r="D665" s="60" t="s">
        <v>195</v>
      </c>
      <c r="E665" s="50"/>
    </row>
    <row r="666" spans="1:5" x14ac:dyDescent="0.15">
      <c r="A666" s="57" t="s">
        <v>185</v>
      </c>
      <c r="B666" s="58" t="s">
        <v>37</v>
      </c>
      <c r="C666" s="61">
        <v>836</v>
      </c>
      <c r="D666" s="60" t="s">
        <v>195</v>
      </c>
      <c r="E666" s="50"/>
    </row>
    <row r="667" spans="1:5" x14ac:dyDescent="0.15">
      <c r="A667" s="57" t="s">
        <v>185</v>
      </c>
      <c r="B667" s="58" t="s">
        <v>37</v>
      </c>
      <c r="C667" s="59">
        <v>1044</v>
      </c>
      <c r="D667" s="60" t="s">
        <v>195</v>
      </c>
      <c r="E667" s="50"/>
    </row>
    <row r="668" spans="1:5" x14ac:dyDescent="0.15">
      <c r="A668" s="57" t="s">
        <v>185</v>
      </c>
      <c r="B668" s="58" t="s">
        <v>37</v>
      </c>
      <c r="C668" s="61">
        <v>116</v>
      </c>
      <c r="D668" s="60" t="s">
        <v>195</v>
      </c>
      <c r="E668" s="51"/>
    </row>
    <row r="669" spans="1:5" x14ac:dyDescent="0.15">
      <c r="A669" s="57" t="s">
        <v>185</v>
      </c>
      <c r="B669" s="58" t="s">
        <v>37</v>
      </c>
      <c r="C669" s="59">
        <v>1114</v>
      </c>
      <c r="D669" s="60" t="s">
        <v>195</v>
      </c>
      <c r="E669" s="51"/>
    </row>
    <row r="670" spans="1:5" x14ac:dyDescent="0.15">
      <c r="A670" s="57" t="s">
        <v>186</v>
      </c>
      <c r="B670" s="58" t="s">
        <v>37</v>
      </c>
      <c r="C670" s="61">
        <v>70</v>
      </c>
      <c r="D670" s="60" t="s">
        <v>195</v>
      </c>
      <c r="E670" s="50"/>
    </row>
    <row r="671" spans="1:5" x14ac:dyDescent="0.15">
      <c r="A671" s="57" t="s">
        <v>186</v>
      </c>
      <c r="B671" s="58" t="s">
        <v>37</v>
      </c>
      <c r="C671" s="59">
        <v>418</v>
      </c>
      <c r="D671" s="60" t="s">
        <v>195</v>
      </c>
      <c r="E671" s="51"/>
    </row>
    <row r="672" spans="1:5" x14ac:dyDescent="0.15">
      <c r="A672" s="57" t="s">
        <v>186</v>
      </c>
      <c r="B672" s="58" t="s">
        <v>37</v>
      </c>
      <c r="C672" s="61">
        <v>279</v>
      </c>
      <c r="D672" s="60" t="s">
        <v>195</v>
      </c>
      <c r="E672" s="50"/>
    </row>
    <row r="673" spans="1:5" x14ac:dyDescent="0.15">
      <c r="A673" s="57" t="s">
        <v>186</v>
      </c>
      <c r="B673" s="58" t="s">
        <v>37</v>
      </c>
      <c r="C673" s="59">
        <v>418</v>
      </c>
      <c r="D673" s="60" t="s">
        <v>195</v>
      </c>
      <c r="E673" s="51"/>
    </row>
    <row r="674" spans="1:5" x14ac:dyDescent="0.15">
      <c r="A674" s="57" t="s">
        <v>186</v>
      </c>
      <c r="B674" s="58" t="s">
        <v>37</v>
      </c>
      <c r="C674" s="61">
        <v>418</v>
      </c>
      <c r="D674" s="60" t="s">
        <v>195</v>
      </c>
      <c r="E674" s="50"/>
    </row>
    <row r="675" spans="1:5" x14ac:dyDescent="0.15">
      <c r="A675" s="57" t="s">
        <v>186</v>
      </c>
      <c r="B675" s="58" t="s">
        <v>37</v>
      </c>
      <c r="C675" s="59">
        <v>140</v>
      </c>
      <c r="D675" s="60" t="s">
        <v>195</v>
      </c>
      <c r="E675" s="51"/>
    </row>
    <row r="676" spans="1:5" x14ac:dyDescent="0.15">
      <c r="A676" s="57" t="s">
        <v>185</v>
      </c>
      <c r="B676" s="58" t="s">
        <v>37</v>
      </c>
      <c r="C676" s="59">
        <v>335</v>
      </c>
      <c r="D676" s="60" t="s">
        <v>195</v>
      </c>
      <c r="E676" s="50"/>
    </row>
    <row r="677" spans="1:5" x14ac:dyDescent="0.15">
      <c r="A677" s="57" t="s">
        <v>185</v>
      </c>
      <c r="B677" s="58" t="s">
        <v>37</v>
      </c>
      <c r="C677" s="61">
        <v>743</v>
      </c>
      <c r="D677" s="60" t="s">
        <v>195</v>
      </c>
      <c r="E677" s="51"/>
    </row>
    <row r="678" spans="1:5" x14ac:dyDescent="0.15">
      <c r="A678" s="57" t="s">
        <v>185</v>
      </c>
      <c r="B678" s="58" t="s">
        <v>37</v>
      </c>
      <c r="C678" s="59">
        <v>1671</v>
      </c>
      <c r="D678" s="60" t="s">
        <v>195</v>
      </c>
      <c r="E678" s="51"/>
    </row>
    <row r="679" spans="1:5" x14ac:dyDescent="0.15">
      <c r="A679" s="57" t="s">
        <v>185</v>
      </c>
      <c r="B679" s="58" t="s">
        <v>37</v>
      </c>
      <c r="C679" s="59">
        <v>836</v>
      </c>
      <c r="D679" s="60" t="s">
        <v>195</v>
      </c>
      <c r="E679" s="50"/>
    </row>
    <row r="680" spans="1:5" x14ac:dyDescent="0.15">
      <c r="A680" s="57" t="s">
        <v>185</v>
      </c>
      <c r="B680" s="58" t="s">
        <v>37</v>
      </c>
      <c r="C680" s="61">
        <v>836</v>
      </c>
      <c r="D680" s="60" t="s">
        <v>195</v>
      </c>
      <c r="E680" s="51"/>
    </row>
    <row r="681" spans="1:5" x14ac:dyDescent="0.15">
      <c r="A681" s="57" t="s">
        <v>186</v>
      </c>
      <c r="B681" s="58" t="s">
        <v>78</v>
      </c>
      <c r="C681" s="61">
        <v>502</v>
      </c>
      <c r="D681" s="60" t="s">
        <v>195</v>
      </c>
      <c r="E681" s="50"/>
    </row>
    <row r="682" spans="1:5" x14ac:dyDescent="0.15">
      <c r="A682" s="57" t="s">
        <v>186</v>
      </c>
      <c r="B682" s="58" t="s">
        <v>78</v>
      </c>
      <c r="C682" s="59">
        <v>650</v>
      </c>
      <c r="D682" s="60" t="s">
        <v>195</v>
      </c>
      <c r="E682" s="50"/>
    </row>
    <row r="683" spans="1:5" x14ac:dyDescent="0.15">
      <c r="A683" s="57" t="s">
        <v>186</v>
      </c>
      <c r="B683" s="58" t="s">
        <v>7</v>
      </c>
      <c r="C683" s="61">
        <v>891</v>
      </c>
      <c r="D683" s="60" t="s">
        <v>195</v>
      </c>
      <c r="E683" s="51"/>
    </row>
    <row r="684" spans="1:5" x14ac:dyDescent="0.15">
      <c r="A684" s="57" t="s">
        <v>186</v>
      </c>
      <c r="B684" s="58" t="s">
        <v>7</v>
      </c>
      <c r="C684" s="61">
        <v>669</v>
      </c>
      <c r="D684" s="60" t="s">
        <v>195</v>
      </c>
      <c r="E684" s="50"/>
    </row>
    <row r="685" spans="1:5" x14ac:dyDescent="0.15">
      <c r="A685" s="57" t="s">
        <v>186</v>
      </c>
      <c r="B685" s="58" t="s">
        <v>37</v>
      </c>
      <c r="C685" s="61">
        <v>743</v>
      </c>
      <c r="D685" s="60" t="s">
        <v>195</v>
      </c>
      <c r="E685" s="51"/>
    </row>
    <row r="686" spans="1:5" x14ac:dyDescent="0.15">
      <c r="A686" s="57" t="s">
        <v>186</v>
      </c>
      <c r="B686" s="58" t="s">
        <v>37</v>
      </c>
      <c r="C686" s="59">
        <v>2970</v>
      </c>
      <c r="D686" s="60" t="s">
        <v>195</v>
      </c>
      <c r="E686" s="50"/>
    </row>
    <row r="687" spans="1:5" x14ac:dyDescent="0.15">
      <c r="A687" s="57" t="s">
        <v>186</v>
      </c>
      <c r="B687" s="58" t="s">
        <v>37</v>
      </c>
      <c r="C687" s="61">
        <v>1671</v>
      </c>
      <c r="D687" s="60" t="s">
        <v>195</v>
      </c>
      <c r="E687" s="51"/>
    </row>
    <row r="688" spans="1:5" x14ac:dyDescent="0.15">
      <c r="A688" s="57" t="s">
        <v>186</v>
      </c>
      <c r="B688" s="58" t="s">
        <v>37</v>
      </c>
      <c r="C688" s="59">
        <v>372</v>
      </c>
      <c r="D688" s="60" t="s">
        <v>195</v>
      </c>
      <c r="E688" s="50"/>
    </row>
    <row r="689" spans="1:5" x14ac:dyDescent="0.15">
      <c r="A689" s="57" t="s">
        <v>186</v>
      </c>
      <c r="B689" s="58" t="s">
        <v>37</v>
      </c>
      <c r="C689" s="59">
        <v>279</v>
      </c>
      <c r="D689" s="60" t="s">
        <v>195</v>
      </c>
      <c r="E689" s="50"/>
    </row>
    <row r="690" spans="1:5" x14ac:dyDescent="0.15">
      <c r="A690" s="57" t="s">
        <v>186</v>
      </c>
      <c r="B690" s="58" t="s">
        <v>37</v>
      </c>
      <c r="C690" s="61">
        <v>836</v>
      </c>
      <c r="D690" s="60" t="s">
        <v>195</v>
      </c>
      <c r="E690" s="51"/>
    </row>
    <row r="691" spans="1:5" x14ac:dyDescent="0.15">
      <c r="A691" s="57" t="s">
        <v>186</v>
      </c>
      <c r="B691" s="58" t="s">
        <v>37</v>
      </c>
      <c r="C691" s="59">
        <v>232</v>
      </c>
      <c r="D691" s="60" t="s">
        <v>195</v>
      </c>
      <c r="E691" s="51"/>
    </row>
    <row r="692" spans="1:5" x14ac:dyDescent="0.15">
      <c r="A692" s="57" t="s">
        <v>186</v>
      </c>
      <c r="B692" s="58" t="s">
        <v>37</v>
      </c>
      <c r="C692" s="59">
        <v>1114</v>
      </c>
      <c r="D692" s="60" t="s">
        <v>195</v>
      </c>
      <c r="E692" s="51"/>
    </row>
    <row r="693" spans="1:5" x14ac:dyDescent="0.15">
      <c r="A693" s="57" t="s">
        <v>186</v>
      </c>
      <c r="B693" s="58" t="s">
        <v>37</v>
      </c>
      <c r="C693" s="61">
        <v>1485</v>
      </c>
      <c r="D693" s="60" t="s">
        <v>195</v>
      </c>
      <c r="E693" s="50"/>
    </row>
    <row r="694" spans="1:5" x14ac:dyDescent="0.15">
      <c r="A694" s="57" t="s">
        <v>186</v>
      </c>
      <c r="B694" s="58" t="s">
        <v>37</v>
      </c>
      <c r="C694" s="59">
        <v>3564</v>
      </c>
      <c r="D694" s="60" t="s">
        <v>195</v>
      </c>
      <c r="E694" s="51"/>
    </row>
    <row r="695" spans="1:5" x14ac:dyDescent="0.15">
      <c r="A695" s="57" t="s">
        <v>186</v>
      </c>
      <c r="B695" s="58" t="s">
        <v>37</v>
      </c>
      <c r="C695" s="59">
        <v>3898</v>
      </c>
      <c r="D695" s="60" t="s">
        <v>195</v>
      </c>
      <c r="E695" s="50"/>
    </row>
    <row r="696" spans="1:5" x14ac:dyDescent="0.15">
      <c r="A696" s="57" t="s">
        <v>186</v>
      </c>
      <c r="B696" s="58" t="s">
        <v>37</v>
      </c>
      <c r="C696" s="61">
        <v>743</v>
      </c>
      <c r="D696" s="60" t="s">
        <v>195</v>
      </c>
      <c r="E696" s="51"/>
    </row>
    <row r="697" spans="1:5" x14ac:dyDescent="0.15">
      <c r="A697" s="57" t="s">
        <v>186</v>
      </c>
      <c r="B697" s="58" t="s">
        <v>37</v>
      </c>
      <c r="C697" s="61">
        <v>557</v>
      </c>
      <c r="D697" s="60" t="s">
        <v>195</v>
      </c>
      <c r="E697" s="50"/>
    </row>
    <row r="698" spans="1:5" x14ac:dyDescent="0.15">
      <c r="A698" s="57" t="s">
        <v>186</v>
      </c>
      <c r="B698" s="58" t="s">
        <v>37</v>
      </c>
      <c r="C698" s="59">
        <v>743</v>
      </c>
      <c r="D698" s="60" t="s">
        <v>195</v>
      </c>
      <c r="E698" s="51"/>
    </row>
    <row r="699" spans="1:5" x14ac:dyDescent="0.15">
      <c r="A699" s="57" t="s">
        <v>186</v>
      </c>
      <c r="B699" s="58" t="s">
        <v>37</v>
      </c>
      <c r="C699" s="61">
        <v>2228</v>
      </c>
      <c r="D699" s="60" t="s">
        <v>195</v>
      </c>
      <c r="E699" s="50"/>
    </row>
    <row r="700" spans="1:5" x14ac:dyDescent="0.15">
      <c r="A700" s="57" t="s">
        <v>186</v>
      </c>
      <c r="B700" s="58" t="s">
        <v>37</v>
      </c>
      <c r="C700" s="59">
        <v>2228</v>
      </c>
      <c r="D700" s="60" t="s">
        <v>195</v>
      </c>
      <c r="E700" s="51"/>
    </row>
    <row r="701" spans="1:5" x14ac:dyDescent="0.15">
      <c r="A701" s="57" t="s">
        <v>186</v>
      </c>
      <c r="B701" s="58" t="s">
        <v>37</v>
      </c>
      <c r="C701" s="61">
        <v>186</v>
      </c>
      <c r="D701" s="60" t="s">
        <v>195</v>
      </c>
      <c r="E701" s="51"/>
    </row>
    <row r="702" spans="1:5" x14ac:dyDescent="0.15">
      <c r="A702" s="57" t="s">
        <v>186</v>
      </c>
      <c r="B702" s="58" t="s">
        <v>37</v>
      </c>
      <c r="C702" s="61">
        <v>1253</v>
      </c>
      <c r="D702" s="60" t="s">
        <v>195</v>
      </c>
      <c r="E702" s="50"/>
    </row>
    <row r="703" spans="1:5" x14ac:dyDescent="0.15">
      <c r="A703" s="57" t="s">
        <v>186</v>
      </c>
      <c r="B703" s="58" t="s">
        <v>37</v>
      </c>
      <c r="C703" s="59">
        <v>836</v>
      </c>
      <c r="D703" s="60" t="s">
        <v>195</v>
      </c>
      <c r="E703" s="51"/>
    </row>
    <row r="704" spans="1:5" x14ac:dyDescent="0.15">
      <c r="A704" s="57" t="s">
        <v>186</v>
      </c>
      <c r="B704" s="58" t="s">
        <v>37</v>
      </c>
      <c r="C704" s="61">
        <v>232</v>
      </c>
      <c r="D704" s="60" t="s">
        <v>195</v>
      </c>
      <c r="E704" s="50"/>
    </row>
    <row r="705" spans="1:5" x14ac:dyDescent="0.15">
      <c r="A705" s="57" t="s">
        <v>186</v>
      </c>
      <c r="B705" s="58" t="s">
        <v>37</v>
      </c>
      <c r="C705" s="61">
        <v>2088</v>
      </c>
      <c r="D705" s="60" t="s">
        <v>195</v>
      </c>
      <c r="E705" s="51"/>
    </row>
    <row r="706" spans="1:5" x14ac:dyDescent="0.15">
      <c r="A706" s="57" t="s">
        <v>186</v>
      </c>
      <c r="B706" s="58" t="s">
        <v>37</v>
      </c>
      <c r="C706" s="59">
        <v>70</v>
      </c>
      <c r="D706" s="60" t="s">
        <v>195</v>
      </c>
      <c r="E706" s="50"/>
    </row>
    <row r="707" spans="1:5" x14ac:dyDescent="0.15">
      <c r="A707" s="57" t="s">
        <v>186</v>
      </c>
      <c r="B707" s="58" t="s">
        <v>144</v>
      </c>
      <c r="C707" s="59">
        <v>3871</v>
      </c>
      <c r="D707" s="60" t="s">
        <v>195</v>
      </c>
      <c r="E707" s="51"/>
    </row>
    <row r="708" spans="1:5" x14ac:dyDescent="0.15">
      <c r="A708" s="57" t="s">
        <v>186</v>
      </c>
      <c r="B708" s="58" t="s">
        <v>144</v>
      </c>
      <c r="C708" s="61">
        <v>2228</v>
      </c>
      <c r="D708" s="60" t="s">
        <v>195</v>
      </c>
      <c r="E708" s="50"/>
    </row>
    <row r="709" spans="1:5" x14ac:dyDescent="0.15">
      <c r="A709" s="57" t="s">
        <v>186</v>
      </c>
      <c r="B709" s="58" t="s">
        <v>144</v>
      </c>
      <c r="C709" s="59">
        <v>1120</v>
      </c>
      <c r="D709" s="60" t="s">
        <v>195</v>
      </c>
      <c r="E709" s="51"/>
    </row>
    <row r="710" spans="1:5" x14ac:dyDescent="0.15">
      <c r="A710" s="57" t="s">
        <v>186</v>
      </c>
      <c r="B710" s="58" t="s">
        <v>78</v>
      </c>
      <c r="C710" s="59">
        <v>2599</v>
      </c>
      <c r="D710" s="60" t="s">
        <v>195</v>
      </c>
      <c r="E710" s="50"/>
    </row>
    <row r="711" spans="1:5" x14ac:dyDescent="0.15">
      <c r="A711" s="57" t="s">
        <v>186</v>
      </c>
      <c r="B711" s="58" t="s">
        <v>78</v>
      </c>
      <c r="C711" s="61">
        <v>223</v>
      </c>
      <c r="D711" s="60" t="s">
        <v>195</v>
      </c>
      <c r="E711" s="50"/>
    </row>
    <row r="712" spans="1:5" x14ac:dyDescent="0.15">
      <c r="A712" s="57" t="s">
        <v>186</v>
      </c>
      <c r="B712" s="58" t="s">
        <v>78</v>
      </c>
      <c r="C712" s="59">
        <v>1114</v>
      </c>
      <c r="D712" s="60" t="s">
        <v>195</v>
      </c>
      <c r="E712" s="50"/>
    </row>
    <row r="713" spans="1:5" x14ac:dyDescent="0.15">
      <c r="A713" s="57" t="s">
        <v>186</v>
      </c>
      <c r="B713" s="58" t="s">
        <v>78</v>
      </c>
      <c r="C713" s="61">
        <v>1114</v>
      </c>
      <c r="D713" s="60" t="s">
        <v>195</v>
      </c>
      <c r="E713" s="51"/>
    </row>
    <row r="714" spans="1:5" x14ac:dyDescent="0.15">
      <c r="A714" s="57" t="s">
        <v>186</v>
      </c>
      <c r="B714" s="58" t="s">
        <v>37</v>
      </c>
      <c r="C714" s="59">
        <v>1485</v>
      </c>
      <c r="D714" s="60" t="s">
        <v>195</v>
      </c>
      <c r="E714" s="50"/>
    </row>
    <row r="715" spans="1:5" x14ac:dyDescent="0.15">
      <c r="A715" s="57" t="s">
        <v>186</v>
      </c>
      <c r="B715" s="58" t="s">
        <v>37</v>
      </c>
      <c r="C715" s="61">
        <v>297</v>
      </c>
      <c r="D715" s="60" t="s">
        <v>195</v>
      </c>
      <c r="E715" s="50"/>
    </row>
    <row r="716" spans="1:5" x14ac:dyDescent="0.15">
      <c r="A716" s="57" t="s">
        <v>186</v>
      </c>
      <c r="B716" s="58" t="s">
        <v>7</v>
      </c>
      <c r="C716" s="61">
        <v>2228</v>
      </c>
      <c r="D716" s="60" t="s">
        <v>195</v>
      </c>
      <c r="E716" s="50"/>
    </row>
    <row r="717" spans="1:5" x14ac:dyDescent="0.15">
      <c r="A717" s="57" t="s">
        <v>186</v>
      </c>
      <c r="B717" s="58" t="s">
        <v>7</v>
      </c>
      <c r="C717" s="59">
        <v>3880</v>
      </c>
      <c r="D717" s="60" t="s">
        <v>195</v>
      </c>
      <c r="E717" s="51"/>
    </row>
    <row r="718" spans="1:5" x14ac:dyDescent="0.15">
      <c r="A718" s="57" t="s">
        <v>186</v>
      </c>
      <c r="B718" s="58" t="s">
        <v>37</v>
      </c>
      <c r="C718" s="61">
        <v>836</v>
      </c>
      <c r="D718" s="60" t="s">
        <v>195</v>
      </c>
      <c r="E718" s="50"/>
    </row>
    <row r="719" spans="1:5" x14ac:dyDescent="0.15">
      <c r="A719" s="57" t="s">
        <v>186</v>
      </c>
      <c r="B719" s="58" t="s">
        <v>37</v>
      </c>
      <c r="C719" s="61">
        <v>2088</v>
      </c>
      <c r="D719" s="60" t="s">
        <v>195</v>
      </c>
      <c r="E719" s="51"/>
    </row>
    <row r="720" spans="1:5" x14ac:dyDescent="0.15">
      <c r="A720" s="57" t="s">
        <v>186</v>
      </c>
      <c r="B720" s="58" t="s">
        <v>37</v>
      </c>
      <c r="C720" s="59">
        <v>195</v>
      </c>
      <c r="D720" s="60" t="s">
        <v>195</v>
      </c>
      <c r="E720" s="50"/>
    </row>
    <row r="721" spans="1:5" x14ac:dyDescent="0.15">
      <c r="A721" s="57" t="s">
        <v>186</v>
      </c>
      <c r="B721" s="58" t="s">
        <v>78</v>
      </c>
      <c r="C721" s="61">
        <v>9169</v>
      </c>
      <c r="D721" s="60" t="s">
        <v>195</v>
      </c>
      <c r="E721" s="51"/>
    </row>
    <row r="722" spans="1:5" x14ac:dyDescent="0.15">
      <c r="A722" s="57" t="s">
        <v>186</v>
      </c>
      <c r="B722" s="58" t="s">
        <v>78</v>
      </c>
      <c r="C722" s="61">
        <v>5012</v>
      </c>
      <c r="D722" s="60" t="s">
        <v>195</v>
      </c>
      <c r="E722" s="51"/>
    </row>
    <row r="723" spans="1:5" x14ac:dyDescent="0.15">
      <c r="A723" s="57" t="s">
        <v>186</v>
      </c>
      <c r="B723" s="58" t="s">
        <v>78</v>
      </c>
      <c r="C723" s="59">
        <v>4455</v>
      </c>
      <c r="D723" s="60" t="s">
        <v>195</v>
      </c>
      <c r="E723" s="51"/>
    </row>
    <row r="724" spans="1:5" x14ac:dyDescent="0.15">
      <c r="A724" s="57" t="s">
        <v>186</v>
      </c>
      <c r="B724" s="58" t="s">
        <v>78</v>
      </c>
      <c r="C724" s="61">
        <v>16704</v>
      </c>
      <c r="D724" s="60" t="s">
        <v>195</v>
      </c>
      <c r="E724" s="51"/>
    </row>
    <row r="725" spans="1:5" x14ac:dyDescent="0.15">
      <c r="A725" s="57" t="s">
        <v>186</v>
      </c>
      <c r="B725" s="58" t="s">
        <v>37</v>
      </c>
      <c r="C725" s="59">
        <v>743</v>
      </c>
      <c r="D725" s="60" t="s">
        <v>195</v>
      </c>
      <c r="E725" s="50"/>
    </row>
    <row r="726" spans="1:5" x14ac:dyDescent="0.15">
      <c r="A726" s="57" t="s">
        <v>186</v>
      </c>
      <c r="B726" s="58" t="s">
        <v>37</v>
      </c>
      <c r="C726" s="59">
        <v>4455</v>
      </c>
      <c r="D726" s="60" t="s">
        <v>195</v>
      </c>
      <c r="E726" s="51"/>
    </row>
    <row r="727" spans="1:5" x14ac:dyDescent="0.15">
      <c r="A727" s="57" t="s">
        <v>186</v>
      </c>
      <c r="B727" s="58" t="s">
        <v>37</v>
      </c>
      <c r="C727" s="59">
        <v>743</v>
      </c>
      <c r="D727" s="60" t="s">
        <v>195</v>
      </c>
      <c r="E727" s="50"/>
    </row>
    <row r="728" spans="1:5" x14ac:dyDescent="0.15">
      <c r="A728" s="57" t="s">
        <v>186</v>
      </c>
      <c r="B728" s="58" t="s">
        <v>37</v>
      </c>
      <c r="C728" s="59">
        <v>232</v>
      </c>
      <c r="D728" s="60" t="s">
        <v>195</v>
      </c>
      <c r="E728" s="51"/>
    </row>
    <row r="729" spans="1:5" x14ac:dyDescent="0.15">
      <c r="A729" s="57" t="s">
        <v>186</v>
      </c>
      <c r="B729" s="58" t="s">
        <v>37</v>
      </c>
      <c r="C729" s="59">
        <v>2088</v>
      </c>
      <c r="D729" s="60" t="s">
        <v>195</v>
      </c>
      <c r="E729" s="50"/>
    </row>
    <row r="730" spans="1:5" x14ac:dyDescent="0.15">
      <c r="A730" s="57" t="s">
        <v>186</v>
      </c>
      <c r="B730" s="58" t="s">
        <v>37</v>
      </c>
      <c r="C730" s="61">
        <v>2005</v>
      </c>
      <c r="D730" s="60" t="s">
        <v>195</v>
      </c>
      <c r="E730" s="51"/>
    </row>
    <row r="731" spans="1:5" x14ac:dyDescent="0.15">
      <c r="A731" s="57" t="s">
        <v>186</v>
      </c>
      <c r="B731" s="58" t="s">
        <v>37</v>
      </c>
      <c r="C731" s="59">
        <v>70</v>
      </c>
      <c r="D731" s="60" t="s">
        <v>195</v>
      </c>
      <c r="E731" s="50"/>
    </row>
    <row r="732" spans="1:5" x14ac:dyDescent="0.15">
      <c r="A732" s="57" t="s">
        <v>186</v>
      </c>
      <c r="B732" s="58" t="s">
        <v>37</v>
      </c>
      <c r="C732" s="61">
        <v>279</v>
      </c>
      <c r="D732" s="60" t="s">
        <v>195</v>
      </c>
      <c r="E732" s="51"/>
    </row>
    <row r="733" spans="1:5" x14ac:dyDescent="0.15">
      <c r="A733" s="57" t="s">
        <v>186</v>
      </c>
      <c r="B733" s="58" t="s">
        <v>37</v>
      </c>
      <c r="C733" s="59">
        <v>557</v>
      </c>
      <c r="D733" s="60" t="s">
        <v>195</v>
      </c>
      <c r="E733" s="50"/>
    </row>
    <row r="734" spans="1:5" x14ac:dyDescent="0.15">
      <c r="A734" s="57" t="s">
        <v>186</v>
      </c>
      <c r="B734" s="58" t="s">
        <v>37</v>
      </c>
      <c r="C734" s="61">
        <v>557</v>
      </c>
      <c r="D734" s="60" t="s">
        <v>195</v>
      </c>
      <c r="E734" s="51"/>
    </row>
    <row r="735" spans="1:5" x14ac:dyDescent="0.15">
      <c r="A735" s="57" t="s">
        <v>186</v>
      </c>
      <c r="B735" s="58" t="s">
        <v>37</v>
      </c>
      <c r="C735" s="59">
        <v>279</v>
      </c>
      <c r="D735" s="60" t="s">
        <v>195</v>
      </c>
      <c r="E735" s="50"/>
    </row>
    <row r="736" spans="1:5" x14ac:dyDescent="0.15">
      <c r="A736" s="57" t="s">
        <v>186</v>
      </c>
      <c r="B736" s="58" t="s">
        <v>37</v>
      </c>
      <c r="C736" s="59">
        <v>1411</v>
      </c>
      <c r="D736" s="60" t="s">
        <v>195</v>
      </c>
      <c r="E736" s="51"/>
    </row>
    <row r="737" spans="1:5" x14ac:dyDescent="0.15">
      <c r="A737" s="57" t="s">
        <v>186</v>
      </c>
      <c r="B737" s="58" t="s">
        <v>37</v>
      </c>
      <c r="C737" s="61">
        <v>7424</v>
      </c>
      <c r="D737" s="60" t="s">
        <v>195</v>
      </c>
      <c r="E737" s="50"/>
    </row>
    <row r="738" spans="1:5" x14ac:dyDescent="0.15">
      <c r="A738" s="57" t="s">
        <v>186</v>
      </c>
      <c r="B738" s="58" t="s">
        <v>37</v>
      </c>
      <c r="C738" s="61">
        <v>2228</v>
      </c>
      <c r="D738" s="60" t="s">
        <v>195</v>
      </c>
      <c r="E738" s="51"/>
    </row>
    <row r="739" spans="1:5" x14ac:dyDescent="0.15">
      <c r="A739" s="57" t="s">
        <v>186</v>
      </c>
      <c r="B739" s="58" t="s">
        <v>37</v>
      </c>
      <c r="C739" s="59">
        <v>1485</v>
      </c>
      <c r="D739" s="60" t="s">
        <v>195</v>
      </c>
      <c r="E739" s="50"/>
    </row>
    <row r="740" spans="1:5" x14ac:dyDescent="0.15">
      <c r="A740" s="57" t="s">
        <v>186</v>
      </c>
      <c r="B740" s="58" t="s">
        <v>37</v>
      </c>
      <c r="C740" s="59">
        <v>35</v>
      </c>
      <c r="D740" s="60" t="s">
        <v>195</v>
      </c>
      <c r="E740" s="51"/>
    </row>
    <row r="741" spans="1:5" x14ac:dyDescent="0.15">
      <c r="A741" s="57" t="s">
        <v>186</v>
      </c>
      <c r="B741" s="58" t="s">
        <v>37</v>
      </c>
      <c r="C741" s="61">
        <v>464</v>
      </c>
      <c r="D741" s="60" t="s">
        <v>195</v>
      </c>
      <c r="E741" s="50"/>
    </row>
    <row r="742" spans="1:5" x14ac:dyDescent="0.15">
      <c r="A742" s="57" t="s">
        <v>186</v>
      </c>
      <c r="B742" s="58" t="s">
        <v>37</v>
      </c>
      <c r="C742" s="61">
        <v>3132</v>
      </c>
      <c r="D742" s="60" t="s">
        <v>195</v>
      </c>
      <c r="E742" s="51"/>
    </row>
    <row r="743" spans="1:5" x14ac:dyDescent="0.15">
      <c r="A743" s="57" t="s">
        <v>186</v>
      </c>
      <c r="B743" s="58" t="s">
        <v>78</v>
      </c>
      <c r="C743" s="59">
        <v>1128</v>
      </c>
      <c r="D743" s="60" t="s">
        <v>195</v>
      </c>
      <c r="E743" s="51"/>
    </row>
    <row r="744" spans="1:5" x14ac:dyDescent="0.15">
      <c r="A744" s="57" t="s">
        <v>186</v>
      </c>
      <c r="B744" s="58" t="s">
        <v>78</v>
      </c>
      <c r="C744" s="61">
        <v>2172</v>
      </c>
      <c r="D744" s="60" t="s">
        <v>195</v>
      </c>
      <c r="E744" s="51"/>
    </row>
    <row r="745" spans="1:5" x14ac:dyDescent="0.15">
      <c r="A745" s="57" t="s">
        <v>186</v>
      </c>
      <c r="B745" s="58" t="s">
        <v>7</v>
      </c>
      <c r="C745" s="59">
        <v>335</v>
      </c>
      <c r="D745" s="60" t="s">
        <v>195</v>
      </c>
      <c r="E745" s="51"/>
    </row>
    <row r="746" spans="1:5" x14ac:dyDescent="0.15">
      <c r="A746" s="57" t="s">
        <v>186</v>
      </c>
      <c r="B746" s="58" t="s">
        <v>37</v>
      </c>
      <c r="C746" s="59">
        <v>279</v>
      </c>
      <c r="D746" s="60" t="s">
        <v>195</v>
      </c>
      <c r="E746" s="50"/>
    </row>
    <row r="747" spans="1:5" x14ac:dyDescent="0.15">
      <c r="A747" s="57" t="s">
        <v>186</v>
      </c>
      <c r="B747" s="58" t="s">
        <v>37</v>
      </c>
      <c r="C747" s="61">
        <v>2506</v>
      </c>
      <c r="D747" s="60" t="s">
        <v>195</v>
      </c>
      <c r="E747" s="51"/>
    </row>
    <row r="748" spans="1:5" x14ac:dyDescent="0.15">
      <c r="A748" s="57" t="s">
        <v>186</v>
      </c>
      <c r="B748" s="58" t="s">
        <v>37</v>
      </c>
      <c r="C748" s="61">
        <v>3132</v>
      </c>
      <c r="D748" s="60" t="s">
        <v>195</v>
      </c>
      <c r="E748" s="51"/>
    </row>
    <row r="749" spans="1:5" x14ac:dyDescent="0.15">
      <c r="A749" s="57" t="s">
        <v>186</v>
      </c>
      <c r="B749" s="58" t="s">
        <v>37</v>
      </c>
      <c r="C749" s="59">
        <v>232</v>
      </c>
      <c r="D749" s="60" t="s">
        <v>195</v>
      </c>
      <c r="E749" s="50"/>
    </row>
    <row r="750" spans="1:5" x14ac:dyDescent="0.15">
      <c r="A750" s="57" t="s">
        <v>186</v>
      </c>
      <c r="B750" s="58" t="s">
        <v>37</v>
      </c>
      <c r="C750" s="59">
        <v>2005</v>
      </c>
      <c r="D750" s="60" t="s">
        <v>195</v>
      </c>
      <c r="E750" s="51"/>
    </row>
    <row r="751" spans="1:5" x14ac:dyDescent="0.15">
      <c r="A751" s="57" t="s">
        <v>186</v>
      </c>
      <c r="B751" s="58" t="s">
        <v>37</v>
      </c>
      <c r="C751" s="59">
        <v>1114</v>
      </c>
      <c r="D751" s="60" t="s">
        <v>195</v>
      </c>
      <c r="E751" s="51"/>
    </row>
    <row r="752" spans="1:5" x14ac:dyDescent="0.15">
      <c r="A752" s="57" t="s">
        <v>186</v>
      </c>
      <c r="B752" s="58" t="s">
        <v>37</v>
      </c>
      <c r="C752" s="61">
        <v>11136</v>
      </c>
      <c r="D752" s="60" t="s">
        <v>195</v>
      </c>
      <c r="E752" s="50"/>
    </row>
    <row r="753" spans="1:5" x14ac:dyDescent="0.15">
      <c r="A753" s="57" t="s">
        <v>186</v>
      </c>
      <c r="B753" s="58" t="s">
        <v>37</v>
      </c>
      <c r="C753" s="61">
        <v>3341</v>
      </c>
      <c r="D753" s="60" t="s">
        <v>195</v>
      </c>
      <c r="E753" s="50"/>
    </row>
    <row r="754" spans="1:5" x14ac:dyDescent="0.15">
      <c r="A754" s="57" t="s">
        <v>186</v>
      </c>
      <c r="B754" s="58" t="s">
        <v>37</v>
      </c>
      <c r="C754" s="59">
        <v>1448</v>
      </c>
      <c r="D754" s="60" t="s">
        <v>195</v>
      </c>
      <c r="E754" s="51"/>
    </row>
    <row r="755" spans="1:5" x14ac:dyDescent="0.15">
      <c r="A755" s="57" t="s">
        <v>186</v>
      </c>
      <c r="B755" s="58" t="s">
        <v>37</v>
      </c>
      <c r="C755" s="61">
        <v>1485</v>
      </c>
      <c r="D755" s="60" t="s">
        <v>195</v>
      </c>
      <c r="E755" s="50"/>
    </row>
    <row r="756" spans="1:5" x14ac:dyDescent="0.15">
      <c r="A756" s="57" t="s">
        <v>186</v>
      </c>
      <c r="B756" s="58" t="s">
        <v>37</v>
      </c>
      <c r="C756" s="59">
        <v>7424</v>
      </c>
      <c r="D756" s="60" t="s">
        <v>195</v>
      </c>
      <c r="E756" s="50"/>
    </row>
    <row r="757" spans="1:5" x14ac:dyDescent="0.15">
      <c r="A757" s="57" t="s">
        <v>186</v>
      </c>
      <c r="B757" s="58" t="s">
        <v>37</v>
      </c>
      <c r="C757" s="61">
        <v>4455</v>
      </c>
      <c r="D757" s="60" t="s">
        <v>195</v>
      </c>
      <c r="E757" s="51"/>
    </row>
    <row r="758" spans="1:5" x14ac:dyDescent="0.15">
      <c r="A758" s="57" t="s">
        <v>186</v>
      </c>
      <c r="B758" s="58" t="s">
        <v>37</v>
      </c>
      <c r="C758" s="59">
        <v>743</v>
      </c>
      <c r="D758" s="60" t="s">
        <v>195</v>
      </c>
      <c r="E758" s="50"/>
    </row>
    <row r="759" spans="1:5" x14ac:dyDescent="0.15">
      <c r="A759" s="57" t="s">
        <v>186</v>
      </c>
      <c r="B759" s="58" t="s">
        <v>37</v>
      </c>
      <c r="C759" s="61">
        <v>836</v>
      </c>
      <c r="D759" s="60" t="s">
        <v>195</v>
      </c>
      <c r="E759" s="50"/>
    </row>
    <row r="760" spans="1:5" x14ac:dyDescent="0.15">
      <c r="A760" s="57" t="s">
        <v>186</v>
      </c>
      <c r="B760" s="58" t="s">
        <v>37</v>
      </c>
      <c r="C760" s="61">
        <v>696</v>
      </c>
      <c r="D760" s="60" t="s">
        <v>195</v>
      </c>
      <c r="E760" s="50"/>
    </row>
    <row r="761" spans="1:5" x14ac:dyDescent="0.15">
      <c r="A761" s="57" t="s">
        <v>186</v>
      </c>
      <c r="B761" s="58" t="s">
        <v>37</v>
      </c>
      <c r="C761" s="61">
        <v>3132</v>
      </c>
      <c r="D761" s="60" t="s">
        <v>195</v>
      </c>
      <c r="E761" s="51"/>
    </row>
    <row r="762" spans="1:5" x14ac:dyDescent="0.15">
      <c r="A762" s="57" t="s">
        <v>186</v>
      </c>
      <c r="B762" s="58" t="s">
        <v>37</v>
      </c>
      <c r="C762" s="61">
        <v>232</v>
      </c>
      <c r="D762" s="60" t="s">
        <v>195</v>
      </c>
      <c r="E762" s="51"/>
    </row>
    <row r="763" spans="1:5" x14ac:dyDescent="0.15">
      <c r="A763" s="57" t="s">
        <v>186</v>
      </c>
      <c r="B763" s="58" t="s">
        <v>37</v>
      </c>
      <c r="C763" s="61">
        <v>418</v>
      </c>
      <c r="D763" s="60" t="s">
        <v>195</v>
      </c>
      <c r="E763" s="50"/>
    </row>
    <row r="764" spans="1:5" x14ac:dyDescent="0.15">
      <c r="A764" s="57" t="s">
        <v>186</v>
      </c>
      <c r="B764" s="58" t="s">
        <v>37</v>
      </c>
      <c r="C764" s="59">
        <v>279</v>
      </c>
      <c r="D764" s="60" t="s">
        <v>195</v>
      </c>
      <c r="E764" s="50"/>
    </row>
    <row r="765" spans="1:5" x14ac:dyDescent="0.15">
      <c r="A765" s="57" t="s">
        <v>186</v>
      </c>
      <c r="B765" s="58" t="s">
        <v>37</v>
      </c>
      <c r="C765" s="61">
        <v>279</v>
      </c>
      <c r="D765" s="60" t="s">
        <v>195</v>
      </c>
      <c r="E765" s="51"/>
    </row>
    <row r="766" spans="1:5" x14ac:dyDescent="0.15">
      <c r="A766" s="57" t="s">
        <v>186</v>
      </c>
      <c r="B766" s="58" t="s">
        <v>37</v>
      </c>
      <c r="C766" s="59">
        <v>418</v>
      </c>
      <c r="D766" s="60" t="s">
        <v>195</v>
      </c>
      <c r="E766" s="50"/>
    </row>
    <row r="767" spans="1:5" x14ac:dyDescent="0.15">
      <c r="A767" s="57" t="s">
        <v>186</v>
      </c>
      <c r="B767" s="58" t="s">
        <v>37</v>
      </c>
      <c r="C767" s="61">
        <v>140</v>
      </c>
      <c r="D767" s="60" t="s">
        <v>195</v>
      </c>
      <c r="E767" s="51"/>
    </row>
    <row r="768" spans="1:5" x14ac:dyDescent="0.15">
      <c r="A768" s="57" t="s">
        <v>186</v>
      </c>
      <c r="B768" s="58" t="s">
        <v>37</v>
      </c>
      <c r="C768" s="59">
        <v>140</v>
      </c>
      <c r="D768" s="60" t="s">
        <v>195</v>
      </c>
      <c r="E768" s="51"/>
    </row>
    <row r="769" spans="1:5" x14ac:dyDescent="0.15">
      <c r="A769" s="57" t="s">
        <v>186</v>
      </c>
      <c r="B769" s="58" t="s">
        <v>78</v>
      </c>
      <c r="C769" s="59">
        <v>4585</v>
      </c>
      <c r="D769" s="60" t="s">
        <v>195</v>
      </c>
      <c r="E769" s="51"/>
    </row>
    <row r="770" spans="1:5" x14ac:dyDescent="0.15">
      <c r="A770" s="57" t="s">
        <v>186</v>
      </c>
      <c r="B770" s="58" t="s">
        <v>37</v>
      </c>
      <c r="C770" s="59">
        <v>24</v>
      </c>
      <c r="D770" s="60" t="s">
        <v>195</v>
      </c>
      <c r="E770" s="50"/>
    </row>
    <row r="771" spans="1:5" x14ac:dyDescent="0.15">
      <c r="A771" s="57" t="s">
        <v>186</v>
      </c>
      <c r="B771" s="58" t="s">
        <v>37</v>
      </c>
      <c r="C771" s="61">
        <v>836</v>
      </c>
      <c r="D771" s="60" t="s">
        <v>195</v>
      </c>
      <c r="E771" s="51"/>
    </row>
    <row r="772" spans="1:5" x14ac:dyDescent="0.15">
      <c r="A772" s="57" t="s">
        <v>186</v>
      </c>
      <c r="B772" s="58" t="s">
        <v>37</v>
      </c>
      <c r="C772" s="59">
        <v>232</v>
      </c>
      <c r="D772" s="60" t="s">
        <v>195</v>
      </c>
      <c r="E772" s="50"/>
    </row>
    <row r="773" spans="1:5" x14ac:dyDescent="0.15">
      <c r="A773" s="57" t="s">
        <v>186</v>
      </c>
      <c r="B773" s="58" t="s">
        <v>37</v>
      </c>
      <c r="C773" s="59">
        <v>2088</v>
      </c>
      <c r="D773" s="60" t="s">
        <v>195</v>
      </c>
      <c r="E773" s="50"/>
    </row>
    <row r="774" spans="1:5" x14ac:dyDescent="0.15">
      <c r="A774" s="57" t="s">
        <v>186</v>
      </c>
      <c r="B774" s="58" t="s">
        <v>37</v>
      </c>
      <c r="C774" s="61">
        <v>1114</v>
      </c>
      <c r="D774" s="60" t="s">
        <v>195</v>
      </c>
      <c r="E774" s="51"/>
    </row>
    <row r="775" spans="1:5" x14ac:dyDescent="0.15">
      <c r="A775" s="57" t="s">
        <v>186</v>
      </c>
      <c r="B775" s="58" t="s">
        <v>37</v>
      </c>
      <c r="C775" s="59">
        <v>4455</v>
      </c>
      <c r="D775" s="60" t="s">
        <v>195</v>
      </c>
      <c r="E775" s="50"/>
    </row>
    <row r="776" spans="1:5" x14ac:dyDescent="0.15">
      <c r="A776" s="57" t="s">
        <v>186</v>
      </c>
      <c r="B776" s="58" t="s">
        <v>37</v>
      </c>
      <c r="C776" s="61">
        <v>743</v>
      </c>
      <c r="D776" s="60" t="s">
        <v>195</v>
      </c>
      <c r="E776" s="51"/>
    </row>
    <row r="777" spans="1:5" x14ac:dyDescent="0.15">
      <c r="A777" s="57" t="s">
        <v>186</v>
      </c>
      <c r="B777" s="58" t="s">
        <v>144</v>
      </c>
      <c r="C777" s="61">
        <v>5568</v>
      </c>
      <c r="D777" s="60" t="s">
        <v>195</v>
      </c>
      <c r="E777" s="50"/>
    </row>
    <row r="778" spans="1:5" x14ac:dyDescent="0.15">
      <c r="A778" s="57" t="s">
        <v>186</v>
      </c>
      <c r="B778" s="58" t="s">
        <v>144</v>
      </c>
      <c r="C778" s="59">
        <v>2239</v>
      </c>
      <c r="D778" s="60" t="s">
        <v>195</v>
      </c>
      <c r="E778" s="51"/>
    </row>
    <row r="779" spans="1:5" x14ac:dyDescent="0.15">
      <c r="A779" s="57" t="s">
        <v>186</v>
      </c>
      <c r="B779" s="58" t="s">
        <v>78</v>
      </c>
      <c r="C779" s="59">
        <v>1253</v>
      </c>
      <c r="D779" s="60" t="s">
        <v>195</v>
      </c>
      <c r="E779" s="50"/>
    </row>
    <row r="780" spans="1:5" x14ac:dyDescent="0.15">
      <c r="A780" s="57" t="s">
        <v>186</v>
      </c>
      <c r="B780" s="58" t="s">
        <v>78</v>
      </c>
      <c r="C780" s="61">
        <v>3341</v>
      </c>
      <c r="D780" s="60" t="s">
        <v>195</v>
      </c>
      <c r="E780" s="51"/>
    </row>
    <row r="781" spans="1:5" x14ac:dyDescent="0.15">
      <c r="A781" s="57" t="s">
        <v>186</v>
      </c>
      <c r="B781" s="58" t="s">
        <v>78</v>
      </c>
      <c r="C781" s="59">
        <v>27840</v>
      </c>
      <c r="D781" s="60" t="s">
        <v>195</v>
      </c>
      <c r="E781" s="50"/>
    </row>
    <row r="782" spans="1:5" x14ac:dyDescent="0.15">
      <c r="A782" s="57" t="s">
        <v>187</v>
      </c>
      <c r="B782" s="58" t="s">
        <v>78</v>
      </c>
      <c r="C782" s="59">
        <v>2631</v>
      </c>
      <c r="D782" s="60" t="s">
        <v>195</v>
      </c>
      <c r="E782" s="51"/>
    </row>
    <row r="783" spans="1:5" x14ac:dyDescent="0.15">
      <c r="A783" s="57" t="s">
        <v>186</v>
      </c>
      <c r="B783" s="58" t="s">
        <v>7</v>
      </c>
      <c r="C783" s="59">
        <v>836</v>
      </c>
      <c r="D783" s="60" t="s">
        <v>195</v>
      </c>
      <c r="E783" s="50"/>
    </row>
    <row r="784" spans="1:5" x14ac:dyDescent="0.15">
      <c r="A784" s="57" t="s">
        <v>186</v>
      </c>
      <c r="B784" s="58" t="s">
        <v>7</v>
      </c>
      <c r="C784" s="61">
        <v>1337</v>
      </c>
      <c r="D784" s="60" t="s">
        <v>195</v>
      </c>
      <c r="E784" s="51"/>
    </row>
    <row r="785" spans="1:5" x14ac:dyDescent="0.15">
      <c r="A785" s="57" t="s">
        <v>186</v>
      </c>
      <c r="B785" s="58" t="s">
        <v>7</v>
      </c>
      <c r="C785" s="61">
        <v>17818</v>
      </c>
      <c r="D785" s="60" t="s">
        <v>195</v>
      </c>
      <c r="E785" s="51"/>
    </row>
    <row r="786" spans="1:5" x14ac:dyDescent="0.15">
      <c r="A786" s="57" t="s">
        <v>186</v>
      </c>
      <c r="B786" s="58" t="s">
        <v>7</v>
      </c>
      <c r="C786" s="59">
        <v>149</v>
      </c>
      <c r="D786" s="60" t="s">
        <v>195</v>
      </c>
      <c r="E786" s="50"/>
    </row>
    <row r="787" spans="1:5" x14ac:dyDescent="0.15">
      <c r="A787" s="57" t="s">
        <v>186</v>
      </c>
      <c r="B787" s="58" t="s">
        <v>37</v>
      </c>
      <c r="C787" s="59">
        <v>232</v>
      </c>
      <c r="D787" s="60" t="s">
        <v>195</v>
      </c>
      <c r="E787" s="50"/>
    </row>
    <row r="788" spans="1:5" x14ac:dyDescent="0.15">
      <c r="A788" s="57" t="s">
        <v>186</v>
      </c>
      <c r="B788" s="58" t="s">
        <v>37</v>
      </c>
      <c r="C788" s="61">
        <v>3132</v>
      </c>
      <c r="D788" s="60" t="s">
        <v>195</v>
      </c>
      <c r="E788" s="51"/>
    </row>
    <row r="789" spans="1:5" x14ac:dyDescent="0.15">
      <c r="A789" s="57" t="s">
        <v>186</v>
      </c>
      <c r="B789" s="58" t="s">
        <v>37</v>
      </c>
      <c r="C789" s="59">
        <v>557</v>
      </c>
      <c r="D789" s="60" t="s">
        <v>195</v>
      </c>
      <c r="E789" s="50"/>
    </row>
    <row r="790" spans="1:5" x14ac:dyDescent="0.15">
      <c r="A790" s="57" t="s">
        <v>188</v>
      </c>
      <c r="B790" s="58" t="s">
        <v>124</v>
      </c>
      <c r="C790" s="61">
        <v>1170</v>
      </c>
      <c r="D790" s="60" t="s">
        <v>195</v>
      </c>
      <c r="E790" s="50"/>
    </row>
    <row r="791" spans="1:5" x14ac:dyDescent="0.15">
      <c r="A791" s="57" t="s">
        <v>188</v>
      </c>
      <c r="B791" s="58" t="s">
        <v>124</v>
      </c>
      <c r="C791" s="59">
        <v>376</v>
      </c>
      <c r="D791" s="60" t="s">
        <v>195</v>
      </c>
      <c r="E791" s="51"/>
    </row>
    <row r="792" spans="1:5" x14ac:dyDescent="0.15">
      <c r="A792" s="57" t="s">
        <v>188</v>
      </c>
      <c r="B792" s="58" t="s">
        <v>124</v>
      </c>
      <c r="C792" s="61">
        <v>627</v>
      </c>
      <c r="D792" s="60" t="s">
        <v>195</v>
      </c>
      <c r="E792" s="50"/>
    </row>
    <row r="793" spans="1:5" x14ac:dyDescent="0.15">
      <c r="A793" s="57" t="s">
        <v>186</v>
      </c>
      <c r="B793" s="58" t="s">
        <v>37</v>
      </c>
      <c r="C793" s="59">
        <v>4455</v>
      </c>
      <c r="D793" s="60" t="s">
        <v>195</v>
      </c>
      <c r="E793" s="51"/>
    </row>
    <row r="794" spans="1:5" x14ac:dyDescent="0.15">
      <c r="A794" s="57" t="s">
        <v>186</v>
      </c>
      <c r="B794" s="58" t="s">
        <v>37</v>
      </c>
      <c r="C794" s="61">
        <v>836</v>
      </c>
      <c r="D794" s="60" t="s">
        <v>195</v>
      </c>
      <c r="E794" s="51"/>
    </row>
    <row r="795" spans="1:5" x14ac:dyDescent="0.15">
      <c r="A795" s="57" t="s">
        <v>186</v>
      </c>
      <c r="B795" s="58" t="s">
        <v>37</v>
      </c>
      <c r="C795" s="61">
        <v>2088</v>
      </c>
      <c r="D795" s="60" t="s">
        <v>195</v>
      </c>
      <c r="E795" s="50"/>
    </row>
    <row r="796" spans="1:5" x14ac:dyDescent="0.15">
      <c r="A796" s="57" t="s">
        <v>186</v>
      </c>
      <c r="B796" s="58" t="s">
        <v>37</v>
      </c>
      <c r="C796" s="59">
        <v>2005</v>
      </c>
      <c r="D796" s="60" t="s">
        <v>195</v>
      </c>
      <c r="E796" s="50"/>
    </row>
    <row r="797" spans="1:5" x14ac:dyDescent="0.15">
      <c r="A797" s="57" t="s">
        <v>186</v>
      </c>
      <c r="B797" s="58" t="s">
        <v>144</v>
      </c>
      <c r="C797" s="61">
        <v>1207</v>
      </c>
      <c r="D797" s="60" t="s">
        <v>195</v>
      </c>
      <c r="E797" s="50"/>
    </row>
    <row r="798" spans="1:5" x14ac:dyDescent="0.15">
      <c r="A798" s="57" t="s">
        <v>187</v>
      </c>
      <c r="B798" s="58" t="s">
        <v>144</v>
      </c>
      <c r="C798" s="59">
        <v>14141</v>
      </c>
      <c r="D798" s="60" t="s">
        <v>195</v>
      </c>
      <c r="E798" s="50"/>
    </row>
    <row r="799" spans="1:5" x14ac:dyDescent="0.15">
      <c r="A799" s="57" t="s">
        <v>186</v>
      </c>
      <c r="B799" s="58" t="s">
        <v>78</v>
      </c>
      <c r="C799" s="59">
        <v>2506</v>
      </c>
      <c r="D799" s="60" t="s">
        <v>195</v>
      </c>
      <c r="E799" s="51"/>
    </row>
    <row r="800" spans="1:5" x14ac:dyDescent="0.15">
      <c r="A800" s="57" t="s">
        <v>186</v>
      </c>
      <c r="B800" s="58" t="s">
        <v>78</v>
      </c>
      <c r="C800" s="61">
        <v>4455</v>
      </c>
      <c r="D800" s="60" t="s">
        <v>195</v>
      </c>
      <c r="E800" s="50"/>
    </row>
    <row r="801" spans="1:5" x14ac:dyDescent="0.15">
      <c r="A801" s="57" t="s">
        <v>186</v>
      </c>
      <c r="B801" s="58" t="s">
        <v>78</v>
      </c>
      <c r="C801" s="59">
        <v>23664</v>
      </c>
      <c r="D801" s="60" t="s">
        <v>195</v>
      </c>
      <c r="E801" s="50"/>
    </row>
    <row r="802" spans="1:5" x14ac:dyDescent="0.15">
      <c r="A802" s="57" t="s">
        <v>186</v>
      </c>
      <c r="B802" s="58" t="s">
        <v>7</v>
      </c>
      <c r="C802" s="61">
        <v>836</v>
      </c>
      <c r="D802" s="60" t="s">
        <v>195</v>
      </c>
      <c r="E802" s="50"/>
    </row>
    <row r="803" spans="1:5" x14ac:dyDescent="0.15">
      <c r="A803" s="57" t="s">
        <v>186</v>
      </c>
      <c r="B803" s="58" t="s">
        <v>37</v>
      </c>
      <c r="C803" s="59">
        <v>836</v>
      </c>
      <c r="D803" s="60" t="s">
        <v>195</v>
      </c>
      <c r="E803" s="50"/>
    </row>
    <row r="804" spans="1:5" x14ac:dyDescent="0.15">
      <c r="A804" s="57" t="s">
        <v>186</v>
      </c>
      <c r="B804" s="58" t="s">
        <v>37</v>
      </c>
      <c r="C804" s="59">
        <v>4455</v>
      </c>
      <c r="D804" s="60" t="s">
        <v>195</v>
      </c>
      <c r="E804" s="51"/>
    </row>
    <row r="805" spans="1:5" x14ac:dyDescent="0.15">
      <c r="A805" s="57" t="s">
        <v>186</v>
      </c>
      <c r="B805" s="58" t="s">
        <v>37</v>
      </c>
      <c r="C805" s="59">
        <v>1485</v>
      </c>
      <c r="D805" s="60" t="s">
        <v>195</v>
      </c>
      <c r="E805" s="50"/>
    </row>
    <row r="806" spans="1:5" x14ac:dyDescent="0.15">
      <c r="A806" s="57" t="s">
        <v>186</v>
      </c>
      <c r="B806" s="58" t="s">
        <v>37</v>
      </c>
      <c r="C806" s="59">
        <v>140</v>
      </c>
      <c r="D806" s="60" t="s">
        <v>195</v>
      </c>
      <c r="E806" s="51"/>
    </row>
    <row r="807" spans="1:5" x14ac:dyDescent="0.15">
      <c r="A807" s="57" t="s">
        <v>186</v>
      </c>
      <c r="B807" s="58" t="s">
        <v>37</v>
      </c>
      <c r="C807" s="61">
        <v>1671</v>
      </c>
      <c r="D807" s="60" t="s">
        <v>195</v>
      </c>
      <c r="E807" s="51"/>
    </row>
    <row r="808" spans="1:5" x14ac:dyDescent="0.15">
      <c r="A808" s="57" t="s">
        <v>186</v>
      </c>
      <c r="B808" s="58" t="s">
        <v>37</v>
      </c>
      <c r="C808" s="59">
        <v>232</v>
      </c>
      <c r="D808" s="60" t="s">
        <v>195</v>
      </c>
      <c r="E808" s="50"/>
    </row>
    <row r="809" spans="1:5" x14ac:dyDescent="0.15">
      <c r="A809" s="57" t="s">
        <v>186</v>
      </c>
      <c r="B809" s="58" t="s">
        <v>37</v>
      </c>
      <c r="C809" s="59">
        <v>2088</v>
      </c>
      <c r="D809" s="60" t="s">
        <v>195</v>
      </c>
      <c r="E809" s="50"/>
    </row>
    <row r="810" spans="1:5" x14ac:dyDescent="0.15">
      <c r="A810" s="57" t="s">
        <v>186</v>
      </c>
      <c r="B810" s="58" t="s">
        <v>7</v>
      </c>
      <c r="C810" s="59">
        <v>891</v>
      </c>
      <c r="D810" s="60" t="s">
        <v>195</v>
      </c>
      <c r="E810" s="50"/>
    </row>
    <row r="811" spans="1:5" x14ac:dyDescent="0.15">
      <c r="A811" s="57" t="s">
        <v>187</v>
      </c>
      <c r="B811" s="58" t="s">
        <v>7</v>
      </c>
      <c r="C811" s="61">
        <v>439</v>
      </c>
      <c r="D811" s="60" t="s">
        <v>195</v>
      </c>
      <c r="E811" s="51"/>
    </row>
    <row r="812" spans="1:5" x14ac:dyDescent="0.15">
      <c r="A812" s="57" t="s">
        <v>186</v>
      </c>
      <c r="B812" s="58" t="s">
        <v>78</v>
      </c>
      <c r="C812" s="59">
        <v>2599</v>
      </c>
      <c r="D812" s="60" t="s">
        <v>195</v>
      </c>
      <c r="E812" s="50"/>
    </row>
    <row r="813" spans="1:5" x14ac:dyDescent="0.15">
      <c r="A813" s="57" t="s">
        <v>186</v>
      </c>
      <c r="B813" s="58" t="s">
        <v>78</v>
      </c>
      <c r="C813" s="61">
        <v>1114</v>
      </c>
      <c r="D813" s="60" t="s">
        <v>195</v>
      </c>
      <c r="E813" s="51"/>
    </row>
    <row r="814" spans="1:5" x14ac:dyDescent="0.15">
      <c r="A814" s="57" t="s">
        <v>186</v>
      </c>
      <c r="B814" s="58" t="s">
        <v>78</v>
      </c>
      <c r="C814" s="59">
        <v>1300</v>
      </c>
      <c r="D814" s="60" t="s">
        <v>195</v>
      </c>
      <c r="E814" s="50"/>
    </row>
    <row r="815" spans="1:5" x14ac:dyDescent="0.15">
      <c r="A815" s="57" t="s">
        <v>186</v>
      </c>
      <c r="B815" s="58" t="s">
        <v>144</v>
      </c>
      <c r="C815" s="61">
        <v>5513</v>
      </c>
      <c r="D815" s="60" t="s">
        <v>195</v>
      </c>
      <c r="E815" s="51"/>
    </row>
    <row r="816" spans="1:5" x14ac:dyDescent="0.15">
      <c r="A816" s="57" t="s">
        <v>186</v>
      </c>
      <c r="B816" s="58" t="s">
        <v>144</v>
      </c>
      <c r="C816" s="59">
        <v>5568</v>
      </c>
      <c r="D816" s="60" t="s">
        <v>195</v>
      </c>
      <c r="E816" s="51"/>
    </row>
    <row r="817" spans="1:5" x14ac:dyDescent="0.15">
      <c r="A817" s="57" t="s">
        <v>186</v>
      </c>
      <c r="B817" s="58" t="s">
        <v>144</v>
      </c>
      <c r="C817" s="61">
        <v>1120</v>
      </c>
      <c r="D817" s="60" t="s">
        <v>195</v>
      </c>
      <c r="E817" s="50"/>
    </row>
    <row r="818" spans="1:5" x14ac:dyDescent="0.15">
      <c r="A818" s="57" t="s">
        <v>186</v>
      </c>
      <c r="B818" s="58" t="s">
        <v>7</v>
      </c>
      <c r="C818" s="59">
        <v>3351</v>
      </c>
      <c r="D818" s="60" t="s">
        <v>195</v>
      </c>
      <c r="E818" s="51"/>
    </row>
    <row r="819" spans="1:5" x14ac:dyDescent="0.15">
      <c r="A819" s="57" t="s">
        <v>186</v>
      </c>
      <c r="B819" s="58" t="s">
        <v>37</v>
      </c>
      <c r="C819" s="61">
        <v>836</v>
      </c>
      <c r="D819" s="60" t="s">
        <v>195</v>
      </c>
      <c r="E819" s="50"/>
    </row>
    <row r="820" spans="1:5" x14ac:dyDescent="0.15">
      <c r="A820" s="57" t="s">
        <v>186</v>
      </c>
      <c r="B820" s="58" t="s">
        <v>37</v>
      </c>
      <c r="C820" s="59">
        <v>140</v>
      </c>
      <c r="D820" s="60" t="s">
        <v>195</v>
      </c>
      <c r="E820" s="50"/>
    </row>
    <row r="821" spans="1:5" x14ac:dyDescent="0.15">
      <c r="A821" s="57" t="s">
        <v>186</v>
      </c>
      <c r="B821" s="58" t="s">
        <v>37</v>
      </c>
      <c r="C821" s="61">
        <v>836</v>
      </c>
      <c r="D821" s="60" t="s">
        <v>195</v>
      </c>
      <c r="E821" s="50"/>
    </row>
    <row r="822" spans="1:5" x14ac:dyDescent="0.15">
      <c r="A822" s="57" t="s">
        <v>186</v>
      </c>
      <c r="B822" s="58" t="s">
        <v>37</v>
      </c>
      <c r="C822" s="61">
        <v>232</v>
      </c>
      <c r="D822" s="60" t="s">
        <v>195</v>
      </c>
      <c r="E822" s="50"/>
    </row>
    <row r="823" spans="1:5" x14ac:dyDescent="0.15">
      <c r="A823" s="57" t="s">
        <v>186</v>
      </c>
      <c r="B823" s="58" t="s">
        <v>37</v>
      </c>
      <c r="C823" s="61">
        <v>2088</v>
      </c>
      <c r="D823" s="60" t="s">
        <v>195</v>
      </c>
      <c r="E823" s="50"/>
    </row>
    <row r="824" spans="1:5" x14ac:dyDescent="0.15">
      <c r="A824" s="57" t="s">
        <v>186</v>
      </c>
      <c r="B824" s="58" t="s">
        <v>37</v>
      </c>
      <c r="C824" s="61">
        <v>116</v>
      </c>
      <c r="D824" s="60" t="s">
        <v>195</v>
      </c>
      <c r="E824" s="50"/>
    </row>
    <row r="825" spans="1:5" x14ac:dyDescent="0.15">
      <c r="A825" s="57" t="s">
        <v>186</v>
      </c>
      <c r="B825" s="58" t="s">
        <v>37</v>
      </c>
      <c r="C825" s="59">
        <v>140</v>
      </c>
      <c r="D825" s="60" t="s">
        <v>195</v>
      </c>
      <c r="E825" s="50"/>
    </row>
    <row r="826" spans="1:5" x14ac:dyDescent="0.15">
      <c r="A826" s="57" t="s">
        <v>186</v>
      </c>
      <c r="B826" s="58" t="s">
        <v>37</v>
      </c>
      <c r="C826" s="61">
        <v>140</v>
      </c>
      <c r="D826" s="60" t="s">
        <v>195</v>
      </c>
      <c r="E826" s="50"/>
    </row>
    <row r="827" spans="1:5" x14ac:dyDescent="0.15">
      <c r="A827" s="57" t="s">
        <v>186</v>
      </c>
      <c r="B827" s="58" t="s">
        <v>37</v>
      </c>
      <c r="C827" s="59">
        <v>140</v>
      </c>
      <c r="D827" s="60" t="s">
        <v>195</v>
      </c>
      <c r="E827" s="51"/>
    </row>
    <row r="828" spans="1:5" x14ac:dyDescent="0.15">
      <c r="A828" s="57" t="s">
        <v>186</v>
      </c>
      <c r="B828" s="58" t="s">
        <v>78</v>
      </c>
      <c r="C828" s="61">
        <v>4585</v>
      </c>
      <c r="D828" s="60" t="s">
        <v>195</v>
      </c>
      <c r="E828" s="50"/>
    </row>
    <row r="829" spans="1:5" x14ac:dyDescent="0.15">
      <c r="A829" s="57" t="s">
        <v>186</v>
      </c>
      <c r="B829" s="58" t="s">
        <v>37</v>
      </c>
      <c r="C829" s="61">
        <v>3341</v>
      </c>
      <c r="D829" s="60" t="s">
        <v>195</v>
      </c>
      <c r="E829" s="51"/>
    </row>
    <row r="830" spans="1:5" x14ac:dyDescent="0.15">
      <c r="A830" s="57" t="s">
        <v>186</v>
      </c>
      <c r="B830" s="58" t="s">
        <v>37</v>
      </c>
      <c r="C830" s="61">
        <v>1114</v>
      </c>
      <c r="D830" s="60" t="s">
        <v>195</v>
      </c>
      <c r="E830" s="50"/>
    </row>
    <row r="831" spans="1:5" x14ac:dyDescent="0.15">
      <c r="A831" s="57" t="s">
        <v>186</v>
      </c>
      <c r="B831" s="58" t="s">
        <v>37</v>
      </c>
      <c r="C831" s="59">
        <v>836</v>
      </c>
      <c r="D831" s="60" t="s">
        <v>195</v>
      </c>
      <c r="E831" s="50"/>
    </row>
    <row r="832" spans="1:5" x14ac:dyDescent="0.15">
      <c r="A832" s="57" t="s">
        <v>186</v>
      </c>
      <c r="B832" s="58" t="s">
        <v>37</v>
      </c>
      <c r="C832" s="61">
        <v>1044</v>
      </c>
      <c r="D832" s="60" t="s">
        <v>195</v>
      </c>
      <c r="E832" s="50"/>
    </row>
    <row r="833" spans="1:5" x14ac:dyDescent="0.15">
      <c r="A833" s="57" t="s">
        <v>186</v>
      </c>
      <c r="B833" s="58" t="s">
        <v>37</v>
      </c>
      <c r="C833" s="61">
        <v>70</v>
      </c>
      <c r="D833" s="60" t="s">
        <v>195</v>
      </c>
      <c r="E833" s="51"/>
    </row>
    <row r="834" spans="1:5" x14ac:dyDescent="0.15">
      <c r="A834" s="57" t="s">
        <v>186</v>
      </c>
      <c r="B834" s="58" t="s">
        <v>78</v>
      </c>
      <c r="C834" s="61">
        <v>5012</v>
      </c>
      <c r="D834" s="60" t="s">
        <v>195</v>
      </c>
      <c r="E834" s="51"/>
    </row>
    <row r="835" spans="1:5" x14ac:dyDescent="0.15">
      <c r="A835" s="57" t="s">
        <v>186</v>
      </c>
      <c r="B835" s="58" t="s">
        <v>78</v>
      </c>
      <c r="C835" s="61">
        <v>2256</v>
      </c>
      <c r="D835" s="60" t="s">
        <v>195</v>
      </c>
      <c r="E835" s="50"/>
    </row>
    <row r="836" spans="1:5" x14ac:dyDescent="0.15">
      <c r="A836" s="57" t="s">
        <v>186</v>
      </c>
      <c r="B836" s="58" t="s">
        <v>78</v>
      </c>
      <c r="C836" s="59">
        <v>919</v>
      </c>
      <c r="D836" s="60" t="s">
        <v>195</v>
      </c>
      <c r="E836" s="51"/>
    </row>
    <row r="837" spans="1:5" x14ac:dyDescent="0.15">
      <c r="A837" s="57" t="s">
        <v>186</v>
      </c>
      <c r="B837" s="58" t="s">
        <v>78</v>
      </c>
      <c r="C837" s="61">
        <v>543</v>
      </c>
      <c r="D837" s="60" t="s">
        <v>195</v>
      </c>
      <c r="E837" s="50"/>
    </row>
    <row r="838" spans="1:5" x14ac:dyDescent="0.15">
      <c r="A838" s="57" t="s">
        <v>186</v>
      </c>
      <c r="B838" s="58" t="s">
        <v>78</v>
      </c>
      <c r="C838" s="61">
        <v>2506</v>
      </c>
      <c r="D838" s="60" t="s">
        <v>195</v>
      </c>
      <c r="E838" s="51"/>
    </row>
    <row r="839" spans="1:5" x14ac:dyDescent="0.15">
      <c r="A839" s="57" t="s">
        <v>186</v>
      </c>
      <c r="B839" s="58" t="s">
        <v>78</v>
      </c>
      <c r="C839" s="59">
        <v>2228</v>
      </c>
      <c r="D839" s="60" t="s">
        <v>195</v>
      </c>
      <c r="E839" s="50"/>
    </row>
    <row r="840" spans="1:5" x14ac:dyDescent="0.15">
      <c r="A840" s="57" t="s">
        <v>186</v>
      </c>
      <c r="B840" s="58" t="s">
        <v>78</v>
      </c>
      <c r="C840" s="61">
        <v>27840</v>
      </c>
      <c r="D840" s="60" t="s">
        <v>195</v>
      </c>
      <c r="E840" s="51"/>
    </row>
    <row r="841" spans="1:5" x14ac:dyDescent="0.15">
      <c r="A841" s="57" t="s">
        <v>186</v>
      </c>
      <c r="B841" s="58" t="s">
        <v>7</v>
      </c>
      <c r="C841" s="61">
        <v>1003</v>
      </c>
      <c r="D841" s="60" t="s">
        <v>195</v>
      </c>
      <c r="E841" s="50"/>
    </row>
    <row r="842" spans="1:5" x14ac:dyDescent="0.15">
      <c r="A842" s="57" t="s">
        <v>186</v>
      </c>
      <c r="B842" s="58" t="s">
        <v>144</v>
      </c>
      <c r="C842" s="61">
        <v>1634</v>
      </c>
      <c r="D842" s="60" t="s">
        <v>195</v>
      </c>
      <c r="E842" s="50"/>
    </row>
    <row r="843" spans="1:5" x14ac:dyDescent="0.15">
      <c r="A843" s="57" t="s">
        <v>186</v>
      </c>
      <c r="B843" s="58" t="s">
        <v>144</v>
      </c>
      <c r="C843" s="59">
        <v>3564</v>
      </c>
      <c r="D843" s="60" t="s">
        <v>195</v>
      </c>
      <c r="E843" s="51"/>
    </row>
    <row r="844" spans="1:5" x14ac:dyDescent="0.15">
      <c r="A844" s="57" t="s">
        <v>186</v>
      </c>
      <c r="B844" s="58" t="s">
        <v>7</v>
      </c>
      <c r="C844" s="61">
        <v>140</v>
      </c>
      <c r="D844" s="60" t="s">
        <v>195</v>
      </c>
      <c r="E844" s="50"/>
    </row>
    <row r="845" spans="1:5" x14ac:dyDescent="0.15">
      <c r="A845" s="57" t="s">
        <v>186</v>
      </c>
      <c r="B845" s="58" t="s">
        <v>37</v>
      </c>
      <c r="C845" s="59">
        <v>2970</v>
      </c>
      <c r="D845" s="60" t="s">
        <v>195</v>
      </c>
      <c r="E845" s="50"/>
    </row>
    <row r="846" spans="1:5" x14ac:dyDescent="0.15">
      <c r="A846" s="57" t="s">
        <v>186</v>
      </c>
      <c r="B846" s="58" t="s">
        <v>37</v>
      </c>
      <c r="C846" s="61">
        <v>7424</v>
      </c>
      <c r="D846" s="60" t="s">
        <v>195</v>
      </c>
      <c r="E846" s="50"/>
    </row>
    <row r="847" spans="1:5" x14ac:dyDescent="0.15">
      <c r="A847" s="57" t="s">
        <v>186</v>
      </c>
      <c r="B847" s="58" t="s">
        <v>37</v>
      </c>
      <c r="C847" s="61">
        <v>4455</v>
      </c>
      <c r="D847" s="60" t="s">
        <v>195</v>
      </c>
      <c r="E847" s="51"/>
    </row>
    <row r="848" spans="1:5" x14ac:dyDescent="0.15">
      <c r="A848" s="57" t="s">
        <v>186</v>
      </c>
      <c r="B848" s="58" t="s">
        <v>37</v>
      </c>
      <c r="C848" s="59">
        <v>1485</v>
      </c>
      <c r="D848" s="60" t="s">
        <v>195</v>
      </c>
      <c r="E848" s="51"/>
    </row>
    <row r="849" spans="1:5" x14ac:dyDescent="0.15">
      <c r="A849" s="57" t="s">
        <v>186</v>
      </c>
      <c r="B849" s="58" t="s">
        <v>37</v>
      </c>
      <c r="C849" s="59">
        <v>836</v>
      </c>
      <c r="D849" s="60" t="s">
        <v>195</v>
      </c>
      <c r="E849" s="50"/>
    </row>
    <row r="850" spans="1:5" x14ac:dyDescent="0.15">
      <c r="A850" s="57" t="s">
        <v>186</v>
      </c>
      <c r="B850" s="58" t="s">
        <v>37</v>
      </c>
      <c r="C850" s="61">
        <v>232</v>
      </c>
      <c r="D850" s="60" t="s">
        <v>195</v>
      </c>
      <c r="E850" s="50"/>
    </row>
    <row r="851" spans="1:5" x14ac:dyDescent="0.15">
      <c r="A851" s="57" t="s">
        <v>186</v>
      </c>
      <c r="B851" s="58" t="s">
        <v>37</v>
      </c>
      <c r="C851" s="61">
        <v>2088</v>
      </c>
      <c r="D851" s="60" t="s">
        <v>195</v>
      </c>
      <c r="E851" s="51"/>
    </row>
    <row r="852" spans="1:5" x14ac:dyDescent="0.15">
      <c r="A852" s="57" t="s">
        <v>186</v>
      </c>
      <c r="B852" s="58" t="s">
        <v>37</v>
      </c>
      <c r="C852" s="59">
        <v>279</v>
      </c>
      <c r="D852" s="60" t="s">
        <v>195</v>
      </c>
      <c r="E852" s="51"/>
    </row>
    <row r="853" spans="1:5" x14ac:dyDescent="0.15">
      <c r="A853" s="57" t="s">
        <v>186</v>
      </c>
      <c r="B853" s="58" t="s">
        <v>37</v>
      </c>
      <c r="C853" s="61">
        <v>696</v>
      </c>
      <c r="D853" s="60" t="s">
        <v>195</v>
      </c>
      <c r="E853" s="50"/>
    </row>
    <row r="854" spans="1:5" x14ac:dyDescent="0.15">
      <c r="A854" s="57" t="s">
        <v>186</v>
      </c>
      <c r="B854" s="58" t="s">
        <v>37</v>
      </c>
      <c r="C854" s="59">
        <v>557</v>
      </c>
      <c r="D854" s="60" t="s">
        <v>195</v>
      </c>
      <c r="E854" s="50"/>
    </row>
    <row r="855" spans="1:5" x14ac:dyDescent="0.15">
      <c r="A855" s="57" t="s">
        <v>186</v>
      </c>
      <c r="B855" s="58" t="s">
        <v>37</v>
      </c>
      <c r="C855" s="61">
        <v>557</v>
      </c>
      <c r="D855" s="60" t="s">
        <v>195</v>
      </c>
      <c r="E855" s="51"/>
    </row>
    <row r="856" spans="1:5" x14ac:dyDescent="0.15">
      <c r="A856" s="57" t="s">
        <v>186</v>
      </c>
      <c r="B856" s="58" t="s">
        <v>37</v>
      </c>
      <c r="C856" s="59">
        <v>1485</v>
      </c>
      <c r="D856" s="60" t="s">
        <v>195</v>
      </c>
      <c r="E856" s="51"/>
    </row>
    <row r="857" spans="1:5" x14ac:dyDescent="0.15">
      <c r="A857" s="57" t="s">
        <v>186</v>
      </c>
      <c r="B857" s="58" t="s">
        <v>37</v>
      </c>
      <c r="C857" s="61">
        <v>5568</v>
      </c>
      <c r="D857" s="60" t="s">
        <v>195</v>
      </c>
      <c r="E857" s="50"/>
    </row>
    <row r="858" spans="1:5" x14ac:dyDescent="0.15">
      <c r="A858" s="57" t="s">
        <v>186</v>
      </c>
      <c r="B858" s="58" t="s">
        <v>37</v>
      </c>
      <c r="C858" s="61">
        <v>743</v>
      </c>
      <c r="D858" s="60" t="s">
        <v>195</v>
      </c>
      <c r="E858" s="51"/>
    </row>
    <row r="859" spans="1:5" x14ac:dyDescent="0.15">
      <c r="A859" s="57" t="s">
        <v>186</v>
      </c>
      <c r="B859" s="58" t="s">
        <v>37</v>
      </c>
      <c r="C859" s="61">
        <v>24</v>
      </c>
      <c r="D859" s="60" t="s">
        <v>195</v>
      </c>
      <c r="E859" s="50"/>
    </row>
    <row r="860" spans="1:5" x14ac:dyDescent="0.15">
      <c r="A860" s="57" t="s">
        <v>186</v>
      </c>
      <c r="B860" s="58" t="s">
        <v>37</v>
      </c>
      <c r="C860" s="59">
        <v>279</v>
      </c>
      <c r="D860" s="60" t="s">
        <v>195</v>
      </c>
      <c r="E860" s="51"/>
    </row>
    <row r="861" spans="1:5" x14ac:dyDescent="0.15">
      <c r="A861" s="57" t="s">
        <v>186</v>
      </c>
      <c r="B861" s="58" t="s">
        <v>37</v>
      </c>
      <c r="C861" s="61">
        <v>836</v>
      </c>
      <c r="D861" s="60" t="s">
        <v>195</v>
      </c>
      <c r="E861" s="50"/>
    </row>
    <row r="862" spans="1:5" x14ac:dyDescent="0.15">
      <c r="A862" s="57" t="s">
        <v>186</v>
      </c>
      <c r="B862" s="58" t="s">
        <v>37</v>
      </c>
      <c r="C862" s="59">
        <v>232</v>
      </c>
      <c r="D862" s="60" t="s">
        <v>195</v>
      </c>
      <c r="E862" s="51"/>
    </row>
    <row r="863" spans="1:5" x14ac:dyDescent="0.15">
      <c r="A863" s="57" t="s">
        <v>186</v>
      </c>
      <c r="B863" s="58" t="s">
        <v>37</v>
      </c>
      <c r="C863" s="59">
        <v>1880</v>
      </c>
      <c r="D863" s="60" t="s">
        <v>195</v>
      </c>
      <c r="E863" s="50"/>
    </row>
    <row r="864" spans="1:5" x14ac:dyDescent="0.15">
      <c r="A864" s="57" t="s">
        <v>186</v>
      </c>
      <c r="B864" s="58" t="s">
        <v>37</v>
      </c>
      <c r="C864" s="59">
        <v>557</v>
      </c>
      <c r="D864" s="60" t="s">
        <v>195</v>
      </c>
      <c r="E864" s="51"/>
    </row>
    <row r="865" spans="1:5" x14ac:dyDescent="0.15">
      <c r="A865" s="57" t="s">
        <v>186</v>
      </c>
      <c r="B865" s="58" t="s">
        <v>37</v>
      </c>
      <c r="C865" s="59">
        <v>743</v>
      </c>
      <c r="D865" s="60" t="s">
        <v>195</v>
      </c>
      <c r="E865" s="50"/>
    </row>
    <row r="866" spans="1:5" x14ac:dyDescent="0.15">
      <c r="A866" s="57" t="s">
        <v>186</v>
      </c>
      <c r="B866" s="58" t="s">
        <v>37</v>
      </c>
      <c r="C866" s="59">
        <v>836</v>
      </c>
      <c r="D866" s="60" t="s">
        <v>195</v>
      </c>
      <c r="E866" s="50"/>
    </row>
    <row r="867" spans="1:5" x14ac:dyDescent="0.15">
      <c r="A867" s="57" t="s">
        <v>186</v>
      </c>
      <c r="B867" s="58" t="s">
        <v>37</v>
      </c>
      <c r="C867" s="61">
        <v>232</v>
      </c>
      <c r="D867" s="60" t="s">
        <v>195</v>
      </c>
      <c r="E867" s="51"/>
    </row>
    <row r="868" spans="1:5" x14ac:dyDescent="0.15">
      <c r="A868" s="57" t="s">
        <v>186</v>
      </c>
      <c r="B868" s="58" t="s">
        <v>37</v>
      </c>
      <c r="C868" s="59">
        <v>3132</v>
      </c>
      <c r="D868" s="60" t="s">
        <v>195</v>
      </c>
      <c r="E868" s="50"/>
    </row>
    <row r="869" spans="1:5" x14ac:dyDescent="0.15">
      <c r="A869" s="57" t="s">
        <v>186</v>
      </c>
      <c r="B869" s="58" t="s">
        <v>37</v>
      </c>
      <c r="C869" s="59">
        <v>163</v>
      </c>
      <c r="D869" s="60" t="s">
        <v>195</v>
      </c>
      <c r="E869" s="50"/>
    </row>
    <row r="870" spans="1:5" x14ac:dyDescent="0.15">
      <c r="A870" s="57" t="s">
        <v>186</v>
      </c>
      <c r="B870" s="58" t="s">
        <v>37</v>
      </c>
      <c r="C870" s="59">
        <v>140</v>
      </c>
      <c r="D870" s="60" t="s">
        <v>195</v>
      </c>
      <c r="E870" s="51"/>
    </row>
    <row r="871" spans="1:5" x14ac:dyDescent="0.15">
      <c r="A871" s="57" t="s">
        <v>186</v>
      </c>
      <c r="B871" s="58" t="s">
        <v>37</v>
      </c>
      <c r="C871" s="61">
        <v>2228</v>
      </c>
      <c r="D871" s="60" t="s">
        <v>195</v>
      </c>
      <c r="E871" s="51"/>
    </row>
    <row r="872" spans="1:5" x14ac:dyDescent="0.15">
      <c r="A872" s="57" t="s">
        <v>186</v>
      </c>
      <c r="B872" s="58" t="s">
        <v>37</v>
      </c>
      <c r="C872" s="59">
        <v>1485</v>
      </c>
      <c r="D872" s="60" t="s">
        <v>195</v>
      </c>
      <c r="E872" s="50"/>
    </row>
    <row r="873" spans="1:5" x14ac:dyDescent="0.15">
      <c r="A873" s="57" t="s">
        <v>186</v>
      </c>
      <c r="B873" s="58" t="s">
        <v>37</v>
      </c>
      <c r="C873" s="59">
        <v>232</v>
      </c>
      <c r="D873" s="60" t="s">
        <v>195</v>
      </c>
      <c r="E873" s="51"/>
    </row>
    <row r="874" spans="1:5" x14ac:dyDescent="0.15">
      <c r="A874" s="57" t="s">
        <v>186</v>
      </c>
      <c r="B874" s="58" t="s">
        <v>37</v>
      </c>
      <c r="C874" s="61">
        <v>93</v>
      </c>
      <c r="D874" s="60" t="s">
        <v>195</v>
      </c>
      <c r="E874" s="51"/>
    </row>
    <row r="875" spans="1:5" x14ac:dyDescent="0.15">
      <c r="A875" s="57" t="s">
        <v>186</v>
      </c>
      <c r="B875" s="58" t="s">
        <v>37</v>
      </c>
      <c r="C875" s="59">
        <v>70</v>
      </c>
      <c r="D875" s="60" t="s">
        <v>195</v>
      </c>
      <c r="E875" s="51"/>
    </row>
    <row r="876" spans="1:5" x14ac:dyDescent="0.15">
      <c r="A876" s="57" t="s">
        <v>186</v>
      </c>
      <c r="B876" s="58" t="s">
        <v>37</v>
      </c>
      <c r="C876" s="61">
        <v>140</v>
      </c>
      <c r="D876" s="60" t="s">
        <v>195</v>
      </c>
      <c r="E876" s="50"/>
    </row>
    <row r="877" spans="1:5" x14ac:dyDescent="0.15">
      <c r="A877" s="57" t="s">
        <v>189</v>
      </c>
      <c r="B877" s="58" t="s">
        <v>124</v>
      </c>
      <c r="C877" s="59">
        <v>163</v>
      </c>
      <c r="D877" s="60" t="s">
        <v>195</v>
      </c>
      <c r="E877" s="51"/>
    </row>
    <row r="878" spans="1:5" x14ac:dyDescent="0.15">
      <c r="A878" s="57" t="s">
        <v>189</v>
      </c>
      <c r="B878" s="58" t="s">
        <v>124</v>
      </c>
      <c r="C878" s="59">
        <v>464</v>
      </c>
      <c r="D878" s="60" t="s">
        <v>195</v>
      </c>
      <c r="E878" s="50"/>
    </row>
    <row r="879" spans="1:5" x14ac:dyDescent="0.15">
      <c r="A879" s="57" t="s">
        <v>189</v>
      </c>
      <c r="B879" s="58" t="s">
        <v>124</v>
      </c>
      <c r="C879" s="61">
        <v>205</v>
      </c>
      <c r="D879" s="60" t="s">
        <v>195</v>
      </c>
      <c r="E879" s="50"/>
    </row>
    <row r="880" spans="1:5" x14ac:dyDescent="0.15">
      <c r="A880" s="57" t="s">
        <v>186</v>
      </c>
      <c r="B880" s="58" t="s">
        <v>37</v>
      </c>
      <c r="C880" s="59">
        <v>47</v>
      </c>
      <c r="D880" s="60" t="s">
        <v>195</v>
      </c>
      <c r="E880" s="51"/>
    </row>
    <row r="881" spans="1:5" x14ac:dyDescent="0.15">
      <c r="A881" s="57" t="s">
        <v>186</v>
      </c>
      <c r="B881" s="58" t="s">
        <v>37</v>
      </c>
      <c r="C881" s="61">
        <v>279</v>
      </c>
      <c r="D881" s="60" t="s">
        <v>195</v>
      </c>
      <c r="E881" s="50"/>
    </row>
    <row r="882" spans="1:5" x14ac:dyDescent="0.15">
      <c r="A882" s="57" t="s">
        <v>186</v>
      </c>
      <c r="B882" s="58" t="s">
        <v>37</v>
      </c>
      <c r="C882" s="59">
        <v>4176</v>
      </c>
      <c r="D882" s="60" t="s">
        <v>195</v>
      </c>
      <c r="E882" s="50"/>
    </row>
    <row r="883" spans="1:5" x14ac:dyDescent="0.15">
      <c r="A883" s="57" t="s">
        <v>186</v>
      </c>
      <c r="B883" s="58" t="s">
        <v>37</v>
      </c>
      <c r="C883" s="61">
        <v>70</v>
      </c>
      <c r="D883" s="60" t="s">
        <v>195</v>
      </c>
      <c r="E883" s="51"/>
    </row>
    <row r="884" spans="1:5" x14ac:dyDescent="0.15">
      <c r="A884" s="57" t="s">
        <v>186</v>
      </c>
      <c r="B884" s="58" t="s">
        <v>37</v>
      </c>
      <c r="C884" s="59">
        <v>4009</v>
      </c>
      <c r="D884" s="60" t="s">
        <v>195</v>
      </c>
      <c r="E884" s="50"/>
    </row>
    <row r="885" spans="1:5" x14ac:dyDescent="0.15">
      <c r="A885" s="57" t="s">
        <v>186</v>
      </c>
      <c r="B885" s="58" t="s">
        <v>37</v>
      </c>
      <c r="C885" s="61">
        <v>1114</v>
      </c>
      <c r="D885" s="60" t="s">
        <v>195</v>
      </c>
      <c r="E885" s="50"/>
    </row>
    <row r="886" spans="1:5" x14ac:dyDescent="0.15">
      <c r="A886" s="57" t="s">
        <v>186</v>
      </c>
      <c r="B886" s="58" t="s">
        <v>37</v>
      </c>
      <c r="C886" s="59">
        <v>279</v>
      </c>
      <c r="D886" s="60" t="s">
        <v>195</v>
      </c>
      <c r="E886" s="51"/>
    </row>
    <row r="887" spans="1:5" x14ac:dyDescent="0.15">
      <c r="A887" s="57" t="s">
        <v>186</v>
      </c>
      <c r="B887" s="58" t="s">
        <v>37</v>
      </c>
      <c r="C887" s="61">
        <v>279</v>
      </c>
      <c r="D887" s="60" t="s">
        <v>195</v>
      </c>
      <c r="E887" s="51"/>
    </row>
    <row r="888" spans="1:5" x14ac:dyDescent="0.15">
      <c r="A888" s="57" t="s">
        <v>186</v>
      </c>
      <c r="B888" s="58" t="s">
        <v>37</v>
      </c>
      <c r="C888" s="59">
        <v>557</v>
      </c>
      <c r="D888" s="60" t="s">
        <v>195</v>
      </c>
      <c r="E888" s="50"/>
    </row>
    <row r="889" spans="1:5" x14ac:dyDescent="0.15">
      <c r="A889" s="57" t="s">
        <v>186</v>
      </c>
      <c r="B889" s="58" t="s">
        <v>37</v>
      </c>
      <c r="C889" s="61">
        <v>557</v>
      </c>
      <c r="D889" s="60" t="s">
        <v>195</v>
      </c>
      <c r="E889" s="51"/>
    </row>
    <row r="890" spans="1:5" x14ac:dyDescent="0.15">
      <c r="A890" s="57" t="s">
        <v>186</v>
      </c>
      <c r="B890" s="58" t="s">
        <v>37</v>
      </c>
      <c r="C890" s="59">
        <v>279</v>
      </c>
      <c r="D890" s="60" t="s">
        <v>195</v>
      </c>
      <c r="E890" s="50"/>
    </row>
    <row r="891" spans="1:5" x14ac:dyDescent="0.15">
      <c r="A891" s="57" t="s">
        <v>186</v>
      </c>
      <c r="B891" s="58" t="s">
        <v>37</v>
      </c>
      <c r="C891" s="61">
        <v>836</v>
      </c>
      <c r="D891" s="60" t="s">
        <v>195</v>
      </c>
      <c r="E891" s="51"/>
    </row>
    <row r="892" spans="1:5" x14ac:dyDescent="0.15">
      <c r="A892" s="57" t="s">
        <v>186</v>
      </c>
      <c r="B892" s="58" t="s">
        <v>37</v>
      </c>
      <c r="C892" s="59">
        <v>232</v>
      </c>
      <c r="D892" s="60" t="s">
        <v>195</v>
      </c>
      <c r="E892" s="51"/>
    </row>
    <row r="893" spans="1:5" x14ac:dyDescent="0.15">
      <c r="A893" s="57" t="s">
        <v>186</v>
      </c>
      <c r="B893" s="58" t="s">
        <v>37</v>
      </c>
      <c r="C893" s="59">
        <v>6264</v>
      </c>
      <c r="D893" s="60" t="s">
        <v>195</v>
      </c>
      <c r="E893" s="50"/>
    </row>
    <row r="894" spans="1:5" x14ac:dyDescent="0.15">
      <c r="A894" s="57" t="s">
        <v>186</v>
      </c>
      <c r="B894" s="58" t="s">
        <v>37</v>
      </c>
      <c r="C894" s="61">
        <v>4455</v>
      </c>
      <c r="D894" s="60" t="s">
        <v>195</v>
      </c>
      <c r="E894" s="51"/>
    </row>
    <row r="895" spans="1:5" x14ac:dyDescent="0.15">
      <c r="A895" s="57" t="s">
        <v>186</v>
      </c>
      <c r="B895" s="58" t="s">
        <v>37</v>
      </c>
      <c r="C895" s="59">
        <v>1485</v>
      </c>
      <c r="D895" s="60" t="s">
        <v>195</v>
      </c>
      <c r="E895" s="51"/>
    </row>
    <row r="896" spans="1:5" x14ac:dyDescent="0.15">
      <c r="A896" s="57" t="s">
        <v>186</v>
      </c>
      <c r="B896" s="58" t="s">
        <v>7</v>
      </c>
      <c r="C896" s="59">
        <v>335</v>
      </c>
      <c r="D896" s="60" t="s">
        <v>195</v>
      </c>
      <c r="E896" s="50"/>
    </row>
    <row r="897" spans="1:5" x14ac:dyDescent="0.15">
      <c r="A897" s="57" t="s">
        <v>187</v>
      </c>
      <c r="B897" s="58" t="s">
        <v>7</v>
      </c>
      <c r="C897" s="61">
        <v>1337</v>
      </c>
      <c r="D897" s="60" t="s">
        <v>195</v>
      </c>
      <c r="E897" s="50"/>
    </row>
    <row r="898" spans="1:5" x14ac:dyDescent="0.15">
      <c r="A898" s="57" t="s">
        <v>187</v>
      </c>
      <c r="B898" s="58" t="s">
        <v>7</v>
      </c>
      <c r="C898" s="59">
        <v>130</v>
      </c>
      <c r="D898" s="60" t="s">
        <v>195</v>
      </c>
      <c r="E898" s="51"/>
    </row>
    <row r="899" spans="1:5" x14ac:dyDescent="0.15">
      <c r="A899" s="57" t="s">
        <v>187</v>
      </c>
      <c r="B899" s="58" t="s">
        <v>7</v>
      </c>
      <c r="C899" s="61">
        <v>75</v>
      </c>
      <c r="D899" s="60" t="s">
        <v>195</v>
      </c>
      <c r="E899" s="50"/>
    </row>
    <row r="900" spans="1:5" x14ac:dyDescent="0.15">
      <c r="A900" s="57" t="s">
        <v>187</v>
      </c>
      <c r="B900" s="58" t="s">
        <v>78</v>
      </c>
      <c r="C900" s="59">
        <v>3759</v>
      </c>
      <c r="D900" s="60" t="s">
        <v>195</v>
      </c>
      <c r="E900" s="50"/>
    </row>
    <row r="901" spans="1:5" x14ac:dyDescent="0.15">
      <c r="A901" s="57" t="s">
        <v>187</v>
      </c>
      <c r="B901" s="58" t="s">
        <v>78</v>
      </c>
      <c r="C901" s="61">
        <v>6125</v>
      </c>
      <c r="D901" s="60" t="s">
        <v>195</v>
      </c>
      <c r="E901" s="51"/>
    </row>
    <row r="902" spans="1:5" x14ac:dyDescent="0.15">
      <c r="A902" s="57" t="s">
        <v>187</v>
      </c>
      <c r="B902" s="58" t="s">
        <v>78</v>
      </c>
      <c r="C902" s="59">
        <v>26448</v>
      </c>
      <c r="D902" s="60" t="s">
        <v>195</v>
      </c>
      <c r="E902" s="50"/>
    </row>
    <row r="903" spans="1:5" x14ac:dyDescent="0.15">
      <c r="A903" s="57" t="s">
        <v>187</v>
      </c>
      <c r="B903" s="58" t="s">
        <v>78</v>
      </c>
      <c r="C903" s="59">
        <v>502</v>
      </c>
      <c r="D903" s="60" t="s">
        <v>195</v>
      </c>
      <c r="E903" s="51"/>
    </row>
    <row r="904" spans="1:5" x14ac:dyDescent="0.15">
      <c r="A904" s="57" t="s">
        <v>186</v>
      </c>
      <c r="B904" s="58" t="s">
        <v>37</v>
      </c>
      <c r="C904" s="59">
        <v>7424</v>
      </c>
      <c r="D904" s="60" t="s">
        <v>195</v>
      </c>
      <c r="E904" s="50"/>
    </row>
    <row r="905" spans="1:5" x14ac:dyDescent="0.15">
      <c r="A905" s="57" t="s">
        <v>186</v>
      </c>
      <c r="B905" s="58" t="s">
        <v>37</v>
      </c>
      <c r="C905" s="59">
        <v>3341</v>
      </c>
      <c r="D905" s="60" t="s">
        <v>195</v>
      </c>
      <c r="E905" s="51"/>
    </row>
    <row r="906" spans="1:5" x14ac:dyDescent="0.15">
      <c r="A906" s="57" t="s">
        <v>186</v>
      </c>
      <c r="B906" s="58" t="s">
        <v>37</v>
      </c>
      <c r="C906" s="61">
        <v>1485</v>
      </c>
      <c r="D906" s="60" t="s">
        <v>195</v>
      </c>
      <c r="E906" s="51"/>
    </row>
    <row r="907" spans="1:5" x14ac:dyDescent="0.15">
      <c r="A907" s="57" t="s">
        <v>186</v>
      </c>
      <c r="B907" s="58" t="s">
        <v>37</v>
      </c>
      <c r="C907" s="61">
        <v>232</v>
      </c>
      <c r="D907" s="60" t="s">
        <v>195</v>
      </c>
      <c r="E907" s="50"/>
    </row>
    <row r="908" spans="1:5" x14ac:dyDescent="0.15">
      <c r="A908" s="57" t="s">
        <v>186</v>
      </c>
      <c r="B908" s="58" t="s">
        <v>78</v>
      </c>
      <c r="C908" s="61">
        <v>743</v>
      </c>
      <c r="D908" s="60" t="s">
        <v>195</v>
      </c>
      <c r="E908" s="51"/>
    </row>
    <row r="909" spans="1:5" x14ac:dyDescent="0.15">
      <c r="A909" s="57" t="s">
        <v>186</v>
      </c>
      <c r="B909" s="58" t="s">
        <v>78</v>
      </c>
      <c r="C909" s="59">
        <v>743</v>
      </c>
      <c r="D909" s="60" t="s">
        <v>195</v>
      </c>
      <c r="E909" s="51"/>
    </row>
    <row r="910" spans="1:5" x14ac:dyDescent="0.15">
      <c r="A910" s="57" t="s">
        <v>187</v>
      </c>
      <c r="B910" s="58" t="s">
        <v>144</v>
      </c>
      <c r="C910" s="61">
        <v>2205</v>
      </c>
      <c r="D910" s="60" t="s">
        <v>195</v>
      </c>
      <c r="E910" s="50"/>
    </row>
    <row r="911" spans="1:5" x14ac:dyDescent="0.15">
      <c r="A911" s="57" t="s">
        <v>187</v>
      </c>
      <c r="B911" s="58" t="s">
        <v>144</v>
      </c>
      <c r="C911" s="59">
        <v>5568</v>
      </c>
      <c r="D911" s="60" t="s">
        <v>195</v>
      </c>
      <c r="E911" s="51"/>
    </row>
    <row r="912" spans="1:5" x14ac:dyDescent="0.15">
      <c r="A912" s="57" t="s">
        <v>187</v>
      </c>
      <c r="B912" s="58" t="s">
        <v>144</v>
      </c>
      <c r="C912" s="61">
        <v>1120</v>
      </c>
      <c r="D912" s="60" t="s">
        <v>195</v>
      </c>
      <c r="E912" s="51"/>
    </row>
    <row r="913" spans="1:5" x14ac:dyDescent="0.15">
      <c r="A913" s="57" t="s">
        <v>187</v>
      </c>
      <c r="B913" s="58" t="s">
        <v>144</v>
      </c>
      <c r="C913" s="59">
        <v>1634</v>
      </c>
      <c r="D913" s="60" t="s">
        <v>195</v>
      </c>
      <c r="E913" s="50"/>
    </row>
    <row r="914" spans="1:5" x14ac:dyDescent="0.15">
      <c r="A914" s="57" t="s">
        <v>187</v>
      </c>
      <c r="B914" s="58" t="s">
        <v>144</v>
      </c>
      <c r="C914" s="61">
        <v>5346</v>
      </c>
      <c r="D914" s="60" t="s">
        <v>195</v>
      </c>
      <c r="E914" s="51"/>
    </row>
    <row r="915" spans="1:5" x14ac:dyDescent="0.15">
      <c r="A915" s="57" t="s">
        <v>186</v>
      </c>
      <c r="B915" s="58" t="s">
        <v>7</v>
      </c>
      <c r="C915" s="61">
        <v>335</v>
      </c>
      <c r="D915" s="60" t="s">
        <v>195</v>
      </c>
      <c r="E915" s="50"/>
    </row>
    <row r="916" spans="1:5" x14ac:dyDescent="0.15">
      <c r="A916" s="57" t="s">
        <v>186</v>
      </c>
      <c r="B916" s="58" t="s">
        <v>37</v>
      </c>
      <c r="C916" s="59">
        <v>1485</v>
      </c>
      <c r="D916" s="60" t="s">
        <v>195</v>
      </c>
      <c r="E916" s="50"/>
    </row>
    <row r="917" spans="1:5" x14ac:dyDescent="0.15">
      <c r="A917" s="57" t="s">
        <v>186</v>
      </c>
      <c r="B917" s="58" t="s">
        <v>37</v>
      </c>
      <c r="C917" s="61">
        <v>7424</v>
      </c>
      <c r="D917" s="60" t="s">
        <v>195</v>
      </c>
      <c r="E917" s="50"/>
    </row>
    <row r="918" spans="1:5" x14ac:dyDescent="0.15">
      <c r="A918" s="57" t="s">
        <v>186</v>
      </c>
      <c r="B918" s="58" t="s">
        <v>37</v>
      </c>
      <c r="C918" s="61">
        <v>4455</v>
      </c>
      <c r="D918" s="60" t="s">
        <v>195</v>
      </c>
      <c r="E918" s="50"/>
    </row>
    <row r="919" spans="1:5" x14ac:dyDescent="0.15">
      <c r="A919" s="57" t="s">
        <v>186</v>
      </c>
      <c r="B919" s="58" t="s">
        <v>37</v>
      </c>
      <c r="C919" s="59">
        <v>1485</v>
      </c>
      <c r="D919" s="60" t="s">
        <v>195</v>
      </c>
      <c r="E919" s="50"/>
    </row>
    <row r="920" spans="1:5" x14ac:dyDescent="0.15">
      <c r="A920" s="57" t="s">
        <v>186</v>
      </c>
      <c r="B920" s="58" t="s">
        <v>37</v>
      </c>
      <c r="C920" s="59">
        <v>279</v>
      </c>
      <c r="D920" s="60" t="s">
        <v>195</v>
      </c>
      <c r="E920" s="51"/>
    </row>
    <row r="921" spans="1:5" x14ac:dyDescent="0.15">
      <c r="A921" s="57" t="s">
        <v>186</v>
      </c>
      <c r="B921" s="58" t="s">
        <v>37</v>
      </c>
      <c r="C921" s="61">
        <v>1671</v>
      </c>
      <c r="D921" s="60" t="s">
        <v>195</v>
      </c>
      <c r="E921" s="50"/>
    </row>
    <row r="922" spans="1:5" x14ac:dyDescent="0.15">
      <c r="A922" s="57" t="s">
        <v>186</v>
      </c>
      <c r="B922" s="58" t="s">
        <v>37</v>
      </c>
      <c r="C922" s="59">
        <v>464</v>
      </c>
      <c r="D922" s="60" t="s">
        <v>195</v>
      </c>
      <c r="E922" s="51"/>
    </row>
    <row r="923" spans="1:5" x14ac:dyDescent="0.15">
      <c r="A923" s="57" t="s">
        <v>186</v>
      </c>
      <c r="B923" s="58" t="s">
        <v>37</v>
      </c>
      <c r="C923" s="59">
        <v>8352</v>
      </c>
      <c r="D923" s="60" t="s">
        <v>195</v>
      </c>
      <c r="E923" s="50"/>
    </row>
    <row r="924" spans="1:5" x14ac:dyDescent="0.15">
      <c r="A924" s="57" t="s">
        <v>186</v>
      </c>
      <c r="B924" s="58" t="s">
        <v>37</v>
      </c>
      <c r="C924" s="59">
        <v>4009</v>
      </c>
      <c r="D924" s="60" t="s">
        <v>195</v>
      </c>
      <c r="E924" s="51"/>
    </row>
    <row r="925" spans="1:5" x14ac:dyDescent="0.15">
      <c r="A925" s="57" t="s">
        <v>187</v>
      </c>
      <c r="B925" s="58" t="s">
        <v>37</v>
      </c>
      <c r="C925" s="61">
        <v>70</v>
      </c>
      <c r="D925" s="60" t="s">
        <v>195</v>
      </c>
      <c r="E925" s="50"/>
    </row>
    <row r="926" spans="1:5" x14ac:dyDescent="0.15">
      <c r="A926" s="57" t="s">
        <v>187</v>
      </c>
      <c r="B926" s="58" t="s">
        <v>37</v>
      </c>
      <c r="C926" s="59">
        <v>418</v>
      </c>
      <c r="D926" s="60" t="s">
        <v>195</v>
      </c>
      <c r="E926" s="50"/>
    </row>
    <row r="927" spans="1:5" x14ac:dyDescent="0.15">
      <c r="A927" s="57" t="s">
        <v>187</v>
      </c>
      <c r="B927" s="58" t="s">
        <v>37</v>
      </c>
      <c r="C927" s="61">
        <v>836</v>
      </c>
      <c r="D927" s="60" t="s">
        <v>195</v>
      </c>
      <c r="E927" s="51"/>
    </row>
    <row r="928" spans="1:5" x14ac:dyDescent="0.15">
      <c r="A928" s="57" t="s">
        <v>187</v>
      </c>
      <c r="B928" s="58" t="s">
        <v>37</v>
      </c>
      <c r="C928" s="59">
        <v>836</v>
      </c>
      <c r="D928" s="60" t="s">
        <v>195</v>
      </c>
      <c r="E928" s="51"/>
    </row>
    <row r="929" spans="1:5" x14ac:dyDescent="0.15">
      <c r="A929" s="57" t="s">
        <v>186</v>
      </c>
      <c r="B929" s="58" t="s">
        <v>7</v>
      </c>
      <c r="C929" s="61">
        <v>335</v>
      </c>
      <c r="D929" s="60" t="s">
        <v>195</v>
      </c>
      <c r="E929" s="50"/>
    </row>
    <row r="930" spans="1:5" x14ac:dyDescent="0.15">
      <c r="A930" s="57" t="s">
        <v>187</v>
      </c>
      <c r="B930" s="58" t="s">
        <v>7</v>
      </c>
      <c r="C930" s="59">
        <v>504</v>
      </c>
      <c r="D930" s="60" t="s">
        <v>195</v>
      </c>
      <c r="E930" s="50"/>
    </row>
    <row r="931" spans="1:5" x14ac:dyDescent="0.15">
      <c r="A931" s="57" t="s">
        <v>187</v>
      </c>
      <c r="B931" s="58" t="s">
        <v>7</v>
      </c>
      <c r="C931" s="61">
        <v>1170</v>
      </c>
      <c r="D931" s="60" t="s">
        <v>195</v>
      </c>
      <c r="E931" s="51"/>
    </row>
    <row r="932" spans="1:5" x14ac:dyDescent="0.15">
      <c r="A932" s="57" t="s">
        <v>187</v>
      </c>
      <c r="B932" s="58" t="s">
        <v>7</v>
      </c>
      <c r="C932" s="61">
        <v>93</v>
      </c>
      <c r="D932" s="60" t="s">
        <v>195</v>
      </c>
      <c r="E932" s="51"/>
    </row>
    <row r="933" spans="1:5" x14ac:dyDescent="0.15">
      <c r="A933" s="57" t="s">
        <v>187</v>
      </c>
      <c r="B933" s="58" t="s">
        <v>7</v>
      </c>
      <c r="C933" s="59">
        <v>93</v>
      </c>
      <c r="D933" s="60" t="s">
        <v>195</v>
      </c>
      <c r="E933" s="50"/>
    </row>
    <row r="934" spans="1:5" x14ac:dyDescent="0.15">
      <c r="A934" s="57" t="s">
        <v>187</v>
      </c>
      <c r="B934" s="58" t="s">
        <v>37</v>
      </c>
      <c r="C934" s="59">
        <v>2228</v>
      </c>
      <c r="D934" s="60" t="s">
        <v>195</v>
      </c>
      <c r="E934" s="51"/>
    </row>
    <row r="935" spans="1:5" x14ac:dyDescent="0.15">
      <c r="A935" s="57" t="s">
        <v>187</v>
      </c>
      <c r="B935" s="58" t="s">
        <v>37</v>
      </c>
      <c r="C935" s="61">
        <v>360</v>
      </c>
      <c r="D935" s="60" t="s">
        <v>195</v>
      </c>
      <c r="E935" s="50"/>
    </row>
    <row r="936" spans="1:5" x14ac:dyDescent="0.15">
      <c r="A936" s="57" t="s">
        <v>187</v>
      </c>
      <c r="B936" s="58" t="s">
        <v>37</v>
      </c>
      <c r="C936" s="61">
        <v>6264</v>
      </c>
      <c r="D936" s="60" t="s">
        <v>195</v>
      </c>
      <c r="E936" s="50"/>
    </row>
    <row r="937" spans="1:5" x14ac:dyDescent="0.15">
      <c r="A937" s="57" t="s">
        <v>187</v>
      </c>
      <c r="B937" s="58" t="s">
        <v>37</v>
      </c>
      <c r="C937" s="61">
        <v>93</v>
      </c>
      <c r="D937" s="60" t="s">
        <v>195</v>
      </c>
      <c r="E937" s="51"/>
    </row>
    <row r="938" spans="1:5" x14ac:dyDescent="0.15">
      <c r="A938" s="57" t="s">
        <v>187</v>
      </c>
      <c r="B938" s="58" t="s">
        <v>7</v>
      </c>
      <c r="C938" s="59">
        <v>502</v>
      </c>
      <c r="D938" s="60" t="s">
        <v>195</v>
      </c>
      <c r="E938" s="51"/>
    </row>
    <row r="939" spans="1:5" x14ac:dyDescent="0.15">
      <c r="A939" s="57" t="s">
        <v>187</v>
      </c>
      <c r="B939" s="58" t="s">
        <v>7</v>
      </c>
      <c r="C939" s="61">
        <v>1420</v>
      </c>
      <c r="D939" s="60" t="s">
        <v>195</v>
      </c>
      <c r="E939" s="50"/>
    </row>
    <row r="940" spans="1:5" x14ac:dyDescent="0.15">
      <c r="A940" s="57" t="s">
        <v>187</v>
      </c>
      <c r="B940" s="58" t="s">
        <v>7</v>
      </c>
      <c r="C940" s="59">
        <v>335</v>
      </c>
      <c r="D940" s="60" t="s">
        <v>195</v>
      </c>
      <c r="E940" s="50"/>
    </row>
    <row r="941" spans="1:5" x14ac:dyDescent="0.15">
      <c r="A941" s="57" t="s">
        <v>187</v>
      </c>
      <c r="B941" s="58" t="s">
        <v>78</v>
      </c>
      <c r="C941" s="59">
        <v>3759</v>
      </c>
      <c r="D941" s="60" t="s">
        <v>195</v>
      </c>
      <c r="E941" s="50"/>
    </row>
    <row r="942" spans="1:5" x14ac:dyDescent="0.15">
      <c r="A942" s="57" t="s">
        <v>187</v>
      </c>
      <c r="B942" s="58" t="s">
        <v>78</v>
      </c>
      <c r="C942" s="61">
        <v>4455</v>
      </c>
      <c r="D942" s="60" t="s">
        <v>195</v>
      </c>
      <c r="E942" s="51"/>
    </row>
    <row r="943" spans="1:5" x14ac:dyDescent="0.15">
      <c r="A943" s="57" t="s">
        <v>187</v>
      </c>
      <c r="B943" s="58" t="s">
        <v>78</v>
      </c>
      <c r="C943" s="59">
        <v>15312</v>
      </c>
      <c r="D943" s="60" t="s">
        <v>195</v>
      </c>
      <c r="E943" s="51"/>
    </row>
    <row r="944" spans="1:5" x14ac:dyDescent="0.15">
      <c r="A944" s="57" t="s">
        <v>187</v>
      </c>
      <c r="B944" s="58" t="s">
        <v>78</v>
      </c>
      <c r="C944" s="61">
        <v>1692</v>
      </c>
      <c r="D944" s="60" t="s">
        <v>195</v>
      </c>
      <c r="E944" s="50"/>
    </row>
    <row r="945" spans="1:5" x14ac:dyDescent="0.15">
      <c r="A945" s="57" t="s">
        <v>187</v>
      </c>
      <c r="B945" s="58" t="s">
        <v>78</v>
      </c>
      <c r="C945" s="59">
        <v>961</v>
      </c>
      <c r="D945" s="60" t="s">
        <v>195</v>
      </c>
      <c r="E945" s="51"/>
    </row>
    <row r="946" spans="1:5" x14ac:dyDescent="0.15">
      <c r="A946" s="57" t="s">
        <v>187</v>
      </c>
      <c r="B946" s="58" t="s">
        <v>78</v>
      </c>
      <c r="C946" s="61">
        <v>1044</v>
      </c>
      <c r="D946" s="60" t="s">
        <v>195</v>
      </c>
      <c r="E946" s="50"/>
    </row>
    <row r="947" spans="1:5" x14ac:dyDescent="0.15">
      <c r="A947" s="57" t="s">
        <v>187</v>
      </c>
      <c r="B947" s="58" t="s">
        <v>78</v>
      </c>
      <c r="C947" s="59">
        <v>602</v>
      </c>
      <c r="D947" s="60" t="s">
        <v>195</v>
      </c>
      <c r="E947" s="51"/>
    </row>
    <row r="948" spans="1:5" x14ac:dyDescent="0.15">
      <c r="A948" s="57" t="s">
        <v>187</v>
      </c>
      <c r="B948" s="58" t="s">
        <v>78</v>
      </c>
      <c r="C948" s="59">
        <v>5197</v>
      </c>
      <c r="D948" s="60" t="s">
        <v>195</v>
      </c>
      <c r="E948" s="50"/>
    </row>
    <row r="949" spans="1:5" x14ac:dyDescent="0.15">
      <c r="A949" s="57" t="s">
        <v>187</v>
      </c>
      <c r="B949" s="58" t="s">
        <v>78</v>
      </c>
      <c r="C949" s="61">
        <v>223</v>
      </c>
      <c r="D949" s="60" t="s">
        <v>195</v>
      </c>
      <c r="E949" s="51"/>
    </row>
    <row r="950" spans="1:5" x14ac:dyDescent="0.15">
      <c r="A950" s="57" t="s">
        <v>187</v>
      </c>
      <c r="B950" s="58" t="s">
        <v>78</v>
      </c>
      <c r="C950" s="59">
        <v>1114</v>
      </c>
      <c r="D950" s="60" t="s">
        <v>195</v>
      </c>
      <c r="E950" s="51"/>
    </row>
    <row r="951" spans="1:5" x14ac:dyDescent="0.15">
      <c r="A951" s="57" t="s">
        <v>187</v>
      </c>
      <c r="B951" s="58" t="s">
        <v>78</v>
      </c>
      <c r="C951" s="61">
        <v>1114</v>
      </c>
      <c r="D951" s="60" t="s">
        <v>195</v>
      </c>
      <c r="E951" s="51"/>
    </row>
    <row r="952" spans="1:5" x14ac:dyDescent="0.15">
      <c r="A952" s="57" t="s">
        <v>186</v>
      </c>
      <c r="B952" s="58" t="s">
        <v>144</v>
      </c>
      <c r="C952" s="61">
        <v>817</v>
      </c>
      <c r="D952" s="60" t="s">
        <v>195</v>
      </c>
      <c r="E952" s="51"/>
    </row>
    <row r="953" spans="1:5" x14ac:dyDescent="0.15">
      <c r="A953" s="57" t="s">
        <v>187</v>
      </c>
      <c r="B953" s="58" t="s">
        <v>37</v>
      </c>
      <c r="C953" s="59">
        <v>557</v>
      </c>
      <c r="D953" s="60" t="s">
        <v>195</v>
      </c>
      <c r="E953" s="51"/>
    </row>
    <row r="954" spans="1:5" x14ac:dyDescent="0.15">
      <c r="A954" s="57" t="s">
        <v>187</v>
      </c>
      <c r="B954" s="58" t="s">
        <v>37</v>
      </c>
      <c r="C954" s="59">
        <v>1114</v>
      </c>
      <c r="D954" s="60" t="s">
        <v>195</v>
      </c>
      <c r="E954" s="50"/>
    </row>
    <row r="955" spans="1:5" x14ac:dyDescent="0.15">
      <c r="A955" s="57" t="s">
        <v>187</v>
      </c>
      <c r="B955" s="58" t="s">
        <v>37</v>
      </c>
      <c r="C955" s="61">
        <v>464</v>
      </c>
      <c r="D955" s="60" t="s">
        <v>195</v>
      </c>
      <c r="E955" s="51"/>
    </row>
    <row r="956" spans="1:5" x14ac:dyDescent="0.15">
      <c r="A956" s="57" t="s">
        <v>187</v>
      </c>
      <c r="B956" s="58" t="s">
        <v>37</v>
      </c>
      <c r="C956" s="61">
        <v>6264</v>
      </c>
      <c r="D956" s="60" t="s">
        <v>195</v>
      </c>
      <c r="E956" s="50"/>
    </row>
    <row r="957" spans="1:5" x14ac:dyDescent="0.15">
      <c r="A957" s="57" t="s">
        <v>187</v>
      </c>
      <c r="B957" s="58" t="s">
        <v>37</v>
      </c>
      <c r="C957" s="59">
        <v>557</v>
      </c>
      <c r="D957" s="60" t="s">
        <v>195</v>
      </c>
      <c r="E957" s="51"/>
    </row>
    <row r="958" spans="1:5" x14ac:dyDescent="0.15">
      <c r="A958" s="57" t="s">
        <v>187</v>
      </c>
      <c r="B958" s="58" t="s">
        <v>37</v>
      </c>
      <c r="C958" s="61">
        <v>836</v>
      </c>
      <c r="D958" s="60" t="s">
        <v>195</v>
      </c>
      <c r="E958" s="50"/>
    </row>
    <row r="959" spans="1:5" x14ac:dyDescent="0.15">
      <c r="A959" s="57" t="s">
        <v>187</v>
      </c>
      <c r="B959" s="58" t="s">
        <v>37</v>
      </c>
      <c r="C959" s="59">
        <v>836</v>
      </c>
      <c r="D959" s="60" t="s">
        <v>195</v>
      </c>
      <c r="E959" s="50"/>
    </row>
    <row r="960" spans="1:5" x14ac:dyDescent="0.15">
      <c r="A960" s="57" t="s">
        <v>187</v>
      </c>
      <c r="B960" s="58" t="s">
        <v>37</v>
      </c>
      <c r="C960" s="59">
        <v>140</v>
      </c>
      <c r="D960" s="60" t="s">
        <v>195</v>
      </c>
      <c r="E960" s="50"/>
    </row>
    <row r="961" spans="1:5" x14ac:dyDescent="0.15">
      <c r="A961" s="57" t="s">
        <v>187</v>
      </c>
      <c r="B961" s="58" t="s">
        <v>37</v>
      </c>
      <c r="C961" s="61">
        <v>140</v>
      </c>
      <c r="D961" s="60" t="s">
        <v>195</v>
      </c>
      <c r="E961" s="51"/>
    </row>
    <row r="962" spans="1:5" x14ac:dyDescent="0.15">
      <c r="A962" s="57" t="s">
        <v>187</v>
      </c>
      <c r="B962" s="58" t="s">
        <v>37</v>
      </c>
      <c r="C962" s="59">
        <v>140</v>
      </c>
      <c r="D962" s="60" t="s">
        <v>195</v>
      </c>
      <c r="E962" s="50"/>
    </row>
    <row r="963" spans="1:5" x14ac:dyDescent="0.15">
      <c r="A963" s="57" t="s">
        <v>187</v>
      </c>
      <c r="B963" s="58" t="s">
        <v>78</v>
      </c>
      <c r="C963" s="61">
        <v>720</v>
      </c>
      <c r="D963" s="60" t="s">
        <v>195</v>
      </c>
      <c r="E963" s="50"/>
    </row>
    <row r="964" spans="1:5" x14ac:dyDescent="0.15">
      <c r="A964" s="57" t="s">
        <v>187</v>
      </c>
      <c r="B964" s="58" t="s">
        <v>7</v>
      </c>
      <c r="C964" s="61">
        <v>335</v>
      </c>
      <c r="D964" s="60" t="s">
        <v>195</v>
      </c>
      <c r="E964" s="51"/>
    </row>
    <row r="965" spans="1:5" x14ac:dyDescent="0.15">
      <c r="A965" s="57" t="s">
        <v>187</v>
      </c>
      <c r="B965" s="58" t="s">
        <v>7</v>
      </c>
      <c r="C965" s="59">
        <v>891</v>
      </c>
      <c r="D965" s="60" t="s">
        <v>195</v>
      </c>
      <c r="E965" s="50"/>
    </row>
    <row r="966" spans="1:5" x14ac:dyDescent="0.15">
      <c r="A966" s="57" t="s">
        <v>187</v>
      </c>
      <c r="B966" s="58" t="s">
        <v>78</v>
      </c>
      <c r="C966" s="59">
        <v>418</v>
      </c>
      <c r="D966" s="60" t="s">
        <v>195</v>
      </c>
      <c r="E966" s="51"/>
    </row>
    <row r="967" spans="1:5" x14ac:dyDescent="0.15">
      <c r="A967" s="57" t="s">
        <v>187</v>
      </c>
      <c r="B967" s="58" t="s">
        <v>37</v>
      </c>
      <c r="C967" s="61">
        <v>24</v>
      </c>
      <c r="D967" s="60" t="s">
        <v>195</v>
      </c>
      <c r="E967" s="51"/>
    </row>
    <row r="968" spans="1:5" x14ac:dyDescent="0.15">
      <c r="A968" s="57" t="s">
        <v>187</v>
      </c>
      <c r="B968" s="58" t="s">
        <v>37</v>
      </c>
      <c r="C968" s="59">
        <v>2506</v>
      </c>
      <c r="D968" s="60" t="s">
        <v>195</v>
      </c>
      <c r="E968" s="50"/>
    </row>
    <row r="969" spans="1:5" x14ac:dyDescent="0.15">
      <c r="A969" s="57" t="s">
        <v>187</v>
      </c>
      <c r="B969" s="58" t="s">
        <v>37</v>
      </c>
      <c r="C969" s="61">
        <v>232</v>
      </c>
      <c r="D969" s="60" t="s">
        <v>195</v>
      </c>
      <c r="E969" s="50"/>
    </row>
    <row r="970" spans="1:5" x14ac:dyDescent="0.15">
      <c r="A970" s="57" t="s">
        <v>187</v>
      </c>
      <c r="B970" s="58" t="s">
        <v>37</v>
      </c>
      <c r="C970" s="61">
        <v>1671</v>
      </c>
      <c r="D970" s="60" t="s">
        <v>195</v>
      </c>
      <c r="E970" s="51"/>
    </row>
    <row r="971" spans="1:5" x14ac:dyDescent="0.15">
      <c r="A971" s="57" t="s">
        <v>187</v>
      </c>
      <c r="B971" s="58" t="s">
        <v>37</v>
      </c>
      <c r="C971" s="59">
        <v>743</v>
      </c>
      <c r="D971" s="60" t="s">
        <v>195</v>
      </c>
      <c r="E971" s="50"/>
    </row>
    <row r="972" spans="1:5" x14ac:dyDescent="0.15">
      <c r="A972" s="57" t="s">
        <v>187</v>
      </c>
      <c r="B972" s="58" t="s">
        <v>7</v>
      </c>
      <c r="C972" s="61">
        <v>17818</v>
      </c>
      <c r="D972" s="60" t="s">
        <v>195</v>
      </c>
      <c r="E972" s="50"/>
    </row>
    <row r="973" spans="1:5" x14ac:dyDescent="0.15">
      <c r="A973" s="57" t="s">
        <v>187</v>
      </c>
      <c r="B973" s="58" t="s">
        <v>7</v>
      </c>
      <c r="C973" s="59">
        <v>93</v>
      </c>
      <c r="D973" s="60" t="s">
        <v>195</v>
      </c>
      <c r="E973" s="50"/>
    </row>
    <row r="974" spans="1:5" x14ac:dyDescent="0.15">
      <c r="A974" s="57" t="s">
        <v>187</v>
      </c>
      <c r="B974" s="58" t="s">
        <v>7</v>
      </c>
      <c r="C974" s="61">
        <v>279</v>
      </c>
      <c r="D974" s="60" t="s">
        <v>195</v>
      </c>
      <c r="E974" s="51"/>
    </row>
    <row r="975" spans="1:5" x14ac:dyDescent="0.15">
      <c r="A975" s="57" t="s">
        <v>187</v>
      </c>
      <c r="B975" s="58" t="s">
        <v>7</v>
      </c>
      <c r="C975" s="59">
        <v>17818</v>
      </c>
      <c r="D975" s="60" t="s">
        <v>195</v>
      </c>
      <c r="E975" s="51"/>
    </row>
    <row r="976" spans="1:5" x14ac:dyDescent="0.15">
      <c r="A976" s="57" t="s">
        <v>187</v>
      </c>
      <c r="B976" s="58" t="s">
        <v>7</v>
      </c>
      <c r="C976" s="59">
        <v>3174</v>
      </c>
      <c r="D976" s="60" t="s">
        <v>195</v>
      </c>
      <c r="E976" s="50"/>
    </row>
    <row r="977" spans="1:5" x14ac:dyDescent="0.15">
      <c r="A977" s="57" t="s">
        <v>187</v>
      </c>
      <c r="B977" s="58" t="s">
        <v>7</v>
      </c>
      <c r="C977" s="61">
        <v>520</v>
      </c>
      <c r="D977" s="60" t="s">
        <v>195</v>
      </c>
      <c r="E977" s="50"/>
    </row>
    <row r="978" spans="1:5" x14ac:dyDescent="0.15">
      <c r="A978" s="57" t="s">
        <v>187</v>
      </c>
      <c r="B978" s="58" t="s">
        <v>7</v>
      </c>
      <c r="C978" s="59">
        <v>492</v>
      </c>
      <c r="D978" s="60" t="s">
        <v>195</v>
      </c>
      <c r="E978" s="51"/>
    </row>
    <row r="979" spans="1:5" x14ac:dyDescent="0.15">
      <c r="A979" s="57" t="s">
        <v>187</v>
      </c>
      <c r="B979" s="58" t="s">
        <v>78</v>
      </c>
      <c r="C979" s="59">
        <v>3759</v>
      </c>
      <c r="D979" s="60" t="s">
        <v>195</v>
      </c>
      <c r="E979" s="50"/>
    </row>
    <row r="980" spans="1:5" x14ac:dyDescent="0.15">
      <c r="A980" s="57" t="s">
        <v>187</v>
      </c>
      <c r="B980" s="58" t="s">
        <v>78</v>
      </c>
      <c r="C980" s="61">
        <v>3898</v>
      </c>
      <c r="D980" s="60" t="s">
        <v>195</v>
      </c>
      <c r="E980" s="51"/>
    </row>
    <row r="981" spans="1:5" x14ac:dyDescent="0.15">
      <c r="A981" s="57" t="s">
        <v>187</v>
      </c>
      <c r="B981" s="58" t="s">
        <v>78</v>
      </c>
      <c r="C981" s="59">
        <v>11136</v>
      </c>
      <c r="D981" s="60" t="s">
        <v>195</v>
      </c>
      <c r="E981" s="50"/>
    </row>
    <row r="982" spans="1:5" x14ac:dyDescent="0.15">
      <c r="A982" s="57" t="s">
        <v>187</v>
      </c>
      <c r="B982" s="58" t="s">
        <v>37</v>
      </c>
      <c r="C982" s="59">
        <v>836</v>
      </c>
      <c r="D982" s="60" t="s">
        <v>195</v>
      </c>
      <c r="E982" s="51"/>
    </row>
    <row r="983" spans="1:5" x14ac:dyDescent="0.15">
      <c r="A983" s="57" t="s">
        <v>187</v>
      </c>
      <c r="B983" s="58" t="s">
        <v>37</v>
      </c>
      <c r="C983" s="61">
        <v>1671</v>
      </c>
      <c r="D983" s="60" t="s">
        <v>195</v>
      </c>
      <c r="E983" s="50"/>
    </row>
    <row r="984" spans="1:5" x14ac:dyDescent="0.15">
      <c r="A984" s="57" t="s">
        <v>187</v>
      </c>
      <c r="B984" s="58" t="s">
        <v>37</v>
      </c>
      <c r="C984" s="59">
        <v>1485</v>
      </c>
      <c r="D984" s="60" t="s">
        <v>195</v>
      </c>
      <c r="E984" s="51"/>
    </row>
    <row r="985" spans="1:5" x14ac:dyDescent="0.15">
      <c r="A985" s="57" t="s">
        <v>187</v>
      </c>
      <c r="B985" s="58" t="s">
        <v>7</v>
      </c>
      <c r="C985" s="59">
        <v>877</v>
      </c>
      <c r="D985" s="60" t="s">
        <v>195</v>
      </c>
      <c r="E985" s="51"/>
    </row>
    <row r="986" spans="1:5" x14ac:dyDescent="0.15">
      <c r="A986" s="57" t="s">
        <v>187</v>
      </c>
      <c r="B986" s="58" t="s">
        <v>7</v>
      </c>
      <c r="C986" s="59">
        <v>1504</v>
      </c>
      <c r="D986" s="60" t="s">
        <v>195</v>
      </c>
      <c r="E986" s="50"/>
    </row>
    <row r="987" spans="1:5" x14ac:dyDescent="0.15">
      <c r="A987" s="57" t="s">
        <v>187</v>
      </c>
      <c r="B987" s="58" t="s">
        <v>7</v>
      </c>
      <c r="C987" s="61">
        <v>42</v>
      </c>
      <c r="D987" s="60" t="s">
        <v>195</v>
      </c>
      <c r="E987" s="51"/>
    </row>
    <row r="988" spans="1:5" x14ac:dyDescent="0.15">
      <c r="A988" s="57" t="s">
        <v>187</v>
      </c>
      <c r="B988" s="58" t="s">
        <v>144</v>
      </c>
      <c r="C988" s="61">
        <v>804</v>
      </c>
      <c r="D988" s="60" t="s">
        <v>195</v>
      </c>
      <c r="E988" s="50"/>
    </row>
    <row r="989" spans="1:5" x14ac:dyDescent="0.15">
      <c r="A989" s="57" t="s">
        <v>187</v>
      </c>
      <c r="B989" s="58" t="s">
        <v>144</v>
      </c>
      <c r="C989" s="59">
        <v>6844</v>
      </c>
      <c r="D989" s="60" t="s">
        <v>195</v>
      </c>
      <c r="E989" s="50"/>
    </row>
    <row r="990" spans="1:5" x14ac:dyDescent="0.15">
      <c r="A990" s="57" t="s">
        <v>187</v>
      </c>
      <c r="B990" s="58" t="s">
        <v>144</v>
      </c>
      <c r="C990" s="61">
        <v>374</v>
      </c>
      <c r="D990" s="60" t="s">
        <v>195</v>
      </c>
      <c r="E990" s="51"/>
    </row>
    <row r="991" spans="1:5" x14ac:dyDescent="0.15">
      <c r="A991" s="57" t="s">
        <v>187</v>
      </c>
      <c r="B991" s="58" t="s">
        <v>37</v>
      </c>
      <c r="C991" s="61">
        <v>836</v>
      </c>
      <c r="D991" s="60" t="s">
        <v>195</v>
      </c>
      <c r="E991" s="50"/>
    </row>
    <row r="992" spans="1:5" x14ac:dyDescent="0.15">
      <c r="A992" s="57" t="s">
        <v>187</v>
      </c>
      <c r="B992" s="58" t="s">
        <v>37</v>
      </c>
      <c r="C992" s="61">
        <v>2088</v>
      </c>
      <c r="D992" s="60" t="s">
        <v>195</v>
      </c>
      <c r="E992" s="51"/>
    </row>
    <row r="993" spans="1:5" x14ac:dyDescent="0.15">
      <c r="A993" s="57" t="s">
        <v>187</v>
      </c>
      <c r="B993" s="58" t="s">
        <v>37</v>
      </c>
      <c r="C993" s="59">
        <v>279</v>
      </c>
      <c r="D993" s="60" t="s">
        <v>195</v>
      </c>
      <c r="E993" s="50"/>
    </row>
    <row r="994" spans="1:5" x14ac:dyDescent="0.15">
      <c r="A994" s="57" t="s">
        <v>187</v>
      </c>
      <c r="B994" s="58" t="s">
        <v>37</v>
      </c>
      <c r="C994" s="59">
        <v>5940</v>
      </c>
      <c r="D994" s="60" t="s">
        <v>195</v>
      </c>
      <c r="E994" s="50"/>
    </row>
    <row r="995" spans="1:5" x14ac:dyDescent="0.15">
      <c r="A995" s="57" t="s">
        <v>187</v>
      </c>
      <c r="B995" s="58" t="s">
        <v>37</v>
      </c>
      <c r="C995" s="59">
        <v>2088</v>
      </c>
      <c r="D995" s="60" t="s">
        <v>195</v>
      </c>
      <c r="E995" s="50"/>
    </row>
    <row r="996" spans="1:5" x14ac:dyDescent="0.15">
      <c r="A996" s="57" t="s">
        <v>187</v>
      </c>
      <c r="B996" s="58" t="s">
        <v>37</v>
      </c>
      <c r="C996" s="61">
        <v>232</v>
      </c>
      <c r="D996" s="60" t="s">
        <v>195</v>
      </c>
      <c r="E996" s="50"/>
    </row>
    <row r="997" spans="1:5" x14ac:dyDescent="0.15">
      <c r="A997" s="57" t="s">
        <v>187</v>
      </c>
      <c r="B997" s="58" t="s">
        <v>37</v>
      </c>
      <c r="C997" s="59">
        <v>557</v>
      </c>
      <c r="D997" s="60" t="s">
        <v>195</v>
      </c>
      <c r="E997" s="51"/>
    </row>
    <row r="998" spans="1:5" x14ac:dyDescent="0.15">
      <c r="A998" s="57" t="s">
        <v>187</v>
      </c>
      <c r="B998" s="58" t="s">
        <v>37</v>
      </c>
      <c r="C998" s="59">
        <v>4455</v>
      </c>
      <c r="D998" s="60" t="s">
        <v>195</v>
      </c>
      <c r="E998" s="50"/>
    </row>
    <row r="999" spans="1:5" x14ac:dyDescent="0.15">
      <c r="A999" s="57" t="s">
        <v>187</v>
      </c>
      <c r="B999" s="58" t="s">
        <v>37</v>
      </c>
      <c r="C999" s="59">
        <v>4455</v>
      </c>
      <c r="D999" s="60" t="s">
        <v>195</v>
      </c>
      <c r="E999" s="50"/>
    </row>
    <row r="1000" spans="1:5" x14ac:dyDescent="0.15">
      <c r="A1000" s="57" t="s">
        <v>187</v>
      </c>
      <c r="B1000" s="58" t="s">
        <v>144</v>
      </c>
      <c r="C1000" s="59">
        <v>1207</v>
      </c>
      <c r="D1000" s="60" t="s">
        <v>195</v>
      </c>
      <c r="E1000" s="50"/>
    </row>
    <row r="1001" spans="1:5" x14ac:dyDescent="0.15">
      <c r="A1001" s="57" t="s">
        <v>187</v>
      </c>
      <c r="B1001" s="58" t="s">
        <v>7</v>
      </c>
      <c r="C1001" s="61">
        <v>47</v>
      </c>
      <c r="D1001" s="60" t="s">
        <v>195</v>
      </c>
      <c r="E1001" s="51"/>
    </row>
    <row r="1002" spans="1:5" x14ac:dyDescent="0.15">
      <c r="A1002" s="57" t="s">
        <v>187</v>
      </c>
      <c r="B1002" s="58" t="s">
        <v>7</v>
      </c>
      <c r="C1002" s="59">
        <v>28509</v>
      </c>
      <c r="D1002" s="60" t="s">
        <v>195</v>
      </c>
      <c r="E1002" s="50"/>
    </row>
    <row r="1003" spans="1:5" x14ac:dyDescent="0.15">
      <c r="A1003" s="57" t="s">
        <v>187</v>
      </c>
      <c r="B1003" s="58" t="s">
        <v>37</v>
      </c>
      <c r="C1003" s="59">
        <v>557</v>
      </c>
      <c r="D1003" s="60" t="s">
        <v>195</v>
      </c>
      <c r="E1003" s="51"/>
    </row>
    <row r="1004" spans="1:5" x14ac:dyDescent="0.15">
      <c r="A1004" s="57" t="s">
        <v>187</v>
      </c>
      <c r="B1004" s="58" t="s">
        <v>78</v>
      </c>
      <c r="C1004" s="59">
        <v>1128</v>
      </c>
      <c r="D1004" s="60" t="s">
        <v>195</v>
      </c>
      <c r="E1004" s="50"/>
    </row>
    <row r="1005" spans="1:5" x14ac:dyDescent="0.15">
      <c r="A1005" s="57" t="s">
        <v>187</v>
      </c>
      <c r="B1005" s="58" t="s">
        <v>37</v>
      </c>
      <c r="C1005" s="61">
        <v>168</v>
      </c>
      <c r="D1005" s="60" t="s">
        <v>195</v>
      </c>
      <c r="E1005" s="51"/>
    </row>
    <row r="1006" spans="1:5" x14ac:dyDescent="0.15">
      <c r="A1006" s="57" t="s">
        <v>187</v>
      </c>
      <c r="B1006" s="58" t="s">
        <v>37</v>
      </c>
      <c r="C1006" s="59">
        <v>140</v>
      </c>
      <c r="D1006" s="60" t="s">
        <v>195</v>
      </c>
      <c r="E1006" s="50"/>
    </row>
    <row r="1007" spans="1:5" x14ac:dyDescent="0.15">
      <c r="A1007" s="57" t="s">
        <v>187</v>
      </c>
      <c r="B1007" s="58" t="s">
        <v>37</v>
      </c>
      <c r="C1007" s="61">
        <v>70</v>
      </c>
      <c r="D1007" s="60" t="s">
        <v>195</v>
      </c>
      <c r="E1007" s="51"/>
    </row>
    <row r="1008" spans="1:5" x14ac:dyDescent="0.15">
      <c r="A1008" s="57" t="s">
        <v>187</v>
      </c>
      <c r="B1008" s="58" t="s">
        <v>37</v>
      </c>
      <c r="C1008" s="59">
        <v>418</v>
      </c>
      <c r="D1008" s="60" t="s">
        <v>195</v>
      </c>
      <c r="E1008" s="50"/>
    </row>
    <row r="1009" spans="1:5" x14ac:dyDescent="0.15">
      <c r="A1009" s="57" t="s">
        <v>187</v>
      </c>
      <c r="B1009" s="58" t="s">
        <v>144</v>
      </c>
      <c r="C1009" s="59">
        <v>817</v>
      </c>
      <c r="D1009" s="60" t="s">
        <v>195</v>
      </c>
      <c r="E1009" s="51"/>
    </row>
    <row r="1010" spans="1:5" x14ac:dyDescent="0.15">
      <c r="A1010" s="57" t="s">
        <v>187</v>
      </c>
      <c r="B1010" s="58" t="s">
        <v>144</v>
      </c>
      <c r="C1010" s="61">
        <v>3564</v>
      </c>
      <c r="D1010" s="60" t="s">
        <v>195</v>
      </c>
      <c r="E1010" s="50"/>
    </row>
    <row r="1011" spans="1:5" x14ac:dyDescent="0.15">
      <c r="A1011" s="57" t="s">
        <v>187</v>
      </c>
      <c r="B1011" s="58" t="s">
        <v>37</v>
      </c>
      <c r="C1011" s="59">
        <v>1114</v>
      </c>
      <c r="D1011" s="60" t="s">
        <v>195</v>
      </c>
      <c r="E1011" s="51"/>
    </row>
    <row r="1012" spans="1:5" x14ac:dyDescent="0.15">
      <c r="A1012" s="57" t="s">
        <v>187</v>
      </c>
      <c r="B1012" s="58" t="s">
        <v>37</v>
      </c>
      <c r="C1012" s="61">
        <v>38</v>
      </c>
      <c r="D1012" s="60" t="s">
        <v>195</v>
      </c>
      <c r="E1012" s="51"/>
    </row>
    <row r="1013" spans="1:5" x14ac:dyDescent="0.15">
      <c r="A1013" s="57" t="s">
        <v>187</v>
      </c>
      <c r="B1013" s="58" t="s">
        <v>37</v>
      </c>
      <c r="C1013" s="59">
        <v>7424</v>
      </c>
      <c r="D1013" s="60" t="s">
        <v>195</v>
      </c>
      <c r="E1013" s="51"/>
    </row>
    <row r="1014" spans="1:5" x14ac:dyDescent="0.15">
      <c r="A1014" s="57" t="s">
        <v>187</v>
      </c>
      <c r="B1014" s="58" t="s">
        <v>37</v>
      </c>
      <c r="C1014" s="61">
        <v>2228</v>
      </c>
      <c r="D1014" s="60" t="s">
        <v>195</v>
      </c>
      <c r="E1014" s="51"/>
    </row>
    <row r="1015" spans="1:5" x14ac:dyDescent="0.15">
      <c r="A1015" s="57" t="s">
        <v>187</v>
      </c>
      <c r="B1015" s="58" t="s">
        <v>37</v>
      </c>
      <c r="C1015" s="59">
        <v>1485</v>
      </c>
      <c r="D1015" s="60" t="s">
        <v>195</v>
      </c>
      <c r="E1015" s="50"/>
    </row>
    <row r="1016" spans="1:5" x14ac:dyDescent="0.15">
      <c r="A1016" s="57" t="s">
        <v>187</v>
      </c>
      <c r="B1016" s="58" t="s">
        <v>7</v>
      </c>
      <c r="C1016" s="61">
        <v>1420</v>
      </c>
      <c r="D1016" s="60" t="s">
        <v>195</v>
      </c>
      <c r="E1016" s="51"/>
    </row>
    <row r="1017" spans="1:5" x14ac:dyDescent="0.15">
      <c r="A1017" s="57" t="s">
        <v>187</v>
      </c>
      <c r="B1017" s="58" t="s">
        <v>7</v>
      </c>
      <c r="C1017" s="59">
        <v>2172</v>
      </c>
      <c r="D1017" s="60" t="s">
        <v>195</v>
      </c>
      <c r="E1017" s="50"/>
    </row>
    <row r="1018" spans="1:5" x14ac:dyDescent="0.15">
      <c r="A1018" s="57" t="s">
        <v>187</v>
      </c>
      <c r="B1018" s="58" t="s">
        <v>7</v>
      </c>
      <c r="C1018" s="61">
        <v>130</v>
      </c>
      <c r="D1018" s="60" t="s">
        <v>195</v>
      </c>
      <c r="E1018" s="51"/>
    </row>
    <row r="1019" spans="1:5" x14ac:dyDescent="0.15">
      <c r="A1019" s="57" t="s">
        <v>187</v>
      </c>
      <c r="B1019" s="58" t="s">
        <v>7</v>
      </c>
      <c r="C1019" s="59">
        <v>149</v>
      </c>
      <c r="D1019" s="60" t="s">
        <v>195</v>
      </c>
      <c r="E1019" s="51"/>
    </row>
    <row r="1020" spans="1:5" x14ac:dyDescent="0.15">
      <c r="A1020" s="57" t="s">
        <v>187</v>
      </c>
      <c r="B1020" s="58" t="s">
        <v>78</v>
      </c>
      <c r="C1020" s="61">
        <v>2274</v>
      </c>
      <c r="D1020" s="60" t="s">
        <v>195</v>
      </c>
      <c r="E1020" s="51"/>
    </row>
    <row r="1021" spans="1:5" x14ac:dyDescent="0.15">
      <c r="A1021" s="57" t="s">
        <v>187</v>
      </c>
      <c r="B1021" s="58" t="s">
        <v>78</v>
      </c>
      <c r="C1021" s="59">
        <v>5568</v>
      </c>
      <c r="D1021" s="60" t="s">
        <v>195</v>
      </c>
      <c r="E1021" s="50"/>
    </row>
    <row r="1022" spans="1:5" x14ac:dyDescent="0.15">
      <c r="A1022" s="57" t="s">
        <v>187</v>
      </c>
      <c r="B1022" s="58" t="s">
        <v>78</v>
      </c>
      <c r="C1022" s="61">
        <v>26448</v>
      </c>
      <c r="D1022" s="60" t="s">
        <v>195</v>
      </c>
      <c r="E1022" s="51"/>
    </row>
    <row r="1023" spans="1:5" x14ac:dyDescent="0.15">
      <c r="A1023" s="57" t="s">
        <v>187</v>
      </c>
      <c r="B1023" s="58" t="s">
        <v>78</v>
      </c>
      <c r="C1023" s="61">
        <v>502</v>
      </c>
      <c r="D1023" s="60" t="s">
        <v>195</v>
      </c>
      <c r="E1023" s="51"/>
    </row>
    <row r="1024" spans="1:5" x14ac:dyDescent="0.15">
      <c r="A1024" s="57" t="s">
        <v>187</v>
      </c>
      <c r="B1024" s="58" t="s">
        <v>7</v>
      </c>
      <c r="C1024" s="59">
        <v>2822</v>
      </c>
      <c r="D1024" s="60" t="s">
        <v>195</v>
      </c>
      <c r="E1024" s="51"/>
    </row>
    <row r="1025" spans="1:5" x14ac:dyDescent="0.15">
      <c r="A1025" s="57" t="s">
        <v>187</v>
      </c>
      <c r="B1025" s="58" t="s">
        <v>7</v>
      </c>
      <c r="C1025" s="61">
        <v>780</v>
      </c>
      <c r="D1025" s="60" t="s">
        <v>195</v>
      </c>
      <c r="E1025" s="51"/>
    </row>
    <row r="1026" spans="1:5" x14ac:dyDescent="0.15">
      <c r="A1026" s="57" t="s">
        <v>187</v>
      </c>
      <c r="B1026" s="58" t="s">
        <v>7</v>
      </c>
      <c r="C1026" s="59">
        <v>335</v>
      </c>
      <c r="D1026" s="60" t="s">
        <v>195</v>
      </c>
      <c r="E1026" s="50"/>
    </row>
    <row r="1027" spans="1:5" x14ac:dyDescent="0.15">
      <c r="A1027" s="57" t="s">
        <v>187</v>
      </c>
      <c r="B1027" s="58" t="s">
        <v>7</v>
      </c>
      <c r="C1027" s="61">
        <v>891</v>
      </c>
      <c r="D1027" s="60" t="s">
        <v>195</v>
      </c>
      <c r="E1027" s="51"/>
    </row>
    <row r="1028" spans="1:5" x14ac:dyDescent="0.15">
      <c r="A1028" s="57" t="s">
        <v>187</v>
      </c>
      <c r="B1028" s="58" t="s">
        <v>37</v>
      </c>
      <c r="C1028" s="59">
        <v>1671</v>
      </c>
      <c r="D1028" s="60" t="s">
        <v>195</v>
      </c>
      <c r="E1028" s="51"/>
    </row>
    <row r="1029" spans="1:5" x14ac:dyDescent="0.15">
      <c r="A1029" s="57" t="s">
        <v>187</v>
      </c>
      <c r="B1029" s="58" t="s">
        <v>37</v>
      </c>
      <c r="C1029" s="59">
        <v>4176</v>
      </c>
      <c r="D1029" s="60" t="s">
        <v>195</v>
      </c>
      <c r="E1029" s="50"/>
    </row>
    <row r="1030" spans="1:5" x14ac:dyDescent="0.15">
      <c r="A1030" s="57" t="s">
        <v>187</v>
      </c>
      <c r="B1030" s="58" t="s">
        <v>37</v>
      </c>
      <c r="C1030" s="61">
        <v>232</v>
      </c>
      <c r="D1030" s="60" t="s">
        <v>195</v>
      </c>
      <c r="E1030" s="51"/>
    </row>
    <row r="1031" spans="1:5" x14ac:dyDescent="0.15">
      <c r="A1031" s="57" t="s">
        <v>187</v>
      </c>
      <c r="B1031" s="58" t="s">
        <v>37</v>
      </c>
      <c r="C1031" s="59">
        <v>1114</v>
      </c>
      <c r="D1031" s="60" t="s">
        <v>195</v>
      </c>
      <c r="E1031" s="51"/>
    </row>
    <row r="1032" spans="1:5" x14ac:dyDescent="0.15">
      <c r="A1032" s="57" t="s">
        <v>187</v>
      </c>
      <c r="B1032" s="58" t="s">
        <v>37</v>
      </c>
      <c r="C1032" s="59">
        <v>5309</v>
      </c>
      <c r="D1032" s="60" t="s">
        <v>195</v>
      </c>
      <c r="E1032" s="51"/>
    </row>
    <row r="1033" spans="1:5" x14ac:dyDescent="0.15">
      <c r="A1033" s="57" t="s">
        <v>187</v>
      </c>
      <c r="B1033" s="58" t="s">
        <v>37</v>
      </c>
      <c r="C1033" s="59">
        <v>2228</v>
      </c>
      <c r="D1033" s="60" t="s">
        <v>195</v>
      </c>
      <c r="E1033" s="50"/>
    </row>
    <row r="1034" spans="1:5" x14ac:dyDescent="0.15">
      <c r="A1034" s="57" t="s">
        <v>187</v>
      </c>
      <c r="B1034" s="58" t="s">
        <v>37</v>
      </c>
      <c r="C1034" s="59">
        <v>404</v>
      </c>
      <c r="D1034" s="60" t="s">
        <v>195</v>
      </c>
      <c r="E1034" s="51"/>
    </row>
    <row r="1035" spans="1:5" x14ac:dyDescent="0.15">
      <c r="A1035" s="57" t="s">
        <v>187</v>
      </c>
      <c r="B1035" s="58" t="s">
        <v>37</v>
      </c>
      <c r="C1035" s="61">
        <v>836</v>
      </c>
      <c r="D1035" s="60" t="s">
        <v>195</v>
      </c>
      <c r="E1035" s="50"/>
    </row>
    <row r="1036" spans="1:5" x14ac:dyDescent="0.15">
      <c r="A1036" s="57" t="s">
        <v>187</v>
      </c>
      <c r="B1036" s="58" t="s">
        <v>37</v>
      </c>
      <c r="C1036" s="59">
        <v>11136</v>
      </c>
      <c r="D1036" s="60" t="s">
        <v>195</v>
      </c>
      <c r="E1036" s="51"/>
    </row>
    <row r="1037" spans="1:5" x14ac:dyDescent="0.15">
      <c r="A1037" s="57" t="s">
        <v>187</v>
      </c>
      <c r="B1037" s="58" t="s">
        <v>37</v>
      </c>
      <c r="C1037" s="61">
        <v>4455</v>
      </c>
      <c r="D1037" s="60" t="s">
        <v>195</v>
      </c>
      <c r="E1037" s="51"/>
    </row>
    <row r="1038" spans="1:5" x14ac:dyDescent="0.15">
      <c r="A1038" s="57" t="s">
        <v>187</v>
      </c>
      <c r="B1038" s="58" t="s">
        <v>37</v>
      </c>
      <c r="C1038" s="59">
        <v>1485</v>
      </c>
      <c r="D1038" s="60" t="s">
        <v>195</v>
      </c>
      <c r="E1038" s="50"/>
    </row>
    <row r="1039" spans="1:5" x14ac:dyDescent="0.15">
      <c r="A1039" s="57" t="s">
        <v>187</v>
      </c>
      <c r="B1039" s="58" t="s">
        <v>37</v>
      </c>
      <c r="C1039" s="61">
        <v>47</v>
      </c>
      <c r="D1039" s="60" t="s">
        <v>195</v>
      </c>
      <c r="E1039" s="50"/>
    </row>
    <row r="1040" spans="1:5" x14ac:dyDescent="0.15">
      <c r="A1040" s="57" t="s">
        <v>187</v>
      </c>
      <c r="B1040" s="58" t="s">
        <v>37</v>
      </c>
      <c r="C1040" s="59">
        <v>279</v>
      </c>
      <c r="D1040" s="60" t="s">
        <v>195</v>
      </c>
      <c r="E1040" s="51"/>
    </row>
    <row r="1041" spans="1:5" x14ac:dyDescent="0.15">
      <c r="A1041" s="57" t="s">
        <v>187</v>
      </c>
      <c r="B1041" s="58" t="s">
        <v>37</v>
      </c>
      <c r="C1041" s="61">
        <v>1504</v>
      </c>
      <c r="D1041" s="60" t="s">
        <v>195</v>
      </c>
      <c r="E1041" s="51"/>
    </row>
    <row r="1042" spans="1:5" x14ac:dyDescent="0.15">
      <c r="A1042" s="57" t="s">
        <v>187</v>
      </c>
      <c r="B1042" s="58" t="s">
        <v>37</v>
      </c>
      <c r="C1042" s="61">
        <v>464</v>
      </c>
      <c r="D1042" s="60" t="s">
        <v>195</v>
      </c>
      <c r="E1042" s="50"/>
    </row>
    <row r="1043" spans="1:5" x14ac:dyDescent="0.15">
      <c r="A1043" s="57" t="s">
        <v>187</v>
      </c>
      <c r="B1043" s="58" t="s">
        <v>37</v>
      </c>
      <c r="C1043" s="59">
        <v>140</v>
      </c>
      <c r="D1043" s="60" t="s">
        <v>195</v>
      </c>
      <c r="E1043" s="51"/>
    </row>
    <row r="1044" spans="1:5" x14ac:dyDescent="0.15">
      <c r="A1044" s="57" t="s">
        <v>187</v>
      </c>
      <c r="B1044" s="58" t="s">
        <v>37</v>
      </c>
      <c r="C1044" s="61">
        <v>418</v>
      </c>
      <c r="D1044" s="60" t="s">
        <v>195</v>
      </c>
      <c r="E1044" s="50"/>
    </row>
    <row r="1045" spans="1:5" x14ac:dyDescent="0.15">
      <c r="A1045" s="57" t="s">
        <v>187</v>
      </c>
      <c r="B1045" s="58" t="s">
        <v>37</v>
      </c>
      <c r="C1045" s="59">
        <v>279</v>
      </c>
      <c r="D1045" s="60" t="s">
        <v>195</v>
      </c>
      <c r="E1045" s="51"/>
    </row>
    <row r="1046" spans="1:5" x14ac:dyDescent="0.15">
      <c r="A1046" s="57" t="s">
        <v>187</v>
      </c>
      <c r="B1046" s="58" t="s">
        <v>37</v>
      </c>
      <c r="C1046" s="61">
        <v>279</v>
      </c>
      <c r="D1046" s="60" t="s">
        <v>195</v>
      </c>
      <c r="E1046" s="50"/>
    </row>
    <row r="1047" spans="1:5" x14ac:dyDescent="0.15">
      <c r="A1047" s="57" t="s">
        <v>187</v>
      </c>
      <c r="B1047" s="58" t="s">
        <v>37</v>
      </c>
      <c r="C1047" s="59">
        <v>1485</v>
      </c>
      <c r="D1047" s="60" t="s">
        <v>195</v>
      </c>
      <c r="E1047" s="51"/>
    </row>
    <row r="1048" spans="1:5" x14ac:dyDescent="0.15">
      <c r="A1048" s="57" t="s">
        <v>187</v>
      </c>
      <c r="B1048" s="58" t="s">
        <v>37</v>
      </c>
      <c r="C1048" s="61">
        <v>557</v>
      </c>
      <c r="D1048" s="60" t="s">
        <v>195</v>
      </c>
      <c r="E1048" s="51"/>
    </row>
    <row r="1049" spans="1:5" x14ac:dyDescent="0.15">
      <c r="A1049" s="57" t="s">
        <v>187</v>
      </c>
      <c r="B1049" s="58" t="s">
        <v>37</v>
      </c>
      <c r="C1049" s="59">
        <v>1671</v>
      </c>
      <c r="D1049" s="60" t="s">
        <v>195</v>
      </c>
      <c r="E1049" s="51"/>
    </row>
    <row r="1050" spans="1:5" x14ac:dyDescent="0.15">
      <c r="A1050" s="57" t="s">
        <v>187</v>
      </c>
      <c r="B1050" s="58" t="s">
        <v>37</v>
      </c>
      <c r="C1050" s="61">
        <v>1485</v>
      </c>
      <c r="D1050" s="60" t="s">
        <v>195</v>
      </c>
      <c r="E1050" s="50"/>
    </row>
    <row r="1051" spans="1:5" x14ac:dyDescent="0.15">
      <c r="A1051" s="57" t="s">
        <v>187</v>
      </c>
      <c r="B1051" s="58" t="s">
        <v>37</v>
      </c>
      <c r="C1051" s="59">
        <v>2088</v>
      </c>
      <c r="D1051" s="60" t="s">
        <v>195</v>
      </c>
      <c r="E1051" s="51"/>
    </row>
    <row r="1052" spans="1:5" x14ac:dyDescent="0.15">
      <c r="A1052" s="57" t="s">
        <v>187</v>
      </c>
      <c r="B1052" s="58" t="s">
        <v>37</v>
      </c>
      <c r="C1052" s="61">
        <v>4009</v>
      </c>
      <c r="D1052" s="60" t="s">
        <v>195</v>
      </c>
      <c r="E1052" s="50"/>
    </row>
    <row r="1053" spans="1:5" x14ac:dyDescent="0.15">
      <c r="A1053" s="57" t="s">
        <v>187</v>
      </c>
      <c r="B1053" s="58" t="s">
        <v>37</v>
      </c>
      <c r="C1053" s="61">
        <v>140</v>
      </c>
      <c r="D1053" s="60" t="s">
        <v>195</v>
      </c>
      <c r="E1053" s="50"/>
    </row>
    <row r="1054" spans="1:5" x14ac:dyDescent="0.15">
      <c r="A1054" s="57" t="s">
        <v>187</v>
      </c>
      <c r="B1054" s="58" t="s">
        <v>37</v>
      </c>
      <c r="C1054" s="59">
        <v>140</v>
      </c>
      <c r="D1054" s="60" t="s">
        <v>195</v>
      </c>
      <c r="E1054" s="50"/>
    </row>
    <row r="1055" spans="1:5" x14ac:dyDescent="0.15">
      <c r="A1055" s="57" t="s">
        <v>187</v>
      </c>
      <c r="B1055" s="58" t="s">
        <v>144</v>
      </c>
      <c r="C1055" s="61">
        <v>1634</v>
      </c>
      <c r="D1055" s="60" t="s">
        <v>195</v>
      </c>
      <c r="E1055" s="50"/>
    </row>
    <row r="1056" spans="1:5" x14ac:dyDescent="0.15">
      <c r="A1056" s="57" t="s">
        <v>187</v>
      </c>
      <c r="B1056" s="58" t="s">
        <v>144</v>
      </c>
      <c r="C1056" s="59">
        <v>7128</v>
      </c>
      <c r="D1056" s="60" t="s">
        <v>195</v>
      </c>
      <c r="E1056" s="50"/>
    </row>
    <row r="1057" spans="1:5" x14ac:dyDescent="0.15">
      <c r="A1057" s="57" t="s">
        <v>187</v>
      </c>
      <c r="B1057" s="58" t="s">
        <v>7</v>
      </c>
      <c r="C1057" s="59">
        <v>1114</v>
      </c>
      <c r="D1057" s="60" t="s">
        <v>195</v>
      </c>
      <c r="E1057" s="51"/>
    </row>
    <row r="1058" spans="1:5" x14ac:dyDescent="0.15">
      <c r="A1058" s="57" t="s">
        <v>187</v>
      </c>
      <c r="B1058" s="58" t="s">
        <v>7</v>
      </c>
      <c r="C1058" s="61">
        <v>84</v>
      </c>
      <c r="D1058" s="60" t="s">
        <v>195</v>
      </c>
      <c r="E1058" s="50"/>
    </row>
    <row r="1059" spans="1:5" x14ac:dyDescent="0.15">
      <c r="A1059" s="57" t="s">
        <v>187</v>
      </c>
      <c r="B1059" s="58" t="s">
        <v>78</v>
      </c>
      <c r="C1059" s="61">
        <v>5012</v>
      </c>
      <c r="D1059" s="60" t="s">
        <v>195</v>
      </c>
      <c r="E1059" s="50"/>
    </row>
    <row r="1060" spans="1:5" x14ac:dyDescent="0.15">
      <c r="A1060" s="57" t="s">
        <v>187</v>
      </c>
      <c r="B1060" s="58" t="s">
        <v>78</v>
      </c>
      <c r="C1060" s="59">
        <v>4455</v>
      </c>
      <c r="D1060" s="60" t="s">
        <v>195</v>
      </c>
      <c r="E1060" s="50"/>
    </row>
    <row r="1061" spans="1:5" x14ac:dyDescent="0.15">
      <c r="A1061" s="57" t="s">
        <v>187</v>
      </c>
      <c r="B1061" s="58" t="s">
        <v>78</v>
      </c>
      <c r="C1061" s="61">
        <v>19488</v>
      </c>
      <c r="D1061" s="60" t="s">
        <v>195</v>
      </c>
      <c r="E1061" s="51"/>
    </row>
    <row r="1062" spans="1:5" x14ac:dyDescent="0.15">
      <c r="A1062" s="57" t="s">
        <v>187</v>
      </c>
      <c r="B1062" s="58" t="s">
        <v>78</v>
      </c>
      <c r="C1062" s="59">
        <v>395</v>
      </c>
      <c r="D1062" s="60" t="s">
        <v>195</v>
      </c>
      <c r="E1062" s="50"/>
    </row>
    <row r="1063" spans="1:5" x14ac:dyDescent="0.15">
      <c r="A1063" s="57" t="s">
        <v>187</v>
      </c>
      <c r="B1063" s="58" t="s">
        <v>37</v>
      </c>
      <c r="C1063" s="59">
        <v>2088</v>
      </c>
      <c r="D1063" s="60" t="s">
        <v>195</v>
      </c>
      <c r="E1063" s="50"/>
    </row>
    <row r="1064" spans="1:5" x14ac:dyDescent="0.15">
      <c r="A1064" s="57" t="s">
        <v>187</v>
      </c>
      <c r="B1064" s="58" t="s">
        <v>37</v>
      </c>
      <c r="C1064" s="61">
        <v>1504</v>
      </c>
      <c r="D1064" s="60" t="s">
        <v>195</v>
      </c>
      <c r="E1064" s="51"/>
    </row>
    <row r="1065" spans="1:5" x14ac:dyDescent="0.15">
      <c r="A1065" s="57" t="s">
        <v>187</v>
      </c>
      <c r="B1065" s="58" t="s">
        <v>37</v>
      </c>
      <c r="C1065" s="59">
        <v>372</v>
      </c>
      <c r="D1065" s="60" t="s">
        <v>195</v>
      </c>
      <c r="E1065" s="50"/>
    </row>
    <row r="1066" spans="1:5" x14ac:dyDescent="0.15">
      <c r="A1066" s="57" t="s">
        <v>187</v>
      </c>
      <c r="B1066" s="58" t="s">
        <v>37</v>
      </c>
      <c r="C1066" s="61">
        <v>4455</v>
      </c>
      <c r="D1066" s="60" t="s">
        <v>195</v>
      </c>
      <c r="E1066" s="51"/>
    </row>
    <row r="1067" spans="1:5" x14ac:dyDescent="0.15">
      <c r="A1067" s="57" t="s">
        <v>187</v>
      </c>
      <c r="B1067" s="58" t="s">
        <v>37</v>
      </c>
      <c r="C1067" s="61">
        <v>2228</v>
      </c>
      <c r="D1067" s="60" t="s">
        <v>195</v>
      </c>
      <c r="E1067" s="50"/>
    </row>
    <row r="1068" spans="1:5" x14ac:dyDescent="0.15">
      <c r="A1068" s="57" t="s">
        <v>187</v>
      </c>
      <c r="B1068" s="58" t="s">
        <v>37</v>
      </c>
      <c r="C1068" s="59">
        <v>743</v>
      </c>
      <c r="D1068" s="60" t="s">
        <v>195</v>
      </c>
      <c r="E1068" s="50"/>
    </row>
    <row r="1069" spans="1:5" x14ac:dyDescent="0.15">
      <c r="A1069" s="57" t="s">
        <v>187</v>
      </c>
      <c r="B1069" s="58" t="s">
        <v>37</v>
      </c>
      <c r="C1069" s="61">
        <v>47</v>
      </c>
      <c r="D1069" s="60" t="s">
        <v>195</v>
      </c>
      <c r="E1069" s="51"/>
    </row>
    <row r="1070" spans="1:5" x14ac:dyDescent="0.15">
      <c r="A1070" s="57" t="s">
        <v>187</v>
      </c>
      <c r="B1070" s="58" t="s">
        <v>37</v>
      </c>
      <c r="C1070" s="59">
        <v>279</v>
      </c>
      <c r="D1070" s="60" t="s">
        <v>195</v>
      </c>
      <c r="E1070" s="50"/>
    </row>
    <row r="1071" spans="1:5" x14ac:dyDescent="0.15">
      <c r="A1071" s="57" t="s">
        <v>187</v>
      </c>
      <c r="B1071" s="58" t="s">
        <v>37</v>
      </c>
      <c r="C1071" s="61">
        <v>836</v>
      </c>
      <c r="D1071" s="60" t="s">
        <v>195</v>
      </c>
      <c r="E1071" s="51"/>
    </row>
    <row r="1072" spans="1:5" x14ac:dyDescent="0.15">
      <c r="A1072" s="57" t="s">
        <v>187</v>
      </c>
      <c r="B1072" s="58" t="s">
        <v>37</v>
      </c>
      <c r="C1072" s="59">
        <v>836</v>
      </c>
      <c r="D1072" s="60" t="s">
        <v>195</v>
      </c>
      <c r="E1072" s="50"/>
    </row>
    <row r="1073" spans="1:5" x14ac:dyDescent="0.15">
      <c r="A1073" s="57" t="s">
        <v>187</v>
      </c>
      <c r="B1073" s="58" t="s">
        <v>7</v>
      </c>
      <c r="C1073" s="59">
        <v>52</v>
      </c>
      <c r="D1073" s="60" t="s">
        <v>195</v>
      </c>
      <c r="E1073" s="51"/>
    </row>
    <row r="1074" spans="1:5" x14ac:dyDescent="0.15">
      <c r="A1074" s="57" t="s">
        <v>187</v>
      </c>
      <c r="B1074" s="58" t="s">
        <v>37</v>
      </c>
      <c r="C1074" s="61">
        <v>1601</v>
      </c>
      <c r="D1074" s="60" t="s">
        <v>195</v>
      </c>
      <c r="E1074" s="50"/>
    </row>
    <row r="1075" spans="1:5" x14ac:dyDescent="0.15">
      <c r="A1075" s="57" t="s">
        <v>187</v>
      </c>
      <c r="B1075" s="58" t="s">
        <v>78</v>
      </c>
      <c r="C1075" s="61">
        <v>2256</v>
      </c>
      <c r="D1075" s="60" t="s">
        <v>195</v>
      </c>
      <c r="E1075" s="51"/>
    </row>
    <row r="1076" spans="1:5" x14ac:dyDescent="0.15">
      <c r="A1076" s="57" t="s">
        <v>187</v>
      </c>
      <c r="B1076" s="58" t="s">
        <v>78</v>
      </c>
      <c r="C1076" s="59">
        <v>919</v>
      </c>
      <c r="D1076" s="60" t="s">
        <v>195</v>
      </c>
      <c r="E1076" s="50"/>
    </row>
    <row r="1077" spans="1:5" x14ac:dyDescent="0.15">
      <c r="A1077" s="57" t="s">
        <v>187</v>
      </c>
      <c r="B1077" s="58" t="s">
        <v>78</v>
      </c>
      <c r="C1077" s="61">
        <v>928</v>
      </c>
      <c r="D1077" s="60" t="s">
        <v>195</v>
      </c>
      <c r="E1077" s="51"/>
    </row>
    <row r="1078" spans="1:5" x14ac:dyDescent="0.15">
      <c r="A1078" s="57" t="s">
        <v>188</v>
      </c>
      <c r="B1078" s="58" t="s">
        <v>78</v>
      </c>
      <c r="C1078" s="61">
        <v>1856</v>
      </c>
      <c r="D1078" s="60" t="s">
        <v>195</v>
      </c>
      <c r="E1078" s="50"/>
    </row>
    <row r="1079" spans="1:5" x14ac:dyDescent="0.15">
      <c r="A1079" s="57" t="s">
        <v>188</v>
      </c>
      <c r="B1079" s="58" t="s">
        <v>78</v>
      </c>
      <c r="C1079" s="59">
        <v>743</v>
      </c>
      <c r="D1079" s="60" t="s">
        <v>195</v>
      </c>
      <c r="E1079" s="51"/>
    </row>
    <row r="1080" spans="1:5" x14ac:dyDescent="0.15">
      <c r="A1080" s="57" t="s">
        <v>187</v>
      </c>
      <c r="B1080" s="58" t="s">
        <v>7</v>
      </c>
      <c r="C1080" s="61">
        <v>279</v>
      </c>
      <c r="D1080" s="60" t="s">
        <v>195</v>
      </c>
      <c r="E1080" s="50"/>
    </row>
    <row r="1081" spans="1:5" x14ac:dyDescent="0.15">
      <c r="A1081" s="57" t="s">
        <v>187</v>
      </c>
      <c r="B1081" s="58" t="s">
        <v>7</v>
      </c>
      <c r="C1081" s="59">
        <v>47</v>
      </c>
      <c r="D1081" s="60" t="s">
        <v>195</v>
      </c>
      <c r="E1081" s="51"/>
    </row>
    <row r="1082" spans="1:5" x14ac:dyDescent="0.15">
      <c r="A1082" s="57" t="s">
        <v>187</v>
      </c>
      <c r="B1082" s="58" t="s">
        <v>37</v>
      </c>
      <c r="C1082" s="59">
        <v>348</v>
      </c>
      <c r="D1082" s="60" t="s">
        <v>195</v>
      </c>
      <c r="E1082" s="50"/>
    </row>
    <row r="1083" spans="1:5" x14ac:dyDescent="0.15">
      <c r="A1083" s="57" t="s">
        <v>187</v>
      </c>
      <c r="B1083" s="58" t="s">
        <v>37</v>
      </c>
      <c r="C1083" s="59">
        <v>4176</v>
      </c>
      <c r="D1083" s="60" t="s">
        <v>195</v>
      </c>
      <c r="E1083" s="50"/>
    </row>
    <row r="1084" spans="1:5" x14ac:dyDescent="0.15">
      <c r="A1084" s="57" t="s">
        <v>187</v>
      </c>
      <c r="B1084" s="58" t="s">
        <v>37</v>
      </c>
      <c r="C1084" s="59">
        <v>1485</v>
      </c>
      <c r="D1084" s="60" t="s">
        <v>195</v>
      </c>
      <c r="E1084" s="51"/>
    </row>
    <row r="1085" spans="1:5" x14ac:dyDescent="0.15">
      <c r="A1085" s="57" t="s">
        <v>187</v>
      </c>
      <c r="B1085" s="58" t="s">
        <v>37</v>
      </c>
      <c r="C1085" s="61">
        <v>9652</v>
      </c>
      <c r="D1085" s="60" t="s">
        <v>195</v>
      </c>
      <c r="E1085" s="50"/>
    </row>
    <row r="1086" spans="1:5" x14ac:dyDescent="0.15">
      <c r="A1086" s="57" t="s">
        <v>187</v>
      </c>
      <c r="B1086" s="58" t="s">
        <v>37</v>
      </c>
      <c r="C1086" s="59">
        <v>4455</v>
      </c>
      <c r="D1086" s="60" t="s">
        <v>195</v>
      </c>
      <c r="E1086" s="50"/>
    </row>
    <row r="1087" spans="1:5" x14ac:dyDescent="0.15">
      <c r="A1087" s="57" t="s">
        <v>187</v>
      </c>
      <c r="B1087" s="58" t="s">
        <v>37</v>
      </c>
      <c r="C1087" s="61">
        <v>743</v>
      </c>
      <c r="D1087" s="60" t="s">
        <v>195</v>
      </c>
      <c r="E1087" s="51"/>
    </row>
    <row r="1088" spans="1:5" x14ac:dyDescent="0.15">
      <c r="A1088" s="57" t="s">
        <v>188</v>
      </c>
      <c r="B1088" s="58" t="s">
        <v>7</v>
      </c>
      <c r="C1088" s="59">
        <v>891</v>
      </c>
      <c r="D1088" s="60" t="s">
        <v>195</v>
      </c>
      <c r="E1088" s="50"/>
    </row>
    <row r="1089" spans="1:5" x14ac:dyDescent="0.15">
      <c r="A1089" s="57" t="s">
        <v>187</v>
      </c>
      <c r="B1089" s="58" t="s">
        <v>7</v>
      </c>
      <c r="C1089" s="59">
        <v>1170</v>
      </c>
      <c r="D1089" s="60" t="s">
        <v>195</v>
      </c>
      <c r="E1089" s="51"/>
    </row>
    <row r="1090" spans="1:5" x14ac:dyDescent="0.15">
      <c r="A1090" s="57" t="s">
        <v>187</v>
      </c>
      <c r="B1090" s="58" t="s">
        <v>7</v>
      </c>
      <c r="C1090" s="61">
        <v>168</v>
      </c>
      <c r="D1090" s="60" t="s">
        <v>195</v>
      </c>
      <c r="E1090" s="50"/>
    </row>
    <row r="1091" spans="1:5" x14ac:dyDescent="0.15">
      <c r="A1091" s="57" t="s">
        <v>188</v>
      </c>
      <c r="B1091" s="58" t="s">
        <v>144</v>
      </c>
      <c r="C1091" s="61">
        <v>6682</v>
      </c>
      <c r="D1091" s="60" t="s">
        <v>195</v>
      </c>
      <c r="E1091" s="51"/>
    </row>
    <row r="1092" spans="1:5" x14ac:dyDescent="0.15">
      <c r="A1092" s="57" t="s">
        <v>187</v>
      </c>
      <c r="B1092" s="58" t="s">
        <v>144</v>
      </c>
      <c r="C1092" s="61">
        <v>5513</v>
      </c>
      <c r="D1092" s="60" t="s">
        <v>195</v>
      </c>
      <c r="E1092" s="50"/>
    </row>
    <row r="1093" spans="1:5" x14ac:dyDescent="0.15">
      <c r="A1093" s="57" t="s">
        <v>187</v>
      </c>
      <c r="B1093" s="58" t="s">
        <v>144</v>
      </c>
      <c r="C1093" s="59">
        <v>4826</v>
      </c>
      <c r="D1093" s="60" t="s">
        <v>195</v>
      </c>
      <c r="E1093" s="50"/>
    </row>
    <row r="1094" spans="1:5" x14ac:dyDescent="0.15">
      <c r="A1094" s="57" t="s">
        <v>187</v>
      </c>
      <c r="B1094" s="58" t="s">
        <v>124</v>
      </c>
      <c r="C1094" s="61">
        <v>54</v>
      </c>
      <c r="D1094" s="60" t="s">
        <v>195</v>
      </c>
      <c r="E1094" s="50"/>
    </row>
    <row r="1095" spans="1:5" x14ac:dyDescent="0.15">
      <c r="A1095" s="57" t="s">
        <v>187</v>
      </c>
      <c r="B1095" s="58" t="s">
        <v>37</v>
      </c>
      <c r="C1095" s="61">
        <v>232</v>
      </c>
      <c r="D1095" s="60" t="s">
        <v>195</v>
      </c>
      <c r="E1095" s="50"/>
    </row>
    <row r="1096" spans="1:5" x14ac:dyDescent="0.15">
      <c r="A1096" s="57" t="s">
        <v>187</v>
      </c>
      <c r="B1096" s="58" t="s">
        <v>37</v>
      </c>
      <c r="C1096" s="61">
        <v>6264</v>
      </c>
      <c r="D1096" s="60" t="s">
        <v>195</v>
      </c>
      <c r="E1096" s="51"/>
    </row>
    <row r="1097" spans="1:5" x14ac:dyDescent="0.15">
      <c r="A1097" s="57" t="s">
        <v>187</v>
      </c>
      <c r="B1097" s="58" t="s">
        <v>37</v>
      </c>
      <c r="C1097" s="59">
        <v>1392</v>
      </c>
      <c r="D1097" s="60" t="s">
        <v>195</v>
      </c>
      <c r="E1097" s="51"/>
    </row>
    <row r="1098" spans="1:5" x14ac:dyDescent="0.15">
      <c r="A1098" s="57" t="s">
        <v>187</v>
      </c>
      <c r="B1098" s="58" t="s">
        <v>37</v>
      </c>
      <c r="C1098" s="61">
        <v>743</v>
      </c>
      <c r="D1098" s="60" t="s">
        <v>195</v>
      </c>
      <c r="E1098" s="51"/>
    </row>
    <row r="1099" spans="1:5" x14ac:dyDescent="0.15">
      <c r="A1099" s="57" t="s">
        <v>187</v>
      </c>
      <c r="B1099" s="58" t="s">
        <v>37</v>
      </c>
      <c r="C1099" s="59">
        <v>4455</v>
      </c>
      <c r="D1099" s="60" t="s">
        <v>195</v>
      </c>
      <c r="E1099" s="50"/>
    </row>
    <row r="1100" spans="1:5" x14ac:dyDescent="0.15">
      <c r="A1100" s="57" t="s">
        <v>187</v>
      </c>
      <c r="B1100" s="58" t="s">
        <v>37</v>
      </c>
      <c r="C1100" s="61">
        <v>2228</v>
      </c>
      <c r="D1100" s="60" t="s">
        <v>195</v>
      </c>
      <c r="E1100" s="51"/>
    </row>
    <row r="1101" spans="1:5" x14ac:dyDescent="0.15">
      <c r="A1101" s="57" t="s">
        <v>187</v>
      </c>
      <c r="B1101" s="58" t="s">
        <v>37</v>
      </c>
      <c r="C1101" s="59">
        <v>1485</v>
      </c>
      <c r="D1101" s="60" t="s">
        <v>195</v>
      </c>
      <c r="E1101" s="50"/>
    </row>
    <row r="1102" spans="1:5" x14ac:dyDescent="0.15">
      <c r="A1102" s="57" t="s">
        <v>187</v>
      </c>
      <c r="B1102" s="58" t="s">
        <v>7</v>
      </c>
      <c r="C1102" s="59">
        <v>1253</v>
      </c>
      <c r="D1102" s="60" t="s">
        <v>195</v>
      </c>
      <c r="E1102" s="51"/>
    </row>
    <row r="1103" spans="1:5" x14ac:dyDescent="0.15">
      <c r="A1103" s="57" t="s">
        <v>187</v>
      </c>
      <c r="B1103" s="58" t="s">
        <v>7</v>
      </c>
      <c r="C1103" s="61">
        <v>84</v>
      </c>
      <c r="D1103" s="60" t="s">
        <v>195</v>
      </c>
      <c r="E1103" s="50"/>
    </row>
    <row r="1104" spans="1:5" x14ac:dyDescent="0.15">
      <c r="A1104" s="57" t="s">
        <v>187</v>
      </c>
      <c r="B1104" s="58" t="s">
        <v>7</v>
      </c>
      <c r="C1104" s="59">
        <v>1940</v>
      </c>
      <c r="D1104" s="60" t="s">
        <v>195</v>
      </c>
      <c r="E1104" s="51"/>
    </row>
    <row r="1105" spans="1:5" x14ac:dyDescent="0.15">
      <c r="A1105" s="57" t="s">
        <v>187</v>
      </c>
      <c r="B1105" s="58" t="s">
        <v>7</v>
      </c>
      <c r="C1105" s="61">
        <v>520</v>
      </c>
      <c r="D1105" s="60" t="s">
        <v>195</v>
      </c>
      <c r="E1105" s="51"/>
    </row>
    <row r="1106" spans="1:5" x14ac:dyDescent="0.15">
      <c r="A1106" s="57" t="s">
        <v>187</v>
      </c>
      <c r="B1106" s="58" t="s">
        <v>37</v>
      </c>
      <c r="C1106" s="61">
        <v>70</v>
      </c>
      <c r="D1106" s="60" t="s">
        <v>195</v>
      </c>
      <c r="E1106" s="50"/>
    </row>
    <row r="1107" spans="1:5" x14ac:dyDescent="0.15">
      <c r="A1107" s="57" t="s">
        <v>187</v>
      </c>
      <c r="B1107" s="58" t="s">
        <v>37</v>
      </c>
      <c r="C1107" s="59">
        <v>418</v>
      </c>
      <c r="D1107" s="60" t="s">
        <v>195</v>
      </c>
      <c r="E1107" s="51"/>
    </row>
    <row r="1108" spans="1:5" x14ac:dyDescent="0.15">
      <c r="A1108" s="57" t="s">
        <v>187</v>
      </c>
      <c r="B1108" s="58" t="s">
        <v>37</v>
      </c>
      <c r="C1108" s="61">
        <v>557</v>
      </c>
      <c r="D1108" s="60" t="s">
        <v>195</v>
      </c>
      <c r="E1108" s="51"/>
    </row>
    <row r="1109" spans="1:5" x14ac:dyDescent="0.15">
      <c r="A1109" s="57" t="s">
        <v>187</v>
      </c>
      <c r="B1109" s="58" t="s">
        <v>37</v>
      </c>
      <c r="C1109" s="59">
        <v>140</v>
      </c>
      <c r="D1109" s="60" t="s">
        <v>195</v>
      </c>
      <c r="E1109" s="50"/>
    </row>
    <row r="1110" spans="1:5" x14ac:dyDescent="0.15">
      <c r="A1110" s="57" t="s">
        <v>187</v>
      </c>
      <c r="B1110" s="58" t="s">
        <v>78</v>
      </c>
      <c r="C1110" s="61">
        <v>743</v>
      </c>
      <c r="D1110" s="60" t="s">
        <v>195</v>
      </c>
      <c r="E1110" s="50"/>
    </row>
    <row r="1111" spans="1:5" x14ac:dyDescent="0.15">
      <c r="A1111" s="57" t="s">
        <v>187</v>
      </c>
      <c r="B1111" s="58" t="s">
        <v>78</v>
      </c>
      <c r="C1111" s="59">
        <v>743</v>
      </c>
      <c r="D1111" s="60" t="s">
        <v>195</v>
      </c>
      <c r="E1111" s="51"/>
    </row>
    <row r="1112" spans="1:5" x14ac:dyDescent="0.15">
      <c r="A1112" s="57" t="s">
        <v>187</v>
      </c>
      <c r="B1112" s="58" t="s">
        <v>124</v>
      </c>
      <c r="C1112" s="59">
        <v>404</v>
      </c>
      <c r="D1112" s="60" t="s">
        <v>195</v>
      </c>
      <c r="E1112" s="50"/>
    </row>
    <row r="1113" spans="1:5" x14ac:dyDescent="0.15">
      <c r="A1113" s="57" t="s">
        <v>187</v>
      </c>
      <c r="B1113" s="58" t="s">
        <v>37</v>
      </c>
      <c r="C1113" s="61">
        <v>47</v>
      </c>
      <c r="D1113" s="60" t="s">
        <v>195</v>
      </c>
      <c r="E1113" s="50"/>
    </row>
    <row r="1114" spans="1:5" x14ac:dyDescent="0.15">
      <c r="A1114" s="57" t="s">
        <v>187</v>
      </c>
      <c r="B1114" s="58" t="s">
        <v>37</v>
      </c>
      <c r="C1114" s="59">
        <v>279</v>
      </c>
      <c r="D1114" s="60" t="s">
        <v>195</v>
      </c>
      <c r="E1114" s="50"/>
    </row>
    <row r="1115" spans="1:5" x14ac:dyDescent="0.15">
      <c r="A1115" s="57" t="s">
        <v>187</v>
      </c>
      <c r="B1115" s="58" t="s">
        <v>37</v>
      </c>
      <c r="C1115" s="61">
        <v>2506</v>
      </c>
      <c r="D1115" s="60" t="s">
        <v>195</v>
      </c>
      <c r="E1115" s="51"/>
    </row>
    <row r="1116" spans="1:5" x14ac:dyDescent="0.15">
      <c r="A1116" s="57" t="s">
        <v>187</v>
      </c>
      <c r="B1116" s="58" t="s">
        <v>37</v>
      </c>
      <c r="C1116" s="59">
        <v>464</v>
      </c>
      <c r="D1116" s="60" t="s">
        <v>195</v>
      </c>
      <c r="E1116" s="50"/>
    </row>
    <row r="1117" spans="1:5" x14ac:dyDescent="0.15">
      <c r="A1117" s="57" t="s">
        <v>187</v>
      </c>
      <c r="B1117" s="58" t="s">
        <v>37</v>
      </c>
      <c r="C1117" s="59">
        <v>10440</v>
      </c>
      <c r="D1117" s="60" t="s">
        <v>195</v>
      </c>
      <c r="E1117" s="51"/>
    </row>
    <row r="1118" spans="1:5" x14ac:dyDescent="0.15">
      <c r="A1118" s="57" t="s">
        <v>187</v>
      </c>
      <c r="B1118" s="58" t="s">
        <v>37</v>
      </c>
      <c r="C1118" s="61">
        <v>116</v>
      </c>
      <c r="D1118" s="60" t="s">
        <v>195</v>
      </c>
      <c r="E1118" s="50"/>
    </row>
    <row r="1119" spans="1:5" x14ac:dyDescent="0.15">
      <c r="A1119" s="57" t="s">
        <v>187</v>
      </c>
      <c r="B1119" s="58" t="s">
        <v>37</v>
      </c>
      <c r="C1119" s="61">
        <v>4009</v>
      </c>
      <c r="D1119" s="60" t="s">
        <v>195</v>
      </c>
      <c r="E1119" s="51"/>
    </row>
    <row r="1120" spans="1:5" x14ac:dyDescent="0.15">
      <c r="A1120" s="57" t="s">
        <v>187</v>
      </c>
      <c r="B1120" s="58" t="s">
        <v>37</v>
      </c>
      <c r="C1120" s="61">
        <v>1485</v>
      </c>
      <c r="D1120" s="60" t="s">
        <v>195</v>
      </c>
      <c r="E1120" s="50"/>
    </row>
    <row r="1121" spans="1:5" x14ac:dyDescent="0.15">
      <c r="A1121" s="57" t="s">
        <v>187</v>
      </c>
      <c r="B1121" s="58" t="s">
        <v>37</v>
      </c>
      <c r="C1121" s="59">
        <v>4455</v>
      </c>
      <c r="D1121" s="60" t="s">
        <v>195</v>
      </c>
      <c r="E1121" s="51"/>
    </row>
    <row r="1122" spans="1:5" x14ac:dyDescent="0.15">
      <c r="A1122" s="57" t="s">
        <v>187</v>
      </c>
      <c r="B1122" s="58" t="s">
        <v>37</v>
      </c>
      <c r="C1122" s="59">
        <v>6682</v>
      </c>
      <c r="D1122" s="60" t="s">
        <v>195</v>
      </c>
      <c r="E1122" s="51"/>
    </row>
    <row r="1123" spans="1:5" x14ac:dyDescent="0.15">
      <c r="A1123" s="57" t="s">
        <v>187</v>
      </c>
      <c r="B1123" s="58" t="s">
        <v>37</v>
      </c>
      <c r="C1123" s="61">
        <v>1485</v>
      </c>
      <c r="D1123" s="60" t="s">
        <v>195</v>
      </c>
      <c r="E1123" s="50"/>
    </row>
    <row r="1124" spans="1:5" x14ac:dyDescent="0.15">
      <c r="A1124" s="57" t="s">
        <v>187</v>
      </c>
      <c r="B1124" s="58" t="s">
        <v>78</v>
      </c>
      <c r="C1124" s="61">
        <v>5012</v>
      </c>
      <c r="D1124" s="60" t="s">
        <v>195</v>
      </c>
      <c r="E1124" s="50"/>
    </row>
    <row r="1125" spans="1:5" x14ac:dyDescent="0.15">
      <c r="A1125" s="57" t="s">
        <v>187</v>
      </c>
      <c r="B1125" s="58" t="s">
        <v>78</v>
      </c>
      <c r="C1125" s="59">
        <v>5012</v>
      </c>
      <c r="D1125" s="60" t="s">
        <v>195</v>
      </c>
      <c r="E1125" s="51"/>
    </row>
    <row r="1126" spans="1:5" x14ac:dyDescent="0.15">
      <c r="A1126" s="57" t="s">
        <v>187</v>
      </c>
      <c r="B1126" s="58" t="s">
        <v>78</v>
      </c>
      <c r="C1126" s="61">
        <v>15312</v>
      </c>
      <c r="D1126" s="60" t="s">
        <v>195</v>
      </c>
      <c r="E1126" s="51"/>
    </row>
    <row r="1127" spans="1:5" x14ac:dyDescent="0.15">
      <c r="A1127" s="57" t="s">
        <v>187</v>
      </c>
      <c r="B1127" s="58" t="s">
        <v>78</v>
      </c>
      <c r="C1127" s="59">
        <v>4385</v>
      </c>
      <c r="D1127" s="60" t="s">
        <v>195</v>
      </c>
      <c r="E1127" s="51"/>
    </row>
    <row r="1128" spans="1:5" x14ac:dyDescent="0.15">
      <c r="A1128" s="57" t="s">
        <v>187</v>
      </c>
      <c r="B1128" s="58" t="s">
        <v>78</v>
      </c>
      <c r="C1128" s="59">
        <v>4455</v>
      </c>
      <c r="D1128" s="60" t="s">
        <v>195</v>
      </c>
      <c r="E1128" s="50"/>
    </row>
    <row r="1129" spans="1:5" x14ac:dyDescent="0.15">
      <c r="A1129" s="57" t="s">
        <v>187</v>
      </c>
      <c r="B1129" s="58" t="s">
        <v>78</v>
      </c>
      <c r="C1129" s="61">
        <v>30624</v>
      </c>
      <c r="D1129" s="60" t="s">
        <v>195</v>
      </c>
      <c r="E1129" s="51"/>
    </row>
    <row r="1130" spans="1:5" x14ac:dyDescent="0.15">
      <c r="A1130" s="57" t="s">
        <v>187</v>
      </c>
      <c r="B1130" s="58" t="s">
        <v>78</v>
      </c>
      <c r="C1130" s="59">
        <v>2088</v>
      </c>
      <c r="D1130" s="60" t="s">
        <v>195</v>
      </c>
      <c r="E1130" s="50"/>
    </row>
    <row r="1131" spans="1:5" x14ac:dyDescent="0.15">
      <c r="A1131" s="57" t="s">
        <v>187</v>
      </c>
      <c r="B1131" s="58" t="s">
        <v>37</v>
      </c>
      <c r="C1131" s="61">
        <v>743</v>
      </c>
      <c r="D1131" s="60" t="s">
        <v>195</v>
      </c>
      <c r="E1131" s="50"/>
    </row>
    <row r="1132" spans="1:5" x14ac:dyDescent="0.15">
      <c r="A1132" s="57" t="s">
        <v>187</v>
      </c>
      <c r="B1132" s="58" t="s">
        <v>37</v>
      </c>
      <c r="C1132" s="59">
        <v>4455</v>
      </c>
      <c r="D1132" s="60" t="s">
        <v>195</v>
      </c>
      <c r="E1132" s="51"/>
    </row>
    <row r="1133" spans="1:5" x14ac:dyDescent="0.15">
      <c r="A1133" s="57" t="s">
        <v>187</v>
      </c>
      <c r="B1133" s="58" t="s">
        <v>37</v>
      </c>
      <c r="C1133" s="59">
        <v>279</v>
      </c>
      <c r="D1133" s="60" t="s">
        <v>195</v>
      </c>
      <c r="E1133" s="50"/>
    </row>
    <row r="1134" spans="1:5" x14ac:dyDescent="0.15">
      <c r="A1134" s="57" t="s">
        <v>187</v>
      </c>
      <c r="B1134" s="58" t="s">
        <v>37</v>
      </c>
      <c r="C1134" s="59">
        <v>464</v>
      </c>
      <c r="D1134" s="60" t="s">
        <v>195</v>
      </c>
      <c r="E1134" s="51"/>
    </row>
    <row r="1135" spans="1:5" x14ac:dyDescent="0.15">
      <c r="A1135" s="57" t="s">
        <v>187</v>
      </c>
      <c r="B1135" s="58" t="s">
        <v>37</v>
      </c>
      <c r="C1135" s="61">
        <v>232</v>
      </c>
      <c r="D1135" s="60" t="s">
        <v>195</v>
      </c>
      <c r="E1135" s="50"/>
    </row>
    <row r="1136" spans="1:5" x14ac:dyDescent="0.15">
      <c r="A1136" s="57" t="s">
        <v>187</v>
      </c>
      <c r="B1136" s="58" t="s">
        <v>37</v>
      </c>
      <c r="C1136" s="61">
        <v>140</v>
      </c>
      <c r="D1136" s="60" t="s">
        <v>195</v>
      </c>
      <c r="E1136" s="51"/>
    </row>
    <row r="1137" spans="1:5" x14ac:dyDescent="0.15">
      <c r="A1137" s="57" t="s">
        <v>187</v>
      </c>
      <c r="B1137" s="58" t="s">
        <v>37</v>
      </c>
      <c r="C1137" s="59">
        <v>168</v>
      </c>
      <c r="D1137" s="60" t="s">
        <v>195</v>
      </c>
      <c r="E1137" s="50"/>
    </row>
    <row r="1138" spans="1:5" x14ac:dyDescent="0.15">
      <c r="A1138" s="57" t="s">
        <v>187</v>
      </c>
      <c r="B1138" s="58" t="s">
        <v>37</v>
      </c>
      <c r="C1138" s="61">
        <v>279</v>
      </c>
      <c r="D1138" s="60" t="s">
        <v>195</v>
      </c>
      <c r="E1138" s="50"/>
    </row>
    <row r="1139" spans="1:5" x14ac:dyDescent="0.15">
      <c r="A1139" s="57" t="s">
        <v>188</v>
      </c>
      <c r="B1139" s="58" t="s">
        <v>124</v>
      </c>
      <c r="C1139" s="59">
        <v>98</v>
      </c>
      <c r="D1139" s="60" t="s">
        <v>195</v>
      </c>
      <c r="E1139" s="51"/>
    </row>
    <row r="1140" spans="1:5" x14ac:dyDescent="0.15">
      <c r="A1140" s="57" t="s">
        <v>187</v>
      </c>
      <c r="B1140" s="58" t="s">
        <v>37</v>
      </c>
      <c r="C1140" s="61">
        <v>706</v>
      </c>
      <c r="D1140" s="60" t="s">
        <v>195</v>
      </c>
      <c r="E1140" s="50"/>
    </row>
    <row r="1141" spans="1:5" x14ac:dyDescent="0.15">
      <c r="A1141" s="57" t="s">
        <v>187</v>
      </c>
      <c r="B1141" s="58" t="s">
        <v>37</v>
      </c>
      <c r="C1141" s="61">
        <v>743</v>
      </c>
      <c r="D1141" s="60" t="s">
        <v>195</v>
      </c>
      <c r="E1141" s="51"/>
    </row>
    <row r="1142" spans="1:5" x14ac:dyDescent="0.15">
      <c r="A1142" s="57" t="s">
        <v>187</v>
      </c>
      <c r="B1142" s="58" t="s">
        <v>37</v>
      </c>
      <c r="C1142" s="59">
        <v>836</v>
      </c>
      <c r="D1142" s="60" t="s">
        <v>195</v>
      </c>
      <c r="E1142" s="51"/>
    </row>
    <row r="1143" spans="1:5" x14ac:dyDescent="0.15">
      <c r="A1143" s="57" t="s">
        <v>188</v>
      </c>
      <c r="B1143" s="58" t="s">
        <v>7</v>
      </c>
      <c r="C1143" s="61">
        <v>140</v>
      </c>
      <c r="D1143" s="60" t="s">
        <v>195</v>
      </c>
      <c r="E1143" s="50"/>
    </row>
    <row r="1144" spans="1:5" x14ac:dyDescent="0.15">
      <c r="A1144" s="57" t="s">
        <v>188</v>
      </c>
      <c r="B1144" s="58" t="s">
        <v>7</v>
      </c>
      <c r="C1144" s="61">
        <v>21382</v>
      </c>
      <c r="D1144" s="60" t="s">
        <v>195</v>
      </c>
      <c r="E1144" s="50"/>
    </row>
    <row r="1145" spans="1:5" x14ac:dyDescent="0.15">
      <c r="A1145" s="57" t="s">
        <v>188</v>
      </c>
      <c r="B1145" s="58" t="s">
        <v>7</v>
      </c>
      <c r="C1145" s="59">
        <v>1170</v>
      </c>
      <c r="D1145" s="60" t="s">
        <v>195</v>
      </c>
      <c r="E1145" s="51"/>
    </row>
    <row r="1146" spans="1:5" x14ac:dyDescent="0.15">
      <c r="A1146" s="57" t="s">
        <v>188</v>
      </c>
      <c r="B1146" s="58" t="s">
        <v>78</v>
      </c>
      <c r="C1146" s="61">
        <v>1692</v>
      </c>
      <c r="D1146" s="60" t="s">
        <v>195</v>
      </c>
      <c r="E1146" s="51"/>
    </row>
    <row r="1147" spans="1:5" x14ac:dyDescent="0.15">
      <c r="A1147" s="57" t="s">
        <v>188</v>
      </c>
      <c r="B1147" s="58" t="s">
        <v>78</v>
      </c>
      <c r="C1147" s="59">
        <v>1044</v>
      </c>
      <c r="D1147" s="60" t="s">
        <v>195</v>
      </c>
      <c r="E1147" s="50"/>
    </row>
    <row r="1148" spans="1:5" x14ac:dyDescent="0.15">
      <c r="A1148" s="57" t="s">
        <v>188</v>
      </c>
      <c r="B1148" s="58" t="s">
        <v>78</v>
      </c>
      <c r="C1148" s="61">
        <v>669</v>
      </c>
      <c r="D1148" s="60" t="s">
        <v>195</v>
      </c>
      <c r="E1148" s="51"/>
    </row>
    <row r="1149" spans="1:5" x14ac:dyDescent="0.15">
      <c r="A1149" s="57" t="s">
        <v>188</v>
      </c>
      <c r="B1149" s="58" t="s">
        <v>78</v>
      </c>
      <c r="C1149" s="59">
        <v>543</v>
      </c>
      <c r="D1149" s="60" t="s">
        <v>195</v>
      </c>
      <c r="E1149" s="50"/>
    </row>
    <row r="1150" spans="1:5" x14ac:dyDescent="0.15">
      <c r="A1150" s="57" t="s">
        <v>187</v>
      </c>
      <c r="B1150" s="58" t="s">
        <v>37</v>
      </c>
      <c r="C1150" s="59">
        <v>557</v>
      </c>
      <c r="D1150" s="60" t="s">
        <v>195</v>
      </c>
      <c r="E1150" s="50"/>
    </row>
    <row r="1151" spans="1:5" x14ac:dyDescent="0.15">
      <c r="A1151" s="57" t="s">
        <v>187</v>
      </c>
      <c r="B1151" s="58" t="s">
        <v>37</v>
      </c>
      <c r="C1151" s="59">
        <v>743</v>
      </c>
      <c r="D1151" s="60" t="s">
        <v>195</v>
      </c>
      <c r="E1151" s="51"/>
    </row>
    <row r="1152" spans="1:5" x14ac:dyDescent="0.15">
      <c r="A1152" s="57" t="s">
        <v>187</v>
      </c>
      <c r="B1152" s="58" t="s">
        <v>37</v>
      </c>
      <c r="C1152" s="61">
        <v>4455</v>
      </c>
      <c r="D1152" s="60" t="s">
        <v>195</v>
      </c>
      <c r="E1152" s="50"/>
    </row>
    <row r="1153" spans="1:5" x14ac:dyDescent="0.15">
      <c r="A1153" s="57" t="s">
        <v>187</v>
      </c>
      <c r="B1153" s="58" t="s">
        <v>37</v>
      </c>
      <c r="C1153" s="59">
        <v>6682</v>
      </c>
      <c r="D1153" s="60" t="s">
        <v>195</v>
      </c>
      <c r="E1153" s="51"/>
    </row>
    <row r="1154" spans="1:5" x14ac:dyDescent="0.15">
      <c r="A1154" s="57" t="s">
        <v>187</v>
      </c>
      <c r="B1154" s="58" t="s">
        <v>37</v>
      </c>
      <c r="C1154" s="61">
        <v>743</v>
      </c>
      <c r="D1154" s="60" t="s">
        <v>195</v>
      </c>
      <c r="E1154" s="51"/>
    </row>
    <row r="1155" spans="1:5" x14ac:dyDescent="0.15">
      <c r="A1155" s="57" t="s">
        <v>187</v>
      </c>
      <c r="B1155" s="58" t="s">
        <v>37</v>
      </c>
      <c r="C1155" s="61">
        <v>4176</v>
      </c>
      <c r="D1155" s="60" t="s">
        <v>195</v>
      </c>
      <c r="E1155" s="50"/>
    </row>
    <row r="1156" spans="1:5" x14ac:dyDescent="0.15">
      <c r="A1156" s="57" t="s">
        <v>187</v>
      </c>
      <c r="B1156" s="58" t="s">
        <v>37</v>
      </c>
      <c r="C1156" s="61">
        <v>2228</v>
      </c>
      <c r="D1156" s="60" t="s">
        <v>195</v>
      </c>
      <c r="E1156" s="50"/>
    </row>
    <row r="1157" spans="1:5" x14ac:dyDescent="0.15">
      <c r="A1157" s="57" t="s">
        <v>189</v>
      </c>
      <c r="B1157" s="58" t="s">
        <v>37</v>
      </c>
      <c r="C1157" s="59">
        <v>650</v>
      </c>
      <c r="D1157" s="60" t="s">
        <v>195</v>
      </c>
      <c r="E1157" s="51"/>
    </row>
    <row r="1158" spans="1:5" x14ac:dyDescent="0.15">
      <c r="A1158" s="57" t="s">
        <v>188</v>
      </c>
      <c r="B1158" s="58" t="s">
        <v>78</v>
      </c>
      <c r="C1158" s="61">
        <v>5197</v>
      </c>
      <c r="D1158" s="60" t="s">
        <v>195</v>
      </c>
      <c r="E1158" s="50"/>
    </row>
    <row r="1159" spans="1:5" x14ac:dyDescent="0.15">
      <c r="A1159" s="57" t="s">
        <v>188</v>
      </c>
      <c r="B1159" s="58" t="s">
        <v>78</v>
      </c>
      <c r="C1159" s="59">
        <v>223</v>
      </c>
      <c r="D1159" s="60" t="s">
        <v>195</v>
      </c>
      <c r="E1159" s="51"/>
    </row>
    <row r="1160" spans="1:5" x14ac:dyDescent="0.15">
      <c r="A1160" s="57" t="s">
        <v>188</v>
      </c>
      <c r="B1160" s="58" t="s">
        <v>78</v>
      </c>
      <c r="C1160" s="61">
        <v>2228</v>
      </c>
      <c r="D1160" s="60" t="s">
        <v>195</v>
      </c>
      <c r="E1160" s="51"/>
    </row>
    <row r="1161" spans="1:5" x14ac:dyDescent="0.15">
      <c r="A1161" s="57" t="s">
        <v>188</v>
      </c>
      <c r="B1161" s="58" t="s">
        <v>78</v>
      </c>
      <c r="C1161" s="59">
        <v>928</v>
      </c>
      <c r="D1161" s="60" t="s">
        <v>195</v>
      </c>
      <c r="E1161" s="50"/>
    </row>
    <row r="1162" spans="1:5" x14ac:dyDescent="0.15">
      <c r="A1162" s="57" t="s">
        <v>188</v>
      </c>
      <c r="B1162" s="58" t="s">
        <v>78</v>
      </c>
      <c r="C1162" s="61">
        <v>1300</v>
      </c>
      <c r="D1162" s="60" t="s">
        <v>195</v>
      </c>
      <c r="E1162" s="51"/>
    </row>
    <row r="1163" spans="1:5" x14ac:dyDescent="0.15">
      <c r="A1163" s="57" t="s">
        <v>188</v>
      </c>
      <c r="B1163" s="58" t="s">
        <v>144</v>
      </c>
      <c r="C1163" s="59">
        <v>2205</v>
      </c>
      <c r="D1163" s="60" t="s">
        <v>195</v>
      </c>
      <c r="E1163" s="50"/>
    </row>
    <row r="1164" spans="1:5" x14ac:dyDescent="0.15">
      <c r="A1164" s="57" t="s">
        <v>188</v>
      </c>
      <c r="B1164" s="58" t="s">
        <v>144</v>
      </c>
      <c r="C1164" s="61">
        <v>6098</v>
      </c>
      <c r="D1164" s="60" t="s">
        <v>195</v>
      </c>
      <c r="E1164" s="51"/>
    </row>
    <row r="1165" spans="1:5" x14ac:dyDescent="0.15">
      <c r="A1165" s="57" t="s">
        <v>187</v>
      </c>
      <c r="B1165" s="58" t="s">
        <v>78</v>
      </c>
      <c r="C1165" s="61">
        <v>3341</v>
      </c>
      <c r="D1165" s="60" t="s">
        <v>195</v>
      </c>
      <c r="E1165" s="50"/>
    </row>
    <row r="1166" spans="1:5" x14ac:dyDescent="0.15">
      <c r="A1166" s="57" t="s">
        <v>187</v>
      </c>
      <c r="B1166" s="58" t="s">
        <v>78</v>
      </c>
      <c r="C1166" s="59">
        <v>3341</v>
      </c>
      <c r="D1166" s="60" t="s">
        <v>195</v>
      </c>
      <c r="E1166" s="50"/>
    </row>
    <row r="1167" spans="1:5" x14ac:dyDescent="0.15">
      <c r="A1167" s="57" t="s">
        <v>187</v>
      </c>
      <c r="B1167" s="58" t="s">
        <v>78</v>
      </c>
      <c r="C1167" s="61">
        <v>20880</v>
      </c>
      <c r="D1167" s="60" t="s">
        <v>195</v>
      </c>
      <c r="E1167" s="51"/>
    </row>
    <row r="1168" spans="1:5" x14ac:dyDescent="0.15">
      <c r="A1168" s="57" t="s">
        <v>187</v>
      </c>
      <c r="B1168" s="58" t="s">
        <v>78</v>
      </c>
      <c r="C1168" s="59">
        <v>5847</v>
      </c>
      <c r="D1168" s="60" t="s">
        <v>195</v>
      </c>
      <c r="E1168" s="50"/>
    </row>
    <row r="1169" spans="1:5" x14ac:dyDescent="0.15">
      <c r="A1169" s="57" t="s">
        <v>188</v>
      </c>
      <c r="B1169" s="58" t="s">
        <v>7</v>
      </c>
      <c r="C1169" s="59">
        <v>3174</v>
      </c>
      <c r="D1169" s="60" t="s">
        <v>195</v>
      </c>
      <c r="E1169" s="50"/>
    </row>
    <row r="1170" spans="1:5" x14ac:dyDescent="0.15">
      <c r="A1170" s="57" t="s">
        <v>188</v>
      </c>
      <c r="B1170" s="58" t="s">
        <v>7</v>
      </c>
      <c r="C1170" s="61">
        <v>485</v>
      </c>
      <c r="D1170" s="60" t="s">
        <v>195</v>
      </c>
      <c r="E1170" s="51"/>
    </row>
    <row r="1171" spans="1:5" x14ac:dyDescent="0.15">
      <c r="A1171" s="57" t="s">
        <v>187</v>
      </c>
      <c r="B1171" s="58" t="s">
        <v>37</v>
      </c>
      <c r="C1171" s="61">
        <v>2506</v>
      </c>
      <c r="D1171" s="60" t="s">
        <v>195</v>
      </c>
      <c r="E1171" s="50"/>
    </row>
    <row r="1172" spans="1:5" x14ac:dyDescent="0.15">
      <c r="A1172" s="57" t="s">
        <v>187</v>
      </c>
      <c r="B1172" s="58" t="s">
        <v>37</v>
      </c>
      <c r="C1172" s="61">
        <v>464</v>
      </c>
      <c r="D1172" s="60" t="s">
        <v>195</v>
      </c>
      <c r="E1172" s="50"/>
    </row>
    <row r="1173" spans="1:5" x14ac:dyDescent="0.15">
      <c r="A1173" s="57" t="s">
        <v>187</v>
      </c>
      <c r="B1173" s="58" t="s">
        <v>37</v>
      </c>
      <c r="C1173" s="59">
        <v>140</v>
      </c>
      <c r="D1173" s="60" t="s">
        <v>195</v>
      </c>
      <c r="E1173" s="51"/>
    </row>
    <row r="1174" spans="1:5" x14ac:dyDescent="0.15">
      <c r="A1174" s="57" t="s">
        <v>187</v>
      </c>
      <c r="B1174" s="58" t="s">
        <v>37</v>
      </c>
      <c r="C1174" s="59">
        <v>743</v>
      </c>
      <c r="D1174" s="60" t="s">
        <v>195</v>
      </c>
      <c r="E1174" s="50"/>
    </row>
    <row r="1175" spans="1:5" x14ac:dyDescent="0.15">
      <c r="A1175" s="57" t="s">
        <v>187</v>
      </c>
      <c r="B1175" s="58" t="s">
        <v>37</v>
      </c>
      <c r="C1175" s="61">
        <v>5457</v>
      </c>
      <c r="D1175" s="60" t="s">
        <v>195</v>
      </c>
      <c r="E1175" s="50"/>
    </row>
    <row r="1176" spans="1:5" x14ac:dyDescent="0.15">
      <c r="A1176" s="57" t="s">
        <v>187</v>
      </c>
      <c r="B1176" s="58" t="s">
        <v>37</v>
      </c>
      <c r="C1176" s="61">
        <v>3341</v>
      </c>
      <c r="D1176" s="60" t="s">
        <v>195</v>
      </c>
      <c r="E1176" s="50"/>
    </row>
    <row r="1177" spans="1:5" x14ac:dyDescent="0.15">
      <c r="A1177" s="57" t="s">
        <v>187</v>
      </c>
      <c r="B1177" s="58" t="s">
        <v>37</v>
      </c>
      <c r="C1177" s="59">
        <v>743</v>
      </c>
      <c r="D1177" s="60" t="s">
        <v>195</v>
      </c>
      <c r="E1177" s="51"/>
    </row>
    <row r="1178" spans="1:5" x14ac:dyDescent="0.15">
      <c r="A1178" s="57" t="s">
        <v>188</v>
      </c>
      <c r="B1178" s="58" t="s">
        <v>144</v>
      </c>
      <c r="C1178" s="61">
        <v>817</v>
      </c>
      <c r="D1178" s="60" t="s">
        <v>195</v>
      </c>
      <c r="E1178" s="51"/>
    </row>
    <row r="1179" spans="1:5" x14ac:dyDescent="0.15">
      <c r="A1179" s="57" t="s">
        <v>188</v>
      </c>
      <c r="B1179" s="58" t="s">
        <v>144</v>
      </c>
      <c r="C1179" s="59">
        <v>9800</v>
      </c>
      <c r="D1179" s="60" t="s">
        <v>195</v>
      </c>
      <c r="E1179" s="50"/>
    </row>
    <row r="1180" spans="1:5" x14ac:dyDescent="0.15">
      <c r="A1180" s="57" t="s">
        <v>188</v>
      </c>
      <c r="B1180" s="58" t="s">
        <v>144</v>
      </c>
      <c r="C1180" s="61">
        <v>4455</v>
      </c>
      <c r="D1180" s="60" t="s">
        <v>195</v>
      </c>
      <c r="E1180" s="51"/>
    </row>
    <row r="1181" spans="1:5" x14ac:dyDescent="0.15">
      <c r="A1181" s="57" t="s">
        <v>188</v>
      </c>
      <c r="B1181" s="58" t="s">
        <v>7</v>
      </c>
      <c r="C1181" s="61">
        <v>335</v>
      </c>
      <c r="D1181" s="60" t="s">
        <v>195</v>
      </c>
      <c r="E1181" s="51"/>
    </row>
    <row r="1182" spans="1:5" x14ac:dyDescent="0.15">
      <c r="A1182" s="57" t="s">
        <v>188</v>
      </c>
      <c r="B1182" s="58" t="s">
        <v>124</v>
      </c>
      <c r="C1182" s="59">
        <v>237</v>
      </c>
      <c r="D1182" s="60" t="s">
        <v>195</v>
      </c>
      <c r="E1182" s="51"/>
    </row>
    <row r="1183" spans="1:5" x14ac:dyDescent="0.15">
      <c r="A1183" s="57" t="s">
        <v>187</v>
      </c>
      <c r="B1183" s="58" t="s">
        <v>37</v>
      </c>
      <c r="C1183" s="59">
        <v>1671</v>
      </c>
      <c r="D1183" s="60" t="s">
        <v>195</v>
      </c>
      <c r="E1183" s="50"/>
    </row>
    <row r="1184" spans="1:5" x14ac:dyDescent="0.15">
      <c r="A1184" s="57" t="s">
        <v>187</v>
      </c>
      <c r="B1184" s="58" t="s">
        <v>37</v>
      </c>
      <c r="C1184" s="61">
        <v>297</v>
      </c>
      <c r="D1184" s="60" t="s">
        <v>195</v>
      </c>
      <c r="E1184" s="50"/>
    </row>
    <row r="1185" spans="1:5" x14ac:dyDescent="0.15">
      <c r="A1185" s="57" t="s">
        <v>187</v>
      </c>
      <c r="B1185" s="58" t="s">
        <v>37</v>
      </c>
      <c r="C1185" s="59">
        <v>2228</v>
      </c>
      <c r="D1185" s="60" t="s">
        <v>195</v>
      </c>
      <c r="E1185" s="50"/>
    </row>
    <row r="1186" spans="1:5" x14ac:dyDescent="0.15">
      <c r="A1186" s="57" t="s">
        <v>187</v>
      </c>
      <c r="B1186" s="58" t="s">
        <v>37</v>
      </c>
      <c r="C1186" s="59">
        <v>1485</v>
      </c>
      <c r="D1186" s="60" t="s">
        <v>195</v>
      </c>
      <c r="E1186" s="51"/>
    </row>
    <row r="1187" spans="1:5" x14ac:dyDescent="0.15">
      <c r="A1187" s="57" t="s">
        <v>187</v>
      </c>
      <c r="B1187" s="58" t="s">
        <v>37</v>
      </c>
      <c r="C1187" s="59">
        <v>3341</v>
      </c>
      <c r="D1187" s="60" t="s">
        <v>195</v>
      </c>
      <c r="E1187" s="50"/>
    </row>
    <row r="1188" spans="1:5" x14ac:dyDescent="0.15">
      <c r="A1188" s="57" t="s">
        <v>187</v>
      </c>
      <c r="B1188" s="58" t="s">
        <v>37</v>
      </c>
      <c r="C1188" s="59">
        <v>8352</v>
      </c>
      <c r="D1188" s="60" t="s">
        <v>195</v>
      </c>
      <c r="E1188" s="50"/>
    </row>
    <row r="1189" spans="1:5" x14ac:dyDescent="0.15">
      <c r="A1189" s="57" t="s">
        <v>188</v>
      </c>
      <c r="B1189" s="58" t="s">
        <v>37</v>
      </c>
      <c r="C1189" s="59">
        <v>140</v>
      </c>
      <c r="D1189" s="60" t="s">
        <v>195</v>
      </c>
      <c r="E1189" s="50"/>
    </row>
    <row r="1190" spans="1:5" x14ac:dyDescent="0.15">
      <c r="A1190" s="57" t="s">
        <v>188</v>
      </c>
      <c r="B1190" s="58" t="s">
        <v>37</v>
      </c>
      <c r="C1190" s="61">
        <v>70</v>
      </c>
      <c r="D1190" s="60" t="s">
        <v>195</v>
      </c>
      <c r="E1190" s="50"/>
    </row>
    <row r="1191" spans="1:5" x14ac:dyDescent="0.15">
      <c r="A1191" s="57" t="s">
        <v>188</v>
      </c>
      <c r="B1191" s="58" t="s">
        <v>37</v>
      </c>
      <c r="C1191" s="59">
        <v>140</v>
      </c>
      <c r="D1191" s="60" t="s">
        <v>195</v>
      </c>
      <c r="E1191" s="51"/>
    </row>
    <row r="1192" spans="1:5" x14ac:dyDescent="0.15">
      <c r="A1192" s="57" t="s">
        <v>188</v>
      </c>
      <c r="B1192" s="58" t="s">
        <v>37</v>
      </c>
      <c r="C1192" s="61">
        <v>279</v>
      </c>
      <c r="D1192" s="60" t="s">
        <v>195</v>
      </c>
      <c r="E1192" s="50"/>
    </row>
    <row r="1193" spans="1:5" x14ac:dyDescent="0.15">
      <c r="A1193" s="57" t="s">
        <v>188</v>
      </c>
      <c r="B1193" s="58" t="s">
        <v>37</v>
      </c>
      <c r="C1193" s="59">
        <v>279</v>
      </c>
      <c r="D1193" s="60" t="s">
        <v>195</v>
      </c>
      <c r="E1193" s="50"/>
    </row>
    <row r="1194" spans="1:5" x14ac:dyDescent="0.15">
      <c r="A1194" s="57" t="s">
        <v>188</v>
      </c>
      <c r="B1194" s="58" t="s">
        <v>37</v>
      </c>
      <c r="C1194" s="61">
        <v>140</v>
      </c>
      <c r="D1194" s="60" t="s">
        <v>195</v>
      </c>
      <c r="E1194" s="50"/>
    </row>
    <row r="1195" spans="1:5" x14ac:dyDescent="0.15">
      <c r="A1195" s="57" t="s">
        <v>188</v>
      </c>
      <c r="B1195" s="58" t="s">
        <v>78</v>
      </c>
      <c r="C1195" s="59">
        <v>5568</v>
      </c>
      <c r="D1195" s="60" t="s">
        <v>195</v>
      </c>
      <c r="E1195" s="51"/>
    </row>
    <row r="1196" spans="1:5" x14ac:dyDescent="0.15">
      <c r="A1196" s="57" t="s">
        <v>188</v>
      </c>
      <c r="B1196" s="58" t="s">
        <v>78</v>
      </c>
      <c r="C1196" s="61">
        <v>26448</v>
      </c>
      <c r="D1196" s="60" t="s">
        <v>195</v>
      </c>
      <c r="E1196" s="50"/>
    </row>
    <row r="1197" spans="1:5" x14ac:dyDescent="0.15">
      <c r="A1197" s="57" t="s">
        <v>188</v>
      </c>
      <c r="B1197" s="58" t="s">
        <v>78</v>
      </c>
      <c r="C1197" s="59">
        <v>5847</v>
      </c>
      <c r="D1197" s="60" t="s">
        <v>195</v>
      </c>
      <c r="E1197" s="51"/>
    </row>
    <row r="1198" spans="1:5" x14ac:dyDescent="0.15">
      <c r="A1198" s="57" t="s">
        <v>188</v>
      </c>
      <c r="B1198" s="58" t="s">
        <v>78</v>
      </c>
      <c r="C1198" s="61">
        <v>502</v>
      </c>
      <c r="D1198" s="60" t="s">
        <v>195</v>
      </c>
      <c r="E1198" s="50"/>
    </row>
    <row r="1199" spans="1:5" x14ac:dyDescent="0.15">
      <c r="A1199" s="57" t="s">
        <v>188</v>
      </c>
      <c r="B1199" s="58" t="s">
        <v>78</v>
      </c>
      <c r="C1199" s="59">
        <v>1316</v>
      </c>
      <c r="D1199" s="60" t="s">
        <v>195</v>
      </c>
      <c r="E1199" s="50"/>
    </row>
    <row r="1200" spans="1:5" x14ac:dyDescent="0.15">
      <c r="A1200" s="57" t="s">
        <v>188</v>
      </c>
      <c r="B1200" s="58" t="s">
        <v>7</v>
      </c>
      <c r="C1200" s="59">
        <v>2822</v>
      </c>
      <c r="D1200" s="60" t="s">
        <v>195</v>
      </c>
      <c r="E1200" s="51"/>
    </row>
    <row r="1201" spans="1:5" x14ac:dyDescent="0.15">
      <c r="A1201" s="57" t="s">
        <v>188</v>
      </c>
      <c r="B1201" s="58" t="s">
        <v>7</v>
      </c>
      <c r="C1201" s="61">
        <v>780</v>
      </c>
      <c r="D1201" s="60" t="s">
        <v>195</v>
      </c>
      <c r="E1201" s="50"/>
    </row>
    <row r="1202" spans="1:5" x14ac:dyDescent="0.15">
      <c r="A1202" s="57" t="s">
        <v>188</v>
      </c>
      <c r="B1202" s="58" t="s">
        <v>7</v>
      </c>
      <c r="C1202" s="61">
        <v>325</v>
      </c>
      <c r="D1202" s="60" t="s">
        <v>195</v>
      </c>
      <c r="E1202" s="51"/>
    </row>
    <row r="1203" spans="1:5" x14ac:dyDescent="0.15">
      <c r="A1203" s="57" t="s">
        <v>188</v>
      </c>
      <c r="B1203" s="58" t="s">
        <v>7</v>
      </c>
      <c r="C1203" s="59">
        <v>186</v>
      </c>
      <c r="D1203" s="60" t="s">
        <v>195</v>
      </c>
      <c r="E1203" s="50"/>
    </row>
    <row r="1204" spans="1:5" x14ac:dyDescent="0.15">
      <c r="A1204" s="57" t="s">
        <v>188</v>
      </c>
      <c r="B1204" s="58" t="s">
        <v>7</v>
      </c>
      <c r="C1204" s="59">
        <v>26727</v>
      </c>
      <c r="D1204" s="60" t="s">
        <v>195</v>
      </c>
      <c r="E1204" s="51"/>
    </row>
    <row r="1205" spans="1:5" x14ac:dyDescent="0.15">
      <c r="A1205" s="57" t="s">
        <v>188</v>
      </c>
      <c r="B1205" s="58" t="s">
        <v>7</v>
      </c>
      <c r="C1205" s="61">
        <v>696</v>
      </c>
      <c r="D1205" s="60" t="s">
        <v>195</v>
      </c>
      <c r="E1205" s="50"/>
    </row>
    <row r="1206" spans="1:5" x14ac:dyDescent="0.15">
      <c r="A1206" s="57" t="s">
        <v>188</v>
      </c>
      <c r="B1206" s="58" t="s">
        <v>7</v>
      </c>
      <c r="C1206" s="59">
        <v>335</v>
      </c>
      <c r="D1206" s="60" t="s">
        <v>195</v>
      </c>
      <c r="E1206" s="51"/>
    </row>
    <row r="1207" spans="1:5" x14ac:dyDescent="0.15">
      <c r="A1207" s="57" t="s">
        <v>187</v>
      </c>
      <c r="B1207" s="58" t="s">
        <v>37</v>
      </c>
      <c r="C1207" s="59">
        <v>1671</v>
      </c>
      <c r="D1207" s="60" t="s">
        <v>195</v>
      </c>
      <c r="E1207" s="50"/>
    </row>
    <row r="1208" spans="1:5" x14ac:dyDescent="0.15">
      <c r="A1208" s="57" t="s">
        <v>187</v>
      </c>
      <c r="B1208" s="58" t="s">
        <v>37</v>
      </c>
      <c r="C1208" s="61">
        <v>372</v>
      </c>
      <c r="D1208" s="60" t="s">
        <v>195</v>
      </c>
      <c r="E1208" s="51"/>
    </row>
    <row r="1209" spans="1:5" x14ac:dyDescent="0.15">
      <c r="A1209" s="57" t="s">
        <v>187</v>
      </c>
      <c r="B1209" s="58" t="s">
        <v>37</v>
      </c>
      <c r="C1209" s="59">
        <v>56</v>
      </c>
      <c r="D1209" s="60" t="s">
        <v>195</v>
      </c>
      <c r="E1209" s="50"/>
    </row>
    <row r="1210" spans="1:5" x14ac:dyDescent="0.15">
      <c r="A1210" s="57" t="s">
        <v>187</v>
      </c>
      <c r="B1210" s="58" t="s">
        <v>37</v>
      </c>
      <c r="C1210" s="61">
        <v>70</v>
      </c>
      <c r="D1210" s="60" t="s">
        <v>195</v>
      </c>
      <c r="E1210" s="51"/>
    </row>
    <row r="1211" spans="1:5" x14ac:dyDescent="0.15">
      <c r="A1211" s="57" t="s">
        <v>187</v>
      </c>
      <c r="B1211" s="58" t="s">
        <v>37</v>
      </c>
      <c r="C1211" s="59">
        <v>98</v>
      </c>
      <c r="D1211" s="60" t="s">
        <v>195</v>
      </c>
      <c r="E1211" s="50"/>
    </row>
    <row r="1212" spans="1:5" x14ac:dyDescent="0.15">
      <c r="A1212" s="57" t="s">
        <v>188</v>
      </c>
      <c r="B1212" s="58" t="s">
        <v>7</v>
      </c>
      <c r="C1212" s="61">
        <v>1253</v>
      </c>
      <c r="D1212" s="60" t="s">
        <v>195</v>
      </c>
      <c r="E1212" s="51"/>
    </row>
    <row r="1213" spans="1:5" x14ac:dyDescent="0.15">
      <c r="A1213" s="57" t="s">
        <v>188</v>
      </c>
      <c r="B1213" s="58" t="s">
        <v>7</v>
      </c>
      <c r="C1213" s="59">
        <v>251</v>
      </c>
      <c r="D1213" s="60" t="s">
        <v>195</v>
      </c>
      <c r="E1213" s="51"/>
    </row>
    <row r="1214" spans="1:5" x14ac:dyDescent="0.15">
      <c r="A1214" s="57" t="s">
        <v>188</v>
      </c>
      <c r="B1214" s="58" t="s">
        <v>37</v>
      </c>
      <c r="C1214" s="59">
        <v>2970</v>
      </c>
      <c r="D1214" s="60" t="s">
        <v>195</v>
      </c>
      <c r="E1214" s="50"/>
    </row>
    <row r="1215" spans="1:5" x14ac:dyDescent="0.15">
      <c r="A1215" s="57" t="s">
        <v>188</v>
      </c>
      <c r="B1215" s="58" t="s">
        <v>37</v>
      </c>
      <c r="C1215" s="61">
        <v>743</v>
      </c>
      <c r="D1215" s="60" t="s">
        <v>195</v>
      </c>
      <c r="E1215" s="51"/>
    </row>
    <row r="1216" spans="1:5" x14ac:dyDescent="0.15">
      <c r="A1216" s="57" t="s">
        <v>188</v>
      </c>
      <c r="B1216" s="58" t="s">
        <v>37</v>
      </c>
      <c r="C1216" s="61">
        <v>4176</v>
      </c>
      <c r="D1216" s="60" t="s">
        <v>195</v>
      </c>
      <c r="E1216" s="50"/>
    </row>
    <row r="1217" spans="1:5" x14ac:dyDescent="0.15">
      <c r="A1217" s="57" t="s">
        <v>188</v>
      </c>
      <c r="B1217" s="58" t="s">
        <v>37</v>
      </c>
      <c r="C1217" s="61">
        <v>557</v>
      </c>
      <c r="D1217" s="60" t="s">
        <v>195</v>
      </c>
      <c r="E1217" s="51"/>
    </row>
    <row r="1218" spans="1:5" x14ac:dyDescent="0.15">
      <c r="A1218" s="57" t="s">
        <v>188</v>
      </c>
      <c r="B1218" s="58" t="s">
        <v>37</v>
      </c>
      <c r="C1218" s="59">
        <v>557</v>
      </c>
      <c r="D1218" s="60" t="s">
        <v>195</v>
      </c>
      <c r="E1218" s="50"/>
    </row>
    <row r="1219" spans="1:5" x14ac:dyDescent="0.15">
      <c r="A1219" s="57" t="s">
        <v>188</v>
      </c>
      <c r="B1219" s="58" t="s">
        <v>78</v>
      </c>
      <c r="C1219" s="61">
        <v>488</v>
      </c>
      <c r="D1219" s="60" t="s">
        <v>195</v>
      </c>
      <c r="E1219" s="50"/>
    </row>
    <row r="1220" spans="1:5" x14ac:dyDescent="0.15">
      <c r="A1220" s="57" t="s">
        <v>188</v>
      </c>
      <c r="B1220" s="58" t="s">
        <v>78</v>
      </c>
      <c r="C1220" s="59">
        <v>743</v>
      </c>
      <c r="D1220" s="60" t="s">
        <v>195</v>
      </c>
      <c r="E1220" s="51"/>
    </row>
    <row r="1221" spans="1:5" x14ac:dyDescent="0.15">
      <c r="A1221" s="57" t="s">
        <v>188</v>
      </c>
      <c r="B1221" s="58" t="s">
        <v>37</v>
      </c>
      <c r="C1221" s="59">
        <v>140</v>
      </c>
      <c r="D1221" s="60" t="s">
        <v>195</v>
      </c>
      <c r="E1221" s="50"/>
    </row>
    <row r="1222" spans="1:5" x14ac:dyDescent="0.15">
      <c r="A1222" s="57" t="s">
        <v>188</v>
      </c>
      <c r="B1222" s="58" t="s">
        <v>37</v>
      </c>
      <c r="C1222" s="61">
        <v>140</v>
      </c>
      <c r="D1222" s="60" t="s">
        <v>195</v>
      </c>
      <c r="E1222" s="50"/>
    </row>
    <row r="1223" spans="1:5" x14ac:dyDescent="0.15">
      <c r="A1223" s="57" t="s">
        <v>188</v>
      </c>
      <c r="B1223" s="58" t="s">
        <v>78</v>
      </c>
      <c r="C1223" s="61">
        <v>4455</v>
      </c>
      <c r="D1223" s="60" t="s">
        <v>195</v>
      </c>
      <c r="E1223" s="50"/>
    </row>
    <row r="1224" spans="1:5" x14ac:dyDescent="0.15">
      <c r="A1224" s="57" t="s">
        <v>188</v>
      </c>
      <c r="B1224" s="58" t="s">
        <v>78</v>
      </c>
      <c r="C1224" s="59">
        <v>29232</v>
      </c>
      <c r="D1224" s="60" t="s">
        <v>195</v>
      </c>
      <c r="E1224" s="50"/>
    </row>
    <row r="1225" spans="1:5" x14ac:dyDescent="0.15">
      <c r="A1225" s="57" t="s">
        <v>188</v>
      </c>
      <c r="B1225" s="58" t="s">
        <v>78</v>
      </c>
      <c r="C1225" s="61">
        <v>5847</v>
      </c>
      <c r="D1225" s="60" t="s">
        <v>195</v>
      </c>
      <c r="E1225" s="51"/>
    </row>
    <row r="1226" spans="1:5" x14ac:dyDescent="0.15">
      <c r="A1226" s="57" t="s">
        <v>188</v>
      </c>
      <c r="B1226" s="58" t="s">
        <v>78</v>
      </c>
      <c r="C1226" s="61">
        <v>502</v>
      </c>
      <c r="D1226" s="60" t="s">
        <v>195</v>
      </c>
      <c r="E1226" s="50"/>
    </row>
    <row r="1227" spans="1:5" x14ac:dyDescent="0.15">
      <c r="A1227" s="57" t="s">
        <v>188</v>
      </c>
      <c r="B1227" s="58" t="s">
        <v>78</v>
      </c>
      <c r="C1227" s="59">
        <v>650</v>
      </c>
      <c r="D1227" s="60" t="s">
        <v>195</v>
      </c>
      <c r="E1227" s="51"/>
    </row>
    <row r="1228" spans="1:5" x14ac:dyDescent="0.15">
      <c r="A1228" s="57" t="s">
        <v>188</v>
      </c>
      <c r="B1228" s="58" t="s">
        <v>78</v>
      </c>
      <c r="C1228" s="61">
        <v>2631</v>
      </c>
      <c r="D1228" s="60" t="s">
        <v>195</v>
      </c>
      <c r="E1228" s="50"/>
    </row>
    <row r="1229" spans="1:5" x14ac:dyDescent="0.15">
      <c r="A1229" s="57" t="s">
        <v>188</v>
      </c>
      <c r="B1229" s="58" t="s">
        <v>78</v>
      </c>
      <c r="C1229" s="61">
        <v>2005</v>
      </c>
      <c r="D1229" s="60" t="s">
        <v>195</v>
      </c>
      <c r="E1229" s="51"/>
    </row>
    <row r="1230" spans="1:5" x14ac:dyDescent="0.15">
      <c r="A1230" s="57" t="s">
        <v>188</v>
      </c>
      <c r="B1230" s="58" t="s">
        <v>78</v>
      </c>
      <c r="C1230" s="59">
        <v>928</v>
      </c>
      <c r="D1230" s="60" t="s">
        <v>195</v>
      </c>
      <c r="E1230" s="50"/>
    </row>
    <row r="1231" spans="1:5" x14ac:dyDescent="0.15">
      <c r="A1231" s="57" t="s">
        <v>188</v>
      </c>
      <c r="B1231" s="58" t="s">
        <v>37</v>
      </c>
      <c r="C1231" s="59">
        <v>1601</v>
      </c>
      <c r="D1231" s="60" t="s">
        <v>195</v>
      </c>
      <c r="E1231" s="51"/>
    </row>
    <row r="1232" spans="1:5" x14ac:dyDescent="0.15">
      <c r="A1232" s="57" t="s">
        <v>188</v>
      </c>
      <c r="B1232" s="58" t="s">
        <v>37</v>
      </c>
      <c r="C1232" s="59">
        <v>1485</v>
      </c>
      <c r="D1232" s="60" t="s">
        <v>195</v>
      </c>
      <c r="E1232" s="51"/>
    </row>
    <row r="1233" spans="1:5" x14ac:dyDescent="0.15">
      <c r="A1233" s="57" t="s">
        <v>188</v>
      </c>
      <c r="B1233" s="58" t="s">
        <v>37</v>
      </c>
      <c r="C1233" s="61">
        <v>4455</v>
      </c>
      <c r="D1233" s="60" t="s">
        <v>195</v>
      </c>
      <c r="E1233" s="50"/>
    </row>
    <row r="1234" spans="1:5" x14ac:dyDescent="0.15">
      <c r="A1234" s="57" t="s">
        <v>188</v>
      </c>
      <c r="B1234" s="58" t="s">
        <v>37</v>
      </c>
      <c r="C1234" s="61">
        <v>1485</v>
      </c>
      <c r="D1234" s="60" t="s">
        <v>195</v>
      </c>
      <c r="E1234" s="51"/>
    </row>
    <row r="1235" spans="1:5" x14ac:dyDescent="0.15">
      <c r="A1235" s="57" t="s">
        <v>188</v>
      </c>
      <c r="B1235" s="58" t="s">
        <v>37</v>
      </c>
      <c r="C1235" s="59">
        <v>279</v>
      </c>
      <c r="D1235" s="60" t="s">
        <v>195</v>
      </c>
      <c r="E1235" s="50"/>
    </row>
    <row r="1236" spans="1:5" x14ac:dyDescent="0.15">
      <c r="A1236" s="57" t="s">
        <v>188</v>
      </c>
      <c r="B1236" s="58" t="s">
        <v>7</v>
      </c>
      <c r="C1236" s="61">
        <v>82</v>
      </c>
      <c r="D1236" s="60" t="s">
        <v>195</v>
      </c>
      <c r="E1236" s="51"/>
    </row>
    <row r="1237" spans="1:5" x14ac:dyDescent="0.15">
      <c r="A1237" s="57" t="s">
        <v>188</v>
      </c>
      <c r="B1237" s="58" t="s">
        <v>37</v>
      </c>
      <c r="C1237" s="59">
        <v>7424</v>
      </c>
      <c r="D1237" s="60" t="s">
        <v>195</v>
      </c>
      <c r="E1237" s="50"/>
    </row>
    <row r="1238" spans="1:5" x14ac:dyDescent="0.15">
      <c r="A1238" s="57" t="s">
        <v>188</v>
      </c>
      <c r="B1238" s="58" t="s">
        <v>37</v>
      </c>
      <c r="C1238" s="59">
        <v>743</v>
      </c>
      <c r="D1238" s="60" t="s">
        <v>195</v>
      </c>
      <c r="E1238" s="51"/>
    </row>
    <row r="1239" spans="1:5" x14ac:dyDescent="0.15">
      <c r="A1239" s="57" t="s">
        <v>188</v>
      </c>
      <c r="B1239" s="58" t="s">
        <v>37</v>
      </c>
      <c r="C1239" s="61">
        <v>232</v>
      </c>
      <c r="D1239" s="60" t="s">
        <v>195</v>
      </c>
      <c r="E1239" s="50"/>
    </row>
    <row r="1240" spans="1:5" x14ac:dyDescent="0.15">
      <c r="A1240" s="57" t="s">
        <v>188</v>
      </c>
      <c r="B1240" s="58" t="s">
        <v>37</v>
      </c>
      <c r="C1240" s="61">
        <v>2088</v>
      </c>
      <c r="D1240" s="60" t="s">
        <v>195</v>
      </c>
      <c r="E1240" s="51"/>
    </row>
    <row r="1241" spans="1:5" x14ac:dyDescent="0.15">
      <c r="A1241" s="57" t="s">
        <v>188</v>
      </c>
      <c r="B1241" s="58" t="s">
        <v>37</v>
      </c>
      <c r="C1241" s="61">
        <v>116</v>
      </c>
      <c r="D1241" s="60" t="s">
        <v>195</v>
      </c>
      <c r="E1241" s="50"/>
    </row>
    <row r="1242" spans="1:5" x14ac:dyDescent="0.15">
      <c r="A1242" s="57" t="s">
        <v>188</v>
      </c>
      <c r="B1242" s="58" t="s">
        <v>37</v>
      </c>
      <c r="C1242" s="61">
        <v>209</v>
      </c>
      <c r="D1242" s="60" t="s">
        <v>195</v>
      </c>
      <c r="E1242" s="51"/>
    </row>
    <row r="1243" spans="1:5" x14ac:dyDescent="0.15">
      <c r="A1243" s="57" t="s">
        <v>188</v>
      </c>
      <c r="B1243" s="58" t="s">
        <v>37</v>
      </c>
      <c r="C1243" s="59">
        <v>70</v>
      </c>
      <c r="D1243" s="60" t="s">
        <v>195</v>
      </c>
      <c r="E1243" s="51"/>
    </row>
    <row r="1244" spans="1:5" x14ac:dyDescent="0.15">
      <c r="A1244" s="57" t="s">
        <v>188</v>
      </c>
      <c r="B1244" s="58" t="s">
        <v>37</v>
      </c>
      <c r="C1244" s="61">
        <v>836</v>
      </c>
      <c r="D1244" s="60" t="s">
        <v>195</v>
      </c>
      <c r="E1244" s="50"/>
    </row>
    <row r="1245" spans="1:5" x14ac:dyDescent="0.15">
      <c r="A1245" s="57" t="s">
        <v>188</v>
      </c>
      <c r="B1245" s="58" t="s">
        <v>37</v>
      </c>
      <c r="C1245" s="59">
        <v>836</v>
      </c>
      <c r="D1245" s="60" t="s">
        <v>195</v>
      </c>
      <c r="E1245" s="51"/>
    </row>
    <row r="1246" spans="1:5" x14ac:dyDescent="0.15">
      <c r="A1246" s="57" t="s">
        <v>188</v>
      </c>
      <c r="B1246" s="58" t="s">
        <v>37</v>
      </c>
      <c r="C1246" s="61">
        <v>140</v>
      </c>
      <c r="D1246" s="60" t="s">
        <v>195</v>
      </c>
      <c r="E1246" s="50"/>
    </row>
    <row r="1247" spans="1:5" x14ac:dyDescent="0.15">
      <c r="A1247" s="57" t="s">
        <v>188</v>
      </c>
      <c r="B1247" s="58" t="s">
        <v>37</v>
      </c>
      <c r="C1247" s="59">
        <v>6162</v>
      </c>
      <c r="D1247" s="60" t="s">
        <v>195</v>
      </c>
      <c r="E1247" s="50"/>
    </row>
    <row r="1248" spans="1:5" x14ac:dyDescent="0.15">
      <c r="A1248" s="57" t="s">
        <v>188</v>
      </c>
      <c r="B1248" s="58" t="s">
        <v>37</v>
      </c>
      <c r="C1248" s="59">
        <v>4455</v>
      </c>
      <c r="D1248" s="60" t="s">
        <v>195</v>
      </c>
      <c r="E1248" s="51"/>
    </row>
    <row r="1249" spans="1:5" x14ac:dyDescent="0.15">
      <c r="A1249" s="57" t="s">
        <v>188</v>
      </c>
      <c r="B1249" s="58" t="s">
        <v>37</v>
      </c>
      <c r="C1249" s="61">
        <v>1485</v>
      </c>
      <c r="D1249" s="60" t="s">
        <v>195</v>
      </c>
      <c r="E1249" s="51"/>
    </row>
    <row r="1250" spans="1:5" x14ac:dyDescent="0.15">
      <c r="A1250" s="57" t="s">
        <v>188</v>
      </c>
      <c r="B1250" s="58" t="s">
        <v>37</v>
      </c>
      <c r="C1250" s="61">
        <v>47</v>
      </c>
      <c r="D1250" s="60" t="s">
        <v>195</v>
      </c>
      <c r="E1250" s="50"/>
    </row>
    <row r="1251" spans="1:5" x14ac:dyDescent="0.15">
      <c r="A1251" s="57" t="s">
        <v>188</v>
      </c>
      <c r="B1251" s="58" t="s">
        <v>37</v>
      </c>
      <c r="C1251" s="59">
        <v>464</v>
      </c>
      <c r="D1251" s="60" t="s">
        <v>195</v>
      </c>
      <c r="E1251" s="51"/>
    </row>
    <row r="1252" spans="1:5" x14ac:dyDescent="0.15">
      <c r="A1252" s="57" t="s">
        <v>188</v>
      </c>
      <c r="B1252" s="58" t="s">
        <v>37</v>
      </c>
      <c r="C1252" s="61">
        <v>8352</v>
      </c>
      <c r="D1252" s="60" t="s">
        <v>195</v>
      </c>
      <c r="E1252" s="50"/>
    </row>
    <row r="1253" spans="1:5" x14ac:dyDescent="0.15">
      <c r="A1253" s="57" t="s">
        <v>188</v>
      </c>
      <c r="B1253" s="58" t="s">
        <v>37</v>
      </c>
      <c r="C1253" s="61">
        <v>348</v>
      </c>
      <c r="D1253" s="60" t="s">
        <v>195</v>
      </c>
      <c r="E1253" s="50"/>
    </row>
    <row r="1254" spans="1:5" x14ac:dyDescent="0.15">
      <c r="A1254" s="57" t="s">
        <v>188</v>
      </c>
      <c r="B1254" s="58" t="s">
        <v>37</v>
      </c>
      <c r="C1254" s="59">
        <v>4009</v>
      </c>
      <c r="D1254" s="60" t="s">
        <v>195</v>
      </c>
      <c r="E1254" s="51"/>
    </row>
    <row r="1255" spans="1:5" x14ac:dyDescent="0.15">
      <c r="A1255" s="57" t="s">
        <v>188</v>
      </c>
      <c r="B1255" s="58" t="s">
        <v>37</v>
      </c>
      <c r="C1255" s="59">
        <v>1504</v>
      </c>
      <c r="D1255" s="60" t="s">
        <v>195</v>
      </c>
      <c r="E1255" s="50"/>
    </row>
    <row r="1256" spans="1:5" x14ac:dyDescent="0.15">
      <c r="A1256" s="57" t="s">
        <v>188</v>
      </c>
      <c r="B1256" s="58" t="s">
        <v>37</v>
      </c>
      <c r="C1256" s="61">
        <v>1601</v>
      </c>
      <c r="D1256" s="60" t="s">
        <v>195</v>
      </c>
      <c r="E1256" s="51"/>
    </row>
    <row r="1257" spans="1:5" x14ac:dyDescent="0.15">
      <c r="A1257" s="57" t="s">
        <v>188</v>
      </c>
      <c r="B1257" s="58" t="s">
        <v>37</v>
      </c>
      <c r="C1257" s="59">
        <v>418</v>
      </c>
      <c r="D1257" s="60" t="s">
        <v>195</v>
      </c>
      <c r="E1257" s="51"/>
    </row>
    <row r="1258" spans="1:5" x14ac:dyDescent="0.15">
      <c r="A1258" s="57" t="s">
        <v>188</v>
      </c>
      <c r="B1258" s="58" t="s">
        <v>37</v>
      </c>
      <c r="C1258" s="61">
        <v>209</v>
      </c>
      <c r="D1258" s="60" t="s">
        <v>195</v>
      </c>
      <c r="E1258" s="50"/>
    </row>
    <row r="1259" spans="1:5" x14ac:dyDescent="0.15">
      <c r="A1259" s="57" t="s">
        <v>188</v>
      </c>
      <c r="B1259" s="58" t="s">
        <v>37</v>
      </c>
      <c r="C1259" s="59">
        <v>70</v>
      </c>
      <c r="D1259" s="60" t="s">
        <v>195</v>
      </c>
      <c r="E1259" s="51"/>
    </row>
    <row r="1260" spans="1:5" x14ac:dyDescent="0.15">
      <c r="A1260" s="57" t="s">
        <v>188</v>
      </c>
      <c r="B1260" s="58" t="s">
        <v>37</v>
      </c>
      <c r="C1260" s="61">
        <v>279</v>
      </c>
      <c r="D1260" s="60" t="s">
        <v>195</v>
      </c>
      <c r="E1260" s="50"/>
    </row>
    <row r="1261" spans="1:5" x14ac:dyDescent="0.15">
      <c r="A1261" s="57" t="s">
        <v>188</v>
      </c>
      <c r="B1261" s="58" t="s">
        <v>37</v>
      </c>
      <c r="C1261" s="59">
        <v>836</v>
      </c>
      <c r="D1261" s="60" t="s">
        <v>195</v>
      </c>
      <c r="E1261" s="51"/>
    </row>
    <row r="1262" spans="1:5" x14ac:dyDescent="0.15">
      <c r="A1262" s="57" t="s">
        <v>188</v>
      </c>
      <c r="B1262" s="58" t="s">
        <v>37</v>
      </c>
      <c r="C1262" s="61">
        <v>836</v>
      </c>
      <c r="D1262" s="60" t="s">
        <v>195</v>
      </c>
      <c r="E1262" s="50"/>
    </row>
    <row r="1263" spans="1:5" x14ac:dyDescent="0.15">
      <c r="A1263" s="57" t="s">
        <v>188</v>
      </c>
      <c r="B1263" s="58" t="s">
        <v>37</v>
      </c>
      <c r="C1263" s="59">
        <v>279</v>
      </c>
      <c r="D1263" s="60" t="s">
        <v>195</v>
      </c>
      <c r="E1263" s="50"/>
    </row>
    <row r="1264" spans="1:5" x14ac:dyDescent="0.15">
      <c r="A1264" s="57" t="s">
        <v>188</v>
      </c>
      <c r="B1264" s="58" t="s">
        <v>37</v>
      </c>
      <c r="C1264" s="61">
        <v>743</v>
      </c>
      <c r="D1264" s="60" t="s">
        <v>195</v>
      </c>
      <c r="E1264" s="51"/>
    </row>
    <row r="1265" spans="1:5" x14ac:dyDescent="0.15">
      <c r="A1265" s="57" t="s">
        <v>188</v>
      </c>
      <c r="B1265" s="58" t="s">
        <v>37</v>
      </c>
      <c r="C1265" s="59">
        <v>4009</v>
      </c>
      <c r="D1265" s="60" t="s">
        <v>195</v>
      </c>
      <c r="E1265" s="51"/>
    </row>
    <row r="1266" spans="1:5" x14ac:dyDescent="0.15">
      <c r="A1266" s="57" t="s">
        <v>188</v>
      </c>
      <c r="B1266" s="58" t="s">
        <v>37</v>
      </c>
      <c r="C1266" s="59">
        <v>4455</v>
      </c>
      <c r="D1266" s="60" t="s">
        <v>195</v>
      </c>
      <c r="E1266" s="50"/>
    </row>
    <row r="1267" spans="1:5" x14ac:dyDescent="0.15">
      <c r="A1267" s="57" t="s">
        <v>188</v>
      </c>
      <c r="B1267" s="58" t="s">
        <v>37</v>
      </c>
      <c r="C1267" s="61">
        <v>1337</v>
      </c>
      <c r="D1267" s="60" t="s">
        <v>195</v>
      </c>
      <c r="E1267" s="51"/>
    </row>
    <row r="1268" spans="1:5" x14ac:dyDescent="0.15">
      <c r="A1268" s="57" t="s">
        <v>188</v>
      </c>
      <c r="B1268" s="58" t="s">
        <v>124</v>
      </c>
      <c r="C1268" s="59">
        <v>232</v>
      </c>
      <c r="D1268" s="60" t="s">
        <v>195</v>
      </c>
      <c r="E1268" s="51"/>
    </row>
    <row r="1269" spans="1:5" x14ac:dyDescent="0.15">
      <c r="A1269" s="57" t="s">
        <v>188</v>
      </c>
      <c r="B1269" s="58" t="s">
        <v>37</v>
      </c>
      <c r="C1269" s="59">
        <v>2506</v>
      </c>
      <c r="D1269" s="60" t="s">
        <v>195</v>
      </c>
      <c r="E1269" s="50"/>
    </row>
    <row r="1270" spans="1:5" x14ac:dyDescent="0.15">
      <c r="A1270" s="57" t="s">
        <v>188</v>
      </c>
      <c r="B1270" s="58" t="s">
        <v>37</v>
      </c>
      <c r="C1270" s="59">
        <v>8352</v>
      </c>
      <c r="D1270" s="60" t="s">
        <v>195</v>
      </c>
      <c r="E1270" s="51"/>
    </row>
    <row r="1271" spans="1:5" x14ac:dyDescent="0.15">
      <c r="A1271" s="57" t="s">
        <v>188</v>
      </c>
      <c r="B1271" s="58" t="s">
        <v>37</v>
      </c>
      <c r="C1271" s="59">
        <v>557</v>
      </c>
      <c r="D1271" s="60" t="s">
        <v>195</v>
      </c>
      <c r="E1271" s="50"/>
    </row>
    <row r="1272" spans="1:5" x14ac:dyDescent="0.15">
      <c r="A1272" s="57" t="s">
        <v>188</v>
      </c>
      <c r="B1272" s="58" t="s">
        <v>37</v>
      </c>
      <c r="C1272" s="59">
        <v>743</v>
      </c>
      <c r="D1272" s="60" t="s">
        <v>195</v>
      </c>
      <c r="E1272" s="50"/>
    </row>
    <row r="1273" spans="1:5" x14ac:dyDescent="0.15">
      <c r="A1273" s="57" t="s">
        <v>188</v>
      </c>
      <c r="B1273" s="58" t="s">
        <v>37</v>
      </c>
      <c r="C1273" s="61">
        <v>4455</v>
      </c>
      <c r="D1273" s="60" t="s">
        <v>195</v>
      </c>
      <c r="E1273" s="50"/>
    </row>
    <row r="1274" spans="1:5" x14ac:dyDescent="0.15">
      <c r="A1274" s="57" t="s">
        <v>188</v>
      </c>
      <c r="B1274" s="58" t="s">
        <v>37</v>
      </c>
      <c r="C1274" s="59">
        <v>1485</v>
      </c>
      <c r="D1274" s="60" t="s">
        <v>195</v>
      </c>
      <c r="E1274" s="50"/>
    </row>
    <row r="1275" spans="1:5" x14ac:dyDescent="0.15">
      <c r="A1275" s="57" t="s">
        <v>188</v>
      </c>
      <c r="B1275" s="58" t="s">
        <v>37</v>
      </c>
      <c r="C1275" s="61">
        <v>1601</v>
      </c>
      <c r="D1275" s="60" t="s">
        <v>195</v>
      </c>
      <c r="E1275" s="51"/>
    </row>
    <row r="1276" spans="1:5" x14ac:dyDescent="0.15">
      <c r="A1276" s="57" t="s">
        <v>188</v>
      </c>
      <c r="B1276" s="58" t="s">
        <v>7</v>
      </c>
      <c r="C1276" s="59">
        <v>1086</v>
      </c>
      <c r="D1276" s="60" t="s">
        <v>195</v>
      </c>
      <c r="E1276" s="50"/>
    </row>
    <row r="1277" spans="1:5" x14ac:dyDescent="0.15">
      <c r="A1277" s="57" t="s">
        <v>188</v>
      </c>
      <c r="B1277" s="58" t="s">
        <v>78</v>
      </c>
      <c r="C1277" s="59">
        <v>2228</v>
      </c>
      <c r="D1277" s="60" t="s">
        <v>195</v>
      </c>
      <c r="E1277" s="51"/>
    </row>
    <row r="1278" spans="1:5" x14ac:dyDescent="0.15">
      <c r="A1278" s="57" t="s">
        <v>188</v>
      </c>
      <c r="B1278" s="58" t="s">
        <v>78</v>
      </c>
      <c r="C1278" s="61">
        <v>36192</v>
      </c>
      <c r="D1278" s="60" t="s">
        <v>195</v>
      </c>
      <c r="E1278" s="50"/>
    </row>
    <row r="1279" spans="1:5" x14ac:dyDescent="0.15">
      <c r="A1279" s="57" t="s">
        <v>188</v>
      </c>
      <c r="B1279" s="58" t="s">
        <v>78</v>
      </c>
      <c r="C1279" s="59">
        <v>4385</v>
      </c>
      <c r="D1279" s="60" t="s">
        <v>195</v>
      </c>
      <c r="E1279" s="50"/>
    </row>
    <row r="1280" spans="1:5" x14ac:dyDescent="0.15">
      <c r="A1280" s="57" t="s">
        <v>188</v>
      </c>
      <c r="B1280" s="58" t="s">
        <v>37</v>
      </c>
      <c r="C1280" s="59">
        <v>140</v>
      </c>
      <c r="D1280" s="60" t="s">
        <v>195</v>
      </c>
      <c r="E1280" s="51"/>
    </row>
    <row r="1281" spans="1:5" x14ac:dyDescent="0.15">
      <c r="A1281" s="57" t="s">
        <v>188</v>
      </c>
      <c r="B1281" s="58" t="s">
        <v>37</v>
      </c>
      <c r="C1281" s="59">
        <v>1114</v>
      </c>
      <c r="D1281" s="60" t="s">
        <v>195</v>
      </c>
      <c r="E1281" s="51"/>
    </row>
    <row r="1282" spans="1:5" x14ac:dyDescent="0.15">
      <c r="A1282" s="57" t="s">
        <v>188</v>
      </c>
      <c r="B1282" s="58" t="s">
        <v>37</v>
      </c>
      <c r="C1282" s="61">
        <v>1485</v>
      </c>
      <c r="D1282" s="60" t="s">
        <v>195</v>
      </c>
      <c r="E1282" s="51"/>
    </row>
    <row r="1283" spans="1:5" x14ac:dyDescent="0.15">
      <c r="A1283" s="57" t="s">
        <v>188</v>
      </c>
      <c r="B1283" s="58" t="s">
        <v>37</v>
      </c>
      <c r="C1283" s="59">
        <v>7424</v>
      </c>
      <c r="D1283" s="60" t="s">
        <v>195</v>
      </c>
      <c r="E1283" s="50"/>
    </row>
    <row r="1284" spans="1:5" x14ac:dyDescent="0.15">
      <c r="A1284" s="57" t="s">
        <v>188</v>
      </c>
      <c r="B1284" s="58" t="s">
        <v>37</v>
      </c>
      <c r="C1284" s="59">
        <v>4455</v>
      </c>
      <c r="D1284" s="60" t="s">
        <v>195</v>
      </c>
      <c r="E1284" s="51"/>
    </row>
    <row r="1285" spans="1:5" x14ac:dyDescent="0.15">
      <c r="A1285" s="57" t="s">
        <v>188</v>
      </c>
      <c r="B1285" s="58" t="s">
        <v>37</v>
      </c>
      <c r="C1285" s="59">
        <v>140</v>
      </c>
      <c r="D1285" s="60" t="s">
        <v>195</v>
      </c>
      <c r="E1285" s="51"/>
    </row>
    <row r="1286" spans="1:5" x14ac:dyDescent="0.15">
      <c r="A1286" s="57" t="s">
        <v>188</v>
      </c>
      <c r="B1286" s="58" t="s">
        <v>37</v>
      </c>
      <c r="C1286" s="59">
        <v>348</v>
      </c>
      <c r="D1286" s="60" t="s">
        <v>195</v>
      </c>
      <c r="E1286" s="51"/>
    </row>
    <row r="1287" spans="1:5" x14ac:dyDescent="0.15">
      <c r="A1287" s="57" t="s">
        <v>188</v>
      </c>
      <c r="B1287" s="58" t="s">
        <v>37</v>
      </c>
      <c r="C1287" s="59">
        <v>1504</v>
      </c>
      <c r="D1287" s="60" t="s">
        <v>195</v>
      </c>
      <c r="E1287" s="50"/>
    </row>
    <row r="1288" spans="1:5" x14ac:dyDescent="0.15">
      <c r="A1288" s="57" t="s">
        <v>188</v>
      </c>
      <c r="B1288" s="58" t="s">
        <v>37</v>
      </c>
      <c r="C1288" s="61">
        <v>836</v>
      </c>
      <c r="D1288" s="60" t="s">
        <v>195</v>
      </c>
      <c r="E1288" s="51"/>
    </row>
    <row r="1289" spans="1:5" x14ac:dyDescent="0.15">
      <c r="A1289" s="57" t="s">
        <v>188</v>
      </c>
      <c r="B1289" s="58" t="s">
        <v>37</v>
      </c>
      <c r="C1289" s="59">
        <v>836</v>
      </c>
      <c r="D1289" s="60" t="s">
        <v>195</v>
      </c>
      <c r="E1289" s="50"/>
    </row>
    <row r="1290" spans="1:5" x14ac:dyDescent="0.15">
      <c r="A1290" s="57" t="s">
        <v>188</v>
      </c>
      <c r="B1290" s="58" t="s">
        <v>78</v>
      </c>
      <c r="C1290" s="61">
        <v>1003</v>
      </c>
      <c r="D1290" s="60" t="s">
        <v>195</v>
      </c>
      <c r="E1290" s="51"/>
    </row>
    <row r="1291" spans="1:5" x14ac:dyDescent="0.15">
      <c r="A1291" s="57" t="s">
        <v>188</v>
      </c>
      <c r="B1291" s="58" t="s">
        <v>78</v>
      </c>
      <c r="C1291" s="59">
        <v>961</v>
      </c>
      <c r="D1291" s="60" t="s">
        <v>195</v>
      </c>
      <c r="E1291" s="50"/>
    </row>
    <row r="1292" spans="1:5" x14ac:dyDescent="0.15">
      <c r="A1292" s="57" t="s">
        <v>188</v>
      </c>
      <c r="B1292" s="58" t="s">
        <v>78</v>
      </c>
      <c r="C1292" s="61">
        <v>919</v>
      </c>
      <c r="D1292" s="60" t="s">
        <v>195</v>
      </c>
      <c r="E1292" s="50"/>
    </row>
    <row r="1293" spans="1:5" x14ac:dyDescent="0.15">
      <c r="A1293" s="57" t="s">
        <v>188</v>
      </c>
      <c r="B1293" s="58" t="s">
        <v>78</v>
      </c>
      <c r="C1293" s="59">
        <v>1212</v>
      </c>
      <c r="D1293" s="60" t="s">
        <v>195</v>
      </c>
      <c r="E1293" s="51"/>
    </row>
    <row r="1294" spans="1:5" x14ac:dyDescent="0.15">
      <c r="A1294" s="57" t="s">
        <v>188</v>
      </c>
      <c r="B1294" s="58" t="s">
        <v>7</v>
      </c>
      <c r="C1294" s="61">
        <v>1225</v>
      </c>
      <c r="D1294" s="60" t="s">
        <v>195</v>
      </c>
      <c r="E1294" s="50"/>
    </row>
    <row r="1295" spans="1:5" x14ac:dyDescent="0.15">
      <c r="A1295" s="57" t="s">
        <v>188</v>
      </c>
      <c r="B1295" s="58" t="s">
        <v>7</v>
      </c>
      <c r="C1295" s="59">
        <v>1253</v>
      </c>
      <c r="D1295" s="60" t="s">
        <v>195</v>
      </c>
      <c r="E1295" s="51"/>
    </row>
    <row r="1296" spans="1:5" x14ac:dyDescent="0.15">
      <c r="A1296" s="57" t="s">
        <v>188</v>
      </c>
      <c r="B1296" s="58" t="s">
        <v>7</v>
      </c>
      <c r="C1296" s="61">
        <v>297</v>
      </c>
      <c r="D1296" s="60" t="s">
        <v>195</v>
      </c>
      <c r="E1296" s="51"/>
    </row>
    <row r="1297" spans="1:5" x14ac:dyDescent="0.15">
      <c r="A1297" s="57" t="s">
        <v>188</v>
      </c>
      <c r="B1297" s="58" t="s">
        <v>78</v>
      </c>
      <c r="C1297" s="61">
        <v>669</v>
      </c>
      <c r="D1297" s="60" t="s">
        <v>195</v>
      </c>
      <c r="E1297" s="50"/>
    </row>
    <row r="1298" spans="1:5" x14ac:dyDescent="0.15">
      <c r="A1298" s="57" t="s">
        <v>188</v>
      </c>
      <c r="B1298" s="58" t="s">
        <v>7</v>
      </c>
      <c r="C1298" s="59">
        <v>1170</v>
      </c>
      <c r="D1298" s="60" t="s">
        <v>195</v>
      </c>
      <c r="E1298" s="51"/>
    </row>
    <row r="1299" spans="1:5" x14ac:dyDescent="0.15">
      <c r="A1299" s="57" t="s">
        <v>188</v>
      </c>
      <c r="B1299" s="58" t="s">
        <v>7</v>
      </c>
      <c r="C1299" s="61">
        <v>168</v>
      </c>
      <c r="D1299" s="60" t="s">
        <v>195</v>
      </c>
      <c r="E1299" s="50"/>
    </row>
    <row r="1300" spans="1:5" x14ac:dyDescent="0.15">
      <c r="A1300" s="57" t="s">
        <v>188</v>
      </c>
      <c r="B1300" s="58" t="s">
        <v>144</v>
      </c>
      <c r="C1300" s="59">
        <v>3267</v>
      </c>
      <c r="D1300" s="60" t="s">
        <v>195</v>
      </c>
      <c r="E1300" s="51"/>
    </row>
    <row r="1301" spans="1:5" x14ac:dyDescent="0.15">
      <c r="A1301" s="57" t="s">
        <v>188</v>
      </c>
      <c r="B1301" s="58" t="s">
        <v>144</v>
      </c>
      <c r="C1301" s="61">
        <v>9800</v>
      </c>
      <c r="D1301" s="60" t="s">
        <v>195</v>
      </c>
      <c r="E1301" s="50"/>
    </row>
    <row r="1302" spans="1:5" x14ac:dyDescent="0.15">
      <c r="A1302" s="57" t="s">
        <v>188</v>
      </c>
      <c r="B1302" s="58" t="s">
        <v>144</v>
      </c>
      <c r="C1302" s="59">
        <v>1810</v>
      </c>
      <c r="D1302" s="60" t="s">
        <v>195</v>
      </c>
      <c r="E1302" s="50"/>
    </row>
    <row r="1303" spans="1:5" x14ac:dyDescent="0.15">
      <c r="A1303" s="57" t="s">
        <v>188</v>
      </c>
      <c r="B1303" s="58" t="s">
        <v>37</v>
      </c>
      <c r="C1303" s="61">
        <v>1114</v>
      </c>
      <c r="D1303" s="60" t="s">
        <v>195</v>
      </c>
      <c r="E1303" s="51"/>
    </row>
    <row r="1304" spans="1:5" x14ac:dyDescent="0.15">
      <c r="A1304" s="57" t="s">
        <v>188</v>
      </c>
      <c r="B1304" s="58" t="s">
        <v>37</v>
      </c>
      <c r="C1304" s="59">
        <v>2970</v>
      </c>
      <c r="D1304" s="60" t="s">
        <v>195</v>
      </c>
      <c r="E1304" s="50"/>
    </row>
    <row r="1305" spans="1:5" x14ac:dyDescent="0.15">
      <c r="A1305" s="57" t="s">
        <v>188</v>
      </c>
      <c r="B1305" s="58" t="s">
        <v>37</v>
      </c>
      <c r="C1305" s="61">
        <v>8761</v>
      </c>
      <c r="D1305" s="60" t="s">
        <v>195</v>
      </c>
      <c r="E1305" s="51"/>
    </row>
    <row r="1306" spans="1:5" x14ac:dyDescent="0.15">
      <c r="A1306" s="57" t="s">
        <v>188</v>
      </c>
      <c r="B1306" s="58" t="s">
        <v>37</v>
      </c>
      <c r="C1306" s="61">
        <v>8909</v>
      </c>
      <c r="D1306" s="60" t="s">
        <v>195</v>
      </c>
      <c r="E1306" s="50"/>
    </row>
    <row r="1307" spans="1:5" x14ac:dyDescent="0.15">
      <c r="A1307" s="57" t="s">
        <v>188</v>
      </c>
      <c r="B1307" s="58" t="s">
        <v>37</v>
      </c>
      <c r="C1307" s="59">
        <v>2228</v>
      </c>
      <c r="D1307" s="60" t="s">
        <v>195</v>
      </c>
      <c r="E1307" s="50"/>
    </row>
    <row r="1308" spans="1:5" x14ac:dyDescent="0.15">
      <c r="A1308" s="57" t="s">
        <v>188</v>
      </c>
      <c r="B1308" s="58" t="s">
        <v>37</v>
      </c>
      <c r="C1308" s="59">
        <v>2506</v>
      </c>
      <c r="D1308" s="60" t="s">
        <v>195</v>
      </c>
      <c r="E1308" s="51"/>
    </row>
    <row r="1309" spans="1:5" x14ac:dyDescent="0.15">
      <c r="A1309" s="57" t="s">
        <v>188</v>
      </c>
      <c r="B1309" s="58" t="s">
        <v>37</v>
      </c>
      <c r="C1309" s="61">
        <v>232</v>
      </c>
      <c r="D1309" s="60" t="s">
        <v>195</v>
      </c>
      <c r="E1309" s="51"/>
    </row>
    <row r="1310" spans="1:5" x14ac:dyDescent="0.15">
      <c r="A1310" s="57" t="s">
        <v>188</v>
      </c>
      <c r="B1310" s="58" t="s">
        <v>37</v>
      </c>
      <c r="C1310" s="61">
        <v>4176</v>
      </c>
      <c r="D1310" s="60" t="s">
        <v>195</v>
      </c>
      <c r="E1310" s="51"/>
    </row>
    <row r="1311" spans="1:5" x14ac:dyDescent="0.15">
      <c r="A1311" s="57" t="s">
        <v>188</v>
      </c>
      <c r="B1311" s="58" t="s">
        <v>37</v>
      </c>
      <c r="C1311" s="61">
        <v>464</v>
      </c>
      <c r="D1311" s="60" t="s">
        <v>195</v>
      </c>
      <c r="E1311" s="50"/>
    </row>
    <row r="1312" spans="1:5" x14ac:dyDescent="0.15">
      <c r="A1312" s="57" t="s">
        <v>188</v>
      </c>
      <c r="B1312" s="58" t="s">
        <v>37</v>
      </c>
      <c r="C1312" s="61">
        <v>4009</v>
      </c>
      <c r="D1312" s="60" t="s">
        <v>195</v>
      </c>
      <c r="E1312" s="50"/>
    </row>
    <row r="1313" spans="1:5" x14ac:dyDescent="0.15">
      <c r="A1313" s="57" t="s">
        <v>188</v>
      </c>
      <c r="B1313" s="58" t="s">
        <v>7</v>
      </c>
      <c r="C1313" s="59">
        <v>2822</v>
      </c>
      <c r="D1313" s="60" t="s">
        <v>195</v>
      </c>
      <c r="E1313" s="51"/>
    </row>
    <row r="1314" spans="1:5" x14ac:dyDescent="0.15">
      <c r="A1314" s="57" t="s">
        <v>188</v>
      </c>
      <c r="B1314" s="58" t="s">
        <v>7</v>
      </c>
      <c r="C1314" s="61">
        <v>780</v>
      </c>
      <c r="D1314" s="60" t="s">
        <v>195</v>
      </c>
      <c r="E1314" s="51"/>
    </row>
    <row r="1315" spans="1:5" x14ac:dyDescent="0.15">
      <c r="A1315" s="57" t="s">
        <v>188</v>
      </c>
      <c r="B1315" s="58" t="s">
        <v>37</v>
      </c>
      <c r="C1315" s="61">
        <v>1114</v>
      </c>
      <c r="D1315" s="60" t="s">
        <v>195</v>
      </c>
      <c r="E1315" s="50"/>
    </row>
    <row r="1316" spans="1:5" x14ac:dyDescent="0.15">
      <c r="A1316" s="57" t="s">
        <v>188</v>
      </c>
      <c r="B1316" s="58" t="s">
        <v>37</v>
      </c>
      <c r="C1316" s="61">
        <v>6682</v>
      </c>
      <c r="D1316" s="60" t="s">
        <v>195</v>
      </c>
      <c r="E1316" s="51"/>
    </row>
    <row r="1317" spans="1:5" x14ac:dyDescent="0.15">
      <c r="A1317" s="57" t="s">
        <v>188</v>
      </c>
      <c r="B1317" s="58" t="s">
        <v>37</v>
      </c>
      <c r="C1317" s="59">
        <v>743</v>
      </c>
      <c r="D1317" s="60" t="s">
        <v>195</v>
      </c>
      <c r="E1317" s="50"/>
    </row>
    <row r="1318" spans="1:5" x14ac:dyDescent="0.15">
      <c r="A1318" s="57" t="s">
        <v>188</v>
      </c>
      <c r="B1318" s="58" t="s">
        <v>37</v>
      </c>
      <c r="C1318" s="61">
        <v>418</v>
      </c>
      <c r="D1318" s="60" t="s">
        <v>195</v>
      </c>
      <c r="E1318" s="50"/>
    </row>
    <row r="1319" spans="1:5" x14ac:dyDescent="0.15">
      <c r="A1319" s="57" t="s">
        <v>188</v>
      </c>
      <c r="B1319" s="58" t="s">
        <v>37</v>
      </c>
      <c r="C1319" s="59">
        <v>1671</v>
      </c>
      <c r="D1319" s="60" t="s">
        <v>195</v>
      </c>
      <c r="E1319" s="51"/>
    </row>
    <row r="1320" spans="1:5" x14ac:dyDescent="0.15">
      <c r="A1320" s="57" t="s">
        <v>188</v>
      </c>
      <c r="B1320" s="58" t="s">
        <v>37</v>
      </c>
      <c r="C1320" s="61">
        <v>232</v>
      </c>
      <c r="D1320" s="60" t="s">
        <v>195</v>
      </c>
      <c r="E1320" s="50"/>
    </row>
    <row r="1321" spans="1:5" x14ac:dyDescent="0.15">
      <c r="A1321" s="57" t="s">
        <v>188</v>
      </c>
      <c r="B1321" s="58" t="s">
        <v>37</v>
      </c>
      <c r="C1321" s="61">
        <v>8352</v>
      </c>
      <c r="D1321" s="60" t="s">
        <v>195</v>
      </c>
      <c r="E1321" s="51"/>
    </row>
    <row r="1322" spans="1:5" x14ac:dyDescent="0.15">
      <c r="A1322" s="57" t="s">
        <v>188</v>
      </c>
      <c r="B1322" s="58" t="s">
        <v>37</v>
      </c>
      <c r="C1322" s="61">
        <v>2005</v>
      </c>
      <c r="D1322" s="60" t="s">
        <v>195</v>
      </c>
      <c r="E1322" s="50"/>
    </row>
    <row r="1323" spans="1:5" x14ac:dyDescent="0.15">
      <c r="A1323" s="57" t="s">
        <v>188</v>
      </c>
      <c r="B1323" s="58" t="s">
        <v>37</v>
      </c>
      <c r="C1323" s="59">
        <v>418</v>
      </c>
      <c r="D1323" s="60" t="s">
        <v>195</v>
      </c>
      <c r="E1323" s="50"/>
    </row>
    <row r="1324" spans="1:5" x14ac:dyDescent="0.15">
      <c r="A1324" s="57" t="s">
        <v>188</v>
      </c>
      <c r="B1324" s="58" t="s">
        <v>37</v>
      </c>
      <c r="C1324" s="61">
        <v>140</v>
      </c>
      <c r="D1324" s="60" t="s">
        <v>195</v>
      </c>
      <c r="E1324" s="50"/>
    </row>
    <row r="1325" spans="1:5" x14ac:dyDescent="0.15">
      <c r="A1325" s="57" t="s">
        <v>188</v>
      </c>
      <c r="B1325" s="58" t="s">
        <v>37</v>
      </c>
      <c r="C1325" s="59">
        <v>279</v>
      </c>
      <c r="D1325" s="60" t="s">
        <v>195</v>
      </c>
      <c r="E1325" s="51"/>
    </row>
    <row r="1326" spans="1:5" x14ac:dyDescent="0.15">
      <c r="A1326" s="57" t="s">
        <v>188</v>
      </c>
      <c r="B1326" s="58" t="s">
        <v>37</v>
      </c>
      <c r="C1326" s="61">
        <v>1114</v>
      </c>
      <c r="D1326" s="60" t="s">
        <v>195</v>
      </c>
      <c r="E1326" s="51"/>
    </row>
    <row r="1327" spans="1:5" x14ac:dyDescent="0.15">
      <c r="A1327" s="57" t="s">
        <v>188</v>
      </c>
      <c r="B1327" s="58" t="s">
        <v>37</v>
      </c>
      <c r="C1327" s="59">
        <v>836</v>
      </c>
      <c r="D1327" s="60" t="s">
        <v>195</v>
      </c>
      <c r="E1327" s="50"/>
    </row>
    <row r="1328" spans="1:5" x14ac:dyDescent="0.15">
      <c r="A1328" s="57" t="s">
        <v>188</v>
      </c>
      <c r="B1328" s="58" t="s">
        <v>37</v>
      </c>
      <c r="C1328" s="61">
        <v>279</v>
      </c>
      <c r="D1328" s="60" t="s">
        <v>195</v>
      </c>
      <c r="E1328" s="51"/>
    </row>
    <row r="1329" spans="1:5" x14ac:dyDescent="0.15">
      <c r="A1329" s="57" t="s">
        <v>188</v>
      </c>
      <c r="B1329" s="58" t="s">
        <v>37</v>
      </c>
      <c r="C1329" s="59">
        <v>232</v>
      </c>
      <c r="D1329" s="60" t="s">
        <v>195</v>
      </c>
      <c r="E1329" s="50"/>
    </row>
    <row r="1330" spans="1:5" x14ac:dyDescent="0.15">
      <c r="A1330" s="57" t="s">
        <v>188</v>
      </c>
      <c r="B1330" s="58" t="s">
        <v>37</v>
      </c>
      <c r="C1330" s="61">
        <v>928</v>
      </c>
      <c r="D1330" s="60" t="s">
        <v>195</v>
      </c>
      <c r="E1330" s="51"/>
    </row>
    <row r="1331" spans="1:5" x14ac:dyDescent="0.15">
      <c r="A1331" s="57" t="s">
        <v>189</v>
      </c>
      <c r="B1331" s="58" t="s">
        <v>37</v>
      </c>
      <c r="C1331" s="59">
        <v>1184</v>
      </c>
      <c r="D1331" s="60" t="s">
        <v>195</v>
      </c>
      <c r="E1331" s="51"/>
    </row>
    <row r="1332" spans="1:5" x14ac:dyDescent="0.15">
      <c r="A1332" s="57" t="s">
        <v>189</v>
      </c>
      <c r="B1332" s="58" t="s">
        <v>37</v>
      </c>
      <c r="C1332" s="61">
        <v>464</v>
      </c>
      <c r="D1332" s="60" t="s">
        <v>195</v>
      </c>
      <c r="E1332" s="50"/>
    </row>
    <row r="1333" spans="1:5" x14ac:dyDescent="0.15">
      <c r="A1333" s="57" t="s">
        <v>188</v>
      </c>
      <c r="B1333" s="58" t="s">
        <v>144</v>
      </c>
      <c r="C1333" s="61">
        <v>4410</v>
      </c>
      <c r="D1333" s="60" t="s">
        <v>195</v>
      </c>
      <c r="E1333" s="51"/>
    </row>
    <row r="1334" spans="1:5" x14ac:dyDescent="0.15">
      <c r="A1334" s="57" t="s">
        <v>188</v>
      </c>
      <c r="B1334" s="58" t="s">
        <v>144</v>
      </c>
      <c r="C1334" s="59">
        <v>6682</v>
      </c>
      <c r="D1334" s="60" t="s">
        <v>195</v>
      </c>
      <c r="E1334" s="51"/>
    </row>
    <row r="1335" spans="1:5" x14ac:dyDescent="0.15">
      <c r="A1335" s="57" t="s">
        <v>188</v>
      </c>
      <c r="B1335" s="58" t="s">
        <v>144</v>
      </c>
      <c r="C1335" s="61">
        <v>2239</v>
      </c>
      <c r="D1335" s="60" t="s">
        <v>195</v>
      </c>
      <c r="E1335" s="50"/>
    </row>
    <row r="1336" spans="1:5" x14ac:dyDescent="0.15">
      <c r="A1336" s="57" t="s">
        <v>189</v>
      </c>
      <c r="B1336" s="58" t="s">
        <v>7</v>
      </c>
      <c r="C1336" s="59">
        <v>335</v>
      </c>
      <c r="D1336" s="60" t="s">
        <v>195</v>
      </c>
      <c r="E1336" s="51"/>
    </row>
    <row r="1337" spans="1:5" x14ac:dyDescent="0.15">
      <c r="A1337" s="57" t="s">
        <v>188</v>
      </c>
      <c r="B1337" s="58" t="s">
        <v>78</v>
      </c>
      <c r="C1337" s="59">
        <v>6682</v>
      </c>
      <c r="D1337" s="60" t="s">
        <v>195</v>
      </c>
      <c r="E1337" s="50"/>
    </row>
    <row r="1338" spans="1:5" x14ac:dyDescent="0.15">
      <c r="A1338" s="57" t="s">
        <v>188</v>
      </c>
      <c r="B1338" s="58" t="s">
        <v>78</v>
      </c>
      <c r="C1338" s="61">
        <v>13920</v>
      </c>
      <c r="D1338" s="60" t="s">
        <v>195</v>
      </c>
      <c r="E1338" s="51"/>
    </row>
    <row r="1339" spans="1:5" x14ac:dyDescent="0.15">
      <c r="A1339" s="57" t="s">
        <v>188</v>
      </c>
      <c r="B1339" s="58" t="s">
        <v>78</v>
      </c>
      <c r="C1339" s="59">
        <v>4385</v>
      </c>
      <c r="D1339" s="60" t="s">
        <v>195</v>
      </c>
      <c r="E1339" s="50"/>
    </row>
    <row r="1340" spans="1:5" x14ac:dyDescent="0.15">
      <c r="A1340" s="57" t="s">
        <v>188</v>
      </c>
      <c r="B1340" s="58" t="s">
        <v>7</v>
      </c>
      <c r="C1340" s="59">
        <v>1337</v>
      </c>
      <c r="D1340" s="60" t="s">
        <v>195</v>
      </c>
      <c r="E1340" s="50"/>
    </row>
    <row r="1341" spans="1:5" x14ac:dyDescent="0.15">
      <c r="A1341" s="57" t="s">
        <v>188</v>
      </c>
      <c r="B1341" s="58" t="s">
        <v>78</v>
      </c>
      <c r="C1341" s="61">
        <v>2599</v>
      </c>
      <c r="D1341" s="60" t="s">
        <v>195</v>
      </c>
      <c r="E1341" s="50"/>
    </row>
    <row r="1342" spans="1:5" x14ac:dyDescent="0.15">
      <c r="A1342" s="57" t="s">
        <v>188</v>
      </c>
      <c r="B1342" s="58" t="s">
        <v>78</v>
      </c>
      <c r="C1342" s="59">
        <v>223</v>
      </c>
      <c r="D1342" s="60" t="s">
        <v>195</v>
      </c>
      <c r="E1342" s="51"/>
    </row>
    <row r="1343" spans="1:5" x14ac:dyDescent="0.15">
      <c r="A1343" s="57" t="s">
        <v>188</v>
      </c>
      <c r="B1343" s="58" t="s">
        <v>78</v>
      </c>
      <c r="C1343" s="61">
        <v>2228</v>
      </c>
      <c r="D1343" s="60" t="s">
        <v>195</v>
      </c>
      <c r="E1343" s="50"/>
    </row>
    <row r="1344" spans="1:5" x14ac:dyDescent="0.15">
      <c r="A1344" s="57" t="s">
        <v>188</v>
      </c>
      <c r="B1344" s="58" t="s">
        <v>78</v>
      </c>
      <c r="C1344" s="59">
        <v>1114</v>
      </c>
      <c r="D1344" s="60" t="s">
        <v>195</v>
      </c>
      <c r="E1344" s="51"/>
    </row>
    <row r="1345" spans="1:5" x14ac:dyDescent="0.15">
      <c r="A1345" s="57" t="s">
        <v>188</v>
      </c>
      <c r="B1345" s="58" t="s">
        <v>78</v>
      </c>
      <c r="C1345" s="61">
        <v>2599</v>
      </c>
      <c r="D1345" s="60" t="s">
        <v>195</v>
      </c>
      <c r="E1345" s="51"/>
    </row>
    <row r="1346" spans="1:5" x14ac:dyDescent="0.15">
      <c r="A1346" s="57" t="s">
        <v>188</v>
      </c>
      <c r="B1346" s="58" t="s">
        <v>37</v>
      </c>
      <c r="C1346" s="61">
        <v>1671</v>
      </c>
      <c r="D1346" s="60" t="s">
        <v>195</v>
      </c>
      <c r="E1346" s="51"/>
    </row>
    <row r="1347" spans="1:5" x14ac:dyDescent="0.15">
      <c r="A1347" s="57" t="s">
        <v>188</v>
      </c>
      <c r="B1347" s="58" t="s">
        <v>37</v>
      </c>
      <c r="C1347" s="59">
        <v>232</v>
      </c>
      <c r="D1347" s="60" t="s">
        <v>195</v>
      </c>
      <c r="E1347" s="50"/>
    </row>
    <row r="1348" spans="1:5" x14ac:dyDescent="0.15">
      <c r="A1348" s="57" t="s">
        <v>188</v>
      </c>
      <c r="B1348" s="58" t="s">
        <v>37</v>
      </c>
      <c r="C1348" s="61">
        <v>1114</v>
      </c>
      <c r="D1348" s="60" t="s">
        <v>195</v>
      </c>
      <c r="E1348" s="51"/>
    </row>
    <row r="1349" spans="1:5" x14ac:dyDescent="0.15">
      <c r="A1349" s="57" t="s">
        <v>188</v>
      </c>
      <c r="B1349" s="58" t="s">
        <v>37</v>
      </c>
      <c r="C1349" s="59">
        <v>4455</v>
      </c>
      <c r="D1349" s="60" t="s">
        <v>195</v>
      </c>
      <c r="E1349" s="50"/>
    </row>
    <row r="1350" spans="1:5" x14ac:dyDescent="0.15">
      <c r="A1350" s="57" t="s">
        <v>188</v>
      </c>
      <c r="B1350" s="58" t="s">
        <v>7</v>
      </c>
      <c r="C1350" s="59">
        <v>502</v>
      </c>
      <c r="D1350" s="60" t="s">
        <v>195</v>
      </c>
      <c r="E1350" s="51"/>
    </row>
    <row r="1351" spans="1:5" x14ac:dyDescent="0.15">
      <c r="A1351" s="57" t="s">
        <v>188</v>
      </c>
      <c r="B1351" s="58" t="s">
        <v>7</v>
      </c>
      <c r="C1351" s="59">
        <v>168</v>
      </c>
      <c r="D1351" s="60" t="s">
        <v>195</v>
      </c>
      <c r="E1351" s="50"/>
    </row>
    <row r="1352" spans="1:5" x14ac:dyDescent="0.15">
      <c r="A1352" s="57" t="s">
        <v>189</v>
      </c>
      <c r="B1352" s="58" t="s">
        <v>78</v>
      </c>
      <c r="C1352" s="61">
        <v>2784</v>
      </c>
      <c r="D1352" s="60" t="s">
        <v>195</v>
      </c>
      <c r="E1352" s="51"/>
    </row>
    <row r="1353" spans="1:5" x14ac:dyDescent="0.15">
      <c r="A1353" s="57" t="s">
        <v>188</v>
      </c>
      <c r="B1353" s="58" t="s">
        <v>78</v>
      </c>
      <c r="C1353" s="59">
        <v>10023</v>
      </c>
      <c r="D1353" s="60" t="s">
        <v>195</v>
      </c>
      <c r="E1353" s="50"/>
    </row>
    <row r="1354" spans="1:5" x14ac:dyDescent="0.15">
      <c r="A1354" s="57" t="s">
        <v>188</v>
      </c>
      <c r="B1354" s="58" t="s">
        <v>78</v>
      </c>
      <c r="C1354" s="61">
        <v>10023</v>
      </c>
      <c r="D1354" s="60" t="s">
        <v>195</v>
      </c>
      <c r="E1354" s="51"/>
    </row>
    <row r="1355" spans="1:5" x14ac:dyDescent="0.15">
      <c r="A1355" s="57" t="s">
        <v>188</v>
      </c>
      <c r="B1355" s="58" t="s">
        <v>78</v>
      </c>
      <c r="C1355" s="61">
        <v>45936</v>
      </c>
      <c r="D1355" s="60" t="s">
        <v>195</v>
      </c>
      <c r="E1355" s="51"/>
    </row>
    <row r="1356" spans="1:5" x14ac:dyDescent="0.15">
      <c r="A1356" s="57" t="s">
        <v>188</v>
      </c>
      <c r="B1356" s="58" t="s">
        <v>37</v>
      </c>
      <c r="C1356" s="59">
        <v>70</v>
      </c>
      <c r="D1356" s="60" t="s">
        <v>195</v>
      </c>
      <c r="E1356" s="50"/>
    </row>
    <row r="1357" spans="1:5" x14ac:dyDescent="0.15">
      <c r="A1357" s="57" t="s">
        <v>188</v>
      </c>
      <c r="B1357" s="58" t="s">
        <v>37</v>
      </c>
      <c r="C1357" s="61">
        <v>1671</v>
      </c>
      <c r="D1357" s="60" t="s">
        <v>195</v>
      </c>
      <c r="E1357" s="51"/>
    </row>
    <row r="1358" spans="1:5" x14ac:dyDescent="0.15">
      <c r="A1358" s="57" t="s">
        <v>188</v>
      </c>
      <c r="B1358" s="58" t="s">
        <v>37</v>
      </c>
      <c r="C1358" s="59">
        <v>464</v>
      </c>
      <c r="D1358" s="60" t="s">
        <v>195</v>
      </c>
      <c r="E1358" s="50"/>
    </row>
    <row r="1359" spans="1:5" x14ac:dyDescent="0.15">
      <c r="A1359" s="57" t="s">
        <v>188</v>
      </c>
      <c r="B1359" s="58" t="s">
        <v>37</v>
      </c>
      <c r="C1359" s="59">
        <v>8352</v>
      </c>
      <c r="D1359" s="60" t="s">
        <v>195</v>
      </c>
      <c r="E1359" s="50"/>
    </row>
    <row r="1360" spans="1:5" x14ac:dyDescent="0.15">
      <c r="A1360" s="57" t="s">
        <v>188</v>
      </c>
      <c r="B1360" s="58" t="s">
        <v>37</v>
      </c>
      <c r="C1360" s="59">
        <v>1601</v>
      </c>
      <c r="D1360" s="60" t="s">
        <v>195</v>
      </c>
      <c r="E1360" s="51"/>
    </row>
    <row r="1361" spans="1:5" x14ac:dyDescent="0.15">
      <c r="A1361" s="57" t="s">
        <v>188</v>
      </c>
      <c r="B1361" s="58" t="s">
        <v>37</v>
      </c>
      <c r="C1361" s="61">
        <v>4455</v>
      </c>
      <c r="D1361" s="60" t="s">
        <v>195</v>
      </c>
      <c r="E1361" s="51"/>
    </row>
    <row r="1362" spans="1:5" x14ac:dyDescent="0.15">
      <c r="A1362" s="57" t="s">
        <v>188</v>
      </c>
      <c r="B1362" s="58" t="s">
        <v>37</v>
      </c>
      <c r="C1362" s="61">
        <v>2228</v>
      </c>
      <c r="D1362" s="60" t="s">
        <v>195</v>
      </c>
      <c r="E1362" s="51"/>
    </row>
    <row r="1363" spans="1:5" x14ac:dyDescent="0.15">
      <c r="A1363" s="57" t="s">
        <v>188</v>
      </c>
      <c r="B1363" s="58" t="s">
        <v>37</v>
      </c>
      <c r="C1363" s="59">
        <v>1485</v>
      </c>
      <c r="D1363" s="60" t="s">
        <v>195</v>
      </c>
      <c r="E1363" s="50"/>
    </row>
    <row r="1364" spans="1:5" x14ac:dyDescent="0.15">
      <c r="A1364" s="57" t="s">
        <v>188</v>
      </c>
      <c r="B1364" s="58" t="s">
        <v>37</v>
      </c>
      <c r="C1364" s="61">
        <v>11136</v>
      </c>
      <c r="D1364" s="60" t="s">
        <v>195</v>
      </c>
      <c r="E1364" s="50"/>
    </row>
    <row r="1365" spans="1:5" x14ac:dyDescent="0.15">
      <c r="A1365" s="57" t="s">
        <v>188</v>
      </c>
      <c r="B1365" s="58" t="s">
        <v>144</v>
      </c>
      <c r="C1365" s="59">
        <v>5309</v>
      </c>
      <c r="D1365" s="60" t="s">
        <v>195</v>
      </c>
      <c r="E1365" s="51"/>
    </row>
    <row r="1366" spans="1:5" x14ac:dyDescent="0.15">
      <c r="A1366" s="57" t="s">
        <v>188</v>
      </c>
      <c r="B1366" s="58" t="s">
        <v>144</v>
      </c>
      <c r="C1366" s="61">
        <v>9800</v>
      </c>
      <c r="D1366" s="60" t="s">
        <v>195</v>
      </c>
      <c r="E1366" s="51"/>
    </row>
    <row r="1367" spans="1:5" x14ac:dyDescent="0.15">
      <c r="A1367" s="57" t="s">
        <v>188</v>
      </c>
      <c r="B1367" s="58" t="s">
        <v>78</v>
      </c>
      <c r="C1367" s="59">
        <v>743</v>
      </c>
      <c r="D1367" s="60" t="s">
        <v>195</v>
      </c>
      <c r="E1367" s="50"/>
    </row>
    <row r="1368" spans="1:5" x14ac:dyDescent="0.15">
      <c r="A1368" s="57" t="s">
        <v>188</v>
      </c>
      <c r="B1368" s="58" t="s">
        <v>37</v>
      </c>
      <c r="C1368" s="61">
        <v>1485</v>
      </c>
      <c r="D1368" s="60" t="s">
        <v>195</v>
      </c>
      <c r="E1368" s="51"/>
    </row>
    <row r="1369" spans="1:5" x14ac:dyDescent="0.15">
      <c r="A1369" s="57" t="s">
        <v>188</v>
      </c>
      <c r="B1369" s="58" t="s">
        <v>37</v>
      </c>
      <c r="C1369" s="59">
        <v>4455</v>
      </c>
      <c r="D1369" s="60" t="s">
        <v>195</v>
      </c>
      <c r="E1369" s="50"/>
    </row>
    <row r="1370" spans="1:5" x14ac:dyDescent="0.15">
      <c r="A1370" s="57" t="s">
        <v>188</v>
      </c>
      <c r="B1370" s="58" t="s">
        <v>37</v>
      </c>
      <c r="C1370" s="61">
        <v>3341</v>
      </c>
      <c r="D1370" s="60" t="s">
        <v>195</v>
      </c>
      <c r="E1370" s="51"/>
    </row>
    <row r="1371" spans="1:5" x14ac:dyDescent="0.15">
      <c r="A1371" s="57" t="s">
        <v>188</v>
      </c>
      <c r="B1371" s="58" t="s">
        <v>37</v>
      </c>
      <c r="C1371" s="59">
        <v>743</v>
      </c>
      <c r="D1371" s="60" t="s">
        <v>195</v>
      </c>
      <c r="E1371" s="51"/>
    </row>
    <row r="1372" spans="1:5" x14ac:dyDescent="0.15">
      <c r="A1372" s="57" t="s">
        <v>188</v>
      </c>
      <c r="B1372" s="58" t="s">
        <v>37</v>
      </c>
      <c r="C1372" s="61">
        <v>140</v>
      </c>
      <c r="D1372" s="60" t="s">
        <v>195</v>
      </c>
      <c r="E1372" s="50"/>
    </row>
    <row r="1373" spans="1:5" x14ac:dyDescent="0.15">
      <c r="A1373" s="57" t="s">
        <v>188</v>
      </c>
      <c r="B1373" s="58" t="s">
        <v>7</v>
      </c>
      <c r="C1373" s="61">
        <v>1504</v>
      </c>
      <c r="D1373" s="60" t="s">
        <v>195</v>
      </c>
      <c r="E1373" s="50"/>
    </row>
    <row r="1374" spans="1:5" x14ac:dyDescent="0.15">
      <c r="A1374" s="57" t="s">
        <v>188</v>
      </c>
      <c r="B1374" s="58" t="s">
        <v>7</v>
      </c>
      <c r="C1374" s="59">
        <v>232</v>
      </c>
      <c r="D1374" s="60" t="s">
        <v>195</v>
      </c>
      <c r="E1374" s="51"/>
    </row>
    <row r="1375" spans="1:5" x14ac:dyDescent="0.15">
      <c r="A1375" s="57" t="s">
        <v>188</v>
      </c>
      <c r="B1375" s="58" t="s">
        <v>7</v>
      </c>
      <c r="C1375" s="61">
        <v>372</v>
      </c>
      <c r="D1375" s="60" t="s">
        <v>195</v>
      </c>
      <c r="E1375" s="50"/>
    </row>
    <row r="1376" spans="1:5" x14ac:dyDescent="0.15">
      <c r="A1376" s="57" t="s">
        <v>188</v>
      </c>
      <c r="B1376" s="58" t="s">
        <v>7</v>
      </c>
      <c r="C1376" s="61">
        <v>24277</v>
      </c>
      <c r="D1376" s="60" t="s">
        <v>195</v>
      </c>
      <c r="E1376" s="50"/>
    </row>
    <row r="1377" spans="1:5" x14ac:dyDescent="0.15">
      <c r="A1377" s="57" t="s">
        <v>188</v>
      </c>
      <c r="B1377" s="58" t="s">
        <v>7</v>
      </c>
      <c r="C1377" s="61">
        <v>2822</v>
      </c>
      <c r="D1377" s="60" t="s">
        <v>195</v>
      </c>
      <c r="E1377" s="50"/>
    </row>
    <row r="1378" spans="1:5" x14ac:dyDescent="0.15">
      <c r="A1378" s="57" t="s">
        <v>188</v>
      </c>
      <c r="B1378" s="58" t="s">
        <v>7</v>
      </c>
      <c r="C1378" s="59">
        <v>780</v>
      </c>
      <c r="D1378" s="60" t="s">
        <v>195</v>
      </c>
      <c r="E1378" s="50"/>
    </row>
    <row r="1379" spans="1:5" x14ac:dyDescent="0.15">
      <c r="A1379" s="57" t="s">
        <v>188</v>
      </c>
      <c r="B1379" s="58" t="s">
        <v>78</v>
      </c>
      <c r="C1379" s="59">
        <v>650</v>
      </c>
      <c r="D1379" s="60" t="s">
        <v>195</v>
      </c>
      <c r="E1379" s="50"/>
    </row>
    <row r="1380" spans="1:5" x14ac:dyDescent="0.15">
      <c r="A1380" s="57" t="s">
        <v>188</v>
      </c>
      <c r="B1380" s="58" t="s">
        <v>78</v>
      </c>
      <c r="C1380" s="61">
        <v>940</v>
      </c>
      <c r="D1380" s="60" t="s">
        <v>195</v>
      </c>
      <c r="E1380" s="51"/>
    </row>
    <row r="1381" spans="1:5" x14ac:dyDescent="0.15">
      <c r="A1381" s="57" t="s">
        <v>188</v>
      </c>
      <c r="B1381" s="58" t="s">
        <v>78</v>
      </c>
      <c r="C1381" s="59">
        <v>1316</v>
      </c>
      <c r="D1381" s="60" t="s">
        <v>195</v>
      </c>
      <c r="E1381" s="50"/>
    </row>
    <row r="1382" spans="1:5" x14ac:dyDescent="0.15">
      <c r="A1382" s="57" t="s">
        <v>188</v>
      </c>
      <c r="B1382" s="58" t="s">
        <v>37</v>
      </c>
      <c r="C1382" s="59">
        <v>2228</v>
      </c>
      <c r="D1382" s="60" t="s">
        <v>195</v>
      </c>
      <c r="E1382" s="51"/>
    </row>
    <row r="1383" spans="1:5" x14ac:dyDescent="0.15">
      <c r="A1383" s="57" t="s">
        <v>188</v>
      </c>
      <c r="B1383" s="58" t="s">
        <v>37</v>
      </c>
      <c r="C1383" s="61">
        <v>1485</v>
      </c>
      <c r="D1383" s="60" t="s">
        <v>195</v>
      </c>
      <c r="E1383" s="50"/>
    </row>
    <row r="1384" spans="1:5" x14ac:dyDescent="0.15">
      <c r="A1384" s="57" t="s">
        <v>188</v>
      </c>
      <c r="B1384" s="58" t="s">
        <v>37</v>
      </c>
      <c r="C1384" s="61">
        <v>186</v>
      </c>
      <c r="D1384" s="60" t="s">
        <v>195</v>
      </c>
      <c r="E1384" s="51"/>
    </row>
    <row r="1385" spans="1:5" x14ac:dyDescent="0.15">
      <c r="A1385" s="57" t="s">
        <v>189</v>
      </c>
      <c r="B1385" s="58" t="s">
        <v>37</v>
      </c>
      <c r="C1385" s="59">
        <v>845</v>
      </c>
      <c r="D1385" s="60" t="s">
        <v>195</v>
      </c>
      <c r="E1385" s="50"/>
    </row>
    <row r="1386" spans="1:5" x14ac:dyDescent="0.15">
      <c r="A1386" s="57" t="s">
        <v>188</v>
      </c>
      <c r="B1386" s="58" t="s">
        <v>7</v>
      </c>
      <c r="C1386" s="61">
        <v>669</v>
      </c>
      <c r="D1386" s="60" t="s">
        <v>195</v>
      </c>
      <c r="E1386" s="51"/>
    </row>
    <row r="1387" spans="1:5" x14ac:dyDescent="0.15">
      <c r="A1387" s="57" t="s">
        <v>188</v>
      </c>
      <c r="B1387" s="58" t="s">
        <v>7</v>
      </c>
      <c r="C1387" s="59">
        <v>418</v>
      </c>
      <c r="D1387" s="60" t="s">
        <v>195</v>
      </c>
      <c r="E1387" s="50"/>
    </row>
    <row r="1388" spans="1:5" x14ac:dyDescent="0.15">
      <c r="A1388" s="57" t="s">
        <v>188</v>
      </c>
      <c r="B1388" s="58" t="s">
        <v>7</v>
      </c>
      <c r="C1388" s="61">
        <v>1942</v>
      </c>
      <c r="D1388" s="60" t="s">
        <v>195</v>
      </c>
      <c r="E1388" s="51"/>
    </row>
    <row r="1389" spans="1:5" x14ac:dyDescent="0.15">
      <c r="A1389" s="57" t="s">
        <v>188</v>
      </c>
      <c r="B1389" s="58" t="s">
        <v>7</v>
      </c>
      <c r="C1389" s="61">
        <v>585</v>
      </c>
      <c r="D1389" s="60" t="s">
        <v>195</v>
      </c>
      <c r="E1389" s="50"/>
    </row>
    <row r="1390" spans="1:5" x14ac:dyDescent="0.15">
      <c r="A1390" s="57" t="s">
        <v>188</v>
      </c>
      <c r="B1390" s="58" t="s">
        <v>7</v>
      </c>
      <c r="C1390" s="59">
        <v>242</v>
      </c>
      <c r="D1390" s="60" t="s">
        <v>195</v>
      </c>
      <c r="E1390" s="50"/>
    </row>
    <row r="1391" spans="1:5" x14ac:dyDescent="0.15">
      <c r="A1391" s="57" t="s">
        <v>188</v>
      </c>
      <c r="B1391" s="58" t="s">
        <v>37</v>
      </c>
      <c r="C1391" s="61">
        <v>140</v>
      </c>
      <c r="D1391" s="60" t="s">
        <v>195</v>
      </c>
      <c r="E1391" s="51"/>
    </row>
    <row r="1392" spans="1:5" x14ac:dyDescent="0.15">
      <c r="A1392" s="57" t="s">
        <v>188</v>
      </c>
      <c r="B1392" s="58" t="s">
        <v>37</v>
      </c>
      <c r="C1392" s="61">
        <v>464</v>
      </c>
      <c r="D1392" s="60" t="s">
        <v>195</v>
      </c>
      <c r="E1392" s="51"/>
    </row>
    <row r="1393" spans="1:5" x14ac:dyDescent="0.15">
      <c r="A1393" s="57" t="s">
        <v>188</v>
      </c>
      <c r="B1393" s="58" t="s">
        <v>37</v>
      </c>
      <c r="C1393" s="59">
        <v>8352</v>
      </c>
      <c r="D1393" s="60" t="s">
        <v>195</v>
      </c>
      <c r="E1393" s="50"/>
    </row>
    <row r="1394" spans="1:5" x14ac:dyDescent="0.15">
      <c r="A1394" s="57" t="s">
        <v>188</v>
      </c>
      <c r="B1394" s="58" t="s">
        <v>37</v>
      </c>
      <c r="C1394" s="59">
        <v>232</v>
      </c>
      <c r="D1394" s="60" t="s">
        <v>195</v>
      </c>
      <c r="E1394" s="50"/>
    </row>
    <row r="1395" spans="1:5" x14ac:dyDescent="0.15">
      <c r="A1395" s="57" t="s">
        <v>188</v>
      </c>
      <c r="B1395" s="58" t="s">
        <v>37</v>
      </c>
      <c r="C1395" s="59">
        <v>7424</v>
      </c>
      <c r="D1395" s="60" t="s">
        <v>195</v>
      </c>
      <c r="E1395" s="51"/>
    </row>
    <row r="1396" spans="1:5" x14ac:dyDescent="0.15">
      <c r="A1396" s="57" t="s">
        <v>188</v>
      </c>
      <c r="B1396" s="58" t="s">
        <v>37</v>
      </c>
      <c r="C1396" s="59">
        <v>1114</v>
      </c>
      <c r="D1396" s="60" t="s">
        <v>195</v>
      </c>
      <c r="E1396" s="50"/>
    </row>
    <row r="1397" spans="1:5" x14ac:dyDescent="0.15">
      <c r="A1397" s="57" t="s">
        <v>188</v>
      </c>
      <c r="B1397" s="58" t="s">
        <v>37</v>
      </c>
      <c r="C1397" s="61">
        <v>1485</v>
      </c>
      <c r="D1397" s="60" t="s">
        <v>195</v>
      </c>
      <c r="E1397" s="50"/>
    </row>
    <row r="1398" spans="1:5" x14ac:dyDescent="0.15">
      <c r="A1398" s="57" t="s">
        <v>188</v>
      </c>
      <c r="B1398" s="58" t="s">
        <v>37</v>
      </c>
      <c r="C1398" s="61">
        <v>140</v>
      </c>
      <c r="D1398" s="60" t="s">
        <v>195</v>
      </c>
      <c r="E1398" s="51"/>
    </row>
    <row r="1399" spans="1:5" x14ac:dyDescent="0.15">
      <c r="A1399" s="57" t="s">
        <v>188</v>
      </c>
      <c r="B1399" s="58" t="s">
        <v>37</v>
      </c>
      <c r="C1399" s="59">
        <v>140</v>
      </c>
      <c r="D1399" s="60" t="s">
        <v>195</v>
      </c>
      <c r="E1399" s="50"/>
    </row>
    <row r="1400" spans="1:5" x14ac:dyDescent="0.15">
      <c r="A1400" s="57" t="s">
        <v>189</v>
      </c>
      <c r="B1400" s="58" t="s">
        <v>78</v>
      </c>
      <c r="C1400" s="59">
        <v>7517</v>
      </c>
      <c r="D1400" s="60" t="s">
        <v>195</v>
      </c>
      <c r="E1400" s="51"/>
    </row>
    <row r="1401" spans="1:5" x14ac:dyDescent="0.15">
      <c r="A1401" s="57" t="s">
        <v>188</v>
      </c>
      <c r="B1401" s="58" t="s">
        <v>144</v>
      </c>
      <c r="C1401" s="61">
        <v>3308</v>
      </c>
      <c r="D1401" s="60" t="s">
        <v>195</v>
      </c>
      <c r="E1401" s="50"/>
    </row>
    <row r="1402" spans="1:5" x14ac:dyDescent="0.15">
      <c r="A1402" s="57" t="s">
        <v>188</v>
      </c>
      <c r="B1402" s="58" t="s">
        <v>144</v>
      </c>
      <c r="C1402" s="59">
        <v>5789</v>
      </c>
      <c r="D1402" s="60" t="s">
        <v>195</v>
      </c>
      <c r="E1402" s="51"/>
    </row>
    <row r="1403" spans="1:5" x14ac:dyDescent="0.15">
      <c r="A1403" s="57" t="s">
        <v>188</v>
      </c>
      <c r="B1403" s="58" t="s">
        <v>144</v>
      </c>
      <c r="C1403" s="61">
        <v>1120</v>
      </c>
      <c r="D1403" s="60" t="s">
        <v>195</v>
      </c>
      <c r="E1403" s="50"/>
    </row>
    <row r="1404" spans="1:5" x14ac:dyDescent="0.15">
      <c r="A1404" s="57" t="s">
        <v>188</v>
      </c>
      <c r="B1404" s="58" t="s">
        <v>78</v>
      </c>
      <c r="C1404" s="59">
        <v>3341</v>
      </c>
      <c r="D1404" s="60" t="s">
        <v>195</v>
      </c>
      <c r="E1404" s="50"/>
    </row>
    <row r="1405" spans="1:5" x14ac:dyDescent="0.15">
      <c r="A1405" s="57" t="s">
        <v>188</v>
      </c>
      <c r="B1405" s="58" t="s">
        <v>78</v>
      </c>
      <c r="C1405" s="61">
        <v>5568</v>
      </c>
      <c r="D1405" s="60" t="s">
        <v>195</v>
      </c>
      <c r="E1405" s="51"/>
    </row>
    <row r="1406" spans="1:5" x14ac:dyDescent="0.15">
      <c r="A1406" s="57" t="s">
        <v>188</v>
      </c>
      <c r="B1406" s="58" t="s">
        <v>78</v>
      </c>
      <c r="C1406" s="59">
        <v>29232</v>
      </c>
      <c r="D1406" s="60" t="s">
        <v>195</v>
      </c>
      <c r="E1406" s="51"/>
    </row>
    <row r="1407" spans="1:5" x14ac:dyDescent="0.15">
      <c r="A1407" s="57" t="s">
        <v>188</v>
      </c>
      <c r="B1407" s="58" t="s">
        <v>144</v>
      </c>
      <c r="C1407" s="61">
        <v>5717</v>
      </c>
      <c r="D1407" s="60" t="s">
        <v>195</v>
      </c>
      <c r="E1407" s="51"/>
    </row>
    <row r="1408" spans="1:5" x14ac:dyDescent="0.15">
      <c r="A1408" s="57" t="s">
        <v>188</v>
      </c>
      <c r="B1408" s="58" t="s">
        <v>144</v>
      </c>
      <c r="C1408" s="59">
        <v>10691</v>
      </c>
      <c r="D1408" s="60" t="s">
        <v>195</v>
      </c>
      <c r="E1408" s="50"/>
    </row>
    <row r="1409" spans="1:5" x14ac:dyDescent="0.15">
      <c r="A1409" s="57" t="s">
        <v>188</v>
      </c>
      <c r="B1409" s="58" t="s">
        <v>37</v>
      </c>
      <c r="C1409" s="61">
        <v>1504</v>
      </c>
      <c r="D1409" s="60" t="s">
        <v>195</v>
      </c>
      <c r="E1409" s="51"/>
    </row>
    <row r="1410" spans="1:5" x14ac:dyDescent="0.15">
      <c r="A1410" s="57" t="s">
        <v>188</v>
      </c>
      <c r="B1410" s="58" t="s">
        <v>37</v>
      </c>
      <c r="C1410" s="59">
        <v>279</v>
      </c>
      <c r="D1410" s="60" t="s">
        <v>195</v>
      </c>
      <c r="E1410" s="50"/>
    </row>
    <row r="1411" spans="1:5" x14ac:dyDescent="0.15">
      <c r="A1411" s="57" t="s">
        <v>188</v>
      </c>
      <c r="B1411" s="58" t="s">
        <v>37</v>
      </c>
      <c r="C1411" s="59">
        <v>464</v>
      </c>
      <c r="D1411" s="60" t="s">
        <v>195</v>
      </c>
      <c r="E1411" s="50"/>
    </row>
    <row r="1412" spans="1:5" x14ac:dyDescent="0.15">
      <c r="A1412" s="57" t="s">
        <v>188</v>
      </c>
      <c r="B1412" s="58" t="s">
        <v>37</v>
      </c>
      <c r="C1412" s="59">
        <v>4176</v>
      </c>
      <c r="D1412" s="60" t="s">
        <v>195</v>
      </c>
      <c r="E1412" s="51"/>
    </row>
    <row r="1413" spans="1:5" x14ac:dyDescent="0.15">
      <c r="A1413" s="57" t="s">
        <v>188</v>
      </c>
      <c r="B1413" s="58" t="s">
        <v>37</v>
      </c>
      <c r="C1413" s="61">
        <v>1485</v>
      </c>
      <c r="D1413" s="60" t="s">
        <v>195</v>
      </c>
      <c r="E1413" s="51"/>
    </row>
    <row r="1414" spans="1:5" x14ac:dyDescent="0.15">
      <c r="A1414" s="57" t="s">
        <v>189</v>
      </c>
      <c r="B1414" s="58" t="s">
        <v>124</v>
      </c>
      <c r="C1414" s="59">
        <v>446</v>
      </c>
      <c r="D1414" s="60" t="s">
        <v>195</v>
      </c>
      <c r="E1414" s="50"/>
    </row>
    <row r="1415" spans="1:5" x14ac:dyDescent="0.15">
      <c r="A1415" s="57" t="s">
        <v>188</v>
      </c>
      <c r="B1415" s="58" t="s">
        <v>144</v>
      </c>
      <c r="C1415" s="61">
        <v>9188</v>
      </c>
      <c r="D1415" s="60" t="s">
        <v>195</v>
      </c>
      <c r="E1415" s="51"/>
    </row>
    <row r="1416" spans="1:5" x14ac:dyDescent="0.15">
      <c r="A1416" s="57" t="s">
        <v>188</v>
      </c>
      <c r="B1416" s="58" t="s">
        <v>78</v>
      </c>
      <c r="C1416" s="59">
        <v>7239</v>
      </c>
      <c r="D1416" s="60" t="s">
        <v>195</v>
      </c>
      <c r="E1416" s="51"/>
    </row>
    <row r="1417" spans="1:5" x14ac:dyDescent="0.15">
      <c r="A1417" s="57" t="s">
        <v>188</v>
      </c>
      <c r="B1417" s="58" t="s">
        <v>78</v>
      </c>
      <c r="C1417" s="61">
        <v>11136</v>
      </c>
      <c r="D1417" s="60" t="s">
        <v>195</v>
      </c>
      <c r="E1417" s="50"/>
    </row>
    <row r="1418" spans="1:5" x14ac:dyDescent="0.15">
      <c r="A1418" s="57" t="s">
        <v>188</v>
      </c>
      <c r="B1418" s="58" t="s">
        <v>78</v>
      </c>
      <c r="C1418" s="59">
        <v>11693</v>
      </c>
      <c r="D1418" s="60" t="s">
        <v>195</v>
      </c>
      <c r="E1418" s="51"/>
    </row>
    <row r="1419" spans="1:5" x14ac:dyDescent="0.15">
      <c r="A1419" s="57" t="s">
        <v>188</v>
      </c>
      <c r="B1419" s="58" t="s">
        <v>7</v>
      </c>
      <c r="C1419" s="59">
        <v>328</v>
      </c>
      <c r="D1419" s="60" t="s">
        <v>195</v>
      </c>
      <c r="E1419" s="51"/>
    </row>
    <row r="1420" spans="1:5" x14ac:dyDescent="0.15">
      <c r="A1420" s="57" t="s">
        <v>188</v>
      </c>
      <c r="B1420" s="58" t="s">
        <v>37</v>
      </c>
      <c r="C1420" s="59">
        <v>1601</v>
      </c>
      <c r="D1420" s="60" t="s">
        <v>195</v>
      </c>
      <c r="E1420" s="50"/>
    </row>
    <row r="1421" spans="1:5" x14ac:dyDescent="0.15">
      <c r="A1421" s="57" t="s">
        <v>189</v>
      </c>
      <c r="B1421" s="58" t="s">
        <v>78</v>
      </c>
      <c r="C1421" s="59">
        <v>4511</v>
      </c>
      <c r="D1421" s="60" t="s">
        <v>195</v>
      </c>
      <c r="E1421" s="50"/>
    </row>
    <row r="1422" spans="1:5" x14ac:dyDescent="0.15">
      <c r="A1422" s="57" t="s">
        <v>189</v>
      </c>
      <c r="B1422" s="58" t="s">
        <v>78</v>
      </c>
      <c r="C1422" s="61">
        <v>919</v>
      </c>
      <c r="D1422" s="60" t="s">
        <v>195</v>
      </c>
      <c r="E1422" s="50"/>
    </row>
    <row r="1423" spans="1:5" x14ac:dyDescent="0.15">
      <c r="A1423" s="57" t="s">
        <v>189</v>
      </c>
      <c r="B1423" s="58" t="s">
        <v>78</v>
      </c>
      <c r="C1423" s="59">
        <v>669</v>
      </c>
      <c r="D1423" s="60" t="s">
        <v>195</v>
      </c>
      <c r="E1423" s="51"/>
    </row>
    <row r="1424" spans="1:5" x14ac:dyDescent="0.15">
      <c r="A1424" s="57" t="s">
        <v>189</v>
      </c>
      <c r="B1424" s="58" t="s">
        <v>78</v>
      </c>
      <c r="C1424" s="61">
        <v>45936</v>
      </c>
      <c r="D1424" s="60" t="s">
        <v>195</v>
      </c>
      <c r="E1424" s="51"/>
    </row>
    <row r="1425" spans="1:5" x14ac:dyDescent="0.15">
      <c r="A1425" s="57" t="s">
        <v>189</v>
      </c>
      <c r="B1425" s="58" t="s">
        <v>78</v>
      </c>
      <c r="C1425" s="61">
        <v>3341</v>
      </c>
      <c r="D1425" s="60" t="s">
        <v>195</v>
      </c>
      <c r="E1425" s="50"/>
    </row>
    <row r="1426" spans="1:5" x14ac:dyDescent="0.15">
      <c r="A1426" s="57" t="s">
        <v>189</v>
      </c>
      <c r="B1426" s="58" t="s">
        <v>78</v>
      </c>
      <c r="C1426" s="59">
        <v>11693</v>
      </c>
      <c r="D1426" s="60" t="s">
        <v>195</v>
      </c>
      <c r="E1426" s="51"/>
    </row>
    <row r="1427" spans="1:5" x14ac:dyDescent="0.15">
      <c r="A1427" s="57" t="s">
        <v>189</v>
      </c>
      <c r="B1427" s="58" t="s">
        <v>78</v>
      </c>
      <c r="C1427" s="61">
        <v>2924</v>
      </c>
      <c r="D1427" s="60" t="s">
        <v>195</v>
      </c>
      <c r="E1427" s="50"/>
    </row>
    <row r="1428" spans="1:5" x14ac:dyDescent="0.15">
      <c r="A1428" s="57" t="s">
        <v>189</v>
      </c>
      <c r="B1428" s="58" t="s">
        <v>78</v>
      </c>
      <c r="C1428" s="61">
        <v>5197</v>
      </c>
      <c r="D1428" s="60" t="s">
        <v>195</v>
      </c>
      <c r="E1428" s="50"/>
    </row>
    <row r="1429" spans="1:5" x14ac:dyDescent="0.15">
      <c r="A1429" s="57" t="s">
        <v>189</v>
      </c>
      <c r="B1429" s="58" t="s">
        <v>78</v>
      </c>
      <c r="C1429" s="59">
        <v>446</v>
      </c>
      <c r="D1429" s="60" t="s">
        <v>195</v>
      </c>
      <c r="E1429" s="51"/>
    </row>
    <row r="1430" spans="1:5" x14ac:dyDescent="0.15">
      <c r="A1430" s="57" t="s">
        <v>189</v>
      </c>
      <c r="B1430" s="58" t="s">
        <v>78</v>
      </c>
      <c r="C1430" s="61">
        <v>2228</v>
      </c>
      <c r="D1430" s="60" t="s">
        <v>195</v>
      </c>
      <c r="E1430" s="51"/>
    </row>
    <row r="1431" spans="1:5" x14ac:dyDescent="0.15">
      <c r="A1431" s="57" t="s">
        <v>189</v>
      </c>
      <c r="B1431" s="58" t="s">
        <v>78</v>
      </c>
      <c r="C1431" s="59">
        <v>1114</v>
      </c>
      <c r="D1431" s="60" t="s">
        <v>195</v>
      </c>
      <c r="E1431" s="51"/>
    </row>
    <row r="1432" spans="1:5" x14ac:dyDescent="0.15">
      <c r="A1432" s="57" t="s">
        <v>189</v>
      </c>
      <c r="B1432" s="58" t="s">
        <v>78</v>
      </c>
      <c r="C1432" s="61">
        <v>743</v>
      </c>
      <c r="D1432" s="60" t="s">
        <v>195</v>
      </c>
      <c r="E1432" s="51"/>
    </row>
    <row r="1433" spans="1:5" x14ac:dyDescent="0.15">
      <c r="A1433" s="57" t="s">
        <v>189</v>
      </c>
      <c r="B1433" s="58" t="s">
        <v>78</v>
      </c>
      <c r="C1433" s="59">
        <v>1949</v>
      </c>
      <c r="D1433" s="60" t="s">
        <v>195</v>
      </c>
      <c r="E1433" s="50"/>
    </row>
    <row r="1434" spans="1:5" x14ac:dyDescent="0.15">
      <c r="A1434" s="57" t="s">
        <v>188</v>
      </c>
      <c r="B1434" s="58" t="s">
        <v>7</v>
      </c>
      <c r="C1434" s="59">
        <v>1114</v>
      </c>
      <c r="D1434" s="60" t="s">
        <v>195</v>
      </c>
      <c r="E1434" s="51"/>
    </row>
    <row r="1435" spans="1:5" x14ac:dyDescent="0.15">
      <c r="A1435" s="57" t="s">
        <v>189</v>
      </c>
      <c r="B1435" s="58" t="s">
        <v>7</v>
      </c>
      <c r="C1435" s="61">
        <v>232</v>
      </c>
      <c r="D1435" s="60" t="s">
        <v>195</v>
      </c>
      <c r="E1435" s="50"/>
    </row>
    <row r="1436" spans="1:5" x14ac:dyDescent="0.15">
      <c r="A1436" s="57" t="s">
        <v>189</v>
      </c>
      <c r="B1436" s="58" t="s">
        <v>7</v>
      </c>
      <c r="C1436" s="61">
        <v>42095</v>
      </c>
      <c r="D1436" s="60" t="s">
        <v>195</v>
      </c>
      <c r="E1436" s="51"/>
    </row>
    <row r="1437" spans="1:5" x14ac:dyDescent="0.15">
      <c r="A1437" s="57" t="s">
        <v>189</v>
      </c>
      <c r="B1437" s="58" t="s">
        <v>7</v>
      </c>
      <c r="C1437" s="59">
        <v>780</v>
      </c>
      <c r="D1437" s="60" t="s">
        <v>195</v>
      </c>
      <c r="E1437" s="50"/>
    </row>
    <row r="1438" spans="1:5" x14ac:dyDescent="0.15">
      <c r="A1438" s="57" t="s">
        <v>188</v>
      </c>
      <c r="B1438" s="58" t="s">
        <v>37</v>
      </c>
      <c r="C1438" s="61">
        <v>6645</v>
      </c>
      <c r="D1438" s="60" t="s">
        <v>195</v>
      </c>
      <c r="E1438" s="50"/>
    </row>
    <row r="1439" spans="1:5" x14ac:dyDescent="0.15">
      <c r="A1439" s="57" t="s">
        <v>188</v>
      </c>
      <c r="B1439" s="58" t="s">
        <v>37</v>
      </c>
      <c r="C1439" s="59">
        <v>6682</v>
      </c>
      <c r="D1439" s="60" t="s">
        <v>195</v>
      </c>
      <c r="E1439" s="51"/>
    </row>
    <row r="1440" spans="1:5" x14ac:dyDescent="0.15">
      <c r="A1440" s="57" t="s">
        <v>188</v>
      </c>
      <c r="B1440" s="58" t="s">
        <v>37</v>
      </c>
      <c r="C1440" s="61">
        <v>1485</v>
      </c>
      <c r="D1440" s="60" t="s">
        <v>195</v>
      </c>
      <c r="E1440" s="51"/>
    </row>
    <row r="1441" spans="1:5" x14ac:dyDescent="0.15">
      <c r="A1441" s="57" t="s">
        <v>188</v>
      </c>
      <c r="B1441" s="58" t="s">
        <v>37</v>
      </c>
      <c r="C1441" s="59">
        <v>4176</v>
      </c>
      <c r="D1441" s="60" t="s">
        <v>195</v>
      </c>
      <c r="E1441" s="50"/>
    </row>
    <row r="1442" spans="1:5" x14ac:dyDescent="0.15">
      <c r="A1442" s="57" t="s">
        <v>188</v>
      </c>
      <c r="B1442" s="58" t="s">
        <v>37</v>
      </c>
      <c r="C1442" s="61">
        <v>2005</v>
      </c>
      <c r="D1442" s="60" t="s">
        <v>195</v>
      </c>
      <c r="E1442" s="51"/>
    </row>
    <row r="1443" spans="1:5" x14ac:dyDescent="0.15">
      <c r="A1443" s="57" t="s">
        <v>188</v>
      </c>
      <c r="B1443" s="58" t="s">
        <v>37</v>
      </c>
      <c r="C1443" s="59">
        <v>140</v>
      </c>
      <c r="D1443" s="60" t="s">
        <v>195</v>
      </c>
      <c r="E1443" s="51"/>
    </row>
    <row r="1444" spans="1:5" x14ac:dyDescent="0.15">
      <c r="A1444" s="57" t="s">
        <v>189</v>
      </c>
      <c r="B1444" s="58" t="s">
        <v>7</v>
      </c>
      <c r="C1444" s="59">
        <v>1253</v>
      </c>
      <c r="D1444" s="60" t="s">
        <v>195</v>
      </c>
      <c r="E1444" s="50"/>
    </row>
    <row r="1445" spans="1:5" x14ac:dyDescent="0.15">
      <c r="A1445" s="57" t="s">
        <v>189</v>
      </c>
      <c r="B1445" s="58" t="s">
        <v>7</v>
      </c>
      <c r="C1445" s="61">
        <v>161</v>
      </c>
      <c r="D1445" s="60" t="s">
        <v>195</v>
      </c>
      <c r="E1445" s="50"/>
    </row>
    <row r="1446" spans="1:5" x14ac:dyDescent="0.15">
      <c r="A1446" s="57" t="s">
        <v>189</v>
      </c>
      <c r="B1446" s="58" t="s">
        <v>7</v>
      </c>
      <c r="C1446" s="59">
        <v>251</v>
      </c>
      <c r="D1446" s="60" t="s">
        <v>195</v>
      </c>
      <c r="E1446" s="51"/>
    </row>
    <row r="1447" spans="1:5" x14ac:dyDescent="0.15">
      <c r="A1447" s="57" t="s">
        <v>189</v>
      </c>
      <c r="B1447" s="58" t="s">
        <v>7</v>
      </c>
      <c r="C1447" s="61">
        <v>2822</v>
      </c>
      <c r="D1447" s="60" t="s">
        <v>195</v>
      </c>
      <c r="E1447" s="50"/>
    </row>
    <row r="1448" spans="1:5" x14ac:dyDescent="0.15">
      <c r="A1448" s="57" t="s">
        <v>189</v>
      </c>
      <c r="B1448" s="58" t="s">
        <v>7</v>
      </c>
      <c r="C1448" s="59">
        <v>780</v>
      </c>
      <c r="D1448" s="60" t="s">
        <v>195</v>
      </c>
      <c r="E1448" s="51"/>
    </row>
    <row r="1449" spans="1:5" x14ac:dyDescent="0.15">
      <c r="A1449" s="57" t="s">
        <v>188</v>
      </c>
      <c r="B1449" s="58" t="s">
        <v>144</v>
      </c>
      <c r="C1449" s="59">
        <v>3446</v>
      </c>
      <c r="D1449" s="60" t="s">
        <v>195</v>
      </c>
      <c r="E1449" s="50"/>
    </row>
    <row r="1450" spans="1:5" x14ac:dyDescent="0.15">
      <c r="A1450" s="57" t="s">
        <v>188</v>
      </c>
      <c r="B1450" s="58" t="s">
        <v>144</v>
      </c>
      <c r="C1450" s="61">
        <v>1120</v>
      </c>
      <c r="D1450" s="60" t="s">
        <v>195</v>
      </c>
      <c r="E1450" s="51"/>
    </row>
    <row r="1451" spans="1:5" x14ac:dyDescent="0.15">
      <c r="A1451" s="57" t="s">
        <v>189</v>
      </c>
      <c r="B1451" s="58" t="s">
        <v>124</v>
      </c>
      <c r="C1451" s="59">
        <v>2135</v>
      </c>
      <c r="D1451" s="60" t="s">
        <v>195</v>
      </c>
      <c r="E1451" s="50"/>
    </row>
    <row r="1452" spans="1:5" x14ac:dyDescent="0.15">
      <c r="A1452" s="57" t="s">
        <v>189</v>
      </c>
      <c r="B1452" s="58" t="s">
        <v>124</v>
      </c>
      <c r="C1452" s="61">
        <v>1230</v>
      </c>
      <c r="D1452" s="60" t="s">
        <v>195</v>
      </c>
      <c r="E1452" s="51"/>
    </row>
    <row r="1453" spans="1:5" x14ac:dyDescent="0.15">
      <c r="A1453" s="57" t="s">
        <v>191</v>
      </c>
      <c r="B1453" s="58" t="s">
        <v>144</v>
      </c>
      <c r="C1453" s="59">
        <v>3620</v>
      </c>
      <c r="D1453" s="60" t="s">
        <v>195</v>
      </c>
      <c r="E1453" s="50"/>
    </row>
    <row r="1454" spans="1:5" x14ac:dyDescent="0.15">
      <c r="A1454" s="57" t="s">
        <v>188</v>
      </c>
      <c r="B1454" s="58" t="s">
        <v>37</v>
      </c>
      <c r="C1454" s="59">
        <v>2506</v>
      </c>
      <c r="D1454" s="60" t="s">
        <v>195</v>
      </c>
      <c r="E1454" s="51"/>
    </row>
    <row r="1455" spans="1:5" x14ac:dyDescent="0.15">
      <c r="A1455" s="57" t="s">
        <v>188</v>
      </c>
      <c r="B1455" s="58" t="s">
        <v>37</v>
      </c>
      <c r="C1455" s="59">
        <v>232</v>
      </c>
      <c r="D1455" s="60" t="s">
        <v>195</v>
      </c>
      <c r="E1455" s="50"/>
    </row>
    <row r="1456" spans="1:5" x14ac:dyDescent="0.15">
      <c r="A1456" s="57" t="s">
        <v>188</v>
      </c>
      <c r="B1456" s="58" t="s">
        <v>37</v>
      </c>
      <c r="C1456" s="59">
        <v>4176</v>
      </c>
      <c r="D1456" s="60" t="s">
        <v>195</v>
      </c>
      <c r="E1456" s="50"/>
    </row>
    <row r="1457" spans="1:5" x14ac:dyDescent="0.15">
      <c r="A1457" s="57" t="s">
        <v>188</v>
      </c>
      <c r="B1457" s="58" t="s">
        <v>37</v>
      </c>
      <c r="C1457" s="59">
        <v>2599</v>
      </c>
      <c r="D1457" s="60" t="s">
        <v>195</v>
      </c>
      <c r="E1457" s="51"/>
    </row>
    <row r="1458" spans="1:5" x14ac:dyDescent="0.15">
      <c r="A1458" s="57" t="s">
        <v>188</v>
      </c>
      <c r="B1458" s="58" t="s">
        <v>37</v>
      </c>
      <c r="C1458" s="59">
        <v>4455</v>
      </c>
      <c r="D1458" s="60" t="s">
        <v>195</v>
      </c>
      <c r="E1458" s="50"/>
    </row>
    <row r="1459" spans="1:5" x14ac:dyDescent="0.15">
      <c r="A1459" s="57" t="s">
        <v>188</v>
      </c>
      <c r="B1459" s="58" t="s">
        <v>37</v>
      </c>
      <c r="C1459" s="59">
        <v>557</v>
      </c>
      <c r="D1459" s="60" t="s">
        <v>195</v>
      </c>
      <c r="E1459" s="50"/>
    </row>
    <row r="1460" spans="1:5" x14ac:dyDescent="0.15">
      <c r="A1460" s="57" t="s">
        <v>188</v>
      </c>
      <c r="B1460" s="58" t="s">
        <v>37</v>
      </c>
      <c r="C1460" s="61">
        <v>418</v>
      </c>
      <c r="D1460" s="60" t="s">
        <v>195</v>
      </c>
      <c r="E1460" s="50"/>
    </row>
    <row r="1461" spans="1:5" x14ac:dyDescent="0.15">
      <c r="A1461" s="57" t="s">
        <v>188</v>
      </c>
      <c r="B1461" s="58" t="s">
        <v>144</v>
      </c>
      <c r="C1461" s="61">
        <v>4826</v>
      </c>
      <c r="D1461" s="60" t="s">
        <v>195</v>
      </c>
      <c r="E1461" s="50"/>
    </row>
    <row r="1462" spans="1:5" x14ac:dyDescent="0.15">
      <c r="A1462" s="57" t="s">
        <v>189</v>
      </c>
      <c r="B1462" s="58" t="s">
        <v>144</v>
      </c>
      <c r="C1462" s="61">
        <v>11136</v>
      </c>
      <c r="D1462" s="60" t="s">
        <v>195</v>
      </c>
      <c r="E1462" s="50"/>
    </row>
    <row r="1463" spans="1:5" x14ac:dyDescent="0.15">
      <c r="A1463" s="57" t="s">
        <v>189</v>
      </c>
      <c r="B1463" s="58" t="s">
        <v>7</v>
      </c>
      <c r="C1463" s="61">
        <v>891</v>
      </c>
      <c r="D1463" s="60" t="s">
        <v>195</v>
      </c>
      <c r="E1463" s="51"/>
    </row>
    <row r="1464" spans="1:5" x14ac:dyDescent="0.15">
      <c r="A1464" s="57" t="s">
        <v>188</v>
      </c>
      <c r="B1464" s="58" t="s">
        <v>37</v>
      </c>
      <c r="C1464" s="61">
        <v>4176</v>
      </c>
      <c r="D1464" s="60" t="s">
        <v>195</v>
      </c>
      <c r="E1464" s="50"/>
    </row>
    <row r="1465" spans="1:5" x14ac:dyDescent="0.15">
      <c r="A1465" s="57" t="s">
        <v>188</v>
      </c>
      <c r="B1465" s="58" t="s">
        <v>37</v>
      </c>
      <c r="C1465" s="61">
        <v>2228</v>
      </c>
      <c r="D1465" s="60" t="s">
        <v>195</v>
      </c>
      <c r="E1465" s="51"/>
    </row>
    <row r="1466" spans="1:5" x14ac:dyDescent="0.15">
      <c r="A1466" s="57" t="s">
        <v>188</v>
      </c>
      <c r="B1466" s="58" t="s">
        <v>37</v>
      </c>
      <c r="C1466" s="61">
        <v>1485</v>
      </c>
      <c r="D1466" s="60" t="s">
        <v>195</v>
      </c>
      <c r="E1466" s="50"/>
    </row>
    <row r="1467" spans="1:5" x14ac:dyDescent="0.15">
      <c r="A1467" s="57" t="s">
        <v>188</v>
      </c>
      <c r="B1467" s="58" t="s">
        <v>37</v>
      </c>
      <c r="C1467" s="59">
        <v>2228</v>
      </c>
      <c r="D1467" s="60" t="s">
        <v>195</v>
      </c>
      <c r="E1467" s="50"/>
    </row>
    <row r="1468" spans="1:5" x14ac:dyDescent="0.15">
      <c r="A1468" s="57" t="s">
        <v>188</v>
      </c>
      <c r="B1468" s="58" t="s">
        <v>144</v>
      </c>
      <c r="C1468" s="61">
        <v>3620</v>
      </c>
      <c r="D1468" s="60" t="s">
        <v>195</v>
      </c>
      <c r="E1468" s="51"/>
    </row>
    <row r="1469" spans="1:5" x14ac:dyDescent="0.15">
      <c r="A1469" s="57" t="s">
        <v>188</v>
      </c>
      <c r="B1469" s="58" t="s">
        <v>37</v>
      </c>
      <c r="C1469" s="61">
        <v>232</v>
      </c>
      <c r="D1469" s="60" t="s">
        <v>195</v>
      </c>
      <c r="E1469" s="50"/>
    </row>
    <row r="1470" spans="1:5" x14ac:dyDescent="0.15">
      <c r="A1470" s="57" t="s">
        <v>188</v>
      </c>
      <c r="B1470" s="58" t="s">
        <v>37</v>
      </c>
      <c r="C1470" s="61">
        <v>1114</v>
      </c>
      <c r="D1470" s="60" t="s">
        <v>195</v>
      </c>
      <c r="E1470" s="50"/>
    </row>
    <row r="1471" spans="1:5" x14ac:dyDescent="0.15">
      <c r="A1471" s="57" t="s">
        <v>188</v>
      </c>
      <c r="B1471" s="58" t="s">
        <v>37</v>
      </c>
      <c r="C1471" s="59">
        <v>7424</v>
      </c>
      <c r="D1471" s="60" t="s">
        <v>195</v>
      </c>
      <c r="E1471" s="50"/>
    </row>
    <row r="1472" spans="1:5" x14ac:dyDescent="0.15">
      <c r="A1472" s="57" t="s">
        <v>188</v>
      </c>
      <c r="B1472" s="58" t="s">
        <v>37</v>
      </c>
      <c r="C1472" s="61">
        <v>1485</v>
      </c>
      <c r="D1472" s="60" t="s">
        <v>195</v>
      </c>
      <c r="E1472" s="51"/>
    </row>
    <row r="1473" spans="1:5" x14ac:dyDescent="0.15">
      <c r="A1473" s="57" t="s">
        <v>188</v>
      </c>
      <c r="B1473" s="58" t="s">
        <v>37</v>
      </c>
      <c r="C1473" s="59">
        <v>1504</v>
      </c>
      <c r="D1473" s="60" t="s">
        <v>195</v>
      </c>
      <c r="E1473" s="50"/>
    </row>
    <row r="1474" spans="1:5" x14ac:dyDescent="0.15">
      <c r="A1474" s="57" t="s">
        <v>189</v>
      </c>
      <c r="B1474" s="58" t="s">
        <v>144</v>
      </c>
      <c r="C1474" s="59">
        <v>11136</v>
      </c>
      <c r="D1474" s="60" t="s">
        <v>195</v>
      </c>
      <c r="E1474" s="50"/>
    </row>
    <row r="1475" spans="1:5" x14ac:dyDescent="0.15">
      <c r="A1475" s="57" t="s">
        <v>189</v>
      </c>
      <c r="B1475" s="58" t="s">
        <v>144</v>
      </c>
      <c r="C1475" s="61">
        <v>16774</v>
      </c>
      <c r="D1475" s="60" t="s">
        <v>195</v>
      </c>
      <c r="E1475" s="50"/>
    </row>
    <row r="1476" spans="1:5" x14ac:dyDescent="0.15">
      <c r="A1476" s="57" t="s">
        <v>188</v>
      </c>
      <c r="B1476" s="58" t="s">
        <v>37</v>
      </c>
      <c r="C1476" s="59">
        <v>1671</v>
      </c>
      <c r="D1476" s="60" t="s">
        <v>195</v>
      </c>
      <c r="E1476" s="50"/>
    </row>
    <row r="1477" spans="1:5" x14ac:dyDescent="0.15">
      <c r="A1477" s="57" t="s">
        <v>188</v>
      </c>
      <c r="B1477" s="58" t="s">
        <v>37</v>
      </c>
      <c r="C1477" s="61">
        <v>5940</v>
      </c>
      <c r="D1477" s="60" t="s">
        <v>195</v>
      </c>
      <c r="E1477" s="50"/>
    </row>
    <row r="1478" spans="1:5" x14ac:dyDescent="0.15">
      <c r="A1478" s="57" t="s">
        <v>188</v>
      </c>
      <c r="B1478" s="58" t="s">
        <v>37</v>
      </c>
      <c r="C1478" s="59">
        <v>3341</v>
      </c>
      <c r="D1478" s="60" t="s">
        <v>195</v>
      </c>
      <c r="E1478" s="51"/>
    </row>
    <row r="1479" spans="1:5" x14ac:dyDescent="0.15">
      <c r="A1479" s="57" t="s">
        <v>188</v>
      </c>
      <c r="B1479" s="58" t="s">
        <v>37</v>
      </c>
      <c r="C1479" s="61">
        <v>1485</v>
      </c>
      <c r="D1479" s="60" t="s">
        <v>195</v>
      </c>
      <c r="E1479" s="50"/>
    </row>
    <row r="1480" spans="1:5" x14ac:dyDescent="0.15">
      <c r="A1480" s="57" t="s">
        <v>188</v>
      </c>
      <c r="B1480" s="58" t="s">
        <v>37</v>
      </c>
      <c r="C1480" s="59">
        <v>140</v>
      </c>
      <c r="D1480" s="60" t="s">
        <v>195</v>
      </c>
      <c r="E1480" s="51"/>
    </row>
    <row r="1481" spans="1:5" x14ac:dyDescent="0.15">
      <c r="A1481" s="57" t="s">
        <v>188</v>
      </c>
      <c r="B1481" s="58" t="s">
        <v>37</v>
      </c>
      <c r="C1481" s="61">
        <v>1671</v>
      </c>
      <c r="D1481" s="60" t="s">
        <v>195</v>
      </c>
      <c r="E1481" s="50"/>
    </row>
    <row r="1482" spans="1:5" x14ac:dyDescent="0.15">
      <c r="A1482" s="57" t="s">
        <v>189</v>
      </c>
      <c r="B1482" s="58" t="s">
        <v>37</v>
      </c>
      <c r="C1482" s="59">
        <v>279</v>
      </c>
      <c r="D1482" s="60" t="s">
        <v>195</v>
      </c>
      <c r="E1482" s="51"/>
    </row>
    <row r="1483" spans="1:5" x14ac:dyDescent="0.15">
      <c r="A1483" s="57" t="s">
        <v>189</v>
      </c>
      <c r="B1483" s="58" t="s">
        <v>37</v>
      </c>
      <c r="C1483" s="61">
        <v>279</v>
      </c>
      <c r="D1483" s="60" t="s">
        <v>195</v>
      </c>
      <c r="E1483" s="50"/>
    </row>
    <row r="1484" spans="1:5" x14ac:dyDescent="0.15">
      <c r="A1484" s="57" t="s">
        <v>189</v>
      </c>
      <c r="B1484" s="58" t="s">
        <v>37</v>
      </c>
      <c r="C1484" s="59">
        <v>836</v>
      </c>
      <c r="D1484" s="60" t="s">
        <v>195</v>
      </c>
      <c r="E1484" s="51"/>
    </row>
    <row r="1485" spans="1:5" x14ac:dyDescent="0.15">
      <c r="A1485" s="57" t="s">
        <v>189</v>
      </c>
      <c r="B1485" s="58" t="s">
        <v>37</v>
      </c>
      <c r="C1485" s="61">
        <v>557</v>
      </c>
      <c r="D1485" s="60" t="s">
        <v>195</v>
      </c>
      <c r="E1485" s="50"/>
    </row>
    <row r="1486" spans="1:5" x14ac:dyDescent="0.15">
      <c r="A1486" s="57" t="s">
        <v>188</v>
      </c>
      <c r="B1486" s="58" t="s">
        <v>37</v>
      </c>
      <c r="C1486" s="59">
        <v>1114</v>
      </c>
      <c r="D1486" s="60" t="s">
        <v>195</v>
      </c>
      <c r="E1486" s="51"/>
    </row>
    <row r="1487" spans="1:5" x14ac:dyDescent="0.15">
      <c r="A1487" s="57" t="s">
        <v>188</v>
      </c>
      <c r="B1487" s="58" t="s">
        <v>37</v>
      </c>
      <c r="C1487" s="59">
        <v>4603</v>
      </c>
      <c r="D1487" s="60" t="s">
        <v>195</v>
      </c>
      <c r="E1487" s="51"/>
    </row>
    <row r="1488" spans="1:5" x14ac:dyDescent="0.15">
      <c r="A1488" s="57" t="s">
        <v>188</v>
      </c>
      <c r="B1488" s="58" t="s">
        <v>37</v>
      </c>
      <c r="C1488" s="61">
        <v>4455</v>
      </c>
      <c r="D1488" s="60" t="s">
        <v>195</v>
      </c>
      <c r="E1488" s="50"/>
    </row>
    <row r="1489" spans="1:5" x14ac:dyDescent="0.15">
      <c r="A1489" s="57" t="s">
        <v>188</v>
      </c>
      <c r="B1489" s="58" t="s">
        <v>37</v>
      </c>
      <c r="C1489" s="59">
        <v>1485</v>
      </c>
      <c r="D1489" s="60" t="s">
        <v>195</v>
      </c>
      <c r="E1489" s="51"/>
    </row>
    <row r="1490" spans="1:5" x14ac:dyDescent="0.15">
      <c r="A1490" s="57" t="s">
        <v>188</v>
      </c>
      <c r="B1490" s="58" t="s">
        <v>37</v>
      </c>
      <c r="C1490" s="61">
        <v>418</v>
      </c>
      <c r="D1490" s="60" t="s">
        <v>195</v>
      </c>
      <c r="E1490" s="50"/>
    </row>
    <row r="1491" spans="1:5" x14ac:dyDescent="0.15">
      <c r="A1491" s="57" t="s">
        <v>188</v>
      </c>
      <c r="B1491" s="58" t="s">
        <v>37</v>
      </c>
      <c r="C1491" s="59">
        <v>464</v>
      </c>
      <c r="D1491" s="60" t="s">
        <v>195</v>
      </c>
      <c r="E1491" s="51"/>
    </row>
    <row r="1492" spans="1:5" x14ac:dyDescent="0.15">
      <c r="A1492" s="57" t="s">
        <v>188</v>
      </c>
      <c r="B1492" s="58" t="s">
        <v>37</v>
      </c>
      <c r="C1492" s="59">
        <v>4176</v>
      </c>
      <c r="D1492" s="60" t="s">
        <v>195</v>
      </c>
      <c r="E1492" s="50"/>
    </row>
    <row r="1493" spans="1:5" x14ac:dyDescent="0.15">
      <c r="A1493" s="57" t="s">
        <v>188</v>
      </c>
      <c r="B1493" s="58" t="s">
        <v>37</v>
      </c>
      <c r="C1493" s="61">
        <v>232</v>
      </c>
      <c r="D1493" s="60" t="s">
        <v>195</v>
      </c>
      <c r="E1493" s="51"/>
    </row>
    <row r="1494" spans="1:5" x14ac:dyDescent="0.15">
      <c r="A1494" s="57" t="s">
        <v>189</v>
      </c>
      <c r="B1494" s="58" t="s">
        <v>37</v>
      </c>
      <c r="C1494" s="59">
        <v>140</v>
      </c>
      <c r="D1494" s="60" t="s">
        <v>195</v>
      </c>
      <c r="E1494" s="50"/>
    </row>
    <row r="1495" spans="1:5" x14ac:dyDescent="0.15">
      <c r="A1495" s="57" t="s">
        <v>189</v>
      </c>
      <c r="B1495" s="58" t="s">
        <v>37</v>
      </c>
      <c r="C1495" s="61">
        <v>279</v>
      </c>
      <c r="D1495" s="60" t="s">
        <v>195</v>
      </c>
      <c r="E1495" s="51"/>
    </row>
    <row r="1496" spans="1:5" x14ac:dyDescent="0.15">
      <c r="A1496" s="57" t="s">
        <v>189</v>
      </c>
      <c r="B1496" s="58" t="s">
        <v>37</v>
      </c>
      <c r="C1496" s="59">
        <v>1114</v>
      </c>
      <c r="D1496" s="60" t="s">
        <v>195</v>
      </c>
      <c r="E1496" s="51"/>
    </row>
    <row r="1497" spans="1:5" x14ac:dyDescent="0.15">
      <c r="A1497" s="57" t="s">
        <v>189</v>
      </c>
      <c r="B1497" s="58" t="s">
        <v>37</v>
      </c>
      <c r="C1497" s="61">
        <v>418</v>
      </c>
      <c r="D1497" s="60" t="s">
        <v>195</v>
      </c>
      <c r="E1497" s="50"/>
    </row>
    <row r="1498" spans="1:5" x14ac:dyDescent="0.15">
      <c r="A1498" s="57" t="s">
        <v>189</v>
      </c>
      <c r="B1498" s="58" t="s">
        <v>37</v>
      </c>
      <c r="C1498" s="59">
        <v>1671</v>
      </c>
      <c r="D1498" s="60" t="s">
        <v>195</v>
      </c>
      <c r="E1498" s="50"/>
    </row>
    <row r="1499" spans="1:5" x14ac:dyDescent="0.15">
      <c r="A1499" s="57" t="s">
        <v>189</v>
      </c>
      <c r="B1499" s="58" t="s">
        <v>37</v>
      </c>
      <c r="C1499" s="61">
        <v>5940</v>
      </c>
      <c r="D1499" s="60" t="s">
        <v>195</v>
      </c>
      <c r="E1499" s="51"/>
    </row>
    <row r="1500" spans="1:5" x14ac:dyDescent="0.15">
      <c r="A1500" s="57" t="s">
        <v>189</v>
      </c>
      <c r="B1500" s="58" t="s">
        <v>37</v>
      </c>
      <c r="C1500" s="61">
        <v>4455</v>
      </c>
      <c r="D1500" s="60" t="s">
        <v>195</v>
      </c>
      <c r="E1500" s="51"/>
    </row>
    <row r="1501" spans="1:5" x14ac:dyDescent="0.15">
      <c r="A1501" s="57" t="s">
        <v>189</v>
      </c>
      <c r="B1501" s="58" t="s">
        <v>37</v>
      </c>
      <c r="C1501" s="59">
        <v>2970</v>
      </c>
      <c r="D1501" s="60" t="s">
        <v>195</v>
      </c>
      <c r="E1501" s="51"/>
    </row>
    <row r="1502" spans="1:5" x14ac:dyDescent="0.15">
      <c r="A1502" s="57" t="s">
        <v>189</v>
      </c>
      <c r="B1502" s="58" t="s">
        <v>37</v>
      </c>
      <c r="C1502" s="61">
        <v>464</v>
      </c>
      <c r="D1502" s="60" t="s">
        <v>195</v>
      </c>
      <c r="E1502" s="51"/>
    </row>
    <row r="1503" spans="1:5" x14ac:dyDescent="0.15">
      <c r="A1503" s="57" t="s">
        <v>189</v>
      </c>
      <c r="B1503" s="58" t="s">
        <v>37</v>
      </c>
      <c r="C1503" s="59">
        <v>8352</v>
      </c>
      <c r="D1503" s="60" t="s">
        <v>195</v>
      </c>
      <c r="E1503" s="50"/>
    </row>
    <row r="1504" spans="1:5" x14ac:dyDescent="0.15">
      <c r="A1504" s="57" t="s">
        <v>189</v>
      </c>
      <c r="B1504" s="58" t="s">
        <v>37</v>
      </c>
      <c r="C1504" s="61">
        <v>2005</v>
      </c>
      <c r="D1504" s="60" t="s">
        <v>195</v>
      </c>
      <c r="E1504" s="51"/>
    </row>
    <row r="1505" spans="1:5" x14ac:dyDescent="0.15">
      <c r="A1505" s="57" t="s">
        <v>189</v>
      </c>
      <c r="B1505" s="58" t="s">
        <v>37</v>
      </c>
      <c r="C1505" s="59">
        <v>140</v>
      </c>
      <c r="D1505" s="60" t="s">
        <v>195</v>
      </c>
      <c r="E1505" s="51"/>
    </row>
    <row r="1506" spans="1:5" x14ac:dyDescent="0.15">
      <c r="A1506" s="57" t="s">
        <v>189</v>
      </c>
      <c r="B1506" s="58" t="s">
        <v>124</v>
      </c>
      <c r="C1506" s="59">
        <v>780</v>
      </c>
      <c r="D1506" s="60" t="s">
        <v>195</v>
      </c>
      <c r="E1506" s="51"/>
    </row>
    <row r="1507" spans="1:5" x14ac:dyDescent="0.15">
      <c r="A1507" s="57" t="s">
        <v>189</v>
      </c>
      <c r="B1507" s="58" t="s">
        <v>37</v>
      </c>
      <c r="C1507" s="59">
        <v>279</v>
      </c>
      <c r="D1507" s="60" t="s">
        <v>195</v>
      </c>
      <c r="E1507" s="50"/>
    </row>
    <row r="1508" spans="1:5" x14ac:dyDescent="0.15">
      <c r="A1508" s="57" t="s">
        <v>189</v>
      </c>
      <c r="B1508" s="58" t="s">
        <v>37</v>
      </c>
      <c r="C1508" s="61">
        <v>464</v>
      </c>
      <c r="D1508" s="60" t="s">
        <v>195</v>
      </c>
      <c r="E1508" s="51"/>
    </row>
    <row r="1509" spans="1:5" x14ac:dyDescent="0.15">
      <c r="A1509" s="57" t="s">
        <v>189</v>
      </c>
      <c r="B1509" s="58" t="s">
        <v>37</v>
      </c>
      <c r="C1509" s="61">
        <v>1114</v>
      </c>
      <c r="D1509" s="60" t="s">
        <v>195</v>
      </c>
      <c r="E1509" s="50"/>
    </row>
    <row r="1510" spans="1:5" x14ac:dyDescent="0.15">
      <c r="A1510" s="57" t="s">
        <v>189</v>
      </c>
      <c r="B1510" s="58" t="s">
        <v>37</v>
      </c>
      <c r="C1510" s="59">
        <v>4752</v>
      </c>
      <c r="D1510" s="60" t="s">
        <v>195</v>
      </c>
      <c r="E1510" s="51"/>
    </row>
    <row r="1511" spans="1:5" x14ac:dyDescent="0.15">
      <c r="A1511" s="57" t="s">
        <v>189</v>
      </c>
      <c r="B1511" s="58" t="s">
        <v>78</v>
      </c>
      <c r="C1511" s="59">
        <v>743</v>
      </c>
      <c r="D1511" s="60" t="s">
        <v>195</v>
      </c>
      <c r="E1511" s="51"/>
    </row>
    <row r="1512" spans="1:5" x14ac:dyDescent="0.15">
      <c r="A1512" s="57" t="s">
        <v>189</v>
      </c>
      <c r="B1512" s="58" t="s">
        <v>78</v>
      </c>
      <c r="C1512" s="61">
        <v>743</v>
      </c>
      <c r="D1512" s="60" t="s">
        <v>195</v>
      </c>
      <c r="E1512" s="51"/>
    </row>
    <row r="1513" spans="1:5" x14ac:dyDescent="0.15">
      <c r="A1513" s="57" t="s">
        <v>189</v>
      </c>
      <c r="B1513" s="58" t="s">
        <v>124</v>
      </c>
      <c r="C1513" s="61">
        <v>446</v>
      </c>
      <c r="D1513" s="60" t="s">
        <v>195</v>
      </c>
      <c r="E1513" s="50"/>
    </row>
    <row r="1514" spans="1:5" x14ac:dyDescent="0.15">
      <c r="A1514" s="57" t="s">
        <v>189</v>
      </c>
      <c r="B1514" s="58" t="s">
        <v>37</v>
      </c>
      <c r="C1514" s="61">
        <v>1671</v>
      </c>
      <c r="D1514" s="60" t="s">
        <v>195</v>
      </c>
      <c r="E1514" s="51"/>
    </row>
    <row r="1515" spans="1:5" x14ac:dyDescent="0.15">
      <c r="A1515" s="57" t="s">
        <v>189</v>
      </c>
      <c r="B1515" s="58" t="s">
        <v>37</v>
      </c>
      <c r="C1515" s="61">
        <v>8352</v>
      </c>
      <c r="D1515" s="60" t="s">
        <v>195</v>
      </c>
      <c r="E1515" s="50"/>
    </row>
    <row r="1516" spans="1:5" x14ac:dyDescent="0.15">
      <c r="A1516" s="57" t="s">
        <v>189</v>
      </c>
      <c r="B1516" s="58" t="s">
        <v>37</v>
      </c>
      <c r="C1516" s="61">
        <v>232</v>
      </c>
      <c r="D1516" s="60" t="s">
        <v>195</v>
      </c>
      <c r="E1516" s="51"/>
    </row>
    <row r="1517" spans="1:5" x14ac:dyDescent="0.15">
      <c r="A1517" s="57" t="s">
        <v>189</v>
      </c>
      <c r="B1517" s="58" t="s">
        <v>37</v>
      </c>
      <c r="C1517" s="59">
        <v>557</v>
      </c>
      <c r="D1517" s="60" t="s">
        <v>195</v>
      </c>
      <c r="E1517" s="50"/>
    </row>
    <row r="1518" spans="1:5" x14ac:dyDescent="0.15">
      <c r="A1518" s="57" t="s">
        <v>189</v>
      </c>
      <c r="B1518" s="58" t="s">
        <v>144</v>
      </c>
      <c r="C1518" s="61">
        <v>14255</v>
      </c>
      <c r="D1518" s="60" t="s">
        <v>195</v>
      </c>
      <c r="E1518" s="51"/>
    </row>
    <row r="1519" spans="1:5" x14ac:dyDescent="0.15">
      <c r="A1519" s="57" t="s">
        <v>189</v>
      </c>
      <c r="B1519" s="58" t="s">
        <v>37</v>
      </c>
      <c r="C1519" s="59">
        <v>859</v>
      </c>
      <c r="D1519" s="60" t="s">
        <v>195</v>
      </c>
      <c r="E1519" s="50"/>
    </row>
    <row r="1520" spans="1:5" x14ac:dyDescent="0.15">
      <c r="A1520" s="57" t="s">
        <v>189</v>
      </c>
      <c r="B1520" s="58" t="s">
        <v>78</v>
      </c>
      <c r="C1520" s="59">
        <v>3341</v>
      </c>
      <c r="D1520" s="60" t="s">
        <v>195</v>
      </c>
      <c r="E1520" s="51"/>
    </row>
    <row r="1521" spans="1:5" x14ac:dyDescent="0.15">
      <c r="A1521" s="57" t="s">
        <v>189</v>
      </c>
      <c r="B1521" s="58" t="s">
        <v>78</v>
      </c>
      <c r="C1521" s="61">
        <v>7239</v>
      </c>
      <c r="D1521" s="60" t="s">
        <v>195</v>
      </c>
      <c r="E1521" s="50"/>
    </row>
    <row r="1522" spans="1:5" x14ac:dyDescent="0.15">
      <c r="A1522" s="57" t="s">
        <v>189</v>
      </c>
      <c r="B1522" s="58" t="s">
        <v>78</v>
      </c>
      <c r="C1522" s="59">
        <v>17540</v>
      </c>
      <c r="D1522" s="60" t="s">
        <v>195</v>
      </c>
      <c r="E1522" s="51"/>
    </row>
    <row r="1523" spans="1:5" x14ac:dyDescent="0.15">
      <c r="A1523" s="57" t="s">
        <v>189</v>
      </c>
      <c r="B1523" s="58" t="s">
        <v>37</v>
      </c>
      <c r="C1523" s="59">
        <v>47</v>
      </c>
      <c r="D1523" s="60" t="s">
        <v>195</v>
      </c>
      <c r="E1523" s="51"/>
    </row>
    <row r="1524" spans="1:5" x14ac:dyDescent="0.15">
      <c r="A1524" s="57" t="s">
        <v>189</v>
      </c>
      <c r="B1524" s="58" t="s">
        <v>37</v>
      </c>
      <c r="C1524" s="61">
        <v>1114</v>
      </c>
      <c r="D1524" s="60" t="s">
        <v>195</v>
      </c>
      <c r="E1524" s="50"/>
    </row>
    <row r="1525" spans="1:5" x14ac:dyDescent="0.15">
      <c r="A1525" s="57" t="s">
        <v>189</v>
      </c>
      <c r="B1525" s="58" t="s">
        <v>37</v>
      </c>
      <c r="C1525" s="59">
        <v>4455</v>
      </c>
      <c r="D1525" s="60" t="s">
        <v>195</v>
      </c>
      <c r="E1525" s="51"/>
    </row>
    <row r="1526" spans="1:5" x14ac:dyDescent="0.15">
      <c r="A1526" s="57" t="s">
        <v>189</v>
      </c>
      <c r="B1526" s="58" t="s">
        <v>37</v>
      </c>
      <c r="C1526" s="61">
        <v>2228</v>
      </c>
      <c r="D1526" s="60" t="s">
        <v>195</v>
      </c>
      <c r="E1526" s="50"/>
    </row>
    <row r="1527" spans="1:5" x14ac:dyDescent="0.15">
      <c r="A1527" s="57" t="s">
        <v>190</v>
      </c>
      <c r="B1527" s="58" t="s">
        <v>144</v>
      </c>
      <c r="C1527" s="59">
        <v>11136</v>
      </c>
      <c r="D1527" s="60" t="s">
        <v>195</v>
      </c>
      <c r="E1527" s="50"/>
    </row>
    <row r="1528" spans="1:5" x14ac:dyDescent="0.15">
      <c r="A1528" s="57" t="s">
        <v>190</v>
      </c>
      <c r="B1528" s="58" t="s">
        <v>144</v>
      </c>
      <c r="C1528" s="61">
        <v>11136</v>
      </c>
      <c r="D1528" s="60" t="s">
        <v>195</v>
      </c>
      <c r="E1528" s="51"/>
    </row>
    <row r="1529" spans="1:5" x14ac:dyDescent="0.15">
      <c r="A1529" s="57" t="s">
        <v>189</v>
      </c>
      <c r="B1529" s="58" t="s">
        <v>7</v>
      </c>
      <c r="C1529" s="59">
        <v>836</v>
      </c>
      <c r="D1529" s="60" t="s">
        <v>195</v>
      </c>
      <c r="E1529" s="50"/>
    </row>
    <row r="1530" spans="1:5" x14ac:dyDescent="0.15">
      <c r="A1530" s="57" t="s">
        <v>189</v>
      </c>
      <c r="B1530" s="58" t="s">
        <v>7</v>
      </c>
      <c r="C1530" s="61">
        <v>335</v>
      </c>
      <c r="D1530" s="60" t="s">
        <v>195</v>
      </c>
      <c r="E1530" s="50"/>
    </row>
    <row r="1531" spans="1:5" x14ac:dyDescent="0.15">
      <c r="A1531" s="57" t="s">
        <v>189</v>
      </c>
      <c r="B1531" s="58" t="s">
        <v>7</v>
      </c>
      <c r="C1531" s="61">
        <v>919</v>
      </c>
      <c r="D1531" s="60" t="s">
        <v>195</v>
      </c>
      <c r="E1531" s="51"/>
    </row>
    <row r="1532" spans="1:5" x14ac:dyDescent="0.15">
      <c r="A1532" s="57" t="s">
        <v>189</v>
      </c>
      <c r="B1532" s="58" t="s">
        <v>7</v>
      </c>
      <c r="C1532" s="59">
        <v>335</v>
      </c>
      <c r="D1532" s="60" t="s">
        <v>195</v>
      </c>
      <c r="E1532" s="50"/>
    </row>
    <row r="1533" spans="1:5" x14ac:dyDescent="0.15">
      <c r="A1533" s="57" t="s">
        <v>189</v>
      </c>
      <c r="B1533" s="58" t="s">
        <v>37</v>
      </c>
      <c r="C1533" s="61">
        <v>1601</v>
      </c>
      <c r="D1533" s="60" t="s">
        <v>195</v>
      </c>
      <c r="E1533" s="51"/>
    </row>
    <row r="1534" spans="1:5" x14ac:dyDescent="0.15">
      <c r="A1534" s="57" t="s">
        <v>189</v>
      </c>
      <c r="B1534" s="58" t="s">
        <v>7</v>
      </c>
      <c r="C1534" s="59">
        <v>2998</v>
      </c>
      <c r="D1534" s="60" t="s">
        <v>195</v>
      </c>
      <c r="E1534" s="50"/>
    </row>
    <row r="1535" spans="1:5" x14ac:dyDescent="0.15">
      <c r="A1535" s="57" t="s">
        <v>189</v>
      </c>
      <c r="B1535" s="58" t="s">
        <v>7</v>
      </c>
      <c r="C1535" s="61">
        <v>650</v>
      </c>
      <c r="D1535" s="60" t="s">
        <v>195</v>
      </c>
      <c r="E1535" s="51"/>
    </row>
    <row r="1536" spans="1:5" x14ac:dyDescent="0.15">
      <c r="A1536" s="57" t="s">
        <v>189</v>
      </c>
      <c r="B1536" s="58" t="s">
        <v>7</v>
      </c>
      <c r="C1536" s="59">
        <v>3174</v>
      </c>
      <c r="D1536" s="60" t="s">
        <v>195</v>
      </c>
      <c r="E1536" s="51"/>
    </row>
    <row r="1537" spans="1:5" x14ac:dyDescent="0.15">
      <c r="A1537" s="57" t="s">
        <v>189</v>
      </c>
      <c r="B1537" s="58" t="s">
        <v>7</v>
      </c>
      <c r="C1537" s="61">
        <v>520</v>
      </c>
      <c r="D1537" s="60" t="s">
        <v>195</v>
      </c>
      <c r="E1537" s="50"/>
    </row>
    <row r="1538" spans="1:5" x14ac:dyDescent="0.15">
      <c r="A1538" s="57" t="s">
        <v>189</v>
      </c>
      <c r="B1538" s="58" t="s">
        <v>37</v>
      </c>
      <c r="C1538" s="59">
        <v>279</v>
      </c>
      <c r="D1538" s="60" t="s">
        <v>195</v>
      </c>
      <c r="E1538" s="51"/>
    </row>
    <row r="1539" spans="1:5" x14ac:dyDescent="0.15">
      <c r="A1539" s="57" t="s">
        <v>189</v>
      </c>
      <c r="B1539" s="58" t="s">
        <v>37</v>
      </c>
      <c r="C1539" s="61">
        <v>836</v>
      </c>
      <c r="D1539" s="60" t="s">
        <v>195</v>
      </c>
      <c r="E1539" s="50"/>
    </row>
    <row r="1540" spans="1:5" x14ac:dyDescent="0.15">
      <c r="A1540" s="57" t="s">
        <v>189</v>
      </c>
      <c r="B1540" s="58" t="s">
        <v>37</v>
      </c>
      <c r="C1540" s="59">
        <v>836</v>
      </c>
      <c r="D1540" s="60" t="s">
        <v>195</v>
      </c>
      <c r="E1540" s="50"/>
    </row>
    <row r="1541" spans="1:5" x14ac:dyDescent="0.15">
      <c r="A1541" s="57" t="s">
        <v>190</v>
      </c>
      <c r="B1541" s="58" t="s">
        <v>78</v>
      </c>
      <c r="C1541" s="59">
        <v>7517</v>
      </c>
      <c r="D1541" s="60" t="s">
        <v>195</v>
      </c>
      <c r="E1541" s="50"/>
    </row>
    <row r="1542" spans="1:5" x14ac:dyDescent="0.15">
      <c r="A1542" s="57" t="s">
        <v>189</v>
      </c>
      <c r="B1542" s="58" t="s">
        <v>78</v>
      </c>
      <c r="C1542" s="59">
        <v>3898</v>
      </c>
      <c r="D1542" s="60" t="s">
        <v>195</v>
      </c>
      <c r="E1542" s="51"/>
    </row>
    <row r="1543" spans="1:5" x14ac:dyDescent="0.15">
      <c r="A1543" s="57" t="s">
        <v>189</v>
      </c>
      <c r="B1543" s="58" t="s">
        <v>78</v>
      </c>
      <c r="C1543" s="61">
        <v>22272</v>
      </c>
      <c r="D1543" s="60" t="s">
        <v>195</v>
      </c>
      <c r="E1543" s="50"/>
    </row>
    <row r="1544" spans="1:5" x14ac:dyDescent="0.15">
      <c r="A1544" s="57" t="s">
        <v>189</v>
      </c>
      <c r="B1544" s="58" t="s">
        <v>78</v>
      </c>
      <c r="C1544" s="59">
        <v>4385</v>
      </c>
      <c r="D1544" s="60" t="s">
        <v>195</v>
      </c>
      <c r="E1544" s="51"/>
    </row>
    <row r="1545" spans="1:5" x14ac:dyDescent="0.15">
      <c r="A1545" s="57" t="s">
        <v>189</v>
      </c>
      <c r="B1545" s="58" t="s">
        <v>37</v>
      </c>
      <c r="C1545" s="59">
        <v>1114</v>
      </c>
      <c r="D1545" s="60" t="s">
        <v>195</v>
      </c>
      <c r="E1545" s="51"/>
    </row>
    <row r="1546" spans="1:5" x14ac:dyDescent="0.15">
      <c r="A1546" s="57" t="s">
        <v>189</v>
      </c>
      <c r="B1546" s="58" t="s">
        <v>37</v>
      </c>
      <c r="C1546" s="61">
        <v>7424</v>
      </c>
      <c r="D1546" s="60" t="s">
        <v>195</v>
      </c>
      <c r="E1546" s="50"/>
    </row>
    <row r="1547" spans="1:5" x14ac:dyDescent="0.15">
      <c r="A1547" s="57" t="s">
        <v>189</v>
      </c>
      <c r="B1547" s="58" t="s">
        <v>37</v>
      </c>
      <c r="C1547" s="61">
        <v>4455</v>
      </c>
      <c r="D1547" s="60" t="s">
        <v>195</v>
      </c>
      <c r="E1547" s="51"/>
    </row>
    <row r="1548" spans="1:5" x14ac:dyDescent="0.15">
      <c r="A1548" s="57" t="s">
        <v>189</v>
      </c>
      <c r="B1548" s="58" t="s">
        <v>37</v>
      </c>
      <c r="C1548" s="61">
        <v>1671</v>
      </c>
      <c r="D1548" s="60" t="s">
        <v>195</v>
      </c>
      <c r="E1548" s="50"/>
    </row>
    <row r="1549" spans="1:5" x14ac:dyDescent="0.15">
      <c r="A1549" s="57" t="s">
        <v>189</v>
      </c>
      <c r="B1549" s="58" t="s">
        <v>37</v>
      </c>
      <c r="C1549" s="61">
        <v>232</v>
      </c>
      <c r="D1549" s="60" t="s">
        <v>195</v>
      </c>
      <c r="E1549" s="50"/>
    </row>
    <row r="1550" spans="1:5" x14ac:dyDescent="0.15">
      <c r="A1550" s="57" t="s">
        <v>189</v>
      </c>
      <c r="B1550" s="58" t="s">
        <v>37</v>
      </c>
      <c r="C1550" s="59">
        <v>836</v>
      </c>
      <c r="D1550" s="60" t="s">
        <v>195</v>
      </c>
      <c r="E1550" s="50"/>
    </row>
    <row r="1551" spans="1:5" x14ac:dyDescent="0.15">
      <c r="A1551" s="57" t="s">
        <v>189</v>
      </c>
      <c r="B1551" s="58" t="s">
        <v>37</v>
      </c>
      <c r="C1551" s="59">
        <v>4176</v>
      </c>
      <c r="D1551" s="60" t="s">
        <v>195</v>
      </c>
      <c r="E1551" s="51"/>
    </row>
    <row r="1552" spans="1:5" x14ac:dyDescent="0.15">
      <c r="A1552" s="57" t="s">
        <v>189</v>
      </c>
      <c r="B1552" s="58" t="s">
        <v>37</v>
      </c>
      <c r="C1552" s="61">
        <v>4009</v>
      </c>
      <c r="D1552" s="60" t="s">
        <v>195</v>
      </c>
      <c r="E1552" s="51"/>
    </row>
    <row r="1553" spans="1:5" x14ac:dyDescent="0.15">
      <c r="A1553" s="57" t="s">
        <v>189</v>
      </c>
      <c r="B1553" s="58" t="s">
        <v>37</v>
      </c>
      <c r="C1553" s="59">
        <v>6682</v>
      </c>
      <c r="D1553" s="60" t="s">
        <v>195</v>
      </c>
      <c r="E1553" s="50"/>
    </row>
    <row r="1554" spans="1:5" x14ac:dyDescent="0.15">
      <c r="A1554" s="57" t="s">
        <v>189</v>
      </c>
      <c r="B1554" s="58" t="s">
        <v>37</v>
      </c>
      <c r="C1554" s="61">
        <v>2970</v>
      </c>
      <c r="D1554" s="60" t="s">
        <v>195</v>
      </c>
      <c r="E1554" s="51"/>
    </row>
    <row r="1555" spans="1:5" x14ac:dyDescent="0.15">
      <c r="A1555" s="57" t="s">
        <v>189</v>
      </c>
      <c r="B1555" s="58" t="s">
        <v>37</v>
      </c>
      <c r="C1555" s="59">
        <v>279</v>
      </c>
      <c r="D1555" s="60" t="s">
        <v>195</v>
      </c>
      <c r="E1555" s="50"/>
    </row>
    <row r="1556" spans="1:5" x14ac:dyDescent="0.15">
      <c r="A1556" s="57" t="s">
        <v>189</v>
      </c>
      <c r="B1556" s="58" t="s">
        <v>37</v>
      </c>
      <c r="C1556" s="59">
        <v>24</v>
      </c>
      <c r="D1556" s="60" t="s">
        <v>195</v>
      </c>
      <c r="E1556" s="51"/>
    </row>
    <row r="1557" spans="1:5" x14ac:dyDescent="0.15">
      <c r="A1557" s="57" t="s">
        <v>189</v>
      </c>
      <c r="B1557" s="58" t="s">
        <v>37</v>
      </c>
      <c r="C1557" s="61">
        <v>140</v>
      </c>
      <c r="D1557" s="60" t="s">
        <v>195</v>
      </c>
      <c r="E1557" s="50"/>
    </row>
    <row r="1558" spans="1:5" x14ac:dyDescent="0.15">
      <c r="A1558" s="57" t="s">
        <v>189</v>
      </c>
      <c r="B1558" s="58" t="s">
        <v>37</v>
      </c>
      <c r="C1558" s="59">
        <v>836</v>
      </c>
      <c r="D1558" s="60" t="s">
        <v>195</v>
      </c>
      <c r="E1558" s="51"/>
    </row>
    <row r="1559" spans="1:5" x14ac:dyDescent="0.15">
      <c r="A1559" s="57" t="s">
        <v>189</v>
      </c>
      <c r="B1559" s="58" t="s">
        <v>37</v>
      </c>
      <c r="C1559" s="59">
        <v>696</v>
      </c>
      <c r="D1559" s="60" t="s">
        <v>195</v>
      </c>
      <c r="E1559" s="50"/>
    </row>
    <row r="1560" spans="1:5" x14ac:dyDescent="0.15">
      <c r="A1560" s="57" t="s">
        <v>189</v>
      </c>
      <c r="B1560" s="58" t="s">
        <v>37</v>
      </c>
      <c r="C1560" s="59">
        <v>8352</v>
      </c>
      <c r="D1560" s="60" t="s">
        <v>195</v>
      </c>
      <c r="E1560" s="51"/>
    </row>
    <row r="1561" spans="1:5" x14ac:dyDescent="0.15">
      <c r="A1561" s="57" t="s">
        <v>189</v>
      </c>
      <c r="B1561" s="58" t="s">
        <v>37</v>
      </c>
      <c r="C1561" s="61">
        <v>1485</v>
      </c>
      <c r="D1561" s="60" t="s">
        <v>195</v>
      </c>
      <c r="E1561" s="50"/>
    </row>
    <row r="1562" spans="1:5" x14ac:dyDescent="0.15">
      <c r="A1562" s="57" t="s">
        <v>189</v>
      </c>
      <c r="B1562" s="58" t="s">
        <v>37</v>
      </c>
      <c r="C1562" s="59">
        <v>4455</v>
      </c>
      <c r="D1562" s="60" t="s">
        <v>195</v>
      </c>
      <c r="E1562" s="51"/>
    </row>
    <row r="1563" spans="1:5" x14ac:dyDescent="0.15">
      <c r="A1563" s="57" t="s">
        <v>189</v>
      </c>
      <c r="B1563" s="58" t="s">
        <v>37</v>
      </c>
      <c r="C1563" s="61">
        <v>4455</v>
      </c>
      <c r="D1563" s="60" t="s">
        <v>195</v>
      </c>
      <c r="E1563" s="51"/>
    </row>
    <row r="1564" spans="1:5" x14ac:dyDescent="0.15">
      <c r="A1564" s="57" t="s">
        <v>189</v>
      </c>
      <c r="B1564" s="58" t="s">
        <v>37</v>
      </c>
      <c r="C1564" s="59">
        <v>140</v>
      </c>
      <c r="D1564" s="60" t="s">
        <v>195</v>
      </c>
      <c r="E1564" s="50"/>
    </row>
    <row r="1565" spans="1:5" x14ac:dyDescent="0.15">
      <c r="A1565" s="57" t="s">
        <v>189</v>
      </c>
      <c r="B1565" s="58" t="s">
        <v>37</v>
      </c>
      <c r="C1565" s="61">
        <v>209</v>
      </c>
      <c r="D1565" s="60" t="s">
        <v>195</v>
      </c>
      <c r="E1565" s="51"/>
    </row>
    <row r="1566" spans="1:5" x14ac:dyDescent="0.15">
      <c r="A1566" s="57" t="s">
        <v>189</v>
      </c>
      <c r="B1566" s="58" t="s">
        <v>37</v>
      </c>
      <c r="C1566" s="59">
        <v>279</v>
      </c>
      <c r="D1566" s="60" t="s">
        <v>195</v>
      </c>
      <c r="E1566" s="51"/>
    </row>
    <row r="1567" spans="1:5" x14ac:dyDescent="0.15">
      <c r="A1567" s="57" t="s">
        <v>189</v>
      </c>
      <c r="B1567" s="58" t="s">
        <v>144</v>
      </c>
      <c r="C1567" s="59">
        <v>6615</v>
      </c>
      <c r="D1567" s="60" t="s">
        <v>195</v>
      </c>
      <c r="E1567" s="51"/>
    </row>
    <row r="1568" spans="1:5" x14ac:dyDescent="0.15">
      <c r="A1568" s="57" t="s">
        <v>189</v>
      </c>
      <c r="B1568" s="58" t="s">
        <v>144</v>
      </c>
      <c r="C1568" s="61">
        <v>13364</v>
      </c>
      <c r="D1568" s="60" t="s">
        <v>195</v>
      </c>
      <c r="E1568" s="50"/>
    </row>
    <row r="1569" spans="1:5" x14ac:dyDescent="0.15">
      <c r="A1569" s="57" t="s">
        <v>189</v>
      </c>
      <c r="B1569" s="58" t="s">
        <v>144</v>
      </c>
      <c r="C1569" s="59">
        <v>3358</v>
      </c>
      <c r="D1569" s="60" t="s">
        <v>195</v>
      </c>
      <c r="E1569" s="50"/>
    </row>
    <row r="1570" spans="1:5" x14ac:dyDescent="0.15">
      <c r="A1570" s="57" t="s">
        <v>189</v>
      </c>
      <c r="B1570" s="58" t="s">
        <v>78</v>
      </c>
      <c r="C1570" s="61">
        <v>1003</v>
      </c>
      <c r="D1570" s="60" t="s">
        <v>195</v>
      </c>
      <c r="E1570" s="51"/>
    </row>
    <row r="1571" spans="1:5" x14ac:dyDescent="0.15">
      <c r="A1571" s="57" t="s">
        <v>189</v>
      </c>
      <c r="B1571" s="58" t="s">
        <v>78</v>
      </c>
      <c r="C1571" s="59">
        <v>1300</v>
      </c>
      <c r="D1571" s="60" t="s">
        <v>195</v>
      </c>
      <c r="E1571" s="50"/>
    </row>
    <row r="1572" spans="1:5" x14ac:dyDescent="0.15">
      <c r="A1572" s="57" t="s">
        <v>189</v>
      </c>
      <c r="B1572" s="58" t="s">
        <v>7</v>
      </c>
      <c r="C1572" s="61">
        <v>1420</v>
      </c>
      <c r="D1572" s="60" t="s">
        <v>195</v>
      </c>
      <c r="E1572" s="50"/>
    </row>
    <row r="1573" spans="1:5" x14ac:dyDescent="0.15">
      <c r="A1573" s="57" t="s">
        <v>189</v>
      </c>
      <c r="B1573" s="58" t="s">
        <v>7</v>
      </c>
      <c r="C1573" s="59">
        <v>1671</v>
      </c>
      <c r="D1573" s="60" t="s">
        <v>195</v>
      </c>
      <c r="E1573" s="51"/>
    </row>
    <row r="1574" spans="1:5" x14ac:dyDescent="0.15">
      <c r="A1574" s="57" t="s">
        <v>189</v>
      </c>
      <c r="B1574" s="58" t="s">
        <v>7</v>
      </c>
      <c r="C1574" s="59">
        <v>232</v>
      </c>
      <c r="D1574" s="60" t="s">
        <v>195</v>
      </c>
      <c r="E1574" s="51"/>
    </row>
    <row r="1575" spans="1:5" x14ac:dyDescent="0.15">
      <c r="A1575" s="57" t="s">
        <v>189</v>
      </c>
      <c r="B1575" s="58" t="s">
        <v>7</v>
      </c>
      <c r="C1575" s="61">
        <v>464</v>
      </c>
      <c r="D1575" s="60" t="s">
        <v>195</v>
      </c>
      <c r="E1575" s="50"/>
    </row>
    <row r="1576" spans="1:5" x14ac:dyDescent="0.15">
      <c r="A1576" s="57" t="s">
        <v>189</v>
      </c>
      <c r="B1576" s="58" t="s">
        <v>7</v>
      </c>
      <c r="C1576" s="59">
        <v>17818</v>
      </c>
      <c r="D1576" s="60" t="s">
        <v>195</v>
      </c>
      <c r="E1576" s="51"/>
    </row>
    <row r="1577" spans="1:5" x14ac:dyDescent="0.15">
      <c r="A1577" s="57" t="s">
        <v>189</v>
      </c>
      <c r="B1577" s="58" t="s">
        <v>78</v>
      </c>
      <c r="C1577" s="59">
        <v>3383</v>
      </c>
      <c r="D1577" s="60" t="s">
        <v>195</v>
      </c>
      <c r="E1577" s="50"/>
    </row>
    <row r="1578" spans="1:5" x14ac:dyDescent="0.15">
      <c r="A1578" s="57" t="s">
        <v>189</v>
      </c>
      <c r="B1578" s="58" t="s">
        <v>78</v>
      </c>
      <c r="C1578" s="61">
        <v>1044</v>
      </c>
      <c r="D1578" s="60" t="s">
        <v>195</v>
      </c>
      <c r="E1578" s="51"/>
    </row>
    <row r="1579" spans="1:5" x14ac:dyDescent="0.15">
      <c r="A1579" s="57" t="s">
        <v>189</v>
      </c>
      <c r="B1579" s="58" t="s">
        <v>78</v>
      </c>
      <c r="C1579" s="59">
        <v>543</v>
      </c>
      <c r="D1579" s="60" t="s">
        <v>195</v>
      </c>
      <c r="E1579" s="51"/>
    </row>
    <row r="1580" spans="1:5" x14ac:dyDescent="0.15">
      <c r="A1580" s="57" t="s">
        <v>190</v>
      </c>
      <c r="B1580" s="58" t="s">
        <v>37</v>
      </c>
      <c r="C1580" s="61">
        <v>928</v>
      </c>
      <c r="D1580" s="60" t="s">
        <v>195</v>
      </c>
      <c r="E1580" s="50"/>
    </row>
    <row r="1581" spans="1:5" x14ac:dyDescent="0.15">
      <c r="A1581" s="57" t="s">
        <v>190</v>
      </c>
      <c r="B1581" s="58" t="s">
        <v>37</v>
      </c>
      <c r="C1581" s="59">
        <v>928</v>
      </c>
      <c r="D1581" s="60" t="s">
        <v>195</v>
      </c>
      <c r="E1581" s="51"/>
    </row>
    <row r="1582" spans="1:5" x14ac:dyDescent="0.15">
      <c r="A1582" s="57" t="s">
        <v>189</v>
      </c>
      <c r="B1582" s="58" t="s">
        <v>78</v>
      </c>
      <c r="C1582" s="61">
        <v>5197</v>
      </c>
      <c r="D1582" s="60" t="s">
        <v>195</v>
      </c>
      <c r="E1582" s="51"/>
    </row>
    <row r="1583" spans="1:5" x14ac:dyDescent="0.15">
      <c r="A1583" s="57" t="s">
        <v>189</v>
      </c>
      <c r="B1583" s="58" t="s">
        <v>78</v>
      </c>
      <c r="C1583" s="59">
        <v>2228</v>
      </c>
      <c r="D1583" s="60" t="s">
        <v>195</v>
      </c>
      <c r="E1583" s="50"/>
    </row>
    <row r="1584" spans="1:5" x14ac:dyDescent="0.15">
      <c r="A1584" s="57" t="s">
        <v>189</v>
      </c>
      <c r="B1584" s="58" t="s">
        <v>7</v>
      </c>
      <c r="C1584" s="61">
        <v>877</v>
      </c>
      <c r="D1584" s="60" t="s">
        <v>195</v>
      </c>
      <c r="E1584" s="50"/>
    </row>
    <row r="1585" spans="1:5" x14ac:dyDescent="0.15">
      <c r="A1585" s="57" t="s">
        <v>190</v>
      </c>
      <c r="B1585" s="58" t="s">
        <v>124</v>
      </c>
      <c r="C1585" s="61">
        <v>232</v>
      </c>
      <c r="D1585" s="60" t="s">
        <v>195</v>
      </c>
      <c r="E1585" s="50"/>
    </row>
    <row r="1586" spans="1:5" x14ac:dyDescent="0.15">
      <c r="A1586" s="57" t="s">
        <v>189</v>
      </c>
      <c r="B1586" s="58" t="s">
        <v>37</v>
      </c>
      <c r="C1586" s="59">
        <v>24</v>
      </c>
      <c r="D1586" s="60" t="s">
        <v>195</v>
      </c>
      <c r="E1586" s="50"/>
    </row>
    <row r="1587" spans="1:5" x14ac:dyDescent="0.15">
      <c r="A1587" s="57" t="s">
        <v>189</v>
      </c>
      <c r="B1587" s="58" t="s">
        <v>37</v>
      </c>
      <c r="C1587" s="61">
        <v>140</v>
      </c>
      <c r="D1587" s="60" t="s">
        <v>195</v>
      </c>
      <c r="E1587" s="51"/>
    </row>
    <row r="1588" spans="1:5" x14ac:dyDescent="0.15">
      <c r="A1588" s="57" t="s">
        <v>189</v>
      </c>
      <c r="B1588" s="58" t="s">
        <v>37</v>
      </c>
      <c r="C1588" s="59">
        <v>1485</v>
      </c>
      <c r="D1588" s="60" t="s">
        <v>195</v>
      </c>
      <c r="E1588" s="51"/>
    </row>
    <row r="1589" spans="1:5" x14ac:dyDescent="0.15">
      <c r="A1589" s="57" t="s">
        <v>189</v>
      </c>
      <c r="B1589" s="58" t="s">
        <v>37</v>
      </c>
      <c r="C1589" s="61">
        <v>4455</v>
      </c>
      <c r="D1589" s="60" t="s">
        <v>195</v>
      </c>
      <c r="E1589" s="50"/>
    </row>
    <row r="1590" spans="1:5" x14ac:dyDescent="0.15">
      <c r="A1590" s="57" t="s">
        <v>189</v>
      </c>
      <c r="B1590" s="58" t="s">
        <v>37</v>
      </c>
      <c r="C1590" s="59">
        <v>2228</v>
      </c>
      <c r="D1590" s="60" t="s">
        <v>195</v>
      </c>
      <c r="E1590" s="50"/>
    </row>
    <row r="1591" spans="1:5" x14ac:dyDescent="0.15">
      <c r="A1591" s="57" t="s">
        <v>189</v>
      </c>
      <c r="B1591" s="58" t="s">
        <v>37</v>
      </c>
      <c r="C1591" s="61">
        <v>2228</v>
      </c>
      <c r="D1591" s="60" t="s">
        <v>195</v>
      </c>
      <c r="E1591" s="51"/>
    </row>
    <row r="1592" spans="1:5" x14ac:dyDescent="0.15">
      <c r="A1592" s="57" t="s">
        <v>189</v>
      </c>
      <c r="B1592" s="58" t="s">
        <v>37</v>
      </c>
      <c r="C1592" s="61">
        <v>279</v>
      </c>
      <c r="D1592" s="60" t="s">
        <v>195</v>
      </c>
      <c r="E1592" s="50"/>
    </row>
    <row r="1593" spans="1:5" x14ac:dyDescent="0.15">
      <c r="A1593" s="57" t="s">
        <v>189</v>
      </c>
      <c r="B1593" s="58" t="s">
        <v>37</v>
      </c>
      <c r="C1593" s="59">
        <v>836</v>
      </c>
      <c r="D1593" s="60" t="s">
        <v>195</v>
      </c>
      <c r="E1593" s="51"/>
    </row>
    <row r="1594" spans="1:5" x14ac:dyDescent="0.15">
      <c r="A1594" s="57" t="s">
        <v>189</v>
      </c>
      <c r="B1594" s="58" t="s">
        <v>37</v>
      </c>
      <c r="C1594" s="61">
        <v>836</v>
      </c>
      <c r="D1594" s="60" t="s">
        <v>195</v>
      </c>
      <c r="E1594" s="50"/>
    </row>
    <row r="1595" spans="1:5" x14ac:dyDescent="0.15">
      <c r="A1595" s="57" t="s">
        <v>189</v>
      </c>
      <c r="B1595" s="58" t="s">
        <v>78</v>
      </c>
      <c r="C1595" s="61">
        <v>6682</v>
      </c>
      <c r="D1595" s="60" t="s">
        <v>195</v>
      </c>
      <c r="E1595" s="51"/>
    </row>
    <row r="1596" spans="1:5" x14ac:dyDescent="0.15">
      <c r="A1596" s="57" t="s">
        <v>189</v>
      </c>
      <c r="B1596" s="58" t="s">
        <v>78</v>
      </c>
      <c r="C1596" s="59">
        <v>8318</v>
      </c>
      <c r="D1596" s="60" t="s">
        <v>195</v>
      </c>
      <c r="E1596" s="50"/>
    </row>
    <row r="1597" spans="1:5" x14ac:dyDescent="0.15">
      <c r="A1597" s="57" t="s">
        <v>189</v>
      </c>
      <c r="B1597" s="58" t="s">
        <v>37</v>
      </c>
      <c r="C1597" s="59">
        <v>8352</v>
      </c>
      <c r="D1597" s="60" t="s">
        <v>195</v>
      </c>
      <c r="E1597" s="51"/>
    </row>
    <row r="1598" spans="1:5" x14ac:dyDescent="0.15">
      <c r="A1598" s="57" t="s">
        <v>189</v>
      </c>
      <c r="B1598" s="58" t="s">
        <v>37</v>
      </c>
      <c r="C1598" s="59">
        <v>4455</v>
      </c>
      <c r="D1598" s="60" t="s">
        <v>195</v>
      </c>
      <c r="E1598" s="50"/>
    </row>
    <row r="1599" spans="1:5" x14ac:dyDescent="0.15">
      <c r="A1599" s="57" t="s">
        <v>189</v>
      </c>
      <c r="B1599" s="58" t="s">
        <v>37</v>
      </c>
      <c r="C1599" s="61">
        <v>1601</v>
      </c>
      <c r="D1599" s="60" t="s">
        <v>195</v>
      </c>
      <c r="E1599" s="51"/>
    </row>
    <row r="1600" spans="1:5" x14ac:dyDescent="0.15">
      <c r="A1600" s="57" t="s">
        <v>190</v>
      </c>
      <c r="B1600" s="58" t="s">
        <v>37</v>
      </c>
      <c r="C1600" s="61">
        <v>928</v>
      </c>
      <c r="D1600" s="60" t="s">
        <v>195</v>
      </c>
      <c r="E1600" s="50"/>
    </row>
    <row r="1601" spans="1:5" x14ac:dyDescent="0.15">
      <c r="A1601" s="57" t="s">
        <v>190</v>
      </c>
      <c r="B1601" s="58" t="s">
        <v>37</v>
      </c>
      <c r="C1601" s="59">
        <v>928</v>
      </c>
      <c r="D1601" s="60" t="s">
        <v>195</v>
      </c>
      <c r="E1601" s="50"/>
    </row>
    <row r="1602" spans="1:5" x14ac:dyDescent="0.15">
      <c r="A1602" s="57" t="s">
        <v>189</v>
      </c>
      <c r="B1602" s="58" t="s">
        <v>37</v>
      </c>
      <c r="C1602" s="61">
        <v>140</v>
      </c>
      <c r="D1602" s="60" t="s">
        <v>195</v>
      </c>
      <c r="E1602" s="50"/>
    </row>
    <row r="1603" spans="1:5" x14ac:dyDescent="0.15">
      <c r="A1603" s="57" t="s">
        <v>189</v>
      </c>
      <c r="B1603" s="58" t="s">
        <v>37</v>
      </c>
      <c r="C1603" s="59">
        <v>1253</v>
      </c>
      <c r="D1603" s="60" t="s">
        <v>195</v>
      </c>
      <c r="E1603" s="51"/>
    </row>
    <row r="1604" spans="1:5" x14ac:dyDescent="0.15">
      <c r="A1604" s="57" t="s">
        <v>189</v>
      </c>
      <c r="B1604" s="58" t="s">
        <v>37</v>
      </c>
      <c r="C1604" s="59">
        <v>232</v>
      </c>
      <c r="D1604" s="60" t="s">
        <v>195</v>
      </c>
      <c r="E1604" s="50"/>
    </row>
    <row r="1605" spans="1:5" x14ac:dyDescent="0.15">
      <c r="A1605" s="57" t="s">
        <v>189</v>
      </c>
      <c r="B1605" s="58" t="s">
        <v>37</v>
      </c>
      <c r="C1605" s="59">
        <v>232</v>
      </c>
      <c r="D1605" s="60" t="s">
        <v>195</v>
      </c>
      <c r="E1605" s="51"/>
    </row>
    <row r="1606" spans="1:5" x14ac:dyDescent="0.15">
      <c r="A1606" s="57" t="s">
        <v>189</v>
      </c>
      <c r="B1606" s="58" t="s">
        <v>37</v>
      </c>
      <c r="C1606" s="59">
        <v>1671</v>
      </c>
      <c r="D1606" s="60" t="s">
        <v>195</v>
      </c>
      <c r="E1606" s="50"/>
    </row>
    <row r="1607" spans="1:5" x14ac:dyDescent="0.15">
      <c r="A1607" s="57" t="s">
        <v>189</v>
      </c>
      <c r="B1607" s="58" t="s">
        <v>37</v>
      </c>
      <c r="C1607" s="59">
        <v>743</v>
      </c>
      <c r="D1607" s="60" t="s">
        <v>195</v>
      </c>
      <c r="E1607" s="51"/>
    </row>
    <row r="1608" spans="1:5" x14ac:dyDescent="0.15">
      <c r="A1608" s="57" t="s">
        <v>189</v>
      </c>
      <c r="B1608" s="58" t="s">
        <v>37</v>
      </c>
      <c r="C1608" s="61">
        <v>7424</v>
      </c>
      <c r="D1608" s="60" t="s">
        <v>195</v>
      </c>
      <c r="E1608" s="50"/>
    </row>
    <row r="1609" spans="1:5" x14ac:dyDescent="0.15">
      <c r="A1609" s="57" t="s">
        <v>189</v>
      </c>
      <c r="B1609" s="58" t="s">
        <v>37</v>
      </c>
      <c r="C1609" s="61">
        <v>4455</v>
      </c>
      <c r="D1609" s="60" t="s">
        <v>195</v>
      </c>
      <c r="E1609" s="50"/>
    </row>
    <row r="1610" spans="1:5" x14ac:dyDescent="0.15">
      <c r="A1610" s="57" t="s">
        <v>189</v>
      </c>
      <c r="B1610" s="58" t="s">
        <v>37</v>
      </c>
      <c r="C1610" s="59">
        <v>1485</v>
      </c>
      <c r="D1610" s="60" t="s">
        <v>195</v>
      </c>
      <c r="E1610" s="50"/>
    </row>
    <row r="1611" spans="1:5" x14ac:dyDescent="0.15">
      <c r="A1611" s="57" t="s">
        <v>189</v>
      </c>
      <c r="B1611" s="58" t="s">
        <v>7</v>
      </c>
      <c r="C1611" s="61">
        <v>1003</v>
      </c>
      <c r="D1611" s="60" t="s">
        <v>195</v>
      </c>
      <c r="E1611" s="50"/>
    </row>
    <row r="1612" spans="1:5" x14ac:dyDescent="0.15">
      <c r="A1612" s="57" t="s">
        <v>189</v>
      </c>
      <c r="B1612" s="58" t="s">
        <v>7</v>
      </c>
      <c r="C1612" s="59">
        <v>251</v>
      </c>
      <c r="D1612" s="60" t="s">
        <v>195</v>
      </c>
      <c r="E1612" s="51"/>
    </row>
    <row r="1613" spans="1:5" x14ac:dyDescent="0.15">
      <c r="A1613" s="57" t="s">
        <v>189</v>
      </c>
      <c r="B1613" s="58" t="s">
        <v>7</v>
      </c>
      <c r="C1613" s="61">
        <v>1170</v>
      </c>
      <c r="D1613" s="60" t="s">
        <v>195</v>
      </c>
      <c r="E1613" s="50"/>
    </row>
    <row r="1614" spans="1:5" x14ac:dyDescent="0.15">
      <c r="A1614" s="57" t="s">
        <v>190</v>
      </c>
      <c r="B1614" s="58" t="s">
        <v>7</v>
      </c>
      <c r="C1614" s="59">
        <v>3174</v>
      </c>
      <c r="D1614" s="60" t="s">
        <v>195</v>
      </c>
      <c r="E1614" s="51"/>
    </row>
    <row r="1615" spans="1:5" x14ac:dyDescent="0.15">
      <c r="A1615" s="57" t="s">
        <v>190</v>
      </c>
      <c r="B1615" s="58" t="s">
        <v>7</v>
      </c>
      <c r="C1615" s="61">
        <v>520</v>
      </c>
      <c r="D1615" s="60" t="s">
        <v>195</v>
      </c>
      <c r="E1615" s="51"/>
    </row>
    <row r="1616" spans="1:5" x14ac:dyDescent="0.15">
      <c r="A1616" s="57" t="s">
        <v>190</v>
      </c>
      <c r="B1616" s="58" t="s">
        <v>7</v>
      </c>
      <c r="C1616" s="59">
        <v>3174</v>
      </c>
      <c r="D1616" s="60" t="s">
        <v>195</v>
      </c>
      <c r="E1616" s="50"/>
    </row>
    <row r="1617" spans="1:5" x14ac:dyDescent="0.15">
      <c r="A1617" s="57" t="s">
        <v>190</v>
      </c>
      <c r="B1617" s="58" t="s">
        <v>7</v>
      </c>
      <c r="C1617" s="61">
        <v>520</v>
      </c>
      <c r="D1617" s="60" t="s">
        <v>195</v>
      </c>
      <c r="E1617" s="51"/>
    </row>
    <row r="1618" spans="1:5" x14ac:dyDescent="0.15">
      <c r="A1618" s="57" t="s">
        <v>190</v>
      </c>
      <c r="B1618" s="58" t="s">
        <v>7</v>
      </c>
      <c r="C1618" s="59">
        <v>3112</v>
      </c>
      <c r="D1618" s="60" t="s">
        <v>195</v>
      </c>
      <c r="E1618" s="51"/>
    </row>
    <row r="1619" spans="1:5" x14ac:dyDescent="0.15">
      <c r="A1619" s="57" t="s">
        <v>190</v>
      </c>
      <c r="B1619" s="58" t="s">
        <v>7</v>
      </c>
      <c r="C1619" s="61">
        <v>520</v>
      </c>
      <c r="D1619" s="60" t="s">
        <v>195</v>
      </c>
      <c r="E1619" s="50"/>
    </row>
    <row r="1620" spans="1:5" x14ac:dyDescent="0.15">
      <c r="A1620" s="57" t="s">
        <v>189</v>
      </c>
      <c r="B1620" s="58" t="s">
        <v>37</v>
      </c>
      <c r="C1620" s="59">
        <v>140</v>
      </c>
      <c r="D1620" s="60" t="s">
        <v>195</v>
      </c>
      <c r="E1620" s="51"/>
    </row>
    <row r="1621" spans="1:5" x14ac:dyDescent="0.15">
      <c r="A1621" s="57" t="s">
        <v>189</v>
      </c>
      <c r="B1621" s="58" t="s">
        <v>37</v>
      </c>
      <c r="C1621" s="59">
        <v>1504</v>
      </c>
      <c r="D1621" s="60" t="s">
        <v>195</v>
      </c>
      <c r="E1621" s="50"/>
    </row>
    <row r="1622" spans="1:5" x14ac:dyDescent="0.15">
      <c r="A1622" s="57" t="s">
        <v>189</v>
      </c>
      <c r="B1622" s="58" t="s">
        <v>37</v>
      </c>
      <c r="C1622" s="61">
        <v>1114</v>
      </c>
      <c r="D1622" s="60" t="s">
        <v>195</v>
      </c>
      <c r="E1622" s="51"/>
    </row>
    <row r="1623" spans="1:5" x14ac:dyDescent="0.15">
      <c r="A1623" s="57" t="s">
        <v>189</v>
      </c>
      <c r="B1623" s="58" t="s">
        <v>37</v>
      </c>
      <c r="C1623" s="59">
        <v>8909</v>
      </c>
      <c r="D1623" s="60" t="s">
        <v>195</v>
      </c>
      <c r="E1623" s="50"/>
    </row>
    <row r="1624" spans="1:5" x14ac:dyDescent="0.15">
      <c r="A1624" s="57" t="s">
        <v>189</v>
      </c>
      <c r="B1624" s="58" t="s">
        <v>37</v>
      </c>
      <c r="C1624" s="61">
        <v>4455</v>
      </c>
      <c r="D1624" s="60" t="s">
        <v>195</v>
      </c>
      <c r="E1624" s="50"/>
    </row>
    <row r="1625" spans="1:5" x14ac:dyDescent="0.15">
      <c r="A1625" s="57" t="s">
        <v>189</v>
      </c>
      <c r="B1625" s="58" t="s">
        <v>78</v>
      </c>
      <c r="C1625" s="61">
        <v>499</v>
      </c>
      <c r="D1625" s="60" t="s">
        <v>195</v>
      </c>
      <c r="E1625" s="51"/>
    </row>
    <row r="1626" spans="1:5" x14ac:dyDescent="0.15">
      <c r="A1626" s="57" t="s">
        <v>189</v>
      </c>
      <c r="B1626" s="58" t="s">
        <v>78</v>
      </c>
      <c r="C1626" s="59">
        <v>22272</v>
      </c>
      <c r="D1626" s="60" t="s">
        <v>195</v>
      </c>
      <c r="E1626" s="51"/>
    </row>
    <row r="1627" spans="1:5" x14ac:dyDescent="0.15">
      <c r="A1627" s="57" t="s">
        <v>189</v>
      </c>
      <c r="B1627" s="58" t="s">
        <v>37</v>
      </c>
      <c r="C1627" s="59">
        <v>140</v>
      </c>
      <c r="D1627" s="60" t="s">
        <v>195</v>
      </c>
      <c r="E1627" s="50"/>
    </row>
    <row r="1628" spans="1:5" x14ac:dyDescent="0.15">
      <c r="A1628" s="57" t="s">
        <v>189</v>
      </c>
      <c r="B1628" s="58" t="s">
        <v>37</v>
      </c>
      <c r="C1628" s="61">
        <v>557</v>
      </c>
      <c r="D1628" s="60" t="s">
        <v>195</v>
      </c>
      <c r="E1628" s="51"/>
    </row>
    <row r="1629" spans="1:5" x14ac:dyDescent="0.15">
      <c r="A1629" s="57" t="s">
        <v>189</v>
      </c>
      <c r="B1629" s="58" t="s">
        <v>37</v>
      </c>
      <c r="C1629" s="59">
        <v>557</v>
      </c>
      <c r="D1629" s="60" t="s">
        <v>195</v>
      </c>
      <c r="E1629" s="50"/>
    </row>
    <row r="1630" spans="1:5" x14ac:dyDescent="0.15">
      <c r="A1630" s="57" t="s">
        <v>189</v>
      </c>
      <c r="B1630" s="58" t="s">
        <v>37</v>
      </c>
      <c r="C1630" s="61">
        <v>70</v>
      </c>
      <c r="D1630" s="60" t="s">
        <v>195</v>
      </c>
      <c r="E1630" s="51"/>
    </row>
    <row r="1631" spans="1:5" x14ac:dyDescent="0.15">
      <c r="A1631" s="57" t="s">
        <v>189</v>
      </c>
      <c r="B1631" s="58" t="s">
        <v>37</v>
      </c>
      <c r="C1631" s="59">
        <v>8352</v>
      </c>
      <c r="D1631" s="60" t="s">
        <v>195</v>
      </c>
      <c r="E1631" s="50"/>
    </row>
    <row r="1632" spans="1:5" x14ac:dyDescent="0.15">
      <c r="A1632" s="57" t="s">
        <v>189</v>
      </c>
      <c r="B1632" s="58" t="s">
        <v>37</v>
      </c>
      <c r="C1632" s="59">
        <v>2005</v>
      </c>
      <c r="D1632" s="60" t="s">
        <v>195</v>
      </c>
      <c r="E1632" s="51"/>
    </row>
    <row r="1633" spans="1:5" x14ac:dyDescent="0.15">
      <c r="A1633" s="57" t="s">
        <v>189</v>
      </c>
      <c r="B1633" s="58" t="s">
        <v>37</v>
      </c>
      <c r="C1633" s="59">
        <v>1114</v>
      </c>
      <c r="D1633" s="60" t="s">
        <v>195</v>
      </c>
      <c r="E1633" s="50"/>
    </row>
    <row r="1634" spans="1:5" x14ac:dyDescent="0.15">
      <c r="A1634" s="57" t="s">
        <v>189</v>
      </c>
      <c r="B1634" s="58" t="s">
        <v>37</v>
      </c>
      <c r="C1634" s="61">
        <v>1485</v>
      </c>
      <c r="D1634" s="60" t="s">
        <v>195</v>
      </c>
      <c r="E1634" s="50"/>
    </row>
    <row r="1635" spans="1:5" x14ac:dyDescent="0.15">
      <c r="A1635" s="57" t="s">
        <v>189</v>
      </c>
      <c r="B1635" s="58" t="s">
        <v>37</v>
      </c>
      <c r="C1635" s="59">
        <v>8909</v>
      </c>
      <c r="D1635" s="60" t="s">
        <v>195</v>
      </c>
      <c r="E1635" s="51"/>
    </row>
    <row r="1636" spans="1:5" x14ac:dyDescent="0.15">
      <c r="A1636" s="57" t="s">
        <v>189</v>
      </c>
      <c r="B1636" s="58" t="s">
        <v>37</v>
      </c>
      <c r="C1636" s="59">
        <v>3341</v>
      </c>
      <c r="D1636" s="60" t="s">
        <v>195</v>
      </c>
      <c r="E1636" s="50"/>
    </row>
    <row r="1637" spans="1:5" x14ac:dyDescent="0.15">
      <c r="A1637" s="57" t="s">
        <v>189</v>
      </c>
      <c r="B1637" s="58" t="s">
        <v>37</v>
      </c>
      <c r="C1637" s="61">
        <v>1476</v>
      </c>
      <c r="D1637" s="60" t="s">
        <v>195</v>
      </c>
      <c r="E1637" s="51"/>
    </row>
    <row r="1638" spans="1:5" x14ac:dyDescent="0.15">
      <c r="A1638" s="57" t="s">
        <v>189</v>
      </c>
      <c r="B1638" s="58" t="s">
        <v>7</v>
      </c>
      <c r="C1638" s="61">
        <v>251</v>
      </c>
      <c r="D1638" s="60" t="s">
        <v>195</v>
      </c>
      <c r="E1638" s="50"/>
    </row>
    <row r="1639" spans="1:5" x14ac:dyDescent="0.15">
      <c r="A1639" s="57" t="s">
        <v>189</v>
      </c>
      <c r="B1639" s="58" t="s">
        <v>7</v>
      </c>
      <c r="C1639" s="59">
        <v>58</v>
      </c>
      <c r="D1639" s="60" t="s">
        <v>195</v>
      </c>
      <c r="E1639" s="50"/>
    </row>
    <row r="1640" spans="1:5" x14ac:dyDescent="0.15">
      <c r="A1640" s="57" t="s">
        <v>189</v>
      </c>
      <c r="B1640" s="58" t="s">
        <v>7</v>
      </c>
      <c r="C1640" s="61">
        <v>58</v>
      </c>
      <c r="D1640" s="60" t="s">
        <v>195</v>
      </c>
      <c r="E1640" s="51"/>
    </row>
    <row r="1641" spans="1:5" x14ac:dyDescent="0.15">
      <c r="A1641" s="57" t="s">
        <v>189</v>
      </c>
      <c r="B1641" s="58" t="s">
        <v>7</v>
      </c>
      <c r="C1641" s="59">
        <v>919</v>
      </c>
      <c r="D1641" s="60" t="s">
        <v>195</v>
      </c>
      <c r="E1641" s="50"/>
    </row>
    <row r="1642" spans="1:5" x14ac:dyDescent="0.15">
      <c r="A1642" s="57" t="s">
        <v>189</v>
      </c>
      <c r="B1642" s="58" t="s">
        <v>7</v>
      </c>
      <c r="C1642" s="61">
        <v>251</v>
      </c>
      <c r="D1642" s="60" t="s">
        <v>195</v>
      </c>
      <c r="E1642" s="51"/>
    </row>
    <row r="1643" spans="1:5" x14ac:dyDescent="0.15">
      <c r="A1643" s="57" t="s">
        <v>189</v>
      </c>
      <c r="B1643" s="58" t="s">
        <v>7</v>
      </c>
      <c r="C1643" s="61">
        <v>1003</v>
      </c>
      <c r="D1643" s="60" t="s">
        <v>195</v>
      </c>
      <c r="E1643" s="50"/>
    </row>
    <row r="1644" spans="1:5" x14ac:dyDescent="0.15">
      <c r="A1644" s="57" t="s">
        <v>189</v>
      </c>
      <c r="B1644" s="58" t="s">
        <v>37</v>
      </c>
      <c r="C1644" s="61">
        <v>836</v>
      </c>
      <c r="D1644" s="60" t="s">
        <v>195</v>
      </c>
      <c r="E1644" s="50"/>
    </row>
    <row r="1645" spans="1:5" x14ac:dyDescent="0.15">
      <c r="A1645" s="57" t="s">
        <v>189</v>
      </c>
      <c r="B1645" s="58" t="s">
        <v>37</v>
      </c>
      <c r="C1645" s="59">
        <v>743</v>
      </c>
      <c r="D1645" s="60" t="s">
        <v>195</v>
      </c>
      <c r="E1645" s="50"/>
    </row>
    <row r="1646" spans="1:5" x14ac:dyDescent="0.15">
      <c r="A1646" s="57" t="s">
        <v>189</v>
      </c>
      <c r="B1646" s="58" t="s">
        <v>37</v>
      </c>
      <c r="C1646" s="61">
        <v>4455</v>
      </c>
      <c r="D1646" s="60" t="s">
        <v>195</v>
      </c>
      <c r="E1646" s="50"/>
    </row>
    <row r="1647" spans="1:5" x14ac:dyDescent="0.15">
      <c r="A1647" s="57" t="s">
        <v>189</v>
      </c>
      <c r="B1647" s="58" t="s">
        <v>37</v>
      </c>
      <c r="C1647" s="61">
        <v>1485</v>
      </c>
      <c r="D1647" s="60" t="s">
        <v>195</v>
      </c>
      <c r="E1647" s="50"/>
    </row>
    <row r="1648" spans="1:5" x14ac:dyDescent="0.15">
      <c r="A1648" s="57" t="s">
        <v>189</v>
      </c>
      <c r="B1648" s="58" t="s">
        <v>37</v>
      </c>
      <c r="C1648" s="59">
        <v>3341</v>
      </c>
      <c r="D1648" s="60" t="s">
        <v>195</v>
      </c>
      <c r="E1648" s="50"/>
    </row>
    <row r="1649" spans="1:5" x14ac:dyDescent="0.15">
      <c r="A1649" s="57" t="s">
        <v>190</v>
      </c>
      <c r="B1649" s="58" t="s">
        <v>7</v>
      </c>
      <c r="C1649" s="61">
        <v>3174</v>
      </c>
      <c r="D1649" s="60" t="s">
        <v>195</v>
      </c>
      <c r="E1649" s="50"/>
    </row>
    <row r="1650" spans="1:5" x14ac:dyDescent="0.15">
      <c r="A1650" s="57" t="s">
        <v>190</v>
      </c>
      <c r="B1650" s="58" t="s">
        <v>7</v>
      </c>
      <c r="C1650" s="59">
        <v>520</v>
      </c>
      <c r="D1650" s="60" t="s">
        <v>195</v>
      </c>
      <c r="E1650" s="51"/>
    </row>
    <row r="1651" spans="1:5" x14ac:dyDescent="0.15">
      <c r="A1651" s="57" t="s">
        <v>190</v>
      </c>
      <c r="B1651" s="58" t="s">
        <v>7</v>
      </c>
      <c r="C1651" s="61">
        <v>3112</v>
      </c>
      <c r="D1651" s="60" t="s">
        <v>195</v>
      </c>
      <c r="E1651" s="51"/>
    </row>
    <row r="1652" spans="1:5" x14ac:dyDescent="0.15">
      <c r="A1652" s="57" t="s">
        <v>190</v>
      </c>
      <c r="B1652" s="58" t="s">
        <v>7</v>
      </c>
      <c r="C1652" s="59">
        <v>520</v>
      </c>
      <c r="D1652" s="60" t="s">
        <v>195</v>
      </c>
      <c r="E1652" s="51"/>
    </row>
    <row r="1653" spans="1:5" x14ac:dyDescent="0.15">
      <c r="A1653" s="57" t="s">
        <v>191</v>
      </c>
      <c r="B1653" s="58" t="s">
        <v>7</v>
      </c>
      <c r="C1653" s="61">
        <v>3174</v>
      </c>
      <c r="D1653" s="60" t="s">
        <v>195</v>
      </c>
      <c r="E1653" s="51"/>
    </row>
    <row r="1654" spans="1:5" x14ac:dyDescent="0.15">
      <c r="A1654" s="57" t="s">
        <v>191</v>
      </c>
      <c r="B1654" s="58" t="s">
        <v>7</v>
      </c>
      <c r="C1654" s="59">
        <v>390</v>
      </c>
      <c r="D1654" s="60" t="s">
        <v>195</v>
      </c>
      <c r="E1654" s="51"/>
    </row>
    <row r="1655" spans="1:5" x14ac:dyDescent="0.15">
      <c r="A1655" s="57" t="s">
        <v>189</v>
      </c>
      <c r="B1655" s="58" t="s">
        <v>144</v>
      </c>
      <c r="C1655" s="61">
        <v>10691</v>
      </c>
      <c r="D1655" s="60" t="s">
        <v>195</v>
      </c>
      <c r="E1655" s="51"/>
    </row>
    <row r="1656" spans="1:5" x14ac:dyDescent="0.15">
      <c r="A1656" s="57" t="s">
        <v>190</v>
      </c>
      <c r="B1656" s="58" t="s">
        <v>78</v>
      </c>
      <c r="C1656" s="61">
        <v>1692</v>
      </c>
      <c r="D1656" s="60" t="s">
        <v>195</v>
      </c>
      <c r="E1656" s="51"/>
    </row>
    <row r="1657" spans="1:5" x14ac:dyDescent="0.15">
      <c r="A1657" s="57" t="s">
        <v>190</v>
      </c>
      <c r="B1657" s="58" t="s">
        <v>78</v>
      </c>
      <c r="C1657" s="59">
        <v>961</v>
      </c>
      <c r="D1657" s="60" t="s">
        <v>195</v>
      </c>
      <c r="E1657" s="50"/>
    </row>
    <row r="1658" spans="1:5" x14ac:dyDescent="0.15">
      <c r="A1658" s="57" t="s">
        <v>189</v>
      </c>
      <c r="B1658" s="58" t="s">
        <v>37</v>
      </c>
      <c r="C1658" s="61">
        <v>24</v>
      </c>
      <c r="D1658" s="60" t="s">
        <v>195</v>
      </c>
      <c r="E1658" s="51"/>
    </row>
    <row r="1659" spans="1:5" x14ac:dyDescent="0.15">
      <c r="A1659" s="57" t="s">
        <v>189</v>
      </c>
      <c r="B1659" s="58" t="s">
        <v>37</v>
      </c>
      <c r="C1659" s="59">
        <v>140</v>
      </c>
      <c r="D1659" s="60" t="s">
        <v>195</v>
      </c>
      <c r="E1659" s="51"/>
    </row>
    <row r="1660" spans="1:5" x14ac:dyDescent="0.15">
      <c r="A1660" s="57" t="s">
        <v>189</v>
      </c>
      <c r="B1660" s="58" t="s">
        <v>37</v>
      </c>
      <c r="C1660" s="61">
        <v>752</v>
      </c>
      <c r="D1660" s="60" t="s">
        <v>195</v>
      </c>
      <c r="E1660" s="51"/>
    </row>
    <row r="1661" spans="1:5" x14ac:dyDescent="0.15">
      <c r="A1661" s="57" t="s">
        <v>189</v>
      </c>
      <c r="B1661" s="58" t="s">
        <v>37</v>
      </c>
      <c r="C1661" s="59">
        <v>696</v>
      </c>
      <c r="D1661" s="60" t="s">
        <v>195</v>
      </c>
      <c r="E1661" s="50"/>
    </row>
    <row r="1662" spans="1:5" x14ac:dyDescent="0.15">
      <c r="A1662" s="57" t="s">
        <v>189</v>
      </c>
      <c r="B1662" s="58" t="s">
        <v>37</v>
      </c>
      <c r="C1662" s="59">
        <v>2924</v>
      </c>
      <c r="D1662" s="60" t="s">
        <v>195</v>
      </c>
      <c r="E1662" s="51"/>
    </row>
    <row r="1663" spans="1:5" x14ac:dyDescent="0.15">
      <c r="A1663" s="57" t="s">
        <v>189</v>
      </c>
      <c r="B1663" s="58" t="s">
        <v>37</v>
      </c>
      <c r="C1663" s="61">
        <v>116</v>
      </c>
      <c r="D1663" s="60" t="s">
        <v>195</v>
      </c>
      <c r="E1663" s="50"/>
    </row>
    <row r="1664" spans="1:5" x14ac:dyDescent="0.15">
      <c r="A1664" s="57" t="s">
        <v>189</v>
      </c>
      <c r="B1664" s="58" t="s">
        <v>37</v>
      </c>
      <c r="C1664" s="61">
        <v>1476</v>
      </c>
      <c r="D1664" s="60" t="s">
        <v>195</v>
      </c>
      <c r="E1664" s="50"/>
    </row>
    <row r="1665" spans="1:5" x14ac:dyDescent="0.15">
      <c r="A1665" s="57" t="s">
        <v>189</v>
      </c>
      <c r="B1665" s="58" t="s">
        <v>37</v>
      </c>
      <c r="C1665" s="59">
        <v>1601</v>
      </c>
      <c r="D1665" s="60" t="s">
        <v>195</v>
      </c>
      <c r="E1665" s="51"/>
    </row>
    <row r="1666" spans="1:5" x14ac:dyDescent="0.15">
      <c r="A1666" s="57" t="s">
        <v>189</v>
      </c>
      <c r="B1666" s="58" t="s">
        <v>37</v>
      </c>
      <c r="C1666" s="59">
        <v>743</v>
      </c>
      <c r="D1666" s="60" t="s">
        <v>195</v>
      </c>
      <c r="E1666" s="50"/>
    </row>
    <row r="1667" spans="1:5" x14ac:dyDescent="0.15">
      <c r="A1667" s="57" t="s">
        <v>189</v>
      </c>
      <c r="B1667" s="58" t="s">
        <v>37</v>
      </c>
      <c r="C1667" s="59">
        <v>2228</v>
      </c>
      <c r="D1667" s="60" t="s">
        <v>195</v>
      </c>
      <c r="E1667" s="51"/>
    </row>
    <row r="1668" spans="1:5" x14ac:dyDescent="0.15">
      <c r="A1668" s="57" t="s">
        <v>189</v>
      </c>
      <c r="B1668" s="58" t="s">
        <v>37</v>
      </c>
      <c r="C1668" s="61">
        <v>1485</v>
      </c>
      <c r="D1668" s="60" t="s">
        <v>195</v>
      </c>
      <c r="E1668" s="50"/>
    </row>
    <row r="1669" spans="1:5" x14ac:dyDescent="0.15">
      <c r="A1669" s="57" t="s">
        <v>189</v>
      </c>
      <c r="B1669" s="58" t="s">
        <v>37</v>
      </c>
      <c r="C1669" s="59">
        <v>70</v>
      </c>
      <c r="D1669" s="60" t="s">
        <v>195</v>
      </c>
      <c r="E1669" s="51"/>
    </row>
    <row r="1670" spans="1:5" x14ac:dyDescent="0.15">
      <c r="A1670" s="57" t="s">
        <v>189</v>
      </c>
      <c r="B1670" s="58" t="s">
        <v>37</v>
      </c>
      <c r="C1670" s="61">
        <v>557</v>
      </c>
      <c r="D1670" s="60" t="s">
        <v>195</v>
      </c>
      <c r="E1670" s="50"/>
    </row>
    <row r="1671" spans="1:5" x14ac:dyDescent="0.15">
      <c r="A1671" s="57" t="s">
        <v>189</v>
      </c>
      <c r="B1671" s="58" t="s">
        <v>37</v>
      </c>
      <c r="C1671" s="59">
        <v>418</v>
      </c>
      <c r="D1671" s="60" t="s">
        <v>195</v>
      </c>
      <c r="E1671" s="51"/>
    </row>
    <row r="1672" spans="1:5" x14ac:dyDescent="0.15">
      <c r="A1672" s="57" t="s">
        <v>189</v>
      </c>
      <c r="B1672" s="58" t="s">
        <v>37</v>
      </c>
      <c r="C1672" s="61">
        <v>279</v>
      </c>
      <c r="D1672" s="60" t="s">
        <v>195</v>
      </c>
      <c r="E1672" s="50"/>
    </row>
    <row r="1673" spans="1:5" x14ac:dyDescent="0.15">
      <c r="A1673" s="57" t="s">
        <v>190</v>
      </c>
      <c r="B1673" s="58" t="s">
        <v>124</v>
      </c>
      <c r="C1673" s="59">
        <v>975</v>
      </c>
      <c r="D1673" s="60" t="s">
        <v>195</v>
      </c>
      <c r="E1673" s="51"/>
    </row>
    <row r="1674" spans="1:5" x14ac:dyDescent="0.15">
      <c r="A1674" s="57" t="s">
        <v>189</v>
      </c>
      <c r="B1674" s="58" t="s">
        <v>37</v>
      </c>
      <c r="C1674" s="61">
        <v>140</v>
      </c>
      <c r="D1674" s="60" t="s">
        <v>195</v>
      </c>
      <c r="E1674" s="50"/>
    </row>
    <row r="1675" spans="1:5" x14ac:dyDescent="0.15">
      <c r="A1675" s="57" t="s">
        <v>189</v>
      </c>
      <c r="B1675" s="58" t="s">
        <v>37</v>
      </c>
      <c r="C1675" s="59">
        <v>168</v>
      </c>
      <c r="D1675" s="60" t="s">
        <v>195</v>
      </c>
      <c r="E1675" s="51"/>
    </row>
    <row r="1676" spans="1:5" x14ac:dyDescent="0.15">
      <c r="A1676" s="57" t="s">
        <v>189</v>
      </c>
      <c r="B1676" s="58" t="s">
        <v>37</v>
      </c>
      <c r="C1676" s="61">
        <v>140</v>
      </c>
      <c r="D1676" s="60" t="s">
        <v>195</v>
      </c>
      <c r="E1676" s="50"/>
    </row>
    <row r="1677" spans="1:5" x14ac:dyDescent="0.15">
      <c r="A1677" s="57" t="s">
        <v>190</v>
      </c>
      <c r="B1677" s="58" t="s">
        <v>7</v>
      </c>
      <c r="C1677" s="59">
        <v>919</v>
      </c>
      <c r="D1677" s="60" t="s">
        <v>195</v>
      </c>
      <c r="E1677" s="50"/>
    </row>
    <row r="1678" spans="1:5" x14ac:dyDescent="0.15">
      <c r="A1678" s="57" t="s">
        <v>190</v>
      </c>
      <c r="B1678" s="58" t="s">
        <v>7</v>
      </c>
      <c r="C1678" s="61">
        <v>251</v>
      </c>
      <c r="D1678" s="60" t="s">
        <v>195</v>
      </c>
      <c r="E1678" s="51"/>
    </row>
    <row r="1679" spans="1:5" x14ac:dyDescent="0.15">
      <c r="A1679" s="57" t="s">
        <v>190</v>
      </c>
      <c r="B1679" s="58" t="s">
        <v>7</v>
      </c>
      <c r="C1679" s="59">
        <v>168</v>
      </c>
      <c r="D1679" s="60" t="s">
        <v>195</v>
      </c>
      <c r="E1679" s="50"/>
    </row>
    <row r="1680" spans="1:5" x14ac:dyDescent="0.15">
      <c r="A1680" s="57" t="s">
        <v>190</v>
      </c>
      <c r="B1680" s="58" t="s">
        <v>7</v>
      </c>
      <c r="C1680" s="61">
        <v>2256</v>
      </c>
      <c r="D1680" s="60" t="s">
        <v>195</v>
      </c>
      <c r="E1680" s="51"/>
    </row>
    <row r="1681" spans="1:5" x14ac:dyDescent="0.15">
      <c r="A1681" s="57" t="s">
        <v>190</v>
      </c>
      <c r="B1681" s="58" t="s">
        <v>7</v>
      </c>
      <c r="C1681" s="61">
        <v>1337</v>
      </c>
      <c r="D1681" s="60" t="s">
        <v>195</v>
      </c>
      <c r="E1681" s="50"/>
    </row>
    <row r="1682" spans="1:5" x14ac:dyDescent="0.15">
      <c r="A1682" s="57" t="s">
        <v>190</v>
      </c>
      <c r="B1682" s="58" t="s">
        <v>7</v>
      </c>
      <c r="C1682" s="61">
        <v>1365</v>
      </c>
      <c r="D1682" s="60" t="s">
        <v>195</v>
      </c>
      <c r="E1682" s="50"/>
    </row>
    <row r="1683" spans="1:5" x14ac:dyDescent="0.15">
      <c r="A1683" s="57" t="s">
        <v>190</v>
      </c>
      <c r="B1683" s="58" t="s">
        <v>7</v>
      </c>
      <c r="C1683" s="61">
        <v>585</v>
      </c>
      <c r="D1683" s="60" t="s">
        <v>195</v>
      </c>
      <c r="E1683" s="51"/>
    </row>
    <row r="1684" spans="1:5" x14ac:dyDescent="0.15">
      <c r="A1684" s="57" t="s">
        <v>190</v>
      </c>
      <c r="B1684" s="58" t="s">
        <v>7</v>
      </c>
      <c r="C1684" s="59">
        <v>1086</v>
      </c>
      <c r="D1684" s="60" t="s">
        <v>195</v>
      </c>
      <c r="E1684" s="50"/>
    </row>
    <row r="1685" spans="1:5" x14ac:dyDescent="0.15">
      <c r="A1685" s="57" t="s">
        <v>191</v>
      </c>
      <c r="B1685" s="58" t="s">
        <v>144</v>
      </c>
      <c r="C1685" s="59">
        <v>3248</v>
      </c>
      <c r="D1685" s="60" t="s">
        <v>195</v>
      </c>
      <c r="E1685" s="51"/>
    </row>
    <row r="1686" spans="1:5" x14ac:dyDescent="0.15">
      <c r="A1686" s="57" t="s">
        <v>191</v>
      </c>
      <c r="B1686" s="58" t="s">
        <v>144</v>
      </c>
      <c r="C1686" s="61">
        <v>11136</v>
      </c>
      <c r="D1686" s="60" t="s">
        <v>195</v>
      </c>
      <c r="E1686" s="50"/>
    </row>
    <row r="1687" spans="1:5" x14ac:dyDescent="0.15">
      <c r="A1687" s="57" t="s">
        <v>189</v>
      </c>
      <c r="B1687" s="58" t="s">
        <v>37</v>
      </c>
      <c r="C1687" s="61">
        <v>1671</v>
      </c>
      <c r="D1687" s="60" t="s">
        <v>195</v>
      </c>
      <c r="E1687" s="51"/>
    </row>
    <row r="1688" spans="1:5" x14ac:dyDescent="0.15">
      <c r="A1688" s="57" t="s">
        <v>189</v>
      </c>
      <c r="B1688" s="58" t="s">
        <v>37</v>
      </c>
      <c r="C1688" s="59">
        <v>4176</v>
      </c>
      <c r="D1688" s="60" t="s">
        <v>195</v>
      </c>
      <c r="E1688" s="50"/>
    </row>
    <row r="1689" spans="1:5" x14ac:dyDescent="0.15">
      <c r="A1689" s="57" t="s">
        <v>189</v>
      </c>
      <c r="B1689" s="58" t="s">
        <v>37</v>
      </c>
      <c r="C1689" s="59">
        <v>116</v>
      </c>
      <c r="D1689" s="60" t="s">
        <v>195</v>
      </c>
      <c r="E1689" s="51"/>
    </row>
    <row r="1690" spans="1:5" x14ac:dyDescent="0.15">
      <c r="A1690" s="57" t="s">
        <v>189</v>
      </c>
      <c r="B1690" s="58" t="s">
        <v>37</v>
      </c>
      <c r="C1690" s="61">
        <v>2228</v>
      </c>
      <c r="D1690" s="60" t="s">
        <v>195</v>
      </c>
      <c r="E1690" s="51"/>
    </row>
    <row r="1691" spans="1:5" x14ac:dyDescent="0.15">
      <c r="A1691" s="57" t="s">
        <v>189</v>
      </c>
      <c r="B1691" s="58" t="s">
        <v>37</v>
      </c>
      <c r="C1691" s="59">
        <v>1485</v>
      </c>
      <c r="D1691" s="60" t="s">
        <v>195</v>
      </c>
      <c r="E1691" s="50"/>
    </row>
    <row r="1692" spans="1:5" x14ac:dyDescent="0.15">
      <c r="A1692" s="57" t="s">
        <v>189</v>
      </c>
      <c r="B1692" s="58" t="s">
        <v>78</v>
      </c>
      <c r="C1692" s="59">
        <v>8352</v>
      </c>
      <c r="D1692" s="60" t="s">
        <v>195</v>
      </c>
      <c r="E1692" s="51"/>
    </row>
    <row r="1693" spans="1:5" x14ac:dyDescent="0.15">
      <c r="A1693" s="57" t="s">
        <v>189</v>
      </c>
      <c r="B1693" s="58" t="s">
        <v>78</v>
      </c>
      <c r="C1693" s="61">
        <v>26309</v>
      </c>
      <c r="D1693" s="60" t="s">
        <v>195</v>
      </c>
      <c r="E1693" s="50"/>
    </row>
    <row r="1694" spans="1:5" x14ac:dyDescent="0.15">
      <c r="A1694" s="57" t="s">
        <v>189</v>
      </c>
      <c r="B1694" s="58" t="s">
        <v>78</v>
      </c>
      <c r="C1694" s="59">
        <v>45936</v>
      </c>
      <c r="D1694" s="60" t="s">
        <v>195</v>
      </c>
      <c r="E1694" s="51"/>
    </row>
    <row r="1695" spans="1:5" x14ac:dyDescent="0.15">
      <c r="A1695" s="57" t="s">
        <v>190</v>
      </c>
      <c r="B1695" s="58" t="s">
        <v>78</v>
      </c>
      <c r="C1695" s="61">
        <v>45936</v>
      </c>
      <c r="D1695" s="60" t="s">
        <v>195</v>
      </c>
      <c r="E1695" s="50"/>
    </row>
    <row r="1696" spans="1:5" x14ac:dyDescent="0.15">
      <c r="A1696" s="57" t="s">
        <v>190</v>
      </c>
      <c r="B1696" s="58" t="s">
        <v>37</v>
      </c>
      <c r="C1696" s="61">
        <v>928</v>
      </c>
      <c r="D1696" s="60" t="s">
        <v>195</v>
      </c>
      <c r="E1696" s="50"/>
    </row>
    <row r="1697" spans="1:5" x14ac:dyDescent="0.15">
      <c r="A1697" s="57" t="s">
        <v>190</v>
      </c>
      <c r="B1697" s="58" t="s">
        <v>37</v>
      </c>
      <c r="C1697" s="59">
        <v>928</v>
      </c>
      <c r="D1697" s="60" t="s">
        <v>195</v>
      </c>
      <c r="E1697" s="50"/>
    </row>
    <row r="1698" spans="1:5" x14ac:dyDescent="0.15">
      <c r="A1698" s="57" t="s">
        <v>190</v>
      </c>
      <c r="B1698" s="58" t="s">
        <v>37</v>
      </c>
      <c r="C1698" s="61">
        <v>928</v>
      </c>
      <c r="D1698" s="60" t="s">
        <v>195</v>
      </c>
      <c r="E1698" s="51"/>
    </row>
    <row r="1699" spans="1:5" x14ac:dyDescent="0.15">
      <c r="A1699" s="57" t="s">
        <v>190</v>
      </c>
      <c r="B1699" s="58" t="s">
        <v>37</v>
      </c>
      <c r="C1699" s="59">
        <v>928</v>
      </c>
      <c r="D1699" s="60" t="s">
        <v>195</v>
      </c>
      <c r="E1699" s="51"/>
    </row>
    <row r="1700" spans="1:5" x14ac:dyDescent="0.15">
      <c r="A1700" s="57" t="s">
        <v>190</v>
      </c>
      <c r="B1700" s="58" t="s">
        <v>7</v>
      </c>
      <c r="C1700" s="61">
        <v>223</v>
      </c>
      <c r="D1700" s="60" t="s">
        <v>195</v>
      </c>
      <c r="E1700" s="50"/>
    </row>
    <row r="1701" spans="1:5" x14ac:dyDescent="0.15">
      <c r="A1701" s="57" t="s">
        <v>189</v>
      </c>
      <c r="B1701" s="58" t="s">
        <v>37</v>
      </c>
      <c r="C1701" s="59">
        <v>669</v>
      </c>
      <c r="D1701" s="60" t="s">
        <v>195</v>
      </c>
      <c r="E1701" s="50"/>
    </row>
    <row r="1702" spans="1:5" x14ac:dyDescent="0.15">
      <c r="A1702" s="57" t="s">
        <v>189</v>
      </c>
      <c r="B1702" s="58" t="s">
        <v>37</v>
      </c>
      <c r="C1702" s="61">
        <v>2228</v>
      </c>
      <c r="D1702" s="60" t="s">
        <v>195</v>
      </c>
      <c r="E1702" s="51"/>
    </row>
    <row r="1703" spans="1:5" x14ac:dyDescent="0.15">
      <c r="A1703" s="57" t="s">
        <v>189</v>
      </c>
      <c r="B1703" s="58" t="s">
        <v>37</v>
      </c>
      <c r="C1703" s="59">
        <v>3341</v>
      </c>
      <c r="D1703" s="60" t="s">
        <v>195</v>
      </c>
      <c r="E1703" s="51"/>
    </row>
    <row r="1704" spans="1:5" x14ac:dyDescent="0.15">
      <c r="A1704" s="57" t="s">
        <v>190</v>
      </c>
      <c r="B1704" s="58" t="s">
        <v>7</v>
      </c>
      <c r="C1704" s="61">
        <v>372</v>
      </c>
      <c r="D1704" s="60" t="s">
        <v>195</v>
      </c>
      <c r="E1704" s="51"/>
    </row>
    <row r="1705" spans="1:5" x14ac:dyDescent="0.15">
      <c r="A1705" s="57" t="s">
        <v>190</v>
      </c>
      <c r="B1705" s="58" t="s">
        <v>7</v>
      </c>
      <c r="C1705" s="61">
        <v>12473</v>
      </c>
      <c r="D1705" s="60" t="s">
        <v>195</v>
      </c>
      <c r="E1705" s="51"/>
    </row>
    <row r="1706" spans="1:5" x14ac:dyDescent="0.15">
      <c r="A1706" s="57" t="s">
        <v>189</v>
      </c>
      <c r="B1706" s="58" t="s">
        <v>144</v>
      </c>
      <c r="C1706" s="59">
        <v>22272</v>
      </c>
      <c r="D1706" s="60" t="s">
        <v>195</v>
      </c>
      <c r="E1706" s="51"/>
    </row>
    <row r="1707" spans="1:5" x14ac:dyDescent="0.15">
      <c r="A1707" s="57" t="s">
        <v>189</v>
      </c>
      <c r="B1707" s="58" t="s">
        <v>37</v>
      </c>
      <c r="C1707" s="61">
        <v>24</v>
      </c>
      <c r="D1707" s="60" t="s">
        <v>195</v>
      </c>
      <c r="E1707" s="50"/>
    </row>
    <row r="1708" spans="1:5" x14ac:dyDescent="0.15">
      <c r="A1708" s="57" t="s">
        <v>189</v>
      </c>
      <c r="B1708" s="58" t="s">
        <v>37</v>
      </c>
      <c r="C1708" s="59">
        <v>279</v>
      </c>
      <c r="D1708" s="60" t="s">
        <v>195</v>
      </c>
      <c r="E1708" s="51"/>
    </row>
    <row r="1709" spans="1:5" x14ac:dyDescent="0.15">
      <c r="A1709" s="57" t="s">
        <v>189</v>
      </c>
      <c r="B1709" s="58" t="s">
        <v>37</v>
      </c>
      <c r="C1709" s="61">
        <v>1671</v>
      </c>
      <c r="D1709" s="60" t="s">
        <v>195</v>
      </c>
      <c r="E1709" s="50"/>
    </row>
    <row r="1710" spans="1:5" x14ac:dyDescent="0.15">
      <c r="A1710" s="57" t="s">
        <v>189</v>
      </c>
      <c r="B1710" s="58" t="s">
        <v>37</v>
      </c>
      <c r="C1710" s="59">
        <v>232</v>
      </c>
      <c r="D1710" s="60" t="s">
        <v>195</v>
      </c>
      <c r="E1710" s="50"/>
    </row>
    <row r="1711" spans="1:5" x14ac:dyDescent="0.15">
      <c r="A1711" s="57" t="s">
        <v>189</v>
      </c>
      <c r="B1711" s="58" t="s">
        <v>37</v>
      </c>
      <c r="C1711" s="59">
        <v>4176</v>
      </c>
      <c r="D1711" s="60" t="s">
        <v>195</v>
      </c>
      <c r="E1711" s="51"/>
    </row>
    <row r="1712" spans="1:5" x14ac:dyDescent="0.15">
      <c r="A1712" s="57" t="s">
        <v>189</v>
      </c>
      <c r="B1712" s="58" t="s">
        <v>37</v>
      </c>
      <c r="C1712" s="61">
        <v>557</v>
      </c>
      <c r="D1712" s="60" t="s">
        <v>195</v>
      </c>
      <c r="E1712" s="50"/>
    </row>
    <row r="1713" spans="1:5" x14ac:dyDescent="0.15">
      <c r="A1713" s="57" t="s">
        <v>189</v>
      </c>
      <c r="B1713" s="58" t="s">
        <v>37</v>
      </c>
      <c r="C1713" s="59">
        <v>8909</v>
      </c>
      <c r="D1713" s="60" t="s">
        <v>195</v>
      </c>
      <c r="E1713" s="50"/>
    </row>
    <row r="1714" spans="1:5" x14ac:dyDescent="0.15">
      <c r="A1714" s="57" t="s">
        <v>189</v>
      </c>
      <c r="B1714" s="58" t="s">
        <v>37</v>
      </c>
      <c r="C1714" s="61">
        <v>1671</v>
      </c>
      <c r="D1714" s="60" t="s">
        <v>195</v>
      </c>
      <c r="E1714" s="51"/>
    </row>
    <row r="1715" spans="1:5" x14ac:dyDescent="0.15">
      <c r="A1715" s="57" t="s">
        <v>190</v>
      </c>
      <c r="B1715" s="58" t="s">
        <v>144</v>
      </c>
      <c r="C1715" s="59">
        <v>1964</v>
      </c>
      <c r="D1715" s="60" t="s">
        <v>195</v>
      </c>
      <c r="E1715" s="50"/>
    </row>
    <row r="1716" spans="1:5" x14ac:dyDescent="0.15">
      <c r="A1716" s="57" t="s">
        <v>190</v>
      </c>
      <c r="B1716" s="58" t="s">
        <v>144</v>
      </c>
      <c r="C1716" s="61">
        <v>2239</v>
      </c>
      <c r="D1716" s="60" t="s">
        <v>195</v>
      </c>
      <c r="E1716" s="51"/>
    </row>
    <row r="1717" spans="1:5" x14ac:dyDescent="0.15">
      <c r="A1717" s="57" t="s">
        <v>190</v>
      </c>
      <c r="B1717" s="58" t="s">
        <v>78</v>
      </c>
      <c r="C1717" s="61">
        <v>2256</v>
      </c>
      <c r="D1717" s="60" t="s">
        <v>195</v>
      </c>
      <c r="E1717" s="50"/>
    </row>
    <row r="1718" spans="1:5" x14ac:dyDescent="0.15">
      <c r="A1718" s="57" t="s">
        <v>190</v>
      </c>
      <c r="B1718" s="58" t="s">
        <v>78</v>
      </c>
      <c r="C1718" s="59">
        <v>919</v>
      </c>
      <c r="D1718" s="60" t="s">
        <v>195</v>
      </c>
      <c r="E1718" s="51"/>
    </row>
    <row r="1719" spans="1:5" x14ac:dyDescent="0.15">
      <c r="A1719" s="57" t="s">
        <v>190</v>
      </c>
      <c r="B1719" s="58" t="s">
        <v>37</v>
      </c>
      <c r="C1719" s="61">
        <v>140</v>
      </c>
      <c r="D1719" s="60" t="s">
        <v>195</v>
      </c>
      <c r="E1719" s="50"/>
    </row>
    <row r="1720" spans="1:5" x14ac:dyDescent="0.15">
      <c r="A1720" s="57" t="s">
        <v>190</v>
      </c>
      <c r="B1720" s="58" t="s">
        <v>37</v>
      </c>
      <c r="C1720" s="59">
        <v>279</v>
      </c>
      <c r="D1720" s="60" t="s">
        <v>195</v>
      </c>
      <c r="E1720" s="51"/>
    </row>
    <row r="1721" spans="1:5" x14ac:dyDescent="0.15">
      <c r="A1721" s="57" t="s">
        <v>190</v>
      </c>
      <c r="B1721" s="58" t="s">
        <v>37</v>
      </c>
      <c r="C1721" s="61">
        <v>557</v>
      </c>
      <c r="D1721" s="60" t="s">
        <v>195</v>
      </c>
      <c r="E1721" s="51"/>
    </row>
    <row r="1722" spans="1:5" x14ac:dyDescent="0.15">
      <c r="A1722" s="57" t="s">
        <v>190</v>
      </c>
      <c r="B1722" s="58" t="s">
        <v>37</v>
      </c>
      <c r="C1722" s="59">
        <v>279</v>
      </c>
      <c r="D1722" s="60" t="s">
        <v>195</v>
      </c>
      <c r="E1722" s="50"/>
    </row>
    <row r="1723" spans="1:5" x14ac:dyDescent="0.15">
      <c r="A1723" s="57" t="s">
        <v>190</v>
      </c>
      <c r="B1723" s="58" t="s">
        <v>78</v>
      </c>
      <c r="C1723" s="59">
        <v>502</v>
      </c>
      <c r="D1723" s="60" t="s">
        <v>195</v>
      </c>
      <c r="E1723" s="51"/>
    </row>
    <row r="1724" spans="1:5" x14ac:dyDescent="0.15">
      <c r="A1724" s="57" t="s">
        <v>190</v>
      </c>
      <c r="B1724" s="58" t="s">
        <v>78</v>
      </c>
      <c r="C1724" s="61">
        <v>650</v>
      </c>
      <c r="D1724" s="60" t="s">
        <v>195</v>
      </c>
      <c r="E1724" s="50"/>
    </row>
    <row r="1725" spans="1:5" x14ac:dyDescent="0.15">
      <c r="A1725" s="57" t="s">
        <v>190</v>
      </c>
      <c r="B1725" s="58" t="s">
        <v>78</v>
      </c>
      <c r="C1725" s="59">
        <v>1880</v>
      </c>
      <c r="D1725" s="60" t="s">
        <v>195</v>
      </c>
      <c r="E1725" s="51"/>
    </row>
    <row r="1726" spans="1:5" x14ac:dyDescent="0.15">
      <c r="A1726" s="57" t="s">
        <v>190</v>
      </c>
      <c r="B1726" s="58" t="s">
        <v>78</v>
      </c>
      <c r="C1726" s="59">
        <v>2784</v>
      </c>
      <c r="D1726" s="60" t="s">
        <v>195</v>
      </c>
      <c r="E1726" s="50"/>
    </row>
    <row r="1727" spans="1:5" x14ac:dyDescent="0.15">
      <c r="A1727" s="57" t="s">
        <v>190</v>
      </c>
      <c r="B1727" s="58" t="s">
        <v>78</v>
      </c>
      <c r="C1727" s="61">
        <v>2228</v>
      </c>
      <c r="D1727" s="60" t="s">
        <v>195</v>
      </c>
      <c r="E1727" s="51"/>
    </row>
    <row r="1728" spans="1:5" x14ac:dyDescent="0.15">
      <c r="A1728" s="57" t="s">
        <v>190</v>
      </c>
      <c r="B1728" s="58" t="s">
        <v>78</v>
      </c>
      <c r="C1728" s="59">
        <v>1114</v>
      </c>
      <c r="D1728" s="60" t="s">
        <v>195</v>
      </c>
      <c r="E1728" s="50"/>
    </row>
    <row r="1729" spans="1:5" x14ac:dyDescent="0.15">
      <c r="A1729" s="57" t="s">
        <v>190</v>
      </c>
      <c r="B1729" s="58" t="s">
        <v>78</v>
      </c>
      <c r="C1729" s="61">
        <v>743</v>
      </c>
      <c r="D1729" s="60" t="s">
        <v>195</v>
      </c>
      <c r="E1729" s="51"/>
    </row>
    <row r="1730" spans="1:5" x14ac:dyDescent="0.15">
      <c r="A1730" s="57" t="s">
        <v>190</v>
      </c>
      <c r="B1730" s="58" t="s">
        <v>78</v>
      </c>
      <c r="C1730" s="59">
        <v>1300</v>
      </c>
      <c r="D1730" s="60" t="s">
        <v>195</v>
      </c>
      <c r="E1730" s="50"/>
    </row>
    <row r="1731" spans="1:5" x14ac:dyDescent="0.15">
      <c r="A1731" s="57" t="s">
        <v>190</v>
      </c>
      <c r="B1731" s="58" t="s">
        <v>124</v>
      </c>
      <c r="C1731" s="59">
        <v>1318</v>
      </c>
      <c r="D1731" s="60" t="s">
        <v>195</v>
      </c>
      <c r="E1731" s="50"/>
    </row>
    <row r="1732" spans="1:5" x14ac:dyDescent="0.15">
      <c r="A1732" s="57" t="s">
        <v>190</v>
      </c>
      <c r="B1732" s="58" t="s">
        <v>78</v>
      </c>
      <c r="C1732" s="61">
        <v>18375</v>
      </c>
      <c r="D1732" s="60" t="s">
        <v>195</v>
      </c>
      <c r="E1732" s="50"/>
    </row>
    <row r="1733" spans="1:5" x14ac:dyDescent="0.15">
      <c r="A1733" s="57" t="s">
        <v>190</v>
      </c>
      <c r="B1733" s="58" t="s">
        <v>78</v>
      </c>
      <c r="C1733" s="59">
        <v>45936</v>
      </c>
      <c r="D1733" s="60" t="s">
        <v>195</v>
      </c>
      <c r="E1733" s="51"/>
    </row>
    <row r="1734" spans="1:5" x14ac:dyDescent="0.15">
      <c r="A1734" s="57" t="s">
        <v>190</v>
      </c>
      <c r="B1734" s="58" t="s">
        <v>7</v>
      </c>
      <c r="C1734" s="59">
        <v>1056</v>
      </c>
      <c r="D1734" s="60" t="s">
        <v>195</v>
      </c>
      <c r="E1734" s="50"/>
    </row>
    <row r="1735" spans="1:5" x14ac:dyDescent="0.15">
      <c r="A1735" s="57" t="s">
        <v>190</v>
      </c>
      <c r="B1735" s="58" t="s">
        <v>37</v>
      </c>
      <c r="C1735" s="59">
        <v>70</v>
      </c>
      <c r="D1735" s="60" t="s">
        <v>195</v>
      </c>
      <c r="E1735" s="50"/>
    </row>
    <row r="1736" spans="1:5" x14ac:dyDescent="0.15">
      <c r="A1736" s="57" t="s">
        <v>189</v>
      </c>
      <c r="B1736" s="58" t="s">
        <v>37</v>
      </c>
      <c r="C1736" s="59">
        <v>464</v>
      </c>
      <c r="D1736" s="60" t="s">
        <v>195</v>
      </c>
      <c r="E1736" s="51"/>
    </row>
    <row r="1737" spans="1:5" x14ac:dyDescent="0.15">
      <c r="A1737" s="57" t="s">
        <v>189</v>
      </c>
      <c r="B1737" s="58" t="s">
        <v>37</v>
      </c>
      <c r="C1737" s="59">
        <v>3968</v>
      </c>
      <c r="D1737" s="60" t="s">
        <v>195</v>
      </c>
      <c r="E1737" s="51"/>
    </row>
    <row r="1738" spans="1:5" x14ac:dyDescent="0.15">
      <c r="A1738" s="57" t="s">
        <v>189</v>
      </c>
      <c r="B1738" s="58" t="s">
        <v>37</v>
      </c>
      <c r="C1738" s="59">
        <v>464</v>
      </c>
      <c r="D1738" s="60" t="s">
        <v>195</v>
      </c>
      <c r="E1738" s="51"/>
    </row>
    <row r="1739" spans="1:5" x14ac:dyDescent="0.15">
      <c r="A1739" s="57" t="s">
        <v>189</v>
      </c>
      <c r="B1739" s="58" t="s">
        <v>37</v>
      </c>
      <c r="C1739" s="59">
        <v>2005</v>
      </c>
      <c r="D1739" s="60" t="s">
        <v>195</v>
      </c>
      <c r="E1739" s="51"/>
    </row>
    <row r="1740" spans="1:5" x14ac:dyDescent="0.15">
      <c r="A1740" s="57" t="s">
        <v>189</v>
      </c>
      <c r="B1740" s="58" t="s">
        <v>37</v>
      </c>
      <c r="C1740" s="61">
        <v>1114</v>
      </c>
      <c r="D1740" s="60" t="s">
        <v>195</v>
      </c>
      <c r="E1740" s="50"/>
    </row>
    <row r="1741" spans="1:5" x14ac:dyDescent="0.15">
      <c r="A1741" s="57" t="s">
        <v>189</v>
      </c>
      <c r="B1741" s="58" t="s">
        <v>37</v>
      </c>
      <c r="C1741" s="59">
        <v>743</v>
      </c>
      <c r="D1741" s="60" t="s">
        <v>195</v>
      </c>
      <c r="E1741" s="50"/>
    </row>
    <row r="1742" spans="1:5" x14ac:dyDescent="0.15">
      <c r="A1742" s="57" t="s">
        <v>189</v>
      </c>
      <c r="B1742" s="58" t="s">
        <v>37</v>
      </c>
      <c r="C1742" s="59">
        <v>3341</v>
      </c>
      <c r="D1742" s="60" t="s">
        <v>195</v>
      </c>
      <c r="E1742" s="51"/>
    </row>
    <row r="1743" spans="1:5" x14ac:dyDescent="0.15">
      <c r="A1743" s="57" t="s">
        <v>189</v>
      </c>
      <c r="B1743" s="58" t="s">
        <v>37</v>
      </c>
      <c r="C1743" s="61">
        <v>1485</v>
      </c>
      <c r="D1743" s="60" t="s">
        <v>195</v>
      </c>
      <c r="E1743" s="50"/>
    </row>
    <row r="1744" spans="1:5" x14ac:dyDescent="0.15">
      <c r="A1744" s="57" t="s">
        <v>190</v>
      </c>
      <c r="B1744" s="58" t="s">
        <v>7</v>
      </c>
      <c r="C1744" s="59">
        <v>293</v>
      </c>
      <c r="D1744" s="60" t="s">
        <v>195</v>
      </c>
      <c r="E1744" s="51"/>
    </row>
    <row r="1745" spans="1:5" x14ac:dyDescent="0.15">
      <c r="A1745" s="57" t="s">
        <v>190</v>
      </c>
      <c r="B1745" s="58" t="s">
        <v>7</v>
      </c>
      <c r="C1745" s="61">
        <v>121</v>
      </c>
      <c r="D1745" s="60" t="s">
        <v>195</v>
      </c>
      <c r="E1745" s="50"/>
    </row>
    <row r="1746" spans="1:5" x14ac:dyDescent="0.15">
      <c r="A1746" s="57" t="s">
        <v>190</v>
      </c>
      <c r="B1746" s="58" t="s">
        <v>7</v>
      </c>
      <c r="C1746" s="59">
        <v>84</v>
      </c>
      <c r="D1746" s="60" t="s">
        <v>195</v>
      </c>
      <c r="E1746" s="50"/>
    </row>
    <row r="1747" spans="1:5" x14ac:dyDescent="0.15">
      <c r="A1747" s="57" t="s">
        <v>189</v>
      </c>
      <c r="B1747" s="58" t="s">
        <v>37</v>
      </c>
      <c r="C1747" s="59">
        <v>195</v>
      </c>
      <c r="D1747" s="60" t="s">
        <v>195</v>
      </c>
      <c r="E1747" s="51"/>
    </row>
    <row r="1748" spans="1:5" x14ac:dyDescent="0.15">
      <c r="A1748" s="57" t="s">
        <v>189</v>
      </c>
      <c r="B1748" s="58" t="s">
        <v>37</v>
      </c>
      <c r="C1748" s="59">
        <v>232</v>
      </c>
      <c r="D1748" s="60" t="s">
        <v>195</v>
      </c>
      <c r="E1748" s="50"/>
    </row>
    <row r="1749" spans="1:5" x14ac:dyDescent="0.15">
      <c r="A1749" s="57" t="s">
        <v>189</v>
      </c>
      <c r="B1749" s="58" t="s">
        <v>37</v>
      </c>
      <c r="C1749" s="61">
        <v>8352</v>
      </c>
      <c r="D1749" s="60" t="s">
        <v>195</v>
      </c>
      <c r="E1749" s="50"/>
    </row>
    <row r="1750" spans="1:5" x14ac:dyDescent="0.15">
      <c r="A1750" s="57" t="s">
        <v>189</v>
      </c>
      <c r="B1750" s="58" t="s">
        <v>37</v>
      </c>
      <c r="C1750" s="61">
        <v>2005</v>
      </c>
      <c r="D1750" s="60" t="s">
        <v>195</v>
      </c>
      <c r="E1750" s="50"/>
    </row>
    <row r="1751" spans="1:5" x14ac:dyDescent="0.15">
      <c r="A1751" s="57" t="s">
        <v>189</v>
      </c>
      <c r="B1751" s="58" t="s">
        <v>37</v>
      </c>
      <c r="C1751" s="61">
        <v>1114</v>
      </c>
      <c r="D1751" s="60" t="s">
        <v>195</v>
      </c>
      <c r="E1751" s="51"/>
    </row>
    <row r="1752" spans="1:5" x14ac:dyDescent="0.15">
      <c r="A1752" s="57" t="s">
        <v>189</v>
      </c>
      <c r="B1752" s="58" t="s">
        <v>37</v>
      </c>
      <c r="C1752" s="59">
        <v>5940</v>
      </c>
      <c r="D1752" s="60" t="s">
        <v>195</v>
      </c>
      <c r="E1752" s="50"/>
    </row>
    <row r="1753" spans="1:5" x14ac:dyDescent="0.15">
      <c r="A1753" s="57" t="s">
        <v>189</v>
      </c>
      <c r="B1753" s="58" t="s">
        <v>37</v>
      </c>
      <c r="C1753" s="61">
        <v>4455</v>
      </c>
      <c r="D1753" s="60" t="s">
        <v>195</v>
      </c>
      <c r="E1753" s="51"/>
    </row>
    <row r="1754" spans="1:5" x14ac:dyDescent="0.15">
      <c r="A1754" s="57" t="s">
        <v>189</v>
      </c>
      <c r="B1754" s="58" t="s">
        <v>37</v>
      </c>
      <c r="C1754" s="59">
        <v>706</v>
      </c>
      <c r="D1754" s="60" t="s">
        <v>195</v>
      </c>
      <c r="E1754" s="50"/>
    </row>
    <row r="1755" spans="1:5" x14ac:dyDescent="0.15">
      <c r="A1755" s="57" t="s">
        <v>190</v>
      </c>
      <c r="B1755" s="58" t="s">
        <v>37</v>
      </c>
      <c r="C1755" s="59">
        <v>836</v>
      </c>
      <c r="D1755" s="60" t="s">
        <v>195</v>
      </c>
      <c r="E1755" s="51"/>
    </row>
    <row r="1756" spans="1:5" x14ac:dyDescent="0.15">
      <c r="A1756" s="57" t="s">
        <v>190</v>
      </c>
      <c r="B1756" s="58" t="s">
        <v>78</v>
      </c>
      <c r="C1756" s="59">
        <v>45936</v>
      </c>
      <c r="D1756" s="60" t="s">
        <v>195</v>
      </c>
      <c r="E1756" s="50"/>
    </row>
    <row r="1757" spans="1:5" x14ac:dyDescent="0.15">
      <c r="A1757" s="57" t="s">
        <v>190</v>
      </c>
      <c r="B1757" s="58" t="s">
        <v>7</v>
      </c>
      <c r="C1757" s="59">
        <v>1782</v>
      </c>
      <c r="D1757" s="60" t="s">
        <v>195</v>
      </c>
      <c r="E1757" s="50"/>
    </row>
    <row r="1758" spans="1:5" x14ac:dyDescent="0.15">
      <c r="A1758" s="57" t="s">
        <v>190</v>
      </c>
      <c r="B1758" s="58" t="s">
        <v>144</v>
      </c>
      <c r="C1758" s="61">
        <v>8909</v>
      </c>
      <c r="D1758" s="60" t="s">
        <v>195</v>
      </c>
      <c r="E1758" s="51"/>
    </row>
    <row r="1759" spans="1:5" x14ac:dyDescent="0.15">
      <c r="A1759" s="57" t="s">
        <v>190</v>
      </c>
      <c r="B1759" s="58" t="s">
        <v>37</v>
      </c>
      <c r="C1759" s="61">
        <v>2116</v>
      </c>
      <c r="D1759" s="60" t="s">
        <v>195</v>
      </c>
      <c r="E1759" s="50"/>
    </row>
    <row r="1760" spans="1:5" x14ac:dyDescent="0.15">
      <c r="A1760" s="57" t="s">
        <v>190</v>
      </c>
      <c r="B1760" s="58" t="s">
        <v>37</v>
      </c>
      <c r="C1760" s="59">
        <v>743</v>
      </c>
      <c r="D1760" s="60" t="s">
        <v>195</v>
      </c>
      <c r="E1760" s="51"/>
    </row>
    <row r="1761" spans="1:5" x14ac:dyDescent="0.15">
      <c r="A1761" s="57" t="s">
        <v>190</v>
      </c>
      <c r="B1761" s="58" t="s">
        <v>37</v>
      </c>
      <c r="C1761" s="61">
        <v>4455</v>
      </c>
      <c r="D1761" s="60" t="s">
        <v>195</v>
      </c>
      <c r="E1761" s="50"/>
    </row>
    <row r="1762" spans="1:5" x14ac:dyDescent="0.15">
      <c r="A1762" s="57" t="s">
        <v>190</v>
      </c>
      <c r="B1762" s="58" t="s">
        <v>37</v>
      </c>
      <c r="C1762" s="59">
        <v>6682</v>
      </c>
      <c r="D1762" s="60" t="s">
        <v>195</v>
      </c>
      <c r="E1762" s="51"/>
    </row>
    <row r="1763" spans="1:5" x14ac:dyDescent="0.15">
      <c r="A1763" s="57" t="s">
        <v>190</v>
      </c>
      <c r="B1763" s="58" t="s">
        <v>37</v>
      </c>
      <c r="C1763" s="61">
        <v>1485</v>
      </c>
      <c r="D1763" s="60" t="s">
        <v>195</v>
      </c>
      <c r="E1763" s="50"/>
    </row>
    <row r="1764" spans="1:5" x14ac:dyDescent="0.15">
      <c r="A1764" s="57" t="s">
        <v>190</v>
      </c>
      <c r="B1764" s="58" t="s">
        <v>37</v>
      </c>
      <c r="C1764" s="61">
        <v>47</v>
      </c>
      <c r="D1764" s="60" t="s">
        <v>195</v>
      </c>
      <c r="E1764" s="50"/>
    </row>
    <row r="1765" spans="1:5" x14ac:dyDescent="0.15">
      <c r="A1765" s="57" t="s">
        <v>190</v>
      </c>
      <c r="B1765" s="58" t="s">
        <v>37</v>
      </c>
      <c r="C1765" s="59">
        <v>279</v>
      </c>
      <c r="D1765" s="60" t="s">
        <v>195</v>
      </c>
      <c r="E1765" s="51"/>
    </row>
    <row r="1766" spans="1:5" x14ac:dyDescent="0.15">
      <c r="A1766" s="57" t="s">
        <v>190</v>
      </c>
      <c r="B1766" s="58" t="s">
        <v>37</v>
      </c>
      <c r="C1766" s="61">
        <v>1671</v>
      </c>
      <c r="D1766" s="60" t="s">
        <v>195</v>
      </c>
      <c r="E1766" s="50"/>
    </row>
    <row r="1767" spans="1:5" x14ac:dyDescent="0.15">
      <c r="A1767" s="57" t="s">
        <v>190</v>
      </c>
      <c r="B1767" s="58" t="s">
        <v>37</v>
      </c>
      <c r="C1767" s="59">
        <v>232</v>
      </c>
      <c r="D1767" s="60" t="s">
        <v>195</v>
      </c>
      <c r="E1767" s="50"/>
    </row>
    <row r="1768" spans="1:5" x14ac:dyDescent="0.15">
      <c r="A1768" s="57" t="s">
        <v>190</v>
      </c>
      <c r="B1768" s="58" t="s">
        <v>37</v>
      </c>
      <c r="C1768" s="59">
        <v>4176</v>
      </c>
      <c r="D1768" s="60" t="s">
        <v>195</v>
      </c>
      <c r="E1768" s="51"/>
    </row>
    <row r="1769" spans="1:5" x14ac:dyDescent="0.15">
      <c r="A1769" s="57" t="s">
        <v>190</v>
      </c>
      <c r="B1769" s="58" t="s">
        <v>37</v>
      </c>
      <c r="C1769" s="59">
        <v>140</v>
      </c>
      <c r="D1769" s="60" t="s">
        <v>195</v>
      </c>
      <c r="E1769" s="50"/>
    </row>
    <row r="1770" spans="1:5" x14ac:dyDescent="0.15">
      <c r="A1770" s="57" t="s">
        <v>190</v>
      </c>
      <c r="B1770" s="58" t="s">
        <v>37</v>
      </c>
      <c r="C1770" s="61">
        <v>279</v>
      </c>
      <c r="D1770" s="60" t="s">
        <v>195</v>
      </c>
      <c r="E1770" s="51"/>
    </row>
    <row r="1771" spans="1:5" x14ac:dyDescent="0.15">
      <c r="A1771" s="57" t="s">
        <v>190</v>
      </c>
      <c r="B1771" s="58" t="s">
        <v>37</v>
      </c>
      <c r="C1771" s="59">
        <v>279</v>
      </c>
      <c r="D1771" s="60" t="s">
        <v>195</v>
      </c>
      <c r="E1771" s="50"/>
    </row>
    <row r="1772" spans="1:5" x14ac:dyDescent="0.15">
      <c r="A1772" s="57" t="s">
        <v>190</v>
      </c>
      <c r="B1772" s="58" t="s">
        <v>37</v>
      </c>
      <c r="C1772" s="59">
        <v>2228</v>
      </c>
      <c r="D1772" s="60" t="s">
        <v>195</v>
      </c>
      <c r="E1772" s="51"/>
    </row>
    <row r="1773" spans="1:5" x14ac:dyDescent="0.15">
      <c r="A1773" s="57" t="s">
        <v>190</v>
      </c>
      <c r="B1773" s="58" t="s">
        <v>37</v>
      </c>
      <c r="C1773" s="61">
        <v>4084</v>
      </c>
      <c r="D1773" s="60" t="s">
        <v>195</v>
      </c>
      <c r="E1773" s="50"/>
    </row>
    <row r="1774" spans="1:5" x14ac:dyDescent="0.15">
      <c r="A1774" s="57" t="s">
        <v>190</v>
      </c>
      <c r="B1774" s="58" t="s">
        <v>37</v>
      </c>
      <c r="C1774" s="61">
        <v>4455</v>
      </c>
      <c r="D1774" s="60" t="s">
        <v>195</v>
      </c>
      <c r="E1774" s="51"/>
    </row>
    <row r="1775" spans="1:5" x14ac:dyDescent="0.15">
      <c r="A1775" s="57" t="s">
        <v>190</v>
      </c>
      <c r="B1775" s="58" t="s">
        <v>37</v>
      </c>
      <c r="C1775" s="59">
        <v>743</v>
      </c>
      <c r="D1775" s="60" t="s">
        <v>195</v>
      </c>
      <c r="E1775" s="51"/>
    </row>
    <row r="1776" spans="1:5" x14ac:dyDescent="0.15">
      <c r="A1776" s="57" t="s">
        <v>190</v>
      </c>
      <c r="B1776" s="58" t="s">
        <v>37</v>
      </c>
      <c r="C1776" s="59">
        <v>1671</v>
      </c>
      <c r="D1776" s="60" t="s">
        <v>195</v>
      </c>
      <c r="E1776" s="50"/>
    </row>
    <row r="1777" spans="1:5" x14ac:dyDescent="0.15">
      <c r="A1777" s="57" t="s">
        <v>190</v>
      </c>
      <c r="B1777" s="58" t="s">
        <v>37</v>
      </c>
      <c r="C1777" s="61">
        <v>8352</v>
      </c>
      <c r="D1777" s="60" t="s">
        <v>195</v>
      </c>
      <c r="E1777" s="51"/>
    </row>
    <row r="1778" spans="1:5" x14ac:dyDescent="0.15">
      <c r="A1778" s="57" t="s">
        <v>190</v>
      </c>
      <c r="B1778" s="58" t="s">
        <v>37</v>
      </c>
      <c r="C1778" s="59">
        <v>279</v>
      </c>
      <c r="D1778" s="60" t="s">
        <v>195</v>
      </c>
      <c r="E1778" s="50"/>
    </row>
    <row r="1779" spans="1:5" x14ac:dyDescent="0.15">
      <c r="A1779" s="57" t="s">
        <v>190</v>
      </c>
      <c r="B1779" s="58" t="s">
        <v>37</v>
      </c>
      <c r="C1779" s="61">
        <v>3341</v>
      </c>
      <c r="D1779" s="60" t="s">
        <v>195</v>
      </c>
      <c r="E1779" s="51"/>
    </row>
    <row r="1780" spans="1:5" x14ac:dyDescent="0.15">
      <c r="A1780" s="57" t="s">
        <v>190</v>
      </c>
      <c r="B1780" s="58" t="s">
        <v>37</v>
      </c>
      <c r="C1780" s="59">
        <v>7424</v>
      </c>
      <c r="D1780" s="60" t="s">
        <v>195</v>
      </c>
      <c r="E1780" s="50"/>
    </row>
    <row r="1781" spans="1:5" x14ac:dyDescent="0.15">
      <c r="A1781" s="57" t="s">
        <v>190</v>
      </c>
      <c r="B1781" s="58" t="s">
        <v>37</v>
      </c>
      <c r="C1781" s="61">
        <v>4455</v>
      </c>
      <c r="D1781" s="60" t="s">
        <v>195</v>
      </c>
      <c r="E1781" s="51"/>
    </row>
    <row r="1782" spans="1:5" x14ac:dyDescent="0.15">
      <c r="A1782" s="57" t="s">
        <v>190</v>
      </c>
      <c r="B1782" s="58" t="s">
        <v>37</v>
      </c>
      <c r="C1782" s="59">
        <v>1114</v>
      </c>
      <c r="D1782" s="60" t="s">
        <v>195</v>
      </c>
      <c r="E1782" s="51"/>
    </row>
    <row r="1783" spans="1:5" x14ac:dyDescent="0.15">
      <c r="A1783" s="57" t="s">
        <v>190</v>
      </c>
      <c r="B1783" s="58" t="s">
        <v>37</v>
      </c>
      <c r="C1783" s="59">
        <v>1114</v>
      </c>
      <c r="D1783" s="60" t="s">
        <v>195</v>
      </c>
      <c r="E1783" s="50"/>
    </row>
    <row r="1784" spans="1:5" x14ac:dyDescent="0.15">
      <c r="A1784" s="57" t="s">
        <v>190</v>
      </c>
      <c r="B1784" s="58" t="s">
        <v>37</v>
      </c>
      <c r="C1784" s="61">
        <v>1114</v>
      </c>
      <c r="D1784" s="60" t="s">
        <v>195</v>
      </c>
      <c r="E1784" s="51"/>
    </row>
    <row r="1785" spans="1:5" x14ac:dyDescent="0.15">
      <c r="A1785" s="57" t="s">
        <v>190</v>
      </c>
      <c r="B1785" s="58" t="s">
        <v>37</v>
      </c>
      <c r="C1785" s="59">
        <v>279</v>
      </c>
      <c r="D1785" s="60" t="s">
        <v>195</v>
      </c>
      <c r="E1785" s="51"/>
    </row>
    <row r="1786" spans="1:5" x14ac:dyDescent="0.15">
      <c r="A1786" s="57" t="s">
        <v>190</v>
      </c>
      <c r="B1786" s="58" t="s">
        <v>7</v>
      </c>
      <c r="C1786" s="61">
        <v>140</v>
      </c>
      <c r="D1786" s="60" t="s">
        <v>195</v>
      </c>
      <c r="E1786" s="50"/>
    </row>
    <row r="1787" spans="1:5" x14ac:dyDescent="0.15">
      <c r="A1787" s="57" t="s">
        <v>190</v>
      </c>
      <c r="B1787" s="58" t="s">
        <v>7</v>
      </c>
      <c r="C1787" s="59">
        <v>186</v>
      </c>
      <c r="D1787" s="60" t="s">
        <v>195</v>
      </c>
      <c r="E1787" s="50"/>
    </row>
    <row r="1788" spans="1:5" x14ac:dyDescent="0.15">
      <c r="A1788" s="57" t="s">
        <v>190</v>
      </c>
      <c r="B1788" s="58" t="s">
        <v>7</v>
      </c>
      <c r="C1788" s="59">
        <v>12473</v>
      </c>
      <c r="D1788" s="60" t="s">
        <v>195</v>
      </c>
      <c r="E1788" s="50"/>
    </row>
    <row r="1789" spans="1:5" x14ac:dyDescent="0.15">
      <c r="A1789" s="57" t="s">
        <v>190</v>
      </c>
      <c r="B1789" s="58" t="s">
        <v>78</v>
      </c>
      <c r="C1789" s="61">
        <v>3341</v>
      </c>
      <c r="D1789" s="60" t="s">
        <v>195</v>
      </c>
      <c r="E1789" s="51"/>
    </row>
    <row r="1790" spans="1:5" x14ac:dyDescent="0.15">
      <c r="A1790" s="57" t="s">
        <v>190</v>
      </c>
      <c r="B1790" s="58" t="s">
        <v>78</v>
      </c>
      <c r="C1790" s="59">
        <v>10023</v>
      </c>
      <c r="D1790" s="60" t="s">
        <v>195</v>
      </c>
      <c r="E1790" s="51"/>
    </row>
    <row r="1791" spans="1:5" x14ac:dyDescent="0.15">
      <c r="A1791" s="57" t="s">
        <v>190</v>
      </c>
      <c r="B1791" s="58" t="s">
        <v>78</v>
      </c>
      <c r="C1791" s="61">
        <v>6960</v>
      </c>
      <c r="D1791" s="60" t="s">
        <v>195</v>
      </c>
      <c r="E1791" s="50"/>
    </row>
    <row r="1792" spans="1:5" x14ac:dyDescent="0.15">
      <c r="A1792" s="57" t="s">
        <v>190</v>
      </c>
      <c r="B1792" s="58" t="s">
        <v>78</v>
      </c>
      <c r="C1792" s="59">
        <v>5847</v>
      </c>
      <c r="D1792" s="60" t="s">
        <v>195</v>
      </c>
      <c r="E1792" s="51"/>
    </row>
    <row r="1793" spans="1:5" x14ac:dyDescent="0.15">
      <c r="A1793" s="57" t="s">
        <v>190</v>
      </c>
      <c r="B1793" s="58" t="s">
        <v>37</v>
      </c>
      <c r="C1793" s="59">
        <v>1485</v>
      </c>
      <c r="D1793" s="60" t="s">
        <v>195</v>
      </c>
      <c r="E1793" s="50"/>
    </row>
    <row r="1794" spans="1:5" x14ac:dyDescent="0.15">
      <c r="A1794" s="57" t="s">
        <v>190</v>
      </c>
      <c r="B1794" s="58" t="s">
        <v>37</v>
      </c>
      <c r="C1794" s="61">
        <v>7424</v>
      </c>
      <c r="D1794" s="60" t="s">
        <v>195</v>
      </c>
      <c r="E1794" s="50"/>
    </row>
    <row r="1795" spans="1:5" x14ac:dyDescent="0.15">
      <c r="A1795" s="57" t="s">
        <v>190</v>
      </c>
      <c r="B1795" s="58" t="s">
        <v>37</v>
      </c>
      <c r="C1795" s="61">
        <v>4455</v>
      </c>
      <c r="D1795" s="60" t="s">
        <v>195</v>
      </c>
      <c r="E1795" s="50"/>
    </row>
    <row r="1796" spans="1:5" x14ac:dyDescent="0.15">
      <c r="A1796" s="57" t="s">
        <v>190</v>
      </c>
      <c r="B1796" s="58" t="s">
        <v>37</v>
      </c>
      <c r="C1796" s="61">
        <v>232</v>
      </c>
      <c r="D1796" s="60" t="s">
        <v>195</v>
      </c>
      <c r="E1796" s="50"/>
    </row>
    <row r="1797" spans="1:5" x14ac:dyDescent="0.15">
      <c r="A1797" s="57" t="s">
        <v>190</v>
      </c>
      <c r="B1797" s="58" t="s">
        <v>37</v>
      </c>
      <c r="C1797" s="61">
        <v>8352</v>
      </c>
      <c r="D1797" s="60" t="s">
        <v>195</v>
      </c>
      <c r="E1797" s="50"/>
    </row>
    <row r="1798" spans="1:5" x14ac:dyDescent="0.15">
      <c r="A1798" s="57" t="s">
        <v>190</v>
      </c>
      <c r="B1798" s="58" t="s">
        <v>37</v>
      </c>
      <c r="C1798" s="59">
        <v>4009</v>
      </c>
      <c r="D1798" s="60" t="s">
        <v>195</v>
      </c>
      <c r="E1798" s="51"/>
    </row>
    <row r="1799" spans="1:5" x14ac:dyDescent="0.15">
      <c r="A1799" s="57" t="s">
        <v>190</v>
      </c>
      <c r="B1799" s="58" t="s">
        <v>7</v>
      </c>
      <c r="C1799" s="61">
        <v>919</v>
      </c>
      <c r="D1799" s="60" t="s">
        <v>195</v>
      </c>
      <c r="E1799" s="51"/>
    </row>
    <row r="1800" spans="1:5" x14ac:dyDescent="0.15">
      <c r="A1800" s="57" t="s">
        <v>190</v>
      </c>
      <c r="B1800" s="58" t="s">
        <v>7</v>
      </c>
      <c r="C1800" s="61">
        <v>58743</v>
      </c>
      <c r="D1800" s="60" t="s">
        <v>195</v>
      </c>
      <c r="E1800" s="50"/>
    </row>
    <row r="1801" spans="1:5" x14ac:dyDescent="0.15">
      <c r="A1801" s="57" t="s">
        <v>190</v>
      </c>
      <c r="B1801" s="58" t="s">
        <v>37</v>
      </c>
      <c r="C1801" s="59">
        <v>464</v>
      </c>
      <c r="D1801" s="60" t="s">
        <v>195</v>
      </c>
      <c r="E1801" s="51"/>
    </row>
    <row r="1802" spans="1:5" x14ac:dyDescent="0.15">
      <c r="A1802" s="57" t="s">
        <v>190</v>
      </c>
      <c r="B1802" s="58" t="s">
        <v>37</v>
      </c>
      <c r="C1802" s="59">
        <v>4455</v>
      </c>
      <c r="D1802" s="60" t="s">
        <v>195</v>
      </c>
      <c r="E1802" s="50"/>
    </row>
    <row r="1803" spans="1:5" x14ac:dyDescent="0.15">
      <c r="A1803" s="57" t="s">
        <v>190</v>
      </c>
      <c r="B1803" s="58" t="s">
        <v>37</v>
      </c>
      <c r="C1803" s="61">
        <v>6682</v>
      </c>
      <c r="D1803" s="60" t="s">
        <v>195</v>
      </c>
      <c r="E1803" s="51"/>
    </row>
    <row r="1804" spans="1:5" x14ac:dyDescent="0.15">
      <c r="A1804" s="57" t="s">
        <v>190</v>
      </c>
      <c r="B1804" s="58" t="s">
        <v>78</v>
      </c>
      <c r="C1804" s="61">
        <v>9466</v>
      </c>
      <c r="D1804" s="60" t="s">
        <v>195</v>
      </c>
      <c r="E1804" s="50"/>
    </row>
    <row r="1805" spans="1:5" x14ac:dyDescent="0.15">
      <c r="A1805" s="57" t="s">
        <v>190</v>
      </c>
      <c r="B1805" s="58" t="s">
        <v>78</v>
      </c>
      <c r="C1805" s="59">
        <v>15312</v>
      </c>
      <c r="D1805" s="60" t="s">
        <v>195</v>
      </c>
      <c r="E1805" s="51"/>
    </row>
    <row r="1806" spans="1:5" x14ac:dyDescent="0.15">
      <c r="A1806" s="57" t="s">
        <v>190</v>
      </c>
      <c r="B1806" s="58" t="s">
        <v>7</v>
      </c>
      <c r="C1806" s="61">
        <v>877</v>
      </c>
      <c r="D1806" s="60" t="s">
        <v>195</v>
      </c>
      <c r="E1806" s="50"/>
    </row>
    <row r="1807" spans="1:5" x14ac:dyDescent="0.15">
      <c r="A1807" s="57" t="s">
        <v>190</v>
      </c>
      <c r="B1807" s="58" t="s">
        <v>37</v>
      </c>
      <c r="C1807" s="59">
        <v>418</v>
      </c>
      <c r="D1807" s="60" t="s">
        <v>195</v>
      </c>
      <c r="E1807" s="51"/>
    </row>
    <row r="1808" spans="1:5" x14ac:dyDescent="0.15">
      <c r="A1808" s="57" t="s">
        <v>190</v>
      </c>
      <c r="B1808" s="58" t="s">
        <v>37</v>
      </c>
      <c r="C1808" s="59">
        <v>279</v>
      </c>
      <c r="D1808" s="60" t="s">
        <v>195</v>
      </c>
      <c r="E1808" s="50"/>
    </row>
    <row r="1809" spans="1:5" x14ac:dyDescent="0.15">
      <c r="A1809" s="57" t="s">
        <v>190</v>
      </c>
      <c r="B1809" s="58" t="s">
        <v>37</v>
      </c>
      <c r="C1809" s="61">
        <v>70</v>
      </c>
      <c r="D1809" s="60" t="s">
        <v>195</v>
      </c>
      <c r="E1809" s="51"/>
    </row>
    <row r="1810" spans="1:5" x14ac:dyDescent="0.15">
      <c r="A1810" s="57" t="s">
        <v>190</v>
      </c>
      <c r="B1810" s="58" t="s">
        <v>37</v>
      </c>
      <c r="C1810" s="59">
        <v>418</v>
      </c>
      <c r="D1810" s="60" t="s">
        <v>195</v>
      </c>
      <c r="E1810" s="50"/>
    </row>
    <row r="1811" spans="1:5" x14ac:dyDescent="0.15">
      <c r="A1811" s="57" t="s">
        <v>190</v>
      </c>
      <c r="B1811" s="58" t="s">
        <v>37</v>
      </c>
      <c r="C1811" s="61">
        <v>557</v>
      </c>
      <c r="D1811" s="60" t="s">
        <v>195</v>
      </c>
      <c r="E1811" s="50"/>
    </row>
    <row r="1812" spans="1:5" x14ac:dyDescent="0.15">
      <c r="A1812" s="57" t="s">
        <v>190</v>
      </c>
      <c r="B1812" s="58" t="s">
        <v>37</v>
      </c>
      <c r="C1812" s="59">
        <v>557</v>
      </c>
      <c r="D1812" s="60" t="s">
        <v>195</v>
      </c>
      <c r="E1812" s="51"/>
    </row>
    <row r="1813" spans="1:5" x14ac:dyDescent="0.15">
      <c r="A1813" s="57" t="s">
        <v>190</v>
      </c>
      <c r="B1813" s="58" t="s">
        <v>78</v>
      </c>
      <c r="C1813" s="61">
        <v>891</v>
      </c>
      <c r="D1813" s="60" t="s">
        <v>195</v>
      </c>
      <c r="E1813" s="50"/>
    </row>
    <row r="1814" spans="1:5" x14ac:dyDescent="0.15">
      <c r="A1814" s="57" t="s">
        <v>190</v>
      </c>
      <c r="B1814" s="58" t="s">
        <v>78</v>
      </c>
      <c r="C1814" s="59">
        <v>2599</v>
      </c>
      <c r="D1814" s="60" t="s">
        <v>195</v>
      </c>
      <c r="E1814" s="51"/>
    </row>
    <row r="1815" spans="1:5" x14ac:dyDescent="0.15">
      <c r="A1815" s="57" t="s">
        <v>190</v>
      </c>
      <c r="B1815" s="58" t="s">
        <v>78</v>
      </c>
      <c r="C1815" s="61">
        <v>446</v>
      </c>
      <c r="D1815" s="60" t="s">
        <v>195</v>
      </c>
      <c r="E1815" s="51"/>
    </row>
    <row r="1816" spans="1:5" x14ac:dyDescent="0.15">
      <c r="A1816" s="57" t="s">
        <v>190</v>
      </c>
      <c r="B1816" s="58" t="s">
        <v>78</v>
      </c>
      <c r="C1816" s="59">
        <v>2228</v>
      </c>
      <c r="D1816" s="60" t="s">
        <v>195</v>
      </c>
      <c r="E1816" s="50"/>
    </row>
    <row r="1817" spans="1:5" x14ac:dyDescent="0.15">
      <c r="A1817" s="57" t="s">
        <v>190</v>
      </c>
      <c r="B1817" s="58" t="s">
        <v>78</v>
      </c>
      <c r="C1817" s="61">
        <v>1114</v>
      </c>
      <c r="D1817" s="60" t="s">
        <v>195</v>
      </c>
      <c r="E1817" s="50"/>
    </row>
    <row r="1818" spans="1:5" x14ac:dyDescent="0.15">
      <c r="A1818" s="57" t="s">
        <v>190</v>
      </c>
      <c r="B1818" s="58" t="s">
        <v>78</v>
      </c>
      <c r="C1818" s="59">
        <v>1485</v>
      </c>
      <c r="D1818" s="60" t="s">
        <v>195</v>
      </c>
      <c r="E1818" s="51"/>
    </row>
    <row r="1819" spans="1:5" x14ac:dyDescent="0.15">
      <c r="A1819" s="57" t="s">
        <v>190</v>
      </c>
      <c r="B1819" s="58" t="s">
        <v>78</v>
      </c>
      <c r="C1819" s="61">
        <v>1300</v>
      </c>
      <c r="D1819" s="60" t="s">
        <v>195</v>
      </c>
      <c r="E1819" s="50"/>
    </row>
    <row r="1820" spans="1:5" x14ac:dyDescent="0.15">
      <c r="A1820" s="57" t="s">
        <v>190</v>
      </c>
      <c r="B1820" s="58" t="s">
        <v>144</v>
      </c>
      <c r="C1820" s="59">
        <v>3267</v>
      </c>
      <c r="D1820" s="60" t="s">
        <v>195</v>
      </c>
      <c r="E1820" s="51"/>
    </row>
    <row r="1821" spans="1:5" x14ac:dyDescent="0.15">
      <c r="A1821" s="57" t="s">
        <v>190</v>
      </c>
      <c r="B1821" s="58" t="s">
        <v>144</v>
      </c>
      <c r="C1821" s="61">
        <v>7128</v>
      </c>
      <c r="D1821" s="60" t="s">
        <v>195</v>
      </c>
      <c r="E1821" s="50"/>
    </row>
    <row r="1822" spans="1:5" x14ac:dyDescent="0.15">
      <c r="A1822" s="57" t="s">
        <v>190</v>
      </c>
      <c r="B1822" s="58" t="s">
        <v>37</v>
      </c>
      <c r="C1822" s="61">
        <v>836</v>
      </c>
      <c r="D1822" s="60" t="s">
        <v>195</v>
      </c>
      <c r="E1822" s="50"/>
    </row>
    <row r="1823" spans="1:5" x14ac:dyDescent="0.15">
      <c r="A1823" s="57" t="s">
        <v>190</v>
      </c>
      <c r="B1823" s="58" t="s">
        <v>37</v>
      </c>
      <c r="C1823" s="59">
        <v>186</v>
      </c>
      <c r="D1823" s="60" t="s">
        <v>195</v>
      </c>
      <c r="E1823" s="50"/>
    </row>
    <row r="1824" spans="1:5" x14ac:dyDescent="0.15">
      <c r="A1824" s="57" t="s">
        <v>190</v>
      </c>
      <c r="B1824" s="58" t="s">
        <v>37</v>
      </c>
      <c r="C1824" s="61">
        <v>47</v>
      </c>
      <c r="D1824" s="60" t="s">
        <v>195</v>
      </c>
      <c r="E1824" s="51"/>
    </row>
    <row r="1825" spans="1:5" x14ac:dyDescent="0.15">
      <c r="A1825" s="57" t="s">
        <v>190</v>
      </c>
      <c r="B1825" s="58" t="s">
        <v>37</v>
      </c>
      <c r="C1825" s="59">
        <v>1671</v>
      </c>
      <c r="D1825" s="60" t="s">
        <v>195</v>
      </c>
      <c r="E1825" s="50"/>
    </row>
    <row r="1826" spans="1:5" x14ac:dyDescent="0.15">
      <c r="A1826" s="57" t="s">
        <v>190</v>
      </c>
      <c r="B1826" s="58" t="s">
        <v>37</v>
      </c>
      <c r="C1826" s="59">
        <v>464</v>
      </c>
      <c r="D1826" s="60" t="s">
        <v>195</v>
      </c>
      <c r="E1826" s="50"/>
    </row>
    <row r="1827" spans="1:5" x14ac:dyDescent="0.15">
      <c r="A1827" s="57" t="s">
        <v>190</v>
      </c>
      <c r="B1827" s="58" t="s">
        <v>37</v>
      </c>
      <c r="C1827" s="61">
        <v>6264</v>
      </c>
      <c r="D1827" s="60" t="s">
        <v>195</v>
      </c>
      <c r="E1827" s="51"/>
    </row>
    <row r="1828" spans="1:5" x14ac:dyDescent="0.15">
      <c r="A1828" s="57" t="s">
        <v>190</v>
      </c>
      <c r="B1828" s="58" t="s">
        <v>37</v>
      </c>
      <c r="C1828" s="61">
        <v>7424</v>
      </c>
      <c r="D1828" s="60" t="s">
        <v>195</v>
      </c>
      <c r="E1828" s="51"/>
    </row>
    <row r="1829" spans="1:5" x14ac:dyDescent="0.15">
      <c r="A1829" s="57" t="s">
        <v>190</v>
      </c>
      <c r="B1829" s="58" t="s">
        <v>37</v>
      </c>
      <c r="C1829" s="61">
        <v>2228</v>
      </c>
      <c r="D1829" s="60" t="s">
        <v>195</v>
      </c>
      <c r="E1829" s="50"/>
    </row>
    <row r="1830" spans="1:5" x14ac:dyDescent="0.15">
      <c r="A1830" s="57" t="s">
        <v>190</v>
      </c>
      <c r="B1830" s="58" t="s">
        <v>37</v>
      </c>
      <c r="C1830" s="59">
        <v>279</v>
      </c>
      <c r="D1830" s="60" t="s">
        <v>195</v>
      </c>
      <c r="E1830" s="51"/>
    </row>
    <row r="1831" spans="1:5" x14ac:dyDescent="0.15">
      <c r="A1831" s="57" t="s">
        <v>190</v>
      </c>
      <c r="B1831" s="58" t="s">
        <v>37</v>
      </c>
      <c r="C1831" s="61">
        <v>836</v>
      </c>
      <c r="D1831" s="60" t="s">
        <v>195</v>
      </c>
      <c r="E1831" s="50"/>
    </row>
    <row r="1832" spans="1:5" x14ac:dyDescent="0.15">
      <c r="A1832" s="57" t="s">
        <v>190</v>
      </c>
      <c r="B1832" s="58" t="s">
        <v>37</v>
      </c>
      <c r="C1832" s="59">
        <v>232</v>
      </c>
      <c r="D1832" s="60" t="s">
        <v>195</v>
      </c>
      <c r="E1832" s="51"/>
    </row>
    <row r="1833" spans="1:5" x14ac:dyDescent="0.15">
      <c r="A1833" s="57" t="s">
        <v>190</v>
      </c>
      <c r="B1833" s="58" t="s">
        <v>37</v>
      </c>
      <c r="C1833" s="59">
        <v>4009</v>
      </c>
      <c r="D1833" s="60" t="s">
        <v>195</v>
      </c>
      <c r="E1833" s="51"/>
    </row>
    <row r="1834" spans="1:5" x14ac:dyDescent="0.15">
      <c r="A1834" s="57" t="s">
        <v>190</v>
      </c>
      <c r="B1834" s="58" t="s">
        <v>37</v>
      </c>
      <c r="C1834" s="59">
        <v>140</v>
      </c>
      <c r="D1834" s="60" t="s">
        <v>195</v>
      </c>
      <c r="E1834" s="51"/>
    </row>
    <row r="1835" spans="1:5" x14ac:dyDescent="0.15">
      <c r="A1835" s="57" t="s">
        <v>190</v>
      </c>
      <c r="B1835" s="58" t="s">
        <v>37</v>
      </c>
      <c r="C1835" s="61">
        <v>279</v>
      </c>
      <c r="D1835" s="60" t="s">
        <v>195</v>
      </c>
      <c r="E1835" s="50"/>
    </row>
    <row r="1836" spans="1:5" x14ac:dyDescent="0.15">
      <c r="A1836" s="57" t="s">
        <v>190</v>
      </c>
      <c r="B1836" s="58" t="s">
        <v>37</v>
      </c>
      <c r="C1836" s="59">
        <v>209</v>
      </c>
      <c r="D1836" s="60" t="s">
        <v>195</v>
      </c>
      <c r="E1836" s="51"/>
    </row>
    <row r="1837" spans="1:5" x14ac:dyDescent="0.15">
      <c r="A1837" s="57" t="s">
        <v>190</v>
      </c>
      <c r="B1837" s="58" t="s">
        <v>37</v>
      </c>
      <c r="C1837" s="61">
        <v>557</v>
      </c>
      <c r="D1837" s="60" t="s">
        <v>195</v>
      </c>
      <c r="E1837" s="51"/>
    </row>
    <row r="1838" spans="1:5" x14ac:dyDescent="0.15">
      <c r="A1838" s="57" t="s">
        <v>190</v>
      </c>
      <c r="B1838" s="58" t="s">
        <v>37</v>
      </c>
      <c r="C1838" s="59">
        <v>557</v>
      </c>
      <c r="D1838" s="60" t="s">
        <v>195</v>
      </c>
      <c r="E1838" s="50"/>
    </row>
    <row r="1839" spans="1:5" x14ac:dyDescent="0.15">
      <c r="A1839" s="57" t="s">
        <v>190</v>
      </c>
      <c r="B1839" s="58" t="s">
        <v>37</v>
      </c>
      <c r="C1839" s="59">
        <v>6014</v>
      </c>
      <c r="D1839" s="60" t="s">
        <v>195</v>
      </c>
      <c r="E1839" s="51"/>
    </row>
    <row r="1840" spans="1:5" x14ac:dyDescent="0.15">
      <c r="A1840" s="57" t="s">
        <v>190</v>
      </c>
      <c r="B1840" s="58" t="s">
        <v>37</v>
      </c>
      <c r="C1840" s="61">
        <v>2228</v>
      </c>
      <c r="D1840" s="60" t="s">
        <v>195</v>
      </c>
      <c r="E1840" s="50"/>
    </row>
    <row r="1841" spans="1:5" x14ac:dyDescent="0.15">
      <c r="A1841" s="57" t="s">
        <v>190</v>
      </c>
      <c r="B1841" s="58" t="s">
        <v>37</v>
      </c>
      <c r="C1841" s="59">
        <v>1485</v>
      </c>
      <c r="D1841" s="60" t="s">
        <v>195</v>
      </c>
      <c r="E1841" s="51"/>
    </row>
    <row r="1842" spans="1:5" x14ac:dyDescent="0.15">
      <c r="A1842" s="57" t="s">
        <v>190</v>
      </c>
      <c r="B1842" s="58" t="s">
        <v>37</v>
      </c>
      <c r="C1842" s="61">
        <v>7424</v>
      </c>
      <c r="D1842" s="60" t="s">
        <v>195</v>
      </c>
      <c r="E1842" s="50"/>
    </row>
    <row r="1843" spans="1:5" x14ac:dyDescent="0.15">
      <c r="A1843" s="57" t="s">
        <v>190</v>
      </c>
      <c r="B1843" s="58" t="s">
        <v>37</v>
      </c>
      <c r="C1843" s="61">
        <v>3341</v>
      </c>
      <c r="D1843" s="60" t="s">
        <v>195</v>
      </c>
      <c r="E1843" s="51"/>
    </row>
    <row r="1844" spans="1:5" x14ac:dyDescent="0.15">
      <c r="A1844" s="57" t="s">
        <v>190</v>
      </c>
      <c r="B1844" s="58" t="s">
        <v>37</v>
      </c>
      <c r="C1844" s="61">
        <v>47</v>
      </c>
      <c r="D1844" s="60" t="s">
        <v>195</v>
      </c>
      <c r="E1844" s="50"/>
    </row>
    <row r="1845" spans="1:5" x14ac:dyDescent="0.15">
      <c r="A1845" s="57" t="s">
        <v>190</v>
      </c>
      <c r="B1845" s="58" t="s">
        <v>37</v>
      </c>
      <c r="C1845" s="59">
        <v>279</v>
      </c>
      <c r="D1845" s="60" t="s">
        <v>195</v>
      </c>
      <c r="E1845" s="51"/>
    </row>
    <row r="1846" spans="1:5" x14ac:dyDescent="0.15">
      <c r="A1846" s="57" t="s">
        <v>190</v>
      </c>
      <c r="B1846" s="58" t="s">
        <v>37</v>
      </c>
      <c r="C1846" s="61">
        <v>1671</v>
      </c>
      <c r="D1846" s="60" t="s">
        <v>195</v>
      </c>
      <c r="E1846" s="51"/>
    </row>
    <row r="1847" spans="1:5" x14ac:dyDescent="0.15">
      <c r="A1847" s="57" t="s">
        <v>190</v>
      </c>
      <c r="B1847" s="58" t="s">
        <v>37</v>
      </c>
      <c r="C1847" s="59">
        <v>232</v>
      </c>
      <c r="D1847" s="60" t="s">
        <v>195</v>
      </c>
      <c r="E1847" s="50"/>
    </row>
    <row r="1848" spans="1:5" x14ac:dyDescent="0.15">
      <c r="A1848" s="57" t="s">
        <v>190</v>
      </c>
      <c r="B1848" s="58" t="s">
        <v>37</v>
      </c>
      <c r="C1848" s="61">
        <v>6264</v>
      </c>
      <c r="D1848" s="60" t="s">
        <v>195</v>
      </c>
      <c r="E1848" s="51"/>
    </row>
    <row r="1849" spans="1:5" x14ac:dyDescent="0.15">
      <c r="A1849" s="57" t="s">
        <v>191</v>
      </c>
      <c r="B1849" s="58" t="s">
        <v>78</v>
      </c>
      <c r="C1849" s="59">
        <v>45936</v>
      </c>
      <c r="D1849" s="60" t="s">
        <v>195</v>
      </c>
      <c r="E1849" s="50"/>
    </row>
    <row r="1850" spans="1:5" x14ac:dyDescent="0.15">
      <c r="A1850" s="57" t="s">
        <v>190</v>
      </c>
      <c r="B1850" s="58" t="s">
        <v>37</v>
      </c>
      <c r="C1850" s="59">
        <v>140</v>
      </c>
      <c r="D1850" s="60" t="s">
        <v>195</v>
      </c>
      <c r="E1850" s="51"/>
    </row>
    <row r="1851" spans="1:5" x14ac:dyDescent="0.15">
      <c r="A1851" s="57" t="s">
        <v>190</v>
      </c>
      <c r="B1851" s="58" t="s">
        <v>37</v>
      </c>
      <c r="C1851" s="61">
        <v>140</v>
      </c>
      <c r="D1851" s="60" t="s">
        <v>195</v>
      </c>
      <c r="E1851" s="50"/>
    </row>
    <row r="1852" spans="1:5" x14ac:dyDescent="0.15">
      <c r="A1852" s="57" t="s">
        <v>190</v>
      </c>
      <c r="B1852" s="58" t="s">
        <v>144</v>
      </c>
      <c r="C1852" s="61">
        <v>6615</v>
      </c>
      <c r="D1852" s="60" t="s">
        <v>195</v>
      </c>
      <c r="E1852" s="50"/>
    </row>
    <row r="1853" spans="1:5" x14ac:dyDescent="0.15">
      <c r="A1853" s="57" t="s">
        <v>190</v>
      </c>
      <c r="B1853" s="58" t="s">
        <v>144</v>
      </c>
      <c r="C1853" s="59">
        <v>4477</v>
      </c>
      <c r="D1853" s="60" t="s">
        <v>195</v>
      </c>
      <c r="E1853" s="51"/>
    </row>
    <row r="1854" spans="1:5" x14ac:dyDescent="0.15">
      <c r="A1854" s="57" t="s">
        <v>190</v>
      </c>
      <c r="B1854" s="58" t="s">
        <v>78</v>
      </c>
      <c r="C1854" s="61">
        <v>2819</v>
      </c>
      <c r="D1854" s="60" t="s">
        <v>195</v>
      </c>
      <c r="E1854" s="51"/>
    </row>
    <row r="1855" spans="1:5" x14ac:dyDescent="0.15">
      <c r="A1855" s="57" t="s">
        <v>190</v>
      </c>
      <c r="B1855" s="58" t="s">
        <v>78</v>
      </c>
      <c r="C1855" s="59">
        <v>961</v>
      </c>
      <c r="D1855" s="60" t="s">
        <v>195</v>
      </c>
      <c r="E1855" s="50"/>
    </row>
    <row r="1856" spans="1:5" x14ac:dyDescent="0.15">
      <c r="A1856" s="57" t="s">
        <v>190</v>
      </c>
      <c r="B1856" s="58" t="s">
        <v>78</v>
      </c>
      <c r="C1856" s="61">
        <v>1694</v>
      </c>
      <c r="D1856" s="60" t="s">
        <v>195</v>
      </c>
      <c r="E1856" s="50"/>
    </row>
    <row r="1857" spans="1:5" x14ac:dyDescent="0.15">
      <c r="A1857" s="57" t="s">
        <v>190</v>
      </c>
      <c r="B1857" s="58" t="s">
        <v>78</v>
      </c>
      <c r="C1857" s="59">
        <v>543</v>
      </c>
      <c r="D1857" s="60" t="s">
        <v>195</v>
      </c>
      <c r="E1857" s="50"/>
    </row>
    <row r="1858" spans="1:5" x14ac:dyDescent="0.15">
      <c r="A1858" s="57" t="s">
        <v>190</v>
      </c>
      <c r="B1858" s="58" t="s">
        <v>78</v>
      </c>
      <c r="C1858" s="61">
        <v>1203</v>
      </c>
      <c r="D1858" s="60" t="s">
        <v>195</v>
      </c>
      <c r="E1858" s="51"/>
    </row>
    <row r="1859" spans="1:5" x14ac:dyDescent="0.15">
      <c r="A1859" s="57" t="s">
        <v>191</v>
      </c>
      <c r="B1859" s="58" t="s">
        <v>7</v>
      </c>
      <c r="C1859" s="61">
        <v>557</v>
      </c>
      <c r="D1859" s="60" t="s">
        <v>195</v>
      </c>
      <c r="E1859" s="50"/>
    </row>
    <row r="1860" spans="1:5" x14ac:dyDescent="0.15">
      <c r="A1860" s="57" t="s">
        <v>190</v>
      </c>
      <c r="B1860" s="58" t="s">
        <v>7</v>
      </c>
      <c r="C1860" s="61">
        <v>502</v>
      </c>
      <c r="D1860" s="60" t="s">
        <v>195</v>
      </c>
      <c r="E1860" s="51"/>
    </row>
    <row r="1861" spans="1:5" x14ac:dyDescent="0.15">
      <c r="A1861" s="57" t="s">
        <v>190</v>
      </c>
      <c r="B1861" s="58" t="s">
        <v>78</v>
      </c>
      <c r="C1861" s="61">
        <v>8770</v>
      </c>
      <c r="D1861" s="60" t="s">
        <v>195</v>
      </c>
      <c r="E1861" s="50"/>
    </row>
    <row r="1862" spans="1:5" x14ac:dyDescent="0.15">
      <c r="A1862" s="57" t="s">
        <v>190</v>
      </c>
      <c r="B1862" s="58" t="s">
        <v>78</v>
      </c>
      <c r="C1862" s="59">
        <v>8909</v>
      </c>
      <c r="D1862" s="60" t="s">
        <v>195</v>
      </c>
      <c r="E1862" s="51"/>
    </row>
    <row r="1863" spans="1:5" x14ac:dyDescent="0.15">
      <c r="A1863" s="57" t="s">
        <v>190</v>
      </c>
      <c r="B1863" s="58" t="s">
        <v>78</v>
      </c>
      <c r="C1863" s="61">
        <v>4176</v>
      </c>
      <c r="D1863" s="60" t="s">
        <v>195</v>
      </c>
      <c r="E1863" s="50"/>
    </row>
    <row r="1864" spans="1:5" x14ac:dyDescent="0.15">
      <c r="A1864" s="57" t="s">
        <v>190</v>
      </c>
      <c r="B1864" s="58" t="s">
        <v>7</v>
      </c>
      <c r="C1864" s="59">
        <v>1838</v>
      </c>
      <c r="D1864" s="60" t="s">
        <v>195</v>
      </c>
      <c r="E1864" s="51"/>
    </row>
    <row r="1865" spans="1:5" x14ac:dyDescent="0.15">
      <c r="A1865" s="57" t="s">
        <v>190</v>
      </c>
      <c r="B1865" s="58" t="s">
        <v>37</v>
      </c>
      <c r="C1865" s="59">
        <v>2228</v>
      </c>
      <c r="D1865" s="60" t="s">
        <v>195</v>
      </c>
      <c r="E1865" s="50"/>
    </row>
    <row r="1866" spans="1:5" x14ac:dyDescent="0.15">
      <c r="A1866" s="57" t="s">
        <v>190</v>
      </c>
      <c r="B1866" s="58" t="s">
        <v>37</v>
      </c>
      <c r="C1866" s="61">
        <v>7424</v>
      </c>
      <c r="D1866" s="60" t="s">
        <v>195</v>
      </c>
      <c r="E1866" s="51"/>
    </row>
    <row r="1867" spans="1:5" x14ac:dyDescent="0.15">
      <c r="A1867" s="57" t="s">
        <v>190</v>
      </c>
      <c r="B1867" s="58" t="s">
        <v>37</v>
      </c>
      <c r="C1867" s="61">
        <v>2228</v>
      </c>
      <c r="D1867" s="60" t="s">
        <v>195</v>
      </c>
      <c r="E1867" s="50"/>
    </row>
    <row r="1868" spans="1:5" x14ac:dyDescent="0.15">
      <c r="A1868" s="57" t="s">
        <v>190</v>
      </c>
      <c r="B1868" s="58" t="s">
        <v>37</v>
      </c>
      <c r="C1868" s="59">
        <v>836</v>
      </c>
      <c r="D1868" s="60" t="s">
        <v>195</v>
      </c>
      <c r="E1868" s="51"/>
    </row>
    <row r="1869" spans="1:5" x14ac:dyDescent="0.15">
      <c r="A1869" s="57" t="s">
        <v>190</v>
      </c>
      <c r="B1869" s="58" t="s">
        <v>37</v>
      </c>
      <c r="C1869" s="61">
        <v>348</v>
      </c>
      <c r="D1869" s="60" t="s">
        <v>195</v>
      </c>
      <c r="E1869" s="50"/>
    </row>
    <row r="1870" spans="1:5" x14ac:dyDescent="0.15">
      <c r="A1870" s="57" t="s">
        <v>190</v>
      </c>
      <c r="B1870" s="58" t="s">
        <v>37</v>
      </c>
      <c r="C1870" s="61">
        <v>6264</v>
      </c>
      <c r="D1870" s="60" t="s">
        <v>195</v>
      </c>
      <c r="E1870" s="51"/>
    </row>
    <row r="1871" spans="1:5" x14ac:dyDescent="0.15">
      <c r="A1871" s="57" t="s">
        <v>190</v>
      </c>
      <c r="B1871" s="58" t="s">
        <v>37</v>
      </c>
      <c r="C1871" s="61">
        <v>464</v>
      </c>
      <c r="D1871" s="60" t="s">
        <v>195</v>
      </c>
      <c r="E1871" s="51"/>
    </row>
    <row r="1872" spans="1:5" x14ac:dyDescent="0.15">
      <c r="A1872" s="57" t="s">
        <v>190</v>
      </c>
      <c r="B1872" s="58" t="s">
        <v>37</v>
      </c>
      <c r="C1872" s="59">
        <v>1601</v>
      </c>
      <c r="D1872" s="60" t="s">
        <v>195</v>
      </c>
      <c r="E1872" s="51"/>
    </row>
    <row r="1873" spans="1:5" x14ac:dyDescent="0.15">
      <c r="A1873" s="57" t="s">
        <v>190</v>
      </c>
      <c r="B1873" s="58" t="s">
        <v>37</v>
      </c>
      <c r="C1873" s="61">
        <v>483</v>
      </c>
      <c r="D1873" s="60" t="s">
        <v>195</v>
      </c>
      <c r="E1873" s="51"/>
    </row>
    <row r="1874" spans="1:5" x14ac:dyDescent="0.15">
      <c r="A1874" s="57" t="s">
        <v>190</v>
      </c>
      <c r="B1874" s="58" t="s">
        <v>37</v>
      </c>
      <c r="C1874" s="59">
        <v>279</v>
      </c>
      <c r="D1874" s="60" t="s">
        <v>195</v>
      </c>
      <c r="E1874" s="50"/>
    </row>
    <row r="1875" spans="1:5" x14ac:dyDescent="0.15">
      <c r="A1875" s="57" t="s">
        <v>190</v>
      </c>
      <c r="B1875" s="58" t="s">
        <v>37</v>
      </c>
      <c r="C1875" s="61">
        <v>70</v>
      </c>
      <c r="D1875" s="60" t="s">
        <v>195</v>
      </c>
      <c r="E1875" s="50"/>
    </row>
    <row r="1876" spans="1:5" x14ac:dyDescent="0.15">
      <c r="A1876" s="57" t="s">
        <v>190</v>
      </c>
      <c r="B1876" s="58" t="s">
        <v>37</v>
      </c>
      <c r="C1876" s="59">
        <v>279</v>
      </c>
      <c r="D1876" s="60" t="s">
        <v>195</v>
      </c>
      <c r="E1876" s="51"/>
    </row>
    <row r="1877" spans="1:5" x14ac:dyDescent="0.15">
      <c r="A1877" s="57" t="s">
        <v>190</v>
      </c>
      <c r="B1877" s="58" t="s">
        <v>37</v>
      </c>
      <c r="C1877" s="61">
        <v>557</v>
      </c>
      <c r="D1877" s="60" t="s">
        <v>195</v>
      </c>
      <c r="E1877" s="51"/>
    </row>
    <row r="1878" spans="1:5" x14ac:dyDescent="0.15">
      <c r="A1878" s="57" t="s">
        <v>190</v>
      </c>
      <c r="B1878" s="58" t="s">
        <v>37</v>
      </c>
      <c r="C1878" s="59">
        <v>557</v>
      </c>
      <c r="D1878" s="60" t="s">
        <v>195</v>
      </c>
      <c r="E1878" s="50"/>
    </row>
    <row r="1879" spans="1:5" x14ac:dyDescent="0.15">
      <c r="A1879" s="57" t="s">
        <v>190</v>
      </c>
      <c r="B1879" s="58" t="s">
        <v>37</v>
      </c>
      <c r="C1879" s="61">
        <v>1485</v>
      </c>
      <c r="D1879" s="60" t="s">
        <v>195</v>
      </c>
      <c r="E1879" s="50"/>
    </row>
    <row r="1880" spans="1:5" x14ac:dyDescent="0.15">
      <c r="A1880" s="57" t="s">
        <v>190</v>
      </c>
      <c r="B1880" s="58" t="s">
        <v>37</v>
      </c>
      <c r="C1880" s="59">
        <v>7424</v>
      </c>
      <c r="D1880" s="60" t="s">
        <v>195</v>
      </c>
      <c r="E1880" s="51"/>
    </row>
    <row r="1881" spans="1:5" x14ac:dyDescent="0.15">
      <c r="A1881" s="57" t="s">
        <v>190</v>
      </c>
      <c r="B1881" s="58" t="s">
        <v>37</v>
      </c>
      <c r="C1881" s="61">
        <v>4455</v>
      </c>
      <c r="D1881" s="60" t="s">
        <v>195</v>
      </c>
      <c r="E1881" s="50"/>
    </row>
    <row r="1882" spans="1:5" x14ac:dyDescent="0.15">
      <c r="A1882" s="57" t="s">
        <v>190</v>
      </c>
      <c r="B1882" s="58" t="s">
        <v>37</v>
      </c>
      <c r="C1882" s="59">
        <v>6264</v>
      </c>
      <c r="D1882" s="60" t="s">
        <v>195</v>
      </c>
      <c r="E1882" s="50"/>
    </row>
    <row r="1883" spans="1:5" x14ac:dyDescent="0.15">
      <c r="A1883" s="57" t="s">
        <v>191</v>
      </c>
      <c r="B1883" s="58" t="s">
        <v>144</v>
      </c>
      <c r="C1883" s="61">
        <v>24500</v>
      </c>
      <c r="D1883" s="60" t="s">
        <v>195</v>
      </c>
      <c r="E1883" s="51"/>
    </row>
    <row r="1884" spans="1:5" x14ac:dyDescent="0.15">
      <c r="A1884" s="57" t="s">
        <v>190</v>
      </c>
      <c r="B1884" s="58" t="s">
        <v>37</v>
      </c>
      <c r="C1884" s="61">
        <v>10654</v>
      </c>
      <c r="D1884" s="60" t="s">
        <v>195</v>
      </c>
      <c r="E1884" s="50"/>
    </row>
    <row r="1885" spans="1:5" x14ac:dyDescent="0.15">
      <c r="A1885" s="57" t="s">
        <v>190</v>
      </c>
      <c r="B1885" s="58" t="s">
        <v>7</v>
      </c>
      <c r="C1885" s="59">
        <v>613</v>
      </c>
      <c r="D1885" s="60" t="s">
        <v>195</v>
      </c>
      <c r="E1885" s="51"/>
    </row>
    <row r="1886" spans="1:5" x14ac:dyDescent="0.15">
      <c r="A1886" s="57" t="s">
        <v>190</v>
      </c>
      <c r="B1886" s="58" t="s">
        <v>7</v>
      </c>
      <c r="C1886" s="61">
        <v>251</v>
      </c>
      <c r="D1886" s="60" t="s">
        <v>195</v>
      </c>
      <c r="E1886" s="51"/>
    </row>
    <row r="1887" spans="1:5" x14ac:dyDescent="0.15">
      <c r="A1887" s="57" t="s">
        <v>190</v>
      </c>
      <c r="B1887" s="58" t="s">
        <v>7</v>
      </c>
      <c r="C1887" s="59">
        <v>325</v>
      </c>
      <c r="D1887" s="60" t="s">
        <v>195</v>
      </c>
      <c r="E1887" s="50"/>
    </row>
    <row r="1888" spans="1:5" x14ac:dyDescent="0.15">
      <c r="A1888" s="57" t="s">
        <v>190</v>
      </c>
      <c r="B1888" s="58" t="s">
        <v>7</v>
      </c>
      <c r="C1888" s="61">
        <v>186</v>
      </c>
      <c r="D1888" s="60" t="s">
        <v>195</v>
      </c>
      <c r="E1888" s="51"/>
    </row>
    <row r="1889" spans="1:5" x14ac:dyDescent="0.15">
      <c r="A1889" s="57" t="s">
        <v>190</v>
      </c>
      <c r="B1889" s="58" t="s">
        <v>78</v>
      </c>
      <c r="C1889" s="61">
        <v>1300</v>
      </c>
      <c r="D1889" s="60" t="s">
        <v>195</v>
      </c>
      <c r="E1889" s="50"/>
    </row>
    <row r="1890" spans="1:5" x14ac:dyDescent="0.15">
      <c r="A1890" s="57" t="s">
        <v>190</v>
      </c>
      <c r="B1890" s="58" t="s">
        <v>78</v>
      </c>
      <c r="C1890" s="59">
        <v>2970</v>
      </c>
      <c r="D1890" s="60" t="s">
        <v>195</v>
      </c>
      <c r="E1890" s="51"/>
    </row>
    <row r="1891" spans="1:5" x14ac:dyDescent="0.15">
      <c r="A1891" s="57" t="s">
        <v>190</v>
      </c>
      <c r="B1891" s="58" t="s">
        <v>78</v>
      </c>
      <c r="C1891" s="59">
        <v>1300</v>
      </c>
      <c r="D1891" s="60" t="s">
        <v>195</v>
      </c>
      <c r="E1891" s="50"/>
    </row>
    <row r="1892" spans="1:5" x14ac:dyDescent="0.15">
      <c r="A1892" s="57" t="s">
        <v>190</v>
      </c>
      <c r="B1892" s="58" t="s">
        <v>78</v>
      </c>
      <c r="C1892" s="61">
        <v>1316</v>
      </c>
      <c r="D1892" s="60" t="s">
        <v>195</v>
      </c>
      <c r="E1892" s="51"/>
    </row>
    <row r="1893" spans="1:5" x14ac:dyDescent="0.15">
      <c r="A1893" s="57" t="s">
        <v>190</v>
      </c>
      <c r="B1893" s="58" t="s">
        <v>78</v>
      </c>
      <c r="C1893" s="59">
        <v>743</v>
      </c>
      <c r="D1893" s="60" t="s">
        <v>195</v>
      </c>
      <c r="E1893" s="50"/>
    </row>
    <row r="1894" spans="1:5" x14ac:dyDescent="0.15">
      <c r="A1894" s="57" t="s">
        <v>190</v>
      </c>
      <c r="B1894" s="58" t="s">
        <v>124</v>
      </c>
      <c r="C1894" s="59">
        <v>168</v>
      </c>
      <c r="D1894" s="60" t="s">
        <v>195</v>
      </c>
      <c r="E1894" s="51"/>
    </row>
    <row r="1895" spans="1:5" x14ac:dyDescent="0.15">
      <c r="A1895" s="57" t="s">
        <v>190</v>
      </c>
      <c r="B1895" s="58" t="s">
        <v>37</v>
      </c>
      <c r="C1895" s="61">
        <v>1671</v>
      </c>
      <c r="D1895" s="60" t="s">
        <v>195</v>
      </c>
      <c r="E1895" s="51"/>
    </row>
    <row r="1896" spans="1:5" x14ac:dyDescent="0.15">
      <c r="A1896" s="57" t="s">
        <v>190</v>
      </c>
      <c r="B1896" s="58" t="s">
        <v>37</v>
      </c>
      <c r="C1896" s="61">
        <v>348</v>
      </c>
      <c r="D1896" s="60" t="s">
        <v>195</v>
      </c>
      <c r="E1896" s="50"/>
    </row>
    <row r="1897" spans="1:5" x14ac:dyDescent="0.15">
      <c r="A1897" s="57" t="s">
        <v>190</v>
      </c>
      <c r="B1897" s="58" t="s">
        <v>37</v>
      </c>
      <c r="C1897" s="59">
        <v>232</v>
      </c>
      <c r="D1897" s="60" t="s">
        <v>195</v>
      </c>
      <c r="E1897" s="51"/>
    </row>
    <row r="1898" spans="1:5" x14ac:dyDescent="0.15">
      <c r="A1898" s="57" t="s">
        <v>190</v>
      </c>
      <c r="B1898" s="58" t="s">
        <v>37</v>
      </c>
      <c r="C1898" s="59">
        <v>1671</v>
      </c>
      <c r="D1898" s="60" t="s">
        <v>195</v>
      </c>
      <c r="E1898" s="50"/>
    </row>
    <row r="1899" spans="1:5" x14ac:dyDescent="0.15">
      <c r="A1899" s="57" t="s">
        <v>190</v>
      </c>
      <c r="B1899" s="58" t="s">
        <v>78</v>
      </c>
      <c r="C1899" s="59">
        <v>669</v>
      </c>
      <c r="D1899" s="60" t="s">
        <v>195</v>
      </c>
      <c r="E1899" s="51"/>
    </row>
    <row r="1900" spans="1:5" x14ac:dyDescent="0.15">
      <c r="A1900" s="57" t="s">
        <v>191</v>
      </c>
      <c r="B1900" s="58" t="s">
        <v>7</v>
      </c>
      <c r="C1900" s="61">
        <v>3174</v>
      </c>
      <c r="D1900" s="60" t="s">
        <v>195</v>
      </c>
      <c r="E1900" s="50"/>
    </row>
    <row r="1901" spans="1:5" x14ac:dyDescent="0.15">
      <c r="A1901" s="57" t="s">
        <v>191</v>
      </c>
      <c r="B1901" s="58" t="s">
        <v>7</v>
      </c>
      <c r="C1901" s="59">
        <v>520</v>
      </c>
      <c r="D1901" s="60" t="s">
        <v>195</v>
      </c>
      <c r="E1901" s="50"/>
    </row>
    <row r="1902" spans="1:5" x14ac:dyDescent="0.15">
      <c r="A1902" s="57" t="s">
        <v>191</v>
      </c>
      <c r="B1902" s="58" t="s">
        <v>7</v>
      </c>
      <c r="C1902" s="59">
        <v>826</v>
      </c>
      <c r="D1902" s="60" t="s">
        <v>195</v>
      </c>
      <c r="E1902" s="51"/>
    </row>
    <row r="1903" spans="1:5" x14ac:dyDescent="0.15">
      <c r="A1903" s="57" t="s">
        <v>191</v>
      </c>
      <c r="B1903" s="58" t="s">
        <v>7</v>
      </c>
      <c r="C1903" s="61">
        <v>502</v>
      </c>
      <c r="D1903" s="60" t="s">
        <v>195</v>
      </c>
      <c r="E1903" s="50"/>
    </row>
    <row r="1904" spans="1:5" x14ac:dyDescent="0.15">
      <c r="A1904" s="57" t="s">
        <v>191</v>
      </c>
      <c r="B1904" s="58" t="s">
        <v>7</v>
      </c>
      <c r="C1904" s="59">
        <v>335</v>
      </c>
      <c r="D1904" s="60" t="s">
        <v>195</v>
      </c>
      <c r="E1904" s="51"/>
    </row>
    <row r="1905" spans="1:5" x14ac:dyDescent="0.15">
      <c r="A1905" s="57" t="s">
        <v>190</v>
      </c>
      <c r="B1905" s="58" t="s">
        <v>37</v>
      </c>
      <c r="C1905" s="61">
        <v>70</v>
      </c>
      <c r="D1905" s="60" t="s">
        <v>195</v>
      </c>
      <c r="E1905" s="50"/>
    </row>
    <row r="1906" spans="1:5" x14ac:dyDescent="0.15">
      <c r="A1906" s="57" t="s">
        <v>190</v>
      </c>
      <c r="B1906" s="58" t="s">
        <v>37</v>
      </c>
      <c r="C1906" s="59">
        <v>696</v>
      </c>
      <c r="D1906" s="60" t="s">
        <v>195</v>
      </c>
      <c r="E1906" s="51"/>
    </row>
    <row r="1907" spans="1:5" x14ac:dyDescent="0.15">
      <c r="A1907" s="57" t="s">
        <v>190</v>
      </c>
      <c r="B1907" s="58" t="s">
        <v>37</v>
      </c>
      <c r="C1907" s="61">
        <v>279</v>
      </c>
      <c r="D1907" s="60" t="s">
        <v>195</v>
      </c>
      <c r="E1907" s="51"/>
    </row>
    <row r="1908" spans="1:5" x14ac:dyDescent="0.15">
      <c r="A1908" s="57" t="s">
        <v>191</v>
      </c>
      <c r="B1908" s="58" t="s">
        <v>124</v>
      </c>
      <c r="C1908" s="61">
        <v>975</v>
      </c>
      <c r="D1908" s="60" t="s">
        <v>195</v>
      </c>
      <c r="E1908" s="50"/>
    </row>
    <row r="1909" spans="1:5" x14ac:dyDescent="0.15">
      <c r="A1909" s="57" t="s">
        <v>190</v>
      </c>
      <c r="B1909" s="58" t="s">
        <v>37</v>
      </c>
      <c r="C1909" s="61">
        <v>24</v>
      </c>
      <c r="D1909" s="60" t="s">
        <v>195</v>
      </c>
      <c r="E1909" s="51"/>
    </row>
    <row r="1910" spans="1:5" x14ac:dyDescent="0.15">
      <c r="A1910" s="57" t="s">
        <v>190</v>
      </c>
      <c r="B1910" s="58" t="s">
        <v>37</v>
      </c>
      <c r="C1910" s="59">
        <v>279</v>
      </c>
      <c r="D1910" s="60" t="s">
        <v>195</v>
      </c>
      <c r="E1910" s="50"/>
    </row>
    <row r="1911" spans="1:5" x14ac:dyDescent="0.15">
      <c r="A1911" s="57" t="s">
        <v>190</v>
      </c>
      <c r="B1911" s="58" t="s">
        <v>37</v>
      </c>
      <c r="C1911" s="61">
        <v>1671</v>
      </c>
      <c r="D1911" s="60" t="s">
        <v>195</v>
      </c>
      <c r="E1911" s="51"/>
    </row>
    <row r="1912" spans="1:5" x14ac:dyDescent="0.15">
      <c r="A1912" s="57" t="s">
        <v>190</v>
      </c>
      <c r="B1912" s="58" t="s">
        <v>37</v>
      </c>
      <c r="C1912" s="61">
        <v>232</v>
      </c>
      <c r="D1912" s="60" t="s">
        <v>195</v>
      </c>
      <c r="E1912" s="50"/>
    </row>
    <row r="1913" spans="1:5" x14ac:dyDescent="0.15">
      <c r="A1913" s="57" t="s">
        <v>190</v>
      </c>
      <c r="B1913" s="58" t="s">
        <v>37</v>
      </c>
      <c r="C1913" s="59">
        <v>6264</v>
      </c>
      <c r="D1913" s="60" t="s">
        <v>195</v>
      </c>
      <c r="E1913" s="50"/>
    </row>
    <row r="1914" spans="1:5" x14ac:dyDescent="0.15">
      <c r="A1914" s="57" t="s">
        <v>190</v>
      </c>
      <c r="B1914" s="58" t="s">
        <v>37</v>
      </c>
      <c r="C1914" s="61">
        <v>1114</v>
      </c>
      <c r="D1914" s="60" t="s">
        <v>195</v>
      </c>
      <c r="E1914" s="51"/>
    </row>
    <row r="1915" spans="1:5" x14ac:dyDescent="0.15">
      <c r="A1915" s="57" t="s">
        <v>190</v>
      </c>
      <c r="B1915" s="58" t="s">
        <v>37</v>
      </c>
      <c r="C1915" s="59">
        <v>1485</v>
      </c>
      <c r="D1915" s="60" t="s">
        <v>195</v>
      </c>
      <c r="E1915" s="50"/>
    </row>
    <row r="1916" spans="1:5" x14ac:dyDescent="0.15">
      <c r="A1916" s="57" t="s">
        <v>190</v>
      </c>
      <c r="B1916" s="58" t="s">
        <v>37</v>
      </c>
      <c r="C1916" s="61">
        <v>6682</v>
      </c>
      <c r="D1916" s="60" t="s">
        <v>195</v>
      </c>
      <c r="E1916" s="50"/>
    </row>
    <row r="1917" spans="1:5" x14ac:dyDescent="0.15">
      <c r="A1917" s="57" t="s">
        <v>190</v>
      </c>
      <c r="B1917" s="58" t="s">
        <v>37</v>
      </c>
      <c r="C1917" s="61">
        <v>3341</v>
      </c>
      <c r="D1917" s="60" t="s">
        <v>195</v>
      </c>
      <c r="E1917" s="51"/>
    </row>
    <row r="1918" spans="1:5" x14ac:dyDescent="0.15">
      <c r="A1918" s="57" t="s">
        <v>190</v>
      </c>
      <c r="B1918" s="58" t="s">
        <v>37</v>
      </c>
      <c r="C1918" s="61">
        <v>836</v>
      </c>
      <c r="D1918" s="60" t="s">
        <v>195</v>
      </c>
      <c r="E1918" s="50"/>
    </row>
    <row r="1919" spans="1:5" x14ac:dyDescent="0.15">
      <c r="A1919" s="57" t="s">
        <v>191</v>
      </c>
      <c r="B1919" s="58" t="s">
        <v>37</v>
      </c>
      <c r="C1919" s="61">
        <v>418</v>
      </c>
      <c r="D1919" s="60" t="s">
        <v>195</v>
      </c>
      <c r="E1919" s="51"/>
    </row>
    <row r="1920" spans="1:5" x14ac:dyDescent="0.15">
      <c r="A1920" s="57" t="s">
        <v>191</v>
      </c>
      <c r="B1920" s="58" t="s">
        <v>37</v>
      </c>
      <c r="C1920" s="61">
        <v>423</v>
      </c>
      <c r="D1920" s="60" t="s">
        <v>195</v>
      </c>
      <c r="E1920" s="50"/>
    </row>
    <row r="1921" spans="1:5" x14ac:dyDescent="0.15">
      <c r="A1921" s="57" t="s">
        <v>191</v>
      </c>
      <c r="B1921" s="58" t="s">
        <v>78</v>
      </c>
      <c r="C1921" s="61">
        <v>6125</v>
      </c>
      <c r="D1921" s="60" t="s">
        <v>195</v>
      </c>
      <c r="E1921" s="50"/>
    </row>
    <row r="1922" spans="1:5" x14ac:dyDescent="0.15">
      <c r="A1922" s="57" t="s">
        <v>191</v>
      </c>
      <c r="B1922" s="58" t="s">
        <v>78</v>
      </c>
      <c r="C1922" s="59">
        <v>13920</v>
      </c>
      <c r="D1922" s="60" t="s">
        <v>195</v>
      </c>
      <c r="E1922" s="51"/>
    </row>
    <row r="1923" spans="1:5" x14ac:dyDescent="0.15">
      <c r="A1923" s="57" t="s">
        <v>191</v>
      </c>
      <c r="B1923" s="58" t="s">
        <v>78</v>
      </c>
      <c r="C1923" s="61">
        <v>9396</v>
      </c>
      <c r="D1923" s="60" t="s">
        <v>195</v>
      </c>
      <c r="E1923" s="50"/>
    </row>
    <row r="1924" spans="1:5" x14ac:dyDescent="0.15">
      <c r="A1924" s="57" t="s">
        <v>191</v>
      </c>
      <c r="B1924" s="58" t="s">
        <v>7</v>
      </c>
      <c r="C1924" s="61">
        <v>1253</v>
      </c>
      <c r="D1924" s="60" t="s">
        <v>195</v>
      </c>
      <c r="E1924" s="50"/>
    </row>
    <row r="1925" spans="1:5" x14ac:dyDescent="0.15">
      <c r="A1925" s="57" t="s">
        <v>191</v>
      </c>
      <c r="B1925" s="58" t="s">
        <v>7</v>
      </c>
      <c r="C1925" s="61">
        <v>2116</v>
      </c>
      <c r="D1925" s="60" t="s">
        <v>195</v>
      </c>
      <c r="E1925" s="50"/>
    </row>
    <row r="1926" spans="1:5" x14ac:dyDescent="0.15">
      <c r="A1926" s="57" t="s">
        <v>191</v>
      </c>
      <c r="B1926" s="58" t="s">
        <v>7</v>
      </c>
      <c r="C1926" s="59">
        <v>1040</v>
      </c>
      <c r="D1926" s="60" t="s">
        <v>195</v>
      </c>
      <c r="E1926" s="50"/>
    </row>
    <row r="1927" spans="1:5" x14ac:dyDescent="0.15">
      <c r="A1927" s="57" t="s">
        <v>190</v>
      </c>
      <c r="B1927" s="58" t="s">
        <v>37</v>
      </c>
      <c r="C1927" s="61">
        <v>6125</v>
      </c>
      <c r="D1927" s="60" t="s">
        <v>195</v>
      </c>
      <c r="E1927" s="50"/>
    </row>
    <row r="1928" spans="1:5" x14ac:dyDescent="0.15">
      <c r="A1928" s="57" t="s">
        <v>190</v>
      </c>
      <c r="B1928" s="58" t="s">
        <v>37</v>
      </c>
      <c r="C1928" s="61">
        <v>4455</v>
      </c>
      <c r="D1928" s="60" t="s">
        <v>195</v>
      </c>
      <c r="E1928" s="50"/>
    </row>
    <row r="1929" spans="1:5" x14ac:dyDescent="0.15">
      <c r="A1929" s="57" t="s">
        <v>190</v>
      </c>
      <c r="B1929" s="58" t="s">
        <v>37</v>
      </c>
      <c r="C1929" s="61">
        <v>836</v>
      </c>
      <c r="D1929" s="60" t="s">
        <v>195</v>
      </c>
      <c r="E1929" s="50"/>
    </row>
    <row r="1930" spans="1:5" x14ac:dyDescent="0.15">
      <c r="A1930" s="57" t="s">
        <v>190</v>
      </c>
      <c r="B1930" s="58" t="s">
        <v>37</v>
      </c>
      <c r="C1930" s="59">
        <v>6264</v>
      </c>
      <c r="D1930" s="60" t="s">
        <v>195</v>
      </c>
      <c r="E1930" s="51"/>
    </row>
    <row r="1931" spans="1:5" x14ac:dyDescent="0.15">
      <c r="A1931" s="57" t="s">
        <v>190</v>
      </c>
      <c r="B1931" s="58" t="s">
        <v>37</v>
      </c>
      <c r="C1931" s="61">
        <v>232</v>
      </c>
      <c r="D1931" s="60" t="s">
        <v>195</v>
      </c>
      <c r="E1931" s="50"/>
    </row>
    <row r="1932" spans="1:5" x14ac:dyDescent="0.15">
      <c r="A1932" s="57" t="s">
        <v>190</v>
      </c>
      <c r="B1932" s="58" t="s">
        <v>37</v>
      </c>
      <c r="C1932" s="61">
        <v>1601</v>
      </c>
      <c r="D1932" s="60" t="s">
        <v>195</v>
      </c>
      <c r="E1932" s="50"/>
    </row>
    <row r="1933" spans="1:5" x14ac:dyDescent="0.15">
      <c r="A1933" s="57" t="s">
        <v>190</v>
      </c>
      <c r="B1933" s="58" t="s">
        <v>37</v>
      </c>
      <c r="C1933" s="61">
        <v>279</v>
      </c>
      <c r="D1933" s="60" t="s">
        <v>195</v>
      </c>
      <c r="E1933" s="51"/>
    </row>
    <row r="1934" spans="1:5" x14ac:dyDescent="0.15">
      <c r="A1934" s="57" t="s">
        <v>190</v>
      </c>
      <c r="B1934" s="58" t="s">
        <v>37</v>
      </c>
      <c r="C1934" s="61">
        <v>70</v>
      </c>
      <c r="D1934" s="60" t="s">
        <v>195</v>
      </c>
      <c r="E1934" s="50"/>
    </row>
    <row r="1935" spans="1:5" x14ac:dyDescent="0.15">
      <c r="A1935" s="57" t="s">
        <v>190</v>
      </c>
      <c r="B1935" s="58" t="s">
        <v>37</v>
      </c>
      <c r="C1935" s="59">
        <v>279</v>
      </c>
      <c r="D1935" s="60" t="s">
        <v>195</v>
      </c>
      <c r="E1935" s="51"/>
    </row>
    <row r="1936" spans="1:5" x14ac:dyDescent="0.15">
      <c r="A1936" s="57" t="s">
        <v>190</v>
      </c>
      <c r="B1936" s="58" t="s">
        <v>37</v>
      </c>
      <c r="C1936" s="61">
        <v>836</v>
      </c>
      <c r="D1936" s="60" t="s">
        <v>195</v>
      </c>
      <c r="E1936" s="50"/>
    </row>
    <row r="1937" spans="1:5" x14ac:dyDescent="0.15">
      <c r="A1937" s="57" t="s">
        <v>190</v>
      </c>
      <c r="B1937" s="58" t="s">
        <v>37</v>
      </c>
      <c r="C1937" s="59">
        <v>557</v>
      </c>
      <c r="D1937" s="60" t="s">
        <v>195</v>
      </c>
      <c r="E1937" s="50"/>
    </row>
    <row r="1938" spans="1:5" x14ac:dyDescent="0.15">
      <c r="A1938" s="57" t="s">
        <v>191</v>
      </c>
      <c r="B1938" s="58" t="s">
        <v>7</v>
      </c>
      <c r="C1938" s="59">
        <v>729</v>
      </c>
      <c r="D1938" s="60" t="s">
        <v>195</v>
      </c>
      <c r="E1938" s="50"/>
    </row>
    <row r="1939" spans="1:5" x14ac:dyDescent="0.15">
      <c r="A1939" s="57" t="s">
        <v>191</v>
      </c>
      <c r="B1939" s="58" t="s">
        <v>7</v>
      </c>
      <c r="C1939" s="61">
        <v>151</v>
      </c>
      <c r="D1939" s="60" t="s">
        <v>195</v>
      </c>
      <c r="E1939" s="51"/>
    </row>
    <row r="1940" spans="1:5" x14ac:dyDescent="0.15">
      <c r="A1940" s="57" t="s">
        <v>191</v>
      </c>
      <c r="B1940" s="58" t="s">
        <v>7</v>
      </c>
      <c r="C1940" s="59">
        <v>84</v>
      </c>
      <c r="D1940" s="60" t="s">
        <v>195</v>
      </c>
      <c r="E1940" s="51"/>
    </row>
    <row r="1941" spans="1:5" x14ac:dyDescent="0.15">
      <c r="A1941" s="57" t="s">
        <v>191</v>
      </c>
      <c r="B1941" s="58" t="s">
        <v>78</v>
      </c>
      <c r="C1941" s="61">
        <v>5568</v>
      </c>
      <c r="D1941" s="60" t="s">
        <v>195</v>
      </c>
      <c r="E1941" s="51"/>
    </row>
    <row r="1942" spans="1:5" x14ac:dyDescent="0.15">
      <c r="A1942" s="57" t="s">
        <v>191</v>
      </c>
      <c r="B1942" s="58" t="s">
        <v>78</v>
      </c>
      <c r="C1942" s="59">
        <v>23664</v>
      </c>
      <c r="D1942" s="60" t="s">
        <v>195</v>
      </c>
      <c r="E1942" s="50"/>
    </row>
    <row r="1943" spans="1:5" x14ac:dyDescent="0.15">
      <c r="A1943" s="57" t="s">
        <v>191</v>
      </c>
      <c r="B1943" s="58" t="s">
        <v>78</v>
      </c>
      <c r="C1943" s="61">
        <v>3132</v>
      </c>
      <c r="D1943" s="60" t="s">
        <v>195</v>
      </c>
      <c r="E1943" s="51"/>
    </row>
    <row r="1944" spans="1:5" x14ac:dyDescent="0.15">
      <c r="A1944" s="57" t="s">
        <v>191</v>
      </c>
      <c r="B1944" s="58" t="s">
        <v>144</v>
      </c>
      <c r="C1944" s="61">
        <v>8967</v>
      </c>
      <c r="D1944" s="60" t="s">
        <v>195</v>
      </c>
      <c r="E1944" s="50"/>
    </row>
    <row r="1945" spans="1:5" x14ac:dyDescent="0.15">
      <c r="A1945" s="57" t="s">
        <v>190</v>
      </c>
      <c r="B1945" s="58" t="s">
        <v>7</v>
      </c>
      <c r="C1945" s="61">
        <v>335</v>
      </c>
      <c r="D1945" s="60" t="s">
        <v>195</v>
      </c>
      <c r="E1945" s="50"/>
    </row>
    <row r="1946" spans="1:5" x14ac:dyDescent="0.15">
      <c r="A1946" s="57" t="s">
        <v>191</v>
      </c>
      <c r="B1946" s="58" t="s">
        <v>144</v>
      </c>
      <c r="C1946" s="59">
        <v>2849</v>
      </c>
      <c r="D1946" s="60" t="s">
        <v>195</v>
      </c>
      <c r="E1946" s="50"/>
    </row>
    <row r="1947" spans="1:5" x14ac:dyDescent="0.15">
      <c r="A1947" s="57" t="s">
        <v>191</v>
      </c>
      <c r="B1947" s="58" t="s">
        <v>144</v>
      </c>
      <c r="C1947" s="61">
        <v>3358</v>
      </c>
      <c r="D1947" s="60" t="s">
        <v>195</v>
      </c>
      <c r="E1947" s="50"/>
    </row>
    <row r="1948" spans="1:5" x14ac:dyDescent="0.15">
      <c r="A1948" s="57" t="s">
        <v>190</v>
      </c>
      <c r="B1948" s="58" t="s">
        <v>37</v>
      </c>
      <c r="C1948" s="61">
        <v>6264</v>
      </c>
      <c r="D1948" s="60" t="s">
        <v>195</v>
      </c>
      <c r="E1948" s="51"/>
    </row>
    <row r="1949" spans="1:5" x14ac:dyDescent="0.15">
      <c r="A1949" s="57" t="s">
        <v>190</v>
      </c>
      <c r="B1949" s="58" t="s">
        <v>37</v>
      </c>
      <c r="C1949" s="59">
        <v>7424</v>
      </c>
      <c r="D1949" s="60" t="s">
        <v>195</v>
      </c>
      <c r="E1949" s="51"/>
    </row>
    <row r="1950" spans="1:5" x14ac:dyDescent="0.15">
      <c r="A1950" s="57" t="s">
        <v>190</v>
      </c>
      <c r="B1950" s="58" t="s">
        <v>37</v>
      </c>
      <c r="C1950" s="61">
        <v>3341</v>
      </c>
      <c r="D1950" s="60" t="s">
        <v>195</v>
      </c>
      <c r="E1950" s="50"/>
    </row>
    <row r="1951" spans="1:5" x14ac:dyDescent="0.15">
      <c r="A1951" s="57" t="s">
        <v>191</v>
      </c>
      <c r="B1951" s="58" t="s">
        <v>7</v>
      </c>
      <c r="C1951" s="61">
        <v>1381</v>
      </c>
      <c r="D1951" s="60" t="s">
        <v>195</v>
      </c>
      <c r="E1951" s="51"/>
    </row>
    <row r="1952" spans="1:5" x14ac:dyDescent="0.15">
      <c r="A1952" s="57" t="s">
        <v>190</v>
      </c>
      <c r="B1952" s="58" t="s">
        <v>37</v>
      </c>
      <c r="C1952" s="59">
        <v>696</v>
      </c>
      <c r="D1952" s="60" t="s">
        <v>195</v>
      </c>
      <c r="E1952" s="50"/>
    </row>
    <row r="1953" spans="1:5" x14ac:dyDescent="0.15">
      <c r="A1953" s="57" t="s">
        <v>190</v>
      </c>
      <c r="B1953" s="58" t="s">
        <v>37</v>
      </c>
      <c r="C1953" s="59">
        <v>2228</v>
      </c>
      <c r="D1953" s="60" t="s">
        <v>195</v>
      </c>
      <c r="E1953" s="51"/>
    </row>
    <row r="1954" spans="1:5" x14ac:dyDescent="0.15">
      <c r="A1954" s="57" t="s">
        <v>190</v>
      </c>
      <c r="B1954" s="58" t="s">
        <v>37</v>
      </c>
      <c r="C1954" s="61">
        <v>279</v>
      </c>
      <c r="D1954" s="60" t="s">
        <v>195</v>
      </c>
      <c r="E1954" s="51"/>
    </row>
    <row r="1955" spans="1:5" x14ac:dyDescent="0.15">
      <c r="A1955" s="57" t="s">
        <v>190</v>
      </c>
      <c r="B1955" s="58" t="s">
        <v>37</v>
      </c>
      <c r="C1955" s="59">
        <v>557</v>
      </c>
      <c r="D1955" s="60" t="s">
        <v>195</v>
      </c>
      <c r="E1955" s="50"/>
    </row>
    <row r="1956" spans="1:5" x14ac:dyDescent="0.15">
      <c r="A1956" s="57" t="s">
        <v>190</v>
      </c>
      <c r="B1956" s="58" t="s">
        <v>37</v>
      </c>
      <c r="C1956" s="61">
        <v>1114</v>
      </c>
      <c r="D1956" s="60" t="s">
        <v>195</v>
      </c>
      <c r="E1956" s="51"/>
    </row>
    <row r="1957" spans="1:5" x14ac:dyDescent="0.15">
      <c r="A1957" s="57" t="s">
        <v>191</v>
      </c>
      <c r="B1957" s="58" t="s">
        <v>7</v>
      </c>
      <c r="C1957" s="59">
        <v>669</v>
      </c>
      <c r="D1957" s="60" t="s">
        <v>195</v>
      </c>
      <c r="E1957" s="50"/>
    </row>
    <row r="1958" spans="1:5" x14ac:dyDescent="0.15">
      <c r="A1958" s="57" t="s">
        <v>191</v>
      </c>
      <c r="B1958" s="58" t="s">
        <v>7</v>
      </c>
      <c r="C1958" s="61">
        <v>168</v>
      </c>
      <c r="D1958" s="60" t="s">
        <v>195</v>
      </c>
      <c r="E1958" s="50"/>
    </row>
    <row r="1959" spans="1:5" x14ac:dyDescent="0.15">
      <c r="A1959" s="57" t="s">
        <v>191</v>
      </c>
      <c r="B1959" s="58" t="s">
        <v>7</v>
      </c>
      <c r="C1959" s="59">
        <v>372</v>
      </c>
      <c r="D1959" s="60" t="s">
        <v>195</v>
      </c>
      <c r="E1959" s="50"/>
    </row>
    <row r="1960" spans="1:5" x14ac:dyDescent="0.15">
      <c r="A1960" s="57" t="s">
        <v>191</v>
      </c>
      <c r="B1960" s="58" t="s">
        <v>7</v>
      </c>
      <c r="C1960" s="59">
        <v>14255</v>
      </c>
      <c r="D1960" s="60" t="s">
        <v>195</v>
      </c>
      <c r="E1960" s="51"/>
    </row>
    <row r="1961" spans="1:5" x14ac:dyDescent="0.15">
      <c r="A1961" s="57" t="s">
        <v>191</v>
      </c>
      <c r="B1961" s="58" t="s">
        <v>144</v>
      </c>
      <c r="C1961" s="59">
        <v>4900</v>
      </c>
      <c r="D1961" s="60" t="s">
        <v>195</v>
      </c>
      <c r="E1961" s="50"/>
    </row>
    <row r="1962" spans="1:5" x14ac:dyDescent="0.15">
      <c r="A1962" s="57" t="s">
        <v>191</v>
      </c>
      <c r="B1962" s="58" t="s">
        <v>144</v>
      </c>
      <c r="C1962" s="61">
        <v>10691</v>
      </c>
      <c r="D1962" s="60" t="s">
        <v>195</v>
      </c>
      <c r="E1962" s="50"/>
    </row>
    <row r="1963" spans="1:5" x14ac:dyDescent="0.15">
      <c r="A1963" s="57" t="s">
        <v>191</v>
      </c>
      <c r="B1963" s="58" t="s">
        <v>78</v>
      </c>
      <c r="C1963" s="59">
        <v>1128</v>
      </c>
      <c r="D1963" s="60" t="s">
        <v>195</v>
      </c>
      <c r="E1963" s="51"/>
    </row>
    <row r="1964" spans="1:5" x14ac:dyDescent="0.15">
      <c r="A1964" s="57" t="s">
        <v>191</v>
      </c>
      <c r="B1964" s="58" t="s">
        <v>78</v>
      </c>
      <c r="C1964" s="61">
        <v>1044</v>
      </c>
      <c r="D1964" s="60" t="s">
        <v>195</v>
      </c>
      <c r="E1964" s="51"/>
    </row>
    <row r="1965" spans="1:5" x14ac:dyDescent="0.15">
      <c r="A1965" s="57" t="s">
        <v>191</v>
      </c>
      <c r="B1965" s="58" t="s">
        <v>78</v>
      </c>
      <c r="C1965" s="59">
        <v>919</v>
      </c>
      <c r="D1965" s="60" t="s">
        <v>195</v>
      </c>
      <c r="E1965" s="50"/>
    </row>
    <row r="1966" spans="1:5" x14ac:dyDescent="0.15">
      <c r="A1966" s="57" t="s">
        <v>191</v>
      </c>
      <c r="B1966" s="58" t="s">
        <v>78</v>
      </c>
      <c r="C1966" s="59">
        <v>502</v>
      </c>
      <c r="D1966" s="60" t="s">
        <v>195</v>
      </c>
      <c r="E1966" s="50"/>
    </row>
    <row r="1967" spans="1:5" x14ac:dyDescent="0.15">
      <c r="A1967" s="57" t="s">
        <v>191</v>
      </c>
      <c r="B1967" s="58" t="s">
        <v>78</v>
      </c>
      <c r="C1967" s="61">
        <v>1300</v>
      </c>
      <c r="D1967" s="60" t="s">
        <v>195</v>
      </c>
      <c r="E1967" s="51"/>
    </row>
    <row r="1968" spans="1:5" x14ac:dyDescent="0.15">
      <c r="A1968" s="57" t="s">
        <v>191</v>
      </c>
      <c r="B1968" s="58" t="s">
        <v>78</v>
      </c>
      <c r="C1968" s="59">
        <v>940</v>
      </c>
      <c r="D1968" s="60" t="s">
        <v>195</v>
      </c>
      <c r="E1968" s="50"/>
    </row>
    <row r="1969" spans="1:5" x14ac:dyDescent="0.15">
      <c r="A1969" s="57" t="s">
        <v>190</v>
      </c>
      <c r="B1969" s="58" t="s">
        <v>37</v>
      </c>
      <c r="C1969" s="59">
        <v>348</v>
      </c>
      <c r="D1969" s="60" t="s">
        <v>195</v>
      </c>
      <c r="E1969" s="51"/>
    </row>
    <row r="1970" spans="1:5" x14ac:dyDescent="0.15">
      <c r="A1970" s="57" t="s">
        <v>190</v>
      </c>
      <c r="B1970" s="58" t="s">
        <v>37</v>
      </c>
      <c r="C1970" s="61">
        <v>4009</v>
      </c>
      <c r="D1970" s="60" t="s">
        <v>195</v>
      </c>
      <c r="E1970" s="50"/>
    </row>
    <row r="1971" spans="1:5" x14ac:dyDescent="0.15">
      <c r="A1971" s="57" t="s">
        <v>190</v>
      </c>
      <c r="B1971" s="58" t="s">
        <v>37</v>
      </c>
      <c r="C1971" s="59">
        <v>1671</v>
      </c>
      <c r="D1971" s="60" t="s">
        <v>195</v>
      </c>
      <c r="E1971" s="51"/>
    </row>
    <row r="1972" spans="1:5" x14ac:dyDescent="0.15">
      <c r="A1972" s="57" t="s">
        <v>190</v>
      </c>
      <c r="B1972" s="58" t="s">
        <v>37</v>
      </c>
      <c r="C1972" s="61">
        <v>1114</v>
      </c>
      <c r="D1972" s="60" t="s">
        <v>195</v>
      </c>
      <c r="E1972" s="50"/>
    </row>
    <row r="1973" spans="1:5" x14ac:dyDescent="0.15">
      <c r="A1973" s="57" t="s">
        <v>190</v>
      </c>
      <c r="B1973" s="58" t="s">
        <v>37</v>
      </c>
      <c r="C1973" s="59">
        <v>3712</v>
      </c>
      <c r="D1973" s="60" t="s">
        <v>195</v>
      </c>
      <c r="E1973" s="50"/>
    </row>
    <row r="1974" spans="1:5" x14ac:dyDescent="0.15">
      <c r="A1974" s="57" t="s">
        <v>190</v>
      </c>
      <c r="B1974" s="58" t="s">
        <v>37</v>
      </c>
      <c r="C1974" s="59">
        <v>2228</v>
      </c>
      <c r="D1974" s="60" t="s">
        <v>195</v>
      </c>
      <c r="E1974" s="51"/>
    </row>
    <row r="1975" spans="1:5" x14ac:dyDescent="0.15">
      <c r="A1975" s="57" t="s">
        <v>190</v>
      </c>
      <c r="B1975" s="58" t="s">
        <v>37</v>
      </c>
      <c r="C1975" s="61">
        <v>140</v>
      </c>
      <c r="D1975" s="60" t="s">
        <v>195</v>
      </c>
      <c r="E1975" s="50"/>
    </row>
    <row r="1976" spans="1:5" x14ac:dyDescent="0.15">
      <c r="A1976" s="57" t="s">
        <v>190</v>
      </c>
      <c r="B1976" s="58" t="s">
        <v>37</v>
      </c>
      <c r="C1976" s="59">
        <v>42</v>
      </c>
      <c r="D1976" s="60" t="s">
        <v>195</v>
      </c>
      <c r="E1976" s="51"/>
    </row>
    <row r="1977" spans="1:5" x14ac:dyDescent="0.15">
      <c r="A1977" s="57" t="s">
        <v>190</v>
      </c>
      <c r="B1977" s="58" t="s">
        <v>37</v>
      </c>
      <c r="C1977" s="61">
        <v>1392</v>
      </c>
      <c r="D1977" s="60" t="s">
        <v>195</v>
      </c>
      <c r="E1977" s="50"/>
    </row>
    <row r="1978" spans="1:5" x14ac:dyDescent="0.15">
      <c r="A1978" s="57" t="s">
        <v>191</v>
      </c>
      <c r="B1978" s="58" t="s">
        <v>7</v>
      </c>
      <c r="C1978" s="59">
        <v>149</v>
      </c>
      <c r="D1978" s="60" t="s">
        <v>195</v>
      </c>
      <c r="E1978" s="50"/>
    </row>
    <row r="1979" spans="1:5" x14ac:dyDescent="0.15">
      <c r="A1979" s="57" t="s">
        <v>191</v>
      </c>
      <c r="B1979" s="58" t="s">
        <v>7</v>
      </c>
      <c r="C1979" s="61">
        <v>594</v>
      </c>
      <c r="D1979" s="60" t="s">
        <v>195</v>
      </c>
      <c r="E1979" s="51"/>
    </row>
    <row r="1980" spans="1:5" x14ac:dyDescent="0.15">
      <c r="A1980" s="57" t="s">
        <v>190</v>
      </c>
      <c r="B1980" s="58" t="s">
        <v>37</v>
      </c>
      <c r="C1980" s="61">
        <v>1671</v>
      </c>
      <c r="D1980" s="60" t="s">
        <v>195</v>
      </c>
      <c r="E1980" s="50"/>
    </row>
    <row r="1981" spans="1:5" x14ac:dyDescent="0.15">
      <c r="A1981" s="57" t="s">
        <v>190</v>
      </c>
      <c r="B1981" s="58" t="s">
        <v>37</v>
      </c>
      <c r="C1981" s="59">
        <v>12528</v>
      </c>
      <c r="D1981" s="60" t="s">
        <v>195</v>
      </c>
      <c r="E1981" s="51"/>
    </row>
    <row r="1982" spans="1:5" x14ac:dyDescent="0.15">
      <c r="A1982" s="57" t="s">
        <v>190</v>
      </c>
      <c r="B1982" s="58" t="s">
        <v>37</v>
      </c>
      <c r="C1982" s="61">
        <v>1671</v>
      </c>
      <c r="D1982" s="60" t="s">
        <v>195</v>
      </c>
      <c r="E1982" s="50"/>
    </row>
    <row r="1983" spans="1:5" x14ac:dyDescent="0.15">
      <c r="A1983" s="57" t="s">
        <v>190</v>
      </c>
      <c r="B1983" s="58" t="s">
        <v>37</v>
      </c>
      <c r="C1983" s="61">
        <v>5568</v>
      </c>
      <c r="D1983" s="60" t="s">
        <v>195</v>
      </c>
      <c r="E1983" s="50"/>
    </row>
    <row r="1984" spans="1:5" x14ac:dyDescent="0.15">
      <c r="A1984" s="57" t="s">
        <v>190</v>
      </c>
      <c r="B1984" s="58" t="s">
        <v>37</v>
      </c>
      <c r="C1984" s="59">
        <v>2228</v>
      </c>
      <c r="D1984" s="60" t="s">
        <v>195</v>
      </c>
      <c r="E1984" s="51"/>
    </row>
    <row r="1985" spans="1:5" x14ac:dyDescent="0.15">
      <c r="A1985" s="57" t="s">
        <v>190</v>
      </c>
      <c r="B1985" s="58" t="s">
        <v>144</v>
      </c>
      <c r="C1985" s="61">
        <v>1120</v>
      </c>
      <c r="D1985" s="60" t="s">
        <v>195</v>
      </c>
      <c r="E1985" s="51"/>
    </row>
    <row r="1986" spans="1:5" x14ac:dyDescent="0.15">
      <c r="A1986" s="57" t="s">
        <v>191</v>
      </c>
      <c r="B1986" s="58" t="s">
        <v>7</v>
      </c>
      <c r="C1986" s="61">
        <v>502</v>
      </c>
      <c r="D1986" s="60" t="s">
        <v>195</v>
      </c>
      <c r="E1986" s="51"/>
    </row>
    <row r="1987" spans="1:5" x14ac:dyDescent="0.15">
      <c r="A1987" s="57" t="s">
        <v>191</v>
      </c>
      <c r="B1987" s="58" t="s">
        <v>78</v>
      </c>
      <c r="C1987" s="61">
        <v>45936</v>
      </c>
      <c r="D1987" s="60" t="s">
        <v>195</v>
      </c>
      <c r="E1987" s="51"/>
    </row>
    <row r="1988" spans="1:5" x14ac:dyDescent="0.15">
      <c r="A1988" s="57" t="s">
        <v>191</v>
      </c>
      <c r="B1988" s="58" t="s">
        <v>78</v>
      </c>
      <c r="C1988" s="61">
        <v>7308</v>
      </c>
      <c r="D1988" s="60" t="s">
        <v>195</v>
      </c>
      <c r="E1988" s="50"/>
    </row>
    <row r="1989" spans="1:5" x14ac:dyDescent="0.15">
      <c r="A1989" s="57" t="s">
        <v>191</v>
      </c>
      <c r="B1989" s="58" t="s">
        <v>78</v>
      </c>
      <c r="C1989" s="59">
        <v>8352</v>
      </c>
      <c r="D1989" s="60" t="s">
        <v>195</v>
      </c>
      <c r="E1989" s="51"/>
    </row>
    <row r="1990" spans="1:5" x14ac:dyDescent="0.15">
      <c r="A1990" s="57" t="s">
        <v>191</v>
      </c>
      <c r="B1990" s="58" t="s">
        <v>78</v>
      </c>
      <c r="C1990" s="61">
        <v>5220</v>
      </c>
      <c r="D1990" s="60" t="s">
        <v>195</v>
      </c>
      <c r="E1990" s="51"/>
    </row>
    <row r="1991" spans="1:5" x14ac:dyDescent="0.15">
      <c r="A1991" s="57" t="s">
        <v>190</v>
      </c>
      <c r="B1991" s="58" t="s">
        <v>37</v>
      </c>
      <c r="C1991" s="61">
        <v>47</v>
      </c>
      <c r="D1991" s="60" t="s">
        <v>195</v>
      </c>
      <c r="E1991" s="50"/>
    </row>
    <row r="1992" spans="1:5" x14ac:dyDescent="0.15">
      <c r="A1992" s="57" t="s">
        <v>190</v>
      </c>
      <c r="B1992" s="58" t="s">
        <v>37</v>
      </c>
      <c r="C1992" s="59">
        <v>251</v>
      </c>
      <c r="D1992" s="60" t="s">
        <v>195</v>
      </c>
      <c r="E1992" s="50"/>
    </row>
    <row r="1993" spans="1:5" x14ac:dyDescent="0.15">
      <c r="A1993" s="57" t="s">
        <v>190</v>
      </c>
      <c r="B1993" s="58" t="s">
        <v>37</v>
      </c>
      <c r="C1993" s="61">
        <v>1671</v>
      </c>
      <c r="D1993" s="60" t="s">
        <v>195</v>
      </c>
      <c r="E1993" s="51"/>
    </row>
    <row r="1994" spans="1:5" x14ac:dyDescent="0.15">
      <c r="A1994" s="57" t="s">
        <v>190</v>
      </c>
      <c r="B1994" s="58" t="s">
        <v>37</v>
      </c>
      <c r="C1994" s="61">
        <v>1601</v>
      </c>
      <c r="D1994" s="60" t="s">
        <v>195</v>
      </c>
      <c r="E1994" s="51"/>
    </row>
    <row r="1995" spans="1:5" x14ac:dyDescent="0.15">
      <c r="A1995" s="57" t="s">
        <v>190</v>
      </c>
      <c r="B1995" s="58" t="s">
        <v>37</v>
      </c>
      <c r="C1995" s="61">
        <v>1671</v>
      </c>
      <c r="D1995" s="60" t="s">
        <v>195</v>
      </c>
      <c r="E1995" s="50"/>
    </row>
    <row r="1996" spans="1:5" x14ac:dyDescent="0.15">
      <c r="A1996" s="57" t="s">
        <v>190</v>
      </c>
      <c r="B1996" s="58" t="s">
        <v>37</v>
      </c>
      <c r="C1996" s="59">
        <v>2228</v>
      </c>
      <c r="D1996" s="60" t="s">
        <v>195</v>
      </c>
      <c r="E1996" s="51"/>
    </row>
    <row r="1997" spans="1:5" x14ac:dyDescent="0.15">
      <c r="A1997" s="57" t="s">
        <v>190</v>
      </c>
      <c r="B1997" s="58" t="s">
        <v>37</v>
      </c>
      <c r="C1997" s="61">
        <v>4455</v>
      </c>
      <c r="D1997" s="60" t="s">
        <v>195</v>
      </c>
      <c r="E1997" s="50"/>
    </row>
    <row r="1998" spans="1:5" x14ac:dyDescent="0.15">
      <c r="A1998" s="57" t="s">
        <v>190</v>
      </c>
      <c r="B1998" s="58" t="s">
        <v>37</v>
      </c>
      <c r="C1998" s="61">
        <v>4455</v>
      </c>
      <c r="D1998" s="60" t="s">
        <v>195</v>
      </c>
      <c r="E1998" s="50"/>
    </row>
    <row r="1999" spans="1:5" x14ac:dyDescent="0.15">
      <c r="A1999" s="57" t="s">
        <v>190</v>
      </c>
      <c r="B1999" s="58" t="s">
        <v>37</v>
      </c>
      <c r="C1999" s="59">
        <v>1485</v>
      </c>
      <c r="D1999" s="60" t="s">
        <v>195</v>
      </c>
      <c r="E1999" s="51"/>
    </row>
    <row r="2000" spans="1:5" x14ac:dyDescent="0.15">
      <c r="A2000" s="57" t="s">
        <v>191</v>
      </c>
      <c r="B2000" s="58" t="s">
        <v>37</v>
      </c>
      <c r="C2000" s="59">
        <v>140</v>
      </c>
      <c r="D2000" s="60" t="s">
        <v>195</v>
      </c>
      <c r="E2000" s="50"/>
    </row>
    <row r="2001" spans="1:5" x14ac:dyDescent="0.15">
      <c r="A2001" s="57" t="s">
        <v>190</v>
      </c>
      <c r="B2001" s="58" t="s">
        <v>37</v>
      </c>
      <c r="C2001" s="59">
        <v>348</v>
      </c>
      <c r="D2001" s="60" t="s">
        <v>195</v>
      </c>
      <c r="E2001" s="51"/>
    </row>
    <row r="2002" spans="1:5" x14ac:dyDescent="0.15">
      <c r="A2002" s="57" t="s">
        <v>190</v>
      </c>
      <c r="B2002" s="58" t="s">
        <v>78</v>
      </c>
      <c r="C2002" s="61">
        <v>669</v>
      </c>
      <c r="D2002" s="60" t="s">
        <v>195</v>
      </c>
      <c r="E2002" s="50"/>
    </row>
    <row r="2003" spans="1:5" x14ac:dyDescent="0.15">
      <c r="A2003" s="57" t="s">
        <v>191</v>
      </c>
      <c r="B2003" s="58" t="s">
        <v>37</v>
      </c>
      <c r="C2003" s="61">
        <v>279</v>
      </c>
      <c r="D2003" s="60" t="s">
        <v>195</v>
      </c>
      <c r="E2003" s="51"/>
    </row>
    <row r="2004" spans="1:5" x14ac:dyDescent="0.15">
      <c r="A2004" s="57" t="s">
        <v>191</v>
      </c>
      <c r="B2004" s="58" t="s">
        <v>37</v>
      </c>
      <c r="C2004" s="59">
        <v>279</v>
      </c>
      <c r="D2004" s="60" t="s">
        <v>195</v>
      </c>
      <c r="E2004" s="50"/>
    </row>
    <row r="2005" spans="1:5" x14ac:dyDescent="0.15">
      <c r="A2005" s="57" t="s">
        <v>191</v>
      </c>
      <c r="B2005" s="58" t="s">
        <v>37</v>
      </c>
      <c r="C2005" s="61">
        <v>836</v>
      </c>
      <c r="D2005" s="60" t="s">
        <v>195</v>
      </c>
      <c r="E2005" s="51"/>
    </row>
    <row r="2006" spans="1:5" x14ac:dyDescent="0.15">
      <c r="A2006" s="57" t="s">
        <v>191</v>
      </c>
      <c r="B2006" s="58" t="s">
        <v>37</v>
      </c>
      <c r="C2006" s="59">
        <v>557</v>
      </c>
      <c r="D2006" s="60" t="s">
        <v>195</v>
      </c>
      <c r="E2006" s="50"/>
    </row>
    <row r="2007" spans="1:5" x14ac:dyDescent="0.15">
      <c r="A2007" s="57" t="s">
        <v>190</v>
      </c>
      <c r="B2007" s="58" t="s">
        <v>37</v>
      </c>
      <c r="C2007" s="59">
        <v>464</v>
      </c>
      <c r="D2007" s="60" t="s">
        <v>195</v>
      </c>
      <c r="E2007" s="51"/>
    </row>
    <row r="2008" spans="1:5" x14ac:dyDescent="0.15">
      <c r="A2008" s="57" t="s">
        <v>190</v>
      </c>
      <c r="B2008" s="58" t="s">
        <v>37</v>
      </c>
      <c r="C2008" s="59">
        <v>7424</v>
      </c>
      <c r="D2008" s="60" t="s">
        <v>195</v>
      </c>
      <c r="E2008" s="50"/>
    </row>
    <row r="2009" spans="1:5" x14ac:dyDescent="0.15">
      <c r="A2009" s="57" t="s">
        <v>190</v>
      </c>
      <c r="B2009" s="58" t="s">
        <v>37</v>
      </c>
      <c r="C2009" s="61">
        <v>2228</v>
      </c>
      <c r="D2009" s="60" t="s">
        <v>195</v>
      </c>
      <c r="E2009" s="51"/>
    </row>
    <row r="2010" spans="1:5" x14ac:dyDescent="0.15">
      <c r="A2010" s="57" t="s">
        <v>191</v>
      </c>
      <c r="B2010" s="58" t="s">
        <v>37</v>
      </c>
      <c r="C2010" s="61">
        <v>1114</v>
      </c>
      <c r="D2010" s="60" t="s">
        <v>195</v>
      </c>
      <c r="E2010" s="50"/>
    </row>
    <row r="2011" spans="1:5" x14ac:dyDescent="0.15">
      <c r="A2011" s="57" t="s">
        <v>191</v>
      </c>
      <c r="B2011" s="58" t="s">
        <v>37</v>
      </c>
      <c r="C2011" s="59">
        <v>557</v>
      </c>
      <c r="D2011" s="60" t="s">
        <v>195</v>
      </c>
      <c r="E2011" s="51"/>
    </row>
    <row r="2012" spans="1:5" x14ac:dyDescent="0.15">
      <c r="A2012" s="57" t="s">
        <v>191</v>
      </c>
      <c r="B2012" s="58" t="s">
        <v>7</v>
      </c>
      <c r="C2012" s="61">
        <v>539</v>
      </c>
      <c r="D2012" s="60" t="s">
        <v>195</v>
      </c>
      <c r="E2012" s="51"/>
    </row>
    <row r="2013" spans="1:5" x14ac:dyDescent="0.15">
      <c r="A2013" s="57" t="s">
        <v>191</v>
      </c>
      <c r="B2013" s="58" t="s">
        <v>78</v>
      </c>
      <c r="C2013" s="59">
        <v>1114</v>
      </c>
      <c r="D2013" s="60" t="s">
        <v>195</v>
      </c>
      <c r="E2013" s="50"/>
    </row>
    <row r="2014" spans="1:5" x14ac:dyDescent="0.15">
      <c r="A2014" s="57" t="s">
        <v>191</v>
      </c>
      <c r="B2014" s="58" t="s">
        <v>78</v>
      </c>
      <c r="C2014" s="61">
        <v>743</v>
      </c>
      <c r="D2014" s="60" t="s">
        <v>195</v>
      </c>
      <c r="E2014" s="51"/>
    </row>
    <row r="2015" spans="1:5" x14ac:dyDescent="0.15">
      <c r="A2015" s="57" t="s">
        <v>191</v>
      </c>
      <c r="B2015" s="58" t="s">
        <v>78</v>
      </c>
      <c r="C2015" s="59">
        <v>1300</v>
      </c>
      <c r="D2015" s="60" t="s">
        <v>195</v>
      </c>
      <c r="E2015" s="50"/>
    </row>
    <row r="2016" spans="1:5" x14ac:dyDescent="0.15">
      <c r="A2016" s="57" t="s">
        <v>191</v>
      </c>
      <c r="B2016" s="58" t="s">
        <v>7</v>
      </c>
      <c r="C2016" s="59">
        <v>669</v>
      </c>
      <c r="D2016" s="60" t="s">
        <v>195</v>
      </c>
      <c r="E2016" s="50"/>
    </row>
    <row r="2017" spans="1:5" x14ac:dyDescent="0.15">
      <c r="A2017" s="57" t="s">
        <v>191</v>
      </c>
      <c r="B2017" s="58" t="s">
        <v>37</v>
      </c>
      <c r="C2017" s="61">
        <v>279</v>
      </c>
      <c r="D2017" s="60" t="s">
        <v>195</v>
      </c>
      <c r="E2017" s="51"/>
    </row>
    <row r="2018" spans="1:5" x14ac:dyDescent="0.15">
      <c r="A2018" s="57" t="s">
        <v>191</v>
      </c>
      <c r="B2018" s="58" t="s">
        <v>37</v>
      </c>
      <c r="C2018" s="61">
        <v>464</v>
      </c>
      <c r="D2018" s="60" t="s">
        <v>195</v>
      </c>
      <c r="E2018" s="51"/>
    </row>
    <row r="2019" spans="1:5" x14ac:dyDescent="0.15">
      <c r="A2019" s="57" t="s">
        <v>191</v>
      </c>
      <c r="B2019" s="58" t="s">
        <v>37</v>
      </c>
      <c r="C2019" s="59">
        <v>8352</v>
      </c>
      <c r="D2019" s="60" t="s">
        <v>195</v>
      </c>
      <c r="E2019" s="51"/>
    </row>
    <row r="2020" spans="1:5" x14ac:dyDescent="0.15">
      <c r="A2020" s="57" t="s">
        <v>191</v>
      </c>
      <c r="B2020" s="58" t="s">
        <v>37</v>
      </c>
      <c r="C2020" s="59">
        <v>2005</v>
      </c>
      <c r="D2020" s="60" t="s">
        <v>195</v>
      </c>
      <c r="E2020" s="50"/>
    </row>
    <row r="2021" spans="1:5" x14ac:dyDescent="0.15">
      <c r="A2021" s="57" t="s">
        <v>191</v>
      </c>
      <c r="B2021" s="58" t="s">
        <v>37</v>
      </c>
      <c r="C2021" s="59">
        <v>7424</v>
      </c>
      <c r="D2021" s="60" t="s">
        <v>195</v>
      </c>
      <c r="E2021" s="51"/>
    </row>
    <row r="2022" spans="1:5" x14ac:dyDescent="0.15">
      <c r="A2022" s="57" t="s">
        <v>191</v>
      </c>
      <c r="B2022" s="58" t="s">
        <v>37</v>
      </c>
      <c r="C2022" s="61">
        <v>2228</v>
      </c>
      <c r="D2022" s="60" t="s">
        <v>195</v>
      </c>
      <c r="E2022" s="50"/>
    </row>
    <row r="2023" spans="1:5" x14ac:dyDescent="0.15">
      <c r="A2023" s="57" t="s">
        <v>191</v>
      </c>
      <c r="B2023" s="58" t="s">
        <v>78</v>
      </c>
      <c r="C2023" s="61">
        <v>1692</v>
      </c>
      <c r="D2023" s="60" t="s">
        <v>195</v>
      </c>
      <c r="E2023" s="50"/>
    </row>
    <row r="2024" spans="1:5" x14ac:dyDescent="0.15">
      <c r="A2024" s="57" t="s">
        <v>191</v>
      </c>
      <c r="B2024" s="58" t="s">
        <v>78</v>
      </c>
      <c r="C2024" s="59">
        <v>961</v>
      </c>
      <c r="D2024" s="60" t="s">
        <v>195</v>
      </c>
      <c r="E2024" s="50"/>
    </row>
    <row r="2025" spans="1:5" x14ac:dyDescent="0.15">
      <c r="A2025" s="57" t="s">
        <v>191</v>
      </c>
      <c r="B2025" s="58" t="s">
        <v>78</v>
      </c>
      <c r="C2025" s="61">
        <v>919</v>
      </c>
      <c r="D2025" s="60" t="s">
        <v>195</v>
      </c>
      <c r="E2025" s="51"/>
    </row>
    <row r="2026" spans="1:5" x14ac:dyDescent="0.15">
      <c r="A2026" s="57" t="s">
        <v>191</v>
      </c>
      <c r="B2026" s="58" t="s">
        <v>78</v>
      </c>
      <c r="C2026" s="59">
        <v>928</v>
      </c>
      <c r="D2026" s="60" t="s">
        <v>195</v>
      </c>
      <c r="E2026" s="50"/>
    </row>
    <row r="2027" spans="1:5" x14ac:dyDescent="0.15">
      <c r="A2027" s="57" t="s">
        <v>191</v>
      </c>
      <c r="B2027" s="58" t="s">
        <v>78</v>
      </c>
      <c r="C2027" s="61">
        <v>2172</v>
      </c>
      <c r="D2027" s="60" t="s">
        <v>195</v>
      </c>
      <c r="E2027" s="51"/>
    </row>
    <row r="2028" spans="1:5" x14ac:dyDescent="0.15">
      <c r="A2028" s="57" t="s">
        <v>191</v>
      </c>
      <c r="B2028" s="58" t="s">
        <v>78</v>
      </c>
      <c r="C2028" s="61">
        <v>669</v>
      </c>
      <c r="D2028" s="60" t="s">
        <v>195</v>
      </c>
      <c r="E2028" s="50"/>
    </row>
    <row r="2029" spans="1:5" x14ac:dyDescent="0.15">
      <c r="A2029" s="57" t="s">
        <v>191</v>
      </c>
      <c r="B2029" s="58" t="s">
        <v>7</v>
      </c>
      <c r="C2029" s="61">
        <v>1782</v>
      </c>
      <c r="D2029" s="60" t="s">
        <v>195</v>
      </c>
      <c r="E2029" s="50"/>
    </row>
    <row r="2030" spans="1:5" x14ac:dyDescent="0.15">
      <c r="A2030" s="57" t="s">
        <v>191</v>
      </c>
      <c r="B2030" s="58" t="s">
        <v>7</v>
      </c>
      <c r="C2030" s="59">
        <v>65</v>
      </c>
      <c r="D2030" s="60" t="s">
        <v>195</v>
      </c>
      <c r="E2030" s="51"/>
    </row>
    <row r="2031" spans="1:5" x14ac:dyDescent="0.15">
      <c r="A2031" s="57" t="s">
        <v>191</v>
      </c>
      <c r="B2031" s="58" t="s">
        <v>7</v>
      </c>
      <c r="C2031" s="61">
        <v>297</v>
      </c>
      <c r="D2031" s="60" t="s">
        <v>195</v>
      </c>
      <c r="E2031" s="50"/>
    </row>
    <row r="2032" spans="1:5" x14ac:dyDescent="0.15">
      <c r="A2032" s="57" t="s">
        <v>191</v>
      </c>
      <c r="B2032" s="58" t="s">
        <v>7</v>
      </c>
      <c r="C2032" s="59">
        <v>1188</v>
      </c>
      <c r="D2032" s="60" t="s">
        <v>195</v>
      </c>
      <c r="E2032" s="51"/>
    </row>
    <row r="2033" spans="1:5" x14ac:dyDescent="0.15">
      <c r="A2033" s="57" t="s">
        <v>191</v>
      </c>
      <c r="B2033" s="58" t="s">
        <v>37</v>
      </c>
      <c r="C2033" s="59">
        <v>2506</v>
      </c>
      <c r="D2033" s="60" t="s">
        <v>195</v>
      </c>
      <c r="E2033" s="51"/>
    </row>
    <row r="2034" spans="1:5" x14ac:dyDescent="0.15">
      <c r="A2034" s="57" t="s">
        <v>191</v>
      </c>
      <c r="B2034" s="58" t="s">
        <v>37</v>
      </c>
      <c r="C2034" s="59">
        <v>348</v>
      </c>
      <c r="D2034" s="60" t="s">
        <v>195</v>
      </c>
      <c r="E2034" s="51"/>
    </row>
    <row r="2035" spans="1:5" x14ac:dyDescent="0.15">
      <c r="A2035" s="57" t="s">
        <v>191</v>
      </c>
      <c r="B2035" s="58" t="s">
        <v>37</v>
      </c>
      <c r="C2035" s="59">
        <v>4176</v>
      </c>
      <c r="D2035" s="60" t="s">
        <v>195</v>
      </c>
      <c r="E2035" s="50"/>
    </row>
    <row r="2036" spans="1:5" x14ac:dyDescent="0.15">
      <c r="A2036" s="57" t="s">
        <v>191</v>
      </c>
      <c r="B2036" s="58" t="s">
        <v>37</v>
      </c>
      <c r="C2036" s="61">
        <v>696</v>
      </c>
      <c r="D2036" s="60" t="s">
        <v>195</v>
      </c>
      <c r="E2036" s="51"/>
    </row>
    <row r="2037" spans="1:5" x14ac:dyDescent="0.15">
      <c r="A2037" s="57" t="s">
        <v>191</v>
      </c>
      <c r="B2037" s="58" t="s">
        <v>37</v>
      </c>
      <c r="C2037" s="59">
        <v>743</v>
      </c>
      <c r="D2037" s="60" t="s">
        <v>195</v>
      </c>
      <c r="E2037" s="50"/>
    </row>
    <row r="2038" spans="1:5" x14ac:dyDescent="0.15">
      <c r="A2038" s="57" t="s">
        <v>191</v>
      </c>
      <c r="B2038" s="58" t="s">
        <v>37</v>
      </c>
      <c r="C2038" s="61">
        <v>4455</v>
      </c>
      <c r="D2038" s="60" t="s">
        <v>195</v>
      </c>
      <c r="E2038" s="51"/>
    </row>
    <row r="2039" spans="1:5" x14ac:dyDescent="0.15">
      <c r="A2039" s="57" t="s">
        <v>191</v>
      </c>
      <c r="B2039" s="58" t="s">
        <v>37</v>
      </c>
      <c r="C2039" s="61">
        <v>1485</v>
      </c>
      <c r="D2039" s="60" t="s">
        <v>195</v>
      </c>
      <c r="E2039" s="50"/>
    </row>
    <row r="2040" spans="1:5" x14ac:dyDescent="0.15">
      <c r="A2040" s="57" t="s">
        <v>191</v>
      </c>
      <c r="B2040" s="58" t="s">
        <v>37</v>
      </c>
      <c r="C2040" s="61">
        <v>1601</v>
      </c>
      <c r="D2040" s="60" t="s">
        <v>195</v>
      </c>
      <c r="E2040" s="50"/>
    </row>
    <row r="2041" spans="1:5" x14ac:dyDescent="0.15">
      <c r="A2041" s="57" t="s">
        <v>191</v>
      </c>
      <c r="B2041" s="58" t="s">
        <v>78</v>
      </c>
      <c r="C2041" s="61">
        <v>743</v>
      </c>
      <c r="D2041" s="60" t="s">
        <v>195</v>
      </c>
      <c r="E2041" s="51"/>
    </row>
    <row r="2042" spans="1:5" x14ac:dyDescent="0.15">
      <c r="A2042" s="57" t="s">
        <v>191</v>
      </c>
      <c r="B2042" s="58" t="s">
        <v>37</v>
      </c>
      <c r="C2042" s="61">
        <v>232</v>
      </c>
      <c r="D2042" s="60" t="s">
        <v>195</v>
      </c>
      <c r="E2042" s="51"/>
    </row>
    <row r="2043" spans="1:5" x14ac:dyDescent="0.15">
      <c r="A2043" s="57" t="s">
        <v>191</v>
      </c>
      <c r="B2043" s="58" t="s">
        <v>37</v>
      </c>
      <c r="C2043" s="59">
        <v>8352</v>
      </c>
      <c r="D2043" s="60" t="s">
        <v>195</v>
      </c>
      <c r="E2043" s="50"/>
    </row>
    <row r="2044" spans="1:5" x14ac:dyDescent="0.15">
      <c r="A2044" s="57" t="s">
        <v>191</v>
      </c>
      <c r="B2044" s="58" t="s">
        <v>37</v>
      </c>
      <c r="C2044" s="61">
        <v>1485</v>
      </c>
      <c r="D2044" s="60" t="s">
        <v>195</v>
      </c>
      <c r="E2044" s="51"/>
    </row>
    <row r="2045" spans="1:5" x14ac:dyDescent="0.15">
      <c r="A2045" s="57" t="s">
        <v>191</v>
      </c>
      <c r="B2045" s="58" t="s">
        <v>37</v>
      </c>
      <c r="C2045" s="59">
        <v>2784</v>
      </c>
      <c r="D2045" s="60" t="s">
        <v>195</v>
      </c>
      <c r="E2045" s="50"/>
    </row>
    <row r="2046" spans="1:5" x14ac:dyDescent="0.15">
      <c r="A2046" s="57" t="s">
        <v>191</v>
      </c>
      <c r="B2046" s="58" t="s">
        <v>37</v>
      </c>
      <c r="C2046" s="61">
        <v>836</v>
      </c>
      <c r="D2046" s="60" t="s">
        <v>195</v>
      </c>
      <c r="E2046" s="51"/>
    </row>
    <row r="2047" spans="1:5" x14ac:dyDescent="0.15">
      <c r="A2047" s="57" t="s">
        <v>191</v>
      </c>
      <c r="B2047" s="58" t="s">
        <v>78</v>
      </c>
      <c r="C2047" s="59">
        <v>502</v>
      </c>
      <c r="D2047" s="60" t="s">
        <v>195</v>
      </c>
      <c r="E2047" s="50"/>
    </row>
    <row r="2048" spans="1:5" x14ac:dyDescent="0.15">
      <c r="A2048" s="57" t="s">
        <v>191</v>
      </c>
      <c r="B2048" s="58" t="s">
        <v>78</v>
      </c>
      <c r="C2048" s="61">
        <v>1300</v>
      </c>
      <c r="D2048" s="60" t="s">
        <v>195</v>
      </c>
      <c r="E2048" s="51"/>
    </row>
    <row r="2049" spans="1:5" x14ac:dyDescent="0.15">
      <c r="A2049" s="57" t="s">
        <v>191</v>
      </c>
      <c r="B2049" s="58" t="s">
        <v>78</v>
      </c>
      <c r="C2049" s="59">
        <v>940</v>
      </c>
      <c r="D2049" s="60" t="s">
        <v>195</v>
      </c>
      <c r="E2049" s="51"/>
    </row>
    <row r="2050" spans="1:5" x14ac:dyDescent="0.15">
      <c r="A2050" s="57" t="s">
        <v>191</v>
      </c>
      <c r="B2050" s="58" t="s">
        <v>78</v>
      </c>
      <c r="C2050" s="61">
        <v>1316</v>
      </c>
      <c r="D2050" s="60" t="s">
        <v>195</v>
      </c>
      <c r="E2050" s="51"/>
    </row>
    <row r="2051" spans="1:5" x14ac:dyDescent="0.15">
      <c r="A2051" s="57" t="s">
        <v>191</v>
      </c>
      <c r="B2051" s="58" t="s">
        <v>78</v>
      </c>
      <c r="C2051" s="59">
        <v>45936</v>
      </c>
      <c r="D2051" s="60" t="s">
        <v>195</v>
      </c>
      <c r="E2051" s="51"/>
    </row>
    <row r="2052" spans="1:5" x14ac:dyDescent="0.15">
      <c r="A2052" s="57" t="s">
        <v>191</v>
      </c>
      <c r="B2052" s="58" t="s">
        <v>78</v>
      </c>
      <c r="C2052" s="61">
        <v>45936</v>
      </c>
      <c r="D2052" s="60" t="s">
        <v>195</v>
      </c>
      <c r="E2052" s="50"/>
    </row>
    <row r="2053" spans="1:5" x14ac:dyDescent="0.15">
      <c r="A2053" s="57" t="s">
        <v>191</v>
      </c>
      <c r="B2053" s="58" t="s">
        <v>78</v>
      </c>
      <c r="C2053" s="61">
        <v>5847</v>
      </c>
      <c r="D2053" s="60" t="s">
        <v>195</v>
      </c>
      <c r="E2053" s="51"/>
    </row>
    <row r="2054" spans="1:5" x14ac:dyDescent="0.15">
      <c r="A2054" s="57" t="s">
        <v>191</v>
      </c>
      <c r="B2054" s="58" t="s">
        <v>78</v>
      </c>
      <c r="C2054" s="59">
        <v>8352</v>
      </c>
      <c r="D2054" s="60" t="s">
        <v>195</v>
      </c>
      <c r="E2054" s="50"/>
    </row>
    <row r="2055" spans="1:5" x14ac:dyDescent="0.15">
      <c r="A2055" s="57" t="s">
        <v>191</v>
      </c>
      <c r="B2055" s="58" t="s">
        <v>78</v>
      </c>
      <c r="C2055" s="61">
        <v>4176</v>
      </c>
      <c r="D2055" s="60" t="s">
        <v>195</v>
      </c>
      <c r="E2055" s="50"/>
    </row>
    <row r="2056" spans="1:5" x14ac:dyDescent="0.15">
      <c r="A2056" s="57" t="s">
        <v>191</v>
      </c>
      <c r="B2056" s="58" t="s">
        <v>37</v>
      </c>
      <c r="C2056" s="59">
        <v>232</v>
      </c>
      <c r="D2056" s="60" t="s">
        <v>195</v>
      </c>
      <c r="E2056" s="51"/>
    </row>
    <row r="2057" spans="1:5" x14ac:dyDescent="0.15">
      <c r="A2057" s="57" t="s">
        <v>191</v>
      </c>
      <c r="B2057" s="58" t="s">
        <v>37</v>
      </c>
      <c r="C2057" s="59">
        <v>464</v>
      </c>
      <c r="D2057" s="60" t="s">
        <v>195</v>
      </c>
      <c r="E2057" s="51"/>
    </row>
    <row r="2058" spans="1:5" x14ac:dyDescent="0.15">
      <c r="A2058" s="57" t="s">
        <v>191</v>
      </c>
      <c r="B2058" s="58" t="s">
        <v>37</v>
      </c>
      <c r="C2058" s="59">
        <v>2228</v>
      </c>
      <c r="D2058" s="60" t="s">
        <v>195</v>
      </c>
      <c r="E2058" s="50"/>
    </row>
    <row r="2059" spans="1:5" x14ac:dyDescent="0.15">
      <c r="A2059" s="57" t="s">
        <v>191</v>
      </c>
      <c r="B2059" s="58" t="s">
        <v>37</v>
      </c>
      <c r="C2059" s="59">
        <v>4455</v>
      </c>
      <c r="D2059" s="60" t="s">
        <v>195</v>
      </c>
      <c r="E2059" s="51"/>
    </row>
    <row r="2060" spans="1:5" x14ac:dyDescent="0.15">
      <c r="A2060" s="57" t="s">
        <v>191</v>
      </c>
      <c r="B2060" s="58" t="s">
        <v>37</v>
      </c>
      <c r="C2060" s="61">
        <v>743</v>
      </c>
      <c r="D2060" s="60" t="s">
        <v>195</v>
      </c>
      <c r="E2060" s="51"/>
    </row>
    <row r="2061" spans="1:5" x14ac:dyDescent="0.15">
      <c r="A2061" s="57" t="s">
        <v>191</v>
      </c>
      <c r="B2061" s="58" t="s">
        <v>37</v>
      </c>
      <c r="C2061" s="59">
        <v>140</v>
      </c>
      <c r="D2061" s="60" t="s">
        <v>195</v>
      </c>
      <c r="E2061" s="51"/>
    </row>
    <row r="2062" spans="1:5" x14ac:dyDescent="0.15">
      <c r="A2062" s="57" t="s">
        <v>191</v>
      </c>
      <c r="B2062" s="58" t="s">
        <v>37</v>
      </c>
      <c r="C2062" s="61">
        <v>140</v>
      </c>
      <c r="D2062" s="60" t="s">
        <v>195</v>
      </c>
      <c r="E2062" s="50"/>
    </row>
    <row r="2063" spans="1:5" x14ac:dyDescent="0.15">
      <c r="A2063" s="57" t="s">
        <v>191</v>
      </c>
      <c r="B2063" s="58" t="s">
        <v>144</v>
      </c>
      <c r="C2063" s="61">
        <v>3267</v>
      </c>
      <c r="D2063" s="60" t="s">
        <v>195</v>
      </c>
      <c r="E2063" s="51"/>
    </row>
    <row r="2064" spans="1:5" x14ac:dyDescent="0.15">
      <c r="A2064" s="57" t="s">
        <v>191</v>
      </c>
      <c r="B2064" s="58" t="s">
        <v>144</v>
      </c>
      <c r="C2064" s="59">
        <v>10691</v>
      </c>
      <c r="D2064" s="60" t="s">
        <v>195</v>
      </c>
      <c r="E2064" s="50"/>
    </row>
    <row r="2065" spans="1:5" x14ac:dyDescent="0.15">
      <c r="A2065" s="57" t="s">
        <v>191</v>
      </c>
      <c r="B2065" s="58" t="s">
        <v>7</v>
      </c>
      <c r="C2065" s="59">
        <v>713</v>
      </c>
      <c r="D2065" s="60" t="s">
        <v>195</v>
      </c>
      <c r="E2065" s="51"/>
    </row>
    <row r="2066" spans="1:5" x14ac:dyDescent="0.15">
      <c r="A2066" s="57" t="s">
        <v>191</v>
      </c>
      <c r="B2066" s="58" t="s">
        <v>37</v>
      </c>
      <c r="C2066" s="61">
        <v>47</v>
      </c>
      <c r="D2066" s="60" t="s">
        <v>195</v>
      </c>
      <c r="E2066" s="50"/>
    </row>
    <row r="2067" spans="1:5" x14ac:dyDescent="0.15">
      <c r="A2067" s="57" t="s">
        <v>191</v>
      </c>
      <c r="B2067" s="58" t="s">
        <v>37</v>
      </c>
      <c r="C2067" s="59">
        <v>279</v>
      </c>
      <c r="D2067" s="60" t="s">
        <v>195</v>
      </c>
      <c r="E2067" s="51"/>
    </row>
    <row r="2068" spans="1:5" x14ac:dyDescent="0.15">
      <c r="A2068" s="57" t="s">
        <v>191</v>
      </c>
      <c r="B2068" s="58" t="s">
        <v>37</v>
      </c>
      <c r="C2068" s="61">
        <v>1671</v>
      </c>
      <c r="D2068" s="60" t="s">
        <v>195</v>
      </c>
      <c r="E2068" s="50"/>
    </row>
    <row r="2069" spans="1:5" x14ac:dyDescent="0.15">
      <c r="A2069" s="57" t="s">
        <v>191</v>
      </c>
      <c r="B2069" s="58" t="s">
        <v>37</v>
      </c>
      <c r="C2069" s="61">
        <v>348</v>
      </c>
      <c r="D2069" s="60" t="s">
        <v>195</v>
      </c>
      <c r="E2069" s="51"/>
    </row>
    <row r="2070" spans="1:5" x14ac:dyDescent="0.15">
      <c r="A2070" s="57" t="s">
        <v>191</v>
      </c>
      <c r="B2070" s="58" t="s">
        <v>37</v>
      </c>
      <c r="C2070" s="59">
        <v>8352</v>
      </c>
      <c r="D2070" s="60" t="s">
        <v>195</v>
      </c>
      <c r="E2070" s="50"/>
    </row>
    <row r="2071" spans="1:5" x14ac:dyDescent="0.15">
      <c r="A2071" s="57" t="s">
        <v>191</v>
      </c>
      <c r="B2071" s="58" t="s">
        <v>37</v>
      </c>
      <c r="C2071" s="61">
        <v>1485</v>
      </c>
      <c r="D2071" s="60" t="s">
        <v>195</v>
      </c>
      <c r="E2071" s="51"/>
    </row>
    <row r="2072" spans="1:5" x14ac:dyDescent="0.15">
      <c r="A2072" s="57" t="s">
        <v>191</v>
      </c>
      <c r="B2072" s="58" t="s">
        <v>37</v>
      </c>
      <c r="C2072" s="59">
        <v>14848</v>
      </c>
      <c r="D2072" s="60" t="s">
        <v>195</v>
      </c>
      <c r="E2072" s="50"/>
    </row>
    <row r="2073" spans="1:5" x14ac:dyDescent="0.15">
      <c r="A2073" s="57" t="s">
        <v>191</v>
      </c>
      <c r="B2073" s="58" t="s">
        <v>37</v>
      </c>
      <c r="C2073" s="59">
        <v>6682</v>
      </c>
      <c r="D2073" s="60" t="s">
        <v>195</v>
      </c>
      <c r="E2073" s="51"/>
    </row>
    <row r="2074" spans="1:5" x14ac:dyDescent="0.15">
      <c r="A2074" s="57" t="s">
        <v>191</v>
      </c>
      <c r="B2074" s="58" t="s">
        <v>37</v>
      </c>
      <c r="C2074" s="61">
        <v>2228</v>
      </c>
      <c r="D2074" s="60" t="s">
        <v>195</v>
      </c>
      <c r="E2074" s="51"/>
    </row>
    <row r="2075" spans="1:5" x14ac:dyDescent="0.15">
      <c r="A2075" s="57" t="s">
        <v>191</v>
      </c>
      <c r="B2075" s="58" t="s">
        <v>37</v>
      </c>
      <c r="C2075" s="59">
        <v>1601</v>
      </c>
      <c r="D2075" s="60" t="s">
        <v>195</v>
      </c>
      <c r="E2075" s="50"/>
    </row>
    <row r="2076" spans="1:5" x14ac:dyDescent="0.15">
      <c r="A2076" s="57" t="s">
        <v>191</v>
      </c>
      <c r="B2076" s="58" t="s">
        <v>37</v>
      </c>
      <c r="C2076" s="61">
        <v>418</v>
      </c>
      <c r="D2076" s="60" t="s">
        <v>195</v>
      </c>
      <c r="E2076" s="51"/>
    </row>
    <row r="2077" spans="1:5" x14ac:dyDescent="0.15">
      <c r="A2077" s="57" t="s">
        <v>191</v>
      </c>
      <c r="B2077" s="58" t="s">
        <v>37</v>
      </c>
      <c r="C2077" s="59">
        <v>1114</v>
      </c>
      <c r="D2077" s="60" t="s">
        <v>195</v>
      </c>
      <c r="E2077" s="50"/>
    </row>
    <row r="2078" spans="1:5" x14ac:dyDescent="0.15">
      <c r="A2078" s="57" t="s">
        <v>191</v>
      </c>
      <c r="B2078" s="58" t="s">
        <v>37</v>
      </c>
      <c r="C2078" s="61">
        <v>1114</v>
      </c>
      <c r="D2078" s="60" t="s">
        <v>195</v>
      </c>
      <c r="E2078" s="51"/>
    </row>
    <row r="2079" spans="1:5" x14ac:dyDescent="0.15">
      <c r="A2079" s="57" t="s">
        <v>191</v>
      </c>
      <c r="B2079" s="58" t="s">
        <v>37</v>
      </c>
      <c r="C2079" s="59">
        <v>6264</v>
      </c>
      <c r="D2079" s="60" t="s">
        <v>195</v>
      </c>
      <c r="E2079" s="51"/>
    </row>
    <row r="2080" spans="1:5" x14ac:dyDescent="0.15">
      <c r="A2080" s="57" t="s">
        <v>191</v>
      </c>
      <c r="B2080" s="58" t="s">
        <v>37</v>
      </c>
      <c r="C2080" s="59">
        <v>580</v>
      </c>
      <c r="D2080" s="60" t="s">
        <v>195</v>
      </c>
      <c r="E2080" s="50"/>
    </row>
    <row r="2081" spans="1:5" x14ac:dyDescent="0.15">
      <c r="A2081" s="57" t="s">
        <v>191</v>
      </c>
      <c r="B2081" s="58" t="s">
        <v>37</v>
      </c>
      <c r="C2081" s="61">
        <v>7424</v>
      </c>
      <c r="D2081" s="60" t="s">
        <v>195</v>
      </c>
      <c r="E2081" s="50"/>
    </row>
    <row r="2082" spans="1:5" x14ac:dyDescent="0.15">
      <c r="A2082" s="57" t="s">
        <v>191</v>
      </c>
      <c r="B2082" s="58" t="s">
        <v>37</v>
      </c>
      <c r="C2082" s="59">
        <v>4455</v>
      </c>
      <c r="D2082" s="60" t="s">
        <v>195</v>
      </c>
      <c r="E2082" s="51"/>
    </row>
    <row r="2083" spans="1:5" x14ac:dyDescent="0.15">
      <c r="A2083" s="57" t="s">
        <v>191</v>
      </c>
      <c r="B2083" s="58" t="s">
        <v>7</v>
      </c>
      <c r="C2083" s="61">
        <v>418</v>
      </c>
      <c r="D2083" s="60" t="s">
        <v>195</v>
      </c>
      <c r="E2083" s="50"/>
    </row>
    <row r="2084" spans="1:5" x14ac:dyDescent="0.15">
      <c r="A2084" s="57" t="s">
        <v>191</v>
      </c>
      <c r="B2084" s="58" t="s">
        <v>7</v>
      </c>
      <c r="C2084" s="61">
        <v>84</v>
      </c>
      <c r="D2084" s="60" t="s">
        <v>195</v>
      </c>
      <c r="E2084" s="50"/>
    </row>
    <row r="2085" spans="1:5" x14ac:dyDescent="0.15">
      <c r="A2085" s="57" t="s">
        <v>191</v>
      </c>
      <c r="B2085" s="58" t="s">
        <v>37</v>
      </c>
      <c r="C2085" s="61">
        <v>4176</v>
      </c>
      <c r="D2085" s="60" t="s">
        <v>195</v>
      </c>
      <c r="E2085" s="51"/>
    </row>
    <row r="2086" spans="1:5" x14ac:dyDescent="0.15">
      <c r="A2086" s="57" t="s">
        <v>191</v>
      </c>
      <c r="B2086" s="58" t="s">
        <v>37</v>
      </c>
      <c r="C2086" s="59">
        <v>4009</v>
      </c>
      <c r="D2086" s="60" t="s">
        <v>195</v>
      </c>
      <c r="E2086" s="51"/>
    </row>
    <row r="2087" spans="1:5" x14ac:dyDescent="0.15">
      <c r="A2087" s="57" t="s">
        <v>191</v>
      </c>
      <c r="B2087" s="58" t="s">
        <v>37</v>
      </c>
      <c r="C2087" s="59">
        <v>3341</v>
      </c>
      <c r="D2087" s="60" t="s">
        <v>195</v>
      </c>
      <c r="E2087" s="50"/>
    </row>
    <row r="2088" spans="1:5" x14ac:dyDescent="0.15">
      <c r="A2088" s="57" t="s">
        <v>191</v>
      </c>
      <c r="B2088" s="58" t="s">
        <v>37</v>
      </c>
      <c r="C2088" s="61">
        <v>836</v>
      </c>
      <c r="D2088" s="60" t="s">
        <v>195</v>
      </c>
      <c r="E2088" s="50"/>
    </row>
    <row r="2089" spans="1:5" x14ac:dyDescent="0.15">
      <c r="A2089" s="57" t="s">
        <v>191</v>
      </c>
      <c r="B2089" s="58" t="s">
        <v>37</v>
      </c>
      <c r="C2089" s="59">
        <v>464</v>
      </c>
      <c r="D2089" s="60" t="s">
        <v>195</v>
      </c>
      <c r="E2089" s="50"/>
    </row>
    <row r="2090" spans="1:5" x14ac:dyDescent="0.15">
      <c r="A2090" s="57" t="s">
        <v>191</v>
      </c>
      <c r="B2090" s="58" t="s">
        <v>37</v>
      </c>
      <c r="C2090" s="59">
        <v>4176</v>
      </c>
      <c r="D2090" s="60" t="s">
        <v>195</v>
      </c>
      <c r="E2090" s="51"/>
    </row>
    <row r="2091" spans="1:5" x14ac:dyDescent="0.15">
      <c r="A2091" s="57" t="s">
        <v>191</v>
      </c>
      <c r="B2091" s="58" t="s">
        <v>37</v>
      </c>
      <c r="C2091" s="61">
        <v>464</v>
      </c>
      <c r="D2091" s="60" t="s">
        <v>195</v>
      </c>
      <c r="E2091" s="50"/>
    </row>
    <row r="2092" spans="1:5" x14ac:dyDescent="0.15">
      <c r="A2092" s="57" t="s">
        <v>191</v>
      </c>
      <c r="B2092" s="58" t="s">
        <v>37</v>
      </c>
      <c r="C2092" s="61">
        <v>1671</v>
      </c>
      <c r="D2092" s="60" t="s">
        <v>195</v>
      </c>
      <c r="E2092" s="50"/>
    </row>
    <row r="2093" spans="1:5" x14ac:dyDescent="0.15">
      <c r="A2093" s="57" t="s">
        <v>191</v>
      </c>
      <c r="B2093" s="58" t="s">
        <v>37</v>
      </c>
      <c r="C2093" s="59">
        <v>743</v>
      </c>
      <c r="D2093" s="60" t="s">
        <v>195</v>
      </c>
      <c r="E2093" s="51"/>
    </row>
    <row r="2094" spans="1:5" x14ac:dyDescent="0.15">
      <c r="A2094" s="57" t="s">
        <v>191</v>
      </c>
      <c r="B2094" s="58" t="s">
        <v>37</v>
      </c>
      <c r="C2094" s="59">
        <v>140</v>
      </c>
      <c r="D2094" s="60" t="s">
        <v>195</v>
      </c>
      <c r="E2094" s="50"/>
    </row>
    <row r="2095" spans="1:5" x14ac:dyDescent="0.15">
      <c r="A2095" s="57" t="s">
        <v>191</v>
      </c>
      <c r="B2095" s="58" t="s">
        <v>37</v>
      </c>
      <c r="C2095" s="61">
        <v>279</v>
      </c>
      <c r="D2095" s="60" t="s">
        <v>195</v>
      </c>
      <c r="E2095" s="51"/>
    </row>
    <row r="2096" spans="1:5" x14ac:dyDescent="0.15">
      <c r="A2096" s="57" t="s">
        <v>191</v>
      </c>
      <c r="B2096" s="58" t="s">
        <v>37</v>
      </c>
      <c r="C2096" s="59">
        <v>279</v>
      </c>
      <c r="D2096" s="60" t="s">
        <v>195</v>
      </c>
      <c r="E2096" s="50"/>
    </row>
    <row r="2097" spans="1:5" x14ac:dyDescent="0.15">
      <c r="A2097" s="57" t="s">
        <v>191</v>
      </c>
      <c r="B2097" s="58" t="s">
        <v>37</v>
      </c>
      <c r="C2097" s="59">
        <v>464</v>
      </c>
      <c r="D2097" s="60" t="s">
        <v>195</v>
      </c>
      <c r="E2097" s="51"/>
    </row>
    <row r="2098" spans="1:5" x14ac:dyDescent="0.15">
      <c r="A2098" s="57" t="s">
        <v>191</v>
      </c>
      <c r="B2098" s="58" t="s">
        <v>37</v>
      </c>
      <c r="C2098" s="61">
        <v>464</v>
      </c>
      <c r="D2098" s="60" t="s">
        <v>195</v>
      </c>
      <c r="E2098" s="51"/>
    </row>
    <row r="2099" spans="1:5" x14ac:dyDescent="0.15">
      <c r="A2099" s="57" t="s">
        <v>191</v>
      </c>
      <c r="B2099" s="58" t="s">
        <v>37</v>
      </c>
      <c r="C2099" s="61">
        <v>1114</v>
      </c>
      <c r="D2099" s="60" t="s">
        <v>195</v>
      </c>
      <c r="E2099" s="51"/>
    </row>
    <row r="2100" spans="1:5" x14ac:dyDescent="0.15">
      <c r="A2100" s="57" t="s">
        <v>191</v>
      </c>
      <c r="B2100" s="58" t="s">
        <v>37</v>
      </c>
      <c r="C2100" s="59">
        <v>4381</v>
      </c>
      <c r="D2100" s="60" t="s">
        <v>195</v>
      </c>
      <c r="E2100" s="50"/>
    </row>
    <row r="2101" spans="1:5" x14ac:dyDescent="0.15">
      <c r="A2101" s="57" t="s">
        <v>191</v>
      </c>
      <c r="B2101" s="58" t="s">
        <v>37</v>
      </c>
      <c r="C2101" s="59">
        <v>446</v>
      </c>
      <c r="D2101" s="60" t="s">
        <v>195</v>
      </c>
      <c r="E2101" s="51"/>
    </row>
    <row r="2102" spans="1:5" x14ac:dyDescent="0.15">
      <c r="A2102" s="57" t="s">
        <v>191</v>
      </c>
      <c r="B2102" s="58" t="s">
        <v>7</v>
      </c>
      <c r="C2102" s="59">
        <v>251</v>
      </c>
      <c r="D2102" s="60" t="s">
        <v>195</v>
      </c>
      <c r="E2102" s="51"/>
    </row>
    <row r="2103" spans="1:5" x14ac:dyDescent="0.15">
      <c r="A2103" s="57" t="s">
        <v>191</v>
      </c>
      <c r="B2103" s="58" t="s">
        <v>37</v>
      </c>
      <c r="C2103" s="61">
        <v>464</v>
      </c>
      <c r="D2103" s="60" t="s">
        <v>195</v>
      </c>
      <c r="E2103" s="50"/>
    </row>
    <row r="2104" spans="1:5" x14ac:dyDescent="0.15">
      <c r="A2104" s="57" t="s">
        <v>191</v>
      </c>
      <c r="B2104" s="58" t="s">
        <v>37</v>
      </c>
      <c r="C2104" s="59">
        <v>1114</v>
      </c>
      <c r="D2104" s="60" t="s">
        <v>195</v>
      </c>
      <c r="E2104" s="51"/>
    </row>
    <row r="2105" spans="1:5" x14ac:dyDescent="0.15">
      <c r="A2105" s="57" t="s">
        <v>191</v>
      </c>
      <c r="B2105" s="58" t="s">
        <v>37</v>
      </c>
      <c r="C2105" s="61">
        <v>743</v>
      </c>
      <c r="D2105" s="60" t="s">
        <v>195</v>
      </c>
      <c r="E2105" s="50"/>
    </row>
    <row r="2106" spans="1:5" x14ac:dyDescent="0.15">
      <c r="A2106" s="57" t="s">
        <v>191</v>
      </c>
      <c r="B2106" s="58" t="s">
        <v>37</v>
      </c>
      <c r="C2106" s="59">
        <v>7424</v>
      </c>
      <c r="D2106" s="60" t="s">
        <v>195</v>
      </c>
      <c r="E2106" s="51"/>
    </row>
    <row r="2107" spans="1:5" x14ac:dyDescent="0.15">
      <c r="A2107" s="57" t="s">
        <v>191</v>
      </c>
      <c r="B2107" s="58" t="s">
        <v>37</v>
      </c>
      <c r="C2107" s="59">
        <v>4455</v>
      </c>
      <c r="D2107" s="60" t="s">
        <v>195</v>
      </c>
      <c r="E2107" s="51"/>
    </row>
    <row r="2108" spans="1:5" x14ac:dyDescent="0.15">
      <c r="A2108" s="57" t="s">
        <v>191</v>
      </c>
      <c r="B2108" s="58" t="s">
        <v>7</v>
      </c>
      <c r="C2108" s="61">
        <v>1253</v>
      </c>
      <c r="D2108" s="60" t="s">
        <v>195</v>
      </c>
      <c r="E2108" s="51"/>
    </row>
    <row r="2109" spans="1:5" x14ac:dyDescent="0.15">
      <c r="A2109" s="57" t="s">
        <v>191</v>
      </c>
      <c r="B2109" s="58" t="s">
        <v>37</v>
      </c>
      <c r="C2109" s="61">
        <v>464</v>
      </c>
      <c r="D2109" s="60" t="s">
        <v>195</v>
      </c>
      <c r="E2109" s="51"/>
    </row>
    <row r="2110" spans="1:5" x14ac:dyDescent="0.15">
      <c r="A2110" s="57" t="s">
        <v>191</v>
      </c>
      <c r="B2110" s="58" t="s">
        <v>37</v>
      </c>
      <c r="C2110" s="59">
        <v>1044</v>
      </c>
      <c r="D2110" s="60" t="s">
        <v>195</v>
      </c>
      <c r="E2110" s="51"/>
    </row>
    <row r="2111" spans="1:5" x14ac:dyDescent="0.15">
      <c r="A2111" s="57" t="s">
        <v>191</v>
      </c>
      <c r="B2111" s="58" t="s">
        <v>7</v>
      </c>
      <c r="C2111" s="59">
        <v>325</v>
      </c>
      <c r="D2111" s="60" t="s">
        <v>195</v>
      </c>
      <c r="E2111" s="51"/>
    </row>
    <row r="2112" spans="1:5" x14ac:dyDescent="0.15">
      <c r="A2112" s="57" t="s">
        <v>191</v>
      </c>
      <c r="B2112" s="58" t="s">
        <v>37</v>
      </c>
      <c r="C2112" s="61">
        <v>1671</v>
      </c>
      <c r="D2112" s="60" t="s">
        <v>195</v>
      </c>
      <c r="E2112" s="50"/>
    </row>
    <row r="2113" spans="1:5" x14ac:dyDescent="0.15">
      <c r="A2113" s="57" t="s">
        <v>191</v>
      </c>
      <c r="B2113" s="58" t="s">
        <v>37</v>
      </c>
      <c r="C2113" s="61">
        <v>464</v>
      </c>
      <c r="D2113" s="60" t="s">
        <v>195</v>
      </c>
      <c r="E2113" s="51"/>
    </row>
    <row r="2114" spans="1:5" x14ac:dyDescent="0.15">
      <c r="A2114" s="57" t="s">
        <v>191</v>
      </c>
      <c r="B2114" s="58" t="s">
        <v>37</v>
      </c>
      <c r="C2114" s="59">
        <v>4176</v>
      </c>
      <c r="D2114" s="60" t="s">
        <v>195</v>
      </c>
      <c r="E2114" s="51"/>
    </row>
    <row r="2115" spans="1:5" x14ac:dyDescent="0.15">
      <c r="A2115" s="57" t="s">
        <v>191</v>
      </c>
      <c r="B2115" s="58" t="s">
        <v>37</v>
      </c>
      <c r="C2115" s="61">
        <v>2005</v>
      </c>
      <c r="D2115" s="60" t="s">
        <v>195</v>
      </c>
      <c r="E2115" s="51"/>
    </row>
    <row r="2116" spans="1:5" x14ac:dyDescent="0.15">
      <c r="A2116" s="57" t="s">
        <v>191</v>
      </c>
      <c r="B2116" s="58" t="s">
        <v>37</v>
      </c>
      <c r="C2116" s="61">
        <v>557</v>
      </c>
      <c r="D2116" s="60" t="s">
        <v>195</v>
      </c>
      <c r="E2116" s="50"/>
    </row>
    <row r="2117" spans="1:5" x14ac:dyDescent="0.15">
      <c r="A2117" s="57" t="s">
        <v>191</v>
      </c>
      <c r="B2117" s="58" t="s">
        <v>37</v>
      </c>
      <c r="C2117" s="59">
        <v>743</v>
      </c>
      <c r="D2117" s="60" t="s">
        <v>195</v>
      </c>
      <c r="E2117" s="51"/>
    </row>
    <row r="2118" spans="1:5" x14ac:dyDescent="0.15">
      <c r="A2118" s="57" t="s">
        <v>191</v>
      </c>
      <c r="B2118" s="58" t="s">
        <v>37</v>
      </c>
      <c r="C2118" s="61">
        <v>7424</v>
      </c>
      <c r="D2118" s="60" t="s">
        <v>195</v>
      </c>
      <c r="E2118" s="51"/>
    </row>
    <row r="2119" spans="1:5" x14ac:dyDescent="0.15">
      <c r="A2119" s="57" t="s">
        <v>191</v>
      </c>
      <c r="B2119" s="58" t="s">
        <v>37</v>
      </c>
      <c r="C2119" s="59">
        <v>4455</v>
      </c>
      <c r="D2119" s="60" t="s">
        <v>195</v>
      </c>
      <c r="E2119" s="51"/>
    </row>
    <row r="2120" spans="1:5" x14ac:dyDescent="0.15">
      <c r="A2120" s="57" t="s">
        <v>191</v>
      </c>
      <c r="B2120" s="58" t="s">
        <v>37</v>
      </c>
      <c r="C2120" s="61">
        <v>1392</v>
      </c>
      <c r="D2120" s="60" t="s">
        <v>195</v>
      </c>
      <c r="E2120" s="50"/>
    </row>
    <row r="2121" spans="1:5" x14ac:dyDescent="0.15">
      <c r="A2121" s="57" t="s">
        <v>191</v>
      </c>
      <c r="B2121" s="58" t="s">
        <v>37</v>
      </c>
      <c r="C2121" s="61">
        <v>1601</v>
      </c>
      <c r="D2121" s="60" t="s">
        <v>195</v>
      </c>
      <c r="E2121" s="51"/>
    </row>
    <row r="2122" spans="1:5" x14ac:dyDescent="0.15">
      <c r="A2122" s="57" t="s">
        <v>191</v>
      </c>
      <c r="B2122" s="58" t="s">
        <v>37</v>
      </c>
      <c r="C2122" s="59">
        <v>279</v>
      </c>
      <c r="D2122" s="60" t="s">
        <v>195</v>
      </c>
      <c r="E2122" s="51"/>
    </row>
    <row r="2123" spans="1:5" x14ac:dyDescent="0.15">
      <c r="A2123" s="57" t="s">
        <v>191</v>
      </c>
      <c r="B2123" s="58" t="s">
        <v>37</v>
      </c>
      <c r="C2123" s="61">
        <v>1253</v>
      </c>
      <c r="D2123" s="60" t="s">
        <v>195</v>
      </c>
      <c r="E2123" s="51"/>
    </row>
    <row r="2124" spans="1:5" x14ac:dyDescent="0.15">
      <c r="A2124" s="57" t="s">
        <v>191</v>
      </c>
      <c r="B2124" s="58" t="s">
        <v>37</v>
      </c>
      <c r="C2124" s="61">
        <v>464</v>
      </c>
      <c r="D2124" s="60" t="s">
        <v>195</v>
      </c>
      <c r="E2124" s="51"/>
    </row>
    <row r="2125" spans="1:5" x14ac:dyDescent="0.15">
      <c r="A2125" s="57" t="s">
        <v>191</v>
      </c>
      <c r="B2125" s="58" t="s">
        <v>37</v>
      </c>
      <c r="C2125" s="61">
        <v>4176</v>
      </c>
      <c r="D2125" s="60" t="s">
        <v>195</v>
      </c>
      <c r="E2125" s="50"/>
    </row>
    <row r="2126" spans="1:5" x14ac:dyDescent="0.15">
      <c r="A2126" s="57" t="s">
        <v>191</v>
      </c>
      <c r="B2126" s="58" t="s">
        <v>37</v>
      </c>
      <c r="C2126" s="61">
        <v>1485</v>
      </c>
      <c r="D2126" s="60" t="s">
        <v>195</v>
      </c>
      <c r="E2126" s="51"/>
    </row>
    <row r="2127" spans="1:5" x14ac:dyDescent="0.15">
      <c r="A2127" s="57" t="s">
        <v>191</v>
      </c>
      <c r="B2127" s="58" t="s">
        <v>37</v>
      </c>
      <c r="C2127" s="59">
        <v>11099</v>
      </c>
      <c r="D2127" s="60" t="s">
        <v>195</v>
      </c>
      <c r="E2127" s="50"/>
    </row>
    <row r="2128" spans="1:5" x14ac:dyDescent="0.15">
      <c r="A2128" s="57" t="s">
        <v>191</v>
      </c>
      <c r="B2128" s="58" t="s">
        <v>37</v>
      </c>
      <c r="C2128" s="61">
        <v>140</v>
      </c>
      <c r="D2128" s="60" t="s">
        <v>195</v>
      </c>
      <c r="E2128" s="50"/>
    </row>
    <row r="2129" spans="1:5" x14ac:dyDescent="0.15">
      <c r="A2129" s="57" t="s">
        <v>191</v>
      </c>
      <c r="B2129" s="58" t="s">
        <v>37</v>
      </c>
      <c r="C2129" s="59">
        <v>140</v>
      </c>
      <c r="D2129" s="60" t="s">
        <v>195</v>
      </c>
      <c r="E2129" s="51"/>
    </row>
    <row r="2130" spans="1:5" x14ac:dyDescent="0.15">
      <c r="A2130" s="57" t="s">
        <v>191</v>
      </c>
      <c r="B2130" s="58" t="s">
        <v>37</v>
      </c>
      <c r="C2130" s="61">
        <v>836</v>
      </c>
      <c r="D2130" s="60" t="s">
        <v>195</v>
      </c>
      <c r="E2130" s="50"/>
    </row>
    <row r="2131" spans="1:5" x14ac:dyDescent="0.15">
      <c r="A2131" s="57" t="s">
        <v>191</v>
      </c>
      <c r="B2131" s="58" t="s">
        <v>37</v>
      </c>
      <c r="C2131" s="59">
        <v>836</v>
      </c>
      <c r="D2131" s="60" t="s">
        <v>195</v>
      </c>
      <c r="E2131" s="51"/>
    </row>
    <row r="2132" spans="1:5" x14ac:dyDescent="0.15">
      <c r="A2132" s="57" t="s">
        <v>191</v>
      </c>
      <c r="B2132" s="58" t="s">
        <v>37</v>
      </c>
      <c r="C2132" s="61">
        <v>140</v>
      </c>
      <c r="D2132" s="60" t="s">
        <v>195</v>
      </c>
      <c r="E2132" s="50"/>
    </row>
    <row r="2133" spans="1:5" x14ac:dyDescent="0.15">
      <c r="A2133" s="57" t="s">
        <v>191</v>
      </c>
      <c r="B2133" s="58" t="s">
        <v>37</v>
      </c>
      <c r="C2133" s="61">
        <v>70</v>
      </c>
      <c r="D2133" s="60" t="s">
        <v>195</v>
      </c>
      <c r="E2133" s="51"/>
    </row>
    <row r="2134" spans="1:5" x14ac:dyDescent="0.15">
      <c r="A2134" s="57" t="s">
        <v>191</v>
      </c>
      <c r="B2134" s="58" t="s">
        <v>37</v>
      </c>
      <c r="C2134" s="59">
        <v>279</v>
      </c>
      <c r="D2134" s="60" t="s">
        <v>195</v>
      </c>
      <c r="E2134" s="51"/>
    </row>
    <row r="2135" spans="1:5" x14ac:dyDescent="0.15">
      <c r="A2135" s="57" t="s">
        <v>191</v>
      </c>
      <c r="B2135" s="58" t="s">
        <v>37</v>
      </c>
      <c r="C2135" s="61">
        <v>418</v>
      </c>
      <c r="D2135" s="60" t="s">
        <v>195</v>
      </c>
      <c r="E2135" s="51"/>
    </row>
    <row r="2136" spans="1:5" x14ac:dyDescent="0.15">
      <c r="A2136" s="57" t="s">
        <v>191</v>
      </c>
      <c r="B2136" s="58" t="s">
        <v>37</v>
      </c>
      <c r="C2136" s="61">
        <v>464</v>
      </c>
      <c r="D2136" s="60" t="s">
        <v>195</v>
      </c>
      <c r="E2136" s="50"/>
    </row>
    <row r="2137" spans="1:5" x14ac:dyDescent="0.15">
      <c r="A2137" s="57" t="s">
        <v>191</v>
      </c>
      <c r="B2137" s="58" t="s">
        <v>37</v>
      </c>
      <c r="C2137" s="59">
        <v>12528</v>
      </c>
      <c r="D2137" s="60" t="s">
        <v>195</v>
      </c>
      <c r="E2137" s="51"/>
    </row>
    <row r="2138" spans="1:5" x14ac:dyDescent="0.15">
      <c r="A2138" s="57" t="s">
        <v>191</v>
      </c>
      <c r="B2138" s="58" t="s">
        <v>37</v>
      </c>
      <c r="C2138" s="61">
        <v>1114</v>
      </c>
      <c r="D2138" s="60" t="s">
        <v>195</v>
      </c>
      <c r="E2138" s="51"/>
    </row>
    <row r="2139" spans="1:5" x14ac:dyDescent="0.15">
      <c r="A2139" s="57" t="s">
        <v>191</v>
      </c>
      <c r="B2139" s="58" t="s">
        <v>37</v>
      </c>
      <c r="C2139" s="61">
        <v>4455</v>
      </c>
      <c r="D2139" s="60" t="s">
        <v>195</v>
      </c>
      <c r="E2139" s="50"/>
    </row>
    <row r="2140" spans="1:5" x14ac:dyDescent="0.15">
      <c r="A2140" s="57" t="s">
        <v>191</v>
      </c>
      <c r="B2140" s="58" t="s">
        <v>37</v>
      </c>
      <c r="C2140" s="59">
        <v>2506</v>
      </c>
      <c r="D2140" s="60" t="s">
        <v>195</v>
      </c>
      <c r="E2140" s="51"/>
    </row>
    <row r="2141" spans="1:5" x14ac:dyDescent="0.15">
      <c r="A2141" s="57" t="s">
        <v>191</v>
      </c>
      <c r="B2141" s="58" t="s">
        <v>37</v>
      </c>
      <c r="C2141" s="61">
        <v>557</v>
      </c>
      <c r="D2141" s="60" t="s">
        <v>195</v>
      </c>
      <c r="E2141" s="51"/>
    </row>
    <row r="2142" spans="1:5" x14ac:dyDescent="0.15">
      <c r="A2142" s="57" t="s">
        <v>191</v>
      </c>
      <c r="B2142" s="58" t="s">
        <v>37</v>
      </c>
      <c r="C2142" s="61">
        <v>743</v>
      </c>
      <c r="D2142" s="60" t="s">
        <v>195</v>
      </c>
      <c r="E2142" s="50"/>
    </row>
    <row r="2143" spans="1:5" x14ac:dyDescent="0.15">
      <c r="A2143" s="57" t="s">
        <v>191</v>
      </c>
      <c r="B2143" s="58" t="s">
        <v>37</v>
      </c>
      <c r="C2143" s="59">
        <v>3341</v>
      </c>
      <c r="D2143" s="60" t="s">
        <v>195</v>
      </c>
      <c r="E2143" s="50"/>
    </row>
    <row r="2144" spans="1:5" x14ac:dyDescent="0.15">
      <c r="A2144" s="57" t="s">
        <v>191</v>
      </c>
      <c r="B2144" s="58" t="s">
        <v>37</v>
      </c>
      <c r="C2144" s="59">
        <v>743</v>
      </c>
      <c r="D2144" s="60" t="s">
        <v>195</v>
      </c>
      <c r="E2144" s="51"/>
    </row>
    <row r="2145" spans="1:5" x14ac:dyDescent="0.15">
      <c r="A2145" s="57" t="s">
        <v>191</v>
      </c>
      <c r="B2145" s="58" t="s">
        <v>37</v>
      </c>
      <c r="C2145" s="59">
        <v>279</v>
      </c>
      <c r="D2145" s="60" t="s">
        <v>195</v>
      </c>
      <c r="E2145" s="50"/>
    </row>
    <row r="2146" spans="1:5" x14ac:dyDescent="0.15">
      <c r="A2146" s="57" t="s">
        <v>191</v>
      </c>
      <c r="B2146" s="58" t="s">
        <v>37</v>
      </c>
      <c r="C2146" s="61">
        <v>836</v>
      </c>
      <c r="D2146" s="60" t="s">
        <v>195</v>
      </c>
      <c r="E2146" s="51"/>
    </row>
    <row r="2147" spans="1:5" x14ac:dyDescent="0.15">
      <c r="A2147" s="57" t="s">
        <v>191</v>
      </c>
      <c r="B2147" s="58" t="s">
        <v>37</v>
      </c>
      <c r="C2147" s="61">
        <v>1003</v>
      </c>
      <c r="D2147" s="60" t="s">
        <v>195</v>
      </c>
      <c r="E2147" s="50"/>
    </row>
    <row r="2148" spans="1:5" x14ac:dyDescent="0.15">
      <c r="A2148" s="57" t="s">
        <v>191</v>
      </c>
      <c r="B2148" s="58" t="s">
        <v>37</v>
      </c>
      <c r="C2148" s="61">
        <v>743</v>
      </c>
      <c r="D2148" s="60" t="s">
        <v>195</v>
      </c>
      <c r="E2148" s="51"/>
    </row>
    <row r="2149" spans="1:5" x14ac:dyDescent="0.15">
      <c r="A2149" s="57" t="s">
        <v>191</v>
      </c>
      <c r="B2149" s="58" t="s">
        <v>37</v>
      </c>
      <c r="C2149" s="61">
        <v>1504</v>
      </c>
      <c r="D2149" s="60" t="s">
        <v>195</v>
      </c>
      <c r="E2149" s="50"/>
    </row>
    <row r="2150" spans="1:5" x14ac:dyDescent="0.15">
      <c r="A2150" s="57" t="s">
        <v>191</v>
      </c>
      <c r="B2150" s="58" t="s">
        <v>37</v>
      </c>
      <c r="C2150" s="59">
        <v>1601</v>
      </c>
      <c r="D2150" s="60" t="s">
        <v>195</v>
      </c>
      <c r="E2150" s="50"/>
    </row>
    <row r="2151" spans="1:5" x14ac:dyDescent="0.15">
      <c r="A2151" s="57" t="s">
        <v>191</v>
      </c>
      <c r="B2151" s="58" t="s">
        <v>37</v>
      </c>
      <c r="C2151" s="61">
        <v>2005</v>
      </c>
      <c r="D2151" s="60" t="s">
        <v>195</v>
      </c>
      <c r="E2151" s="50"/>
    </row>
    <row r="2152" spans="1:5" x14ac:dyDescent="0.15">
      <c r="A2152" s="57" t="s">
        <v>191</v>
      </c>
      <c r="B2152" s="58" t="s">
        <v>37</v>
      </c>
      <c r="C2152" s="59">
        <v>1253</v>
      </c>
      <c r="D2152" s="60" t="s">
        <v>195</v>
      </c>
      <c r="E2152" s="51"/>
    </row>
    <row r="2153" spans="1:5" x14ac:dyDescent="0.15">
      <c r="A2153" s="57" t="s">
        <v>191</v>
      </c>
      <c r="B2153" s="58" t="s">
        <v>7</v>
      </c>
      <c r="C2153" s="61">
        <v>335</v>
      </c>
      <c r="D2153" s="60" t="s">
        <v>195</v>
      </c>
      <c r="E2153" s="50"/>
    </row>
    <row r="2154" spans="1:5" x14ac:dyDescent="0.15">
      <c r="A2154" s="57" t="s">
        <v>191</v>
      </c>
      <c r="B2154" s="58" t="s">
        <v>37</v>
      </c>
      <c r="C2154" s="61">
        <v>464</v>
      </c>
      <c r="D2154" s="60" t="s">
        <v>195</v>
      </c>
      <c r="E2154" s="51"/>
    </row>
    <row r="2155" spans="1:5" x14ac:dyDescent="0.15">
      <c r="A2155" s="57" t="s">
        <v>191</v>
      </c>
      <c r="B2155" s="58" t="s">
        <v>37</v>
      </c>
      <c r="C2155" s="59">
        <v>4176</v>
      </c>
      <c r="D2155" s="60" t="s">
        <v>195</v>
      </c>
      <c r="E2155" s="50"/>
    </row>
    <row r="2156" spans="1:5" x14ac:dyDescent="0.15">
      <c r="A2156" s="57" t="s">
        <v>191</v>
      </c>
      <c r="B2156" s="58" t="s">
        <v>37</v>
      </c>
      <c r="C2156" s="59">
        <v>557</v>
      </c>
      <c r="D2156" s="60" t="s">
        <v>195</v>
      </c>
      <c r="E2156" s="50"/>
    </row>
    <row r="2157" spans="1:5" x14ac:dyDescent="0.15">
      <c r="A2157" s="57" t="s">
        <v>191</v>
      </c>
      <c r="B2157" s="58" t="s">
        <v>37</v>
      </c>
      <c r="C2157" s="59">
        <v>4455</v>
      </c>
      <c r="D2157" s="60" t="s">
        <v>195</v>
      </c>
      <c r="E2157" s="51"/>
    </row>
    <row r="2158" spans="1:5" x14ac:dyDescent="0.15">
      <c r="A2158" s="57" t="s">
        <v>191</v>
      </c>
      <c r="B2158" s="58" t="s">
        <v>37</v>
      </c>
      <c r="C2158" s="59">
        <v>4455</v>
      </c>
      <c r="D2158" s="60" t="s">
        <v>195</v>
      </c>
      <c r="E2158" s="50"/>
    </row>
    <row r="2159" spans="1:5" x14ac:dyDescent="0.15">
      <c r="A2159" s="57" t="s">
        <v>191</v>
      </c>
      <c r="B2159" s="58" t="s">
        <v>7</v>
      </c>
      <c r="C2159" s="59">
        <v>919</v>
      </c>
      <c r="D2159" s="60" t="s">
        <v>195</v>
      </c>
      <c r="E2159" s="50"/>
    </row>
    <row r="2160" spans="1:5" x14ac:dyDescent="0.15">
      <c r="A2160" s="62">
        <v>202205</v>
      </c>
      <c r="B2160" s="63" t="s">
        <v>7</v>
      </c>
      <c r="C2160" s="61">
        <v>8357</v>
      </c>
      <c r="D2160" s="64" t="s">
        <v>196</v>
      </c>
      <c r="E2160" s="51"/>
    </row>
    <row r="2161" spans="1:5" x14ac:dyDescent="0.15">
      <c r="A2161" s="62">
        <v>202205</v>
      </c>
      <c r="B2161" s="63" t="s">
        <v>78</v>
      </c>
      <c r="C2161" s="61">
        <v>5049</v>
      </c>
      <c r="D2161" s="64" t="s">
        <v>196</v>
      </c>
      <c r="E2161" s="50"/>
    </row>
    <row r="2162" spans="1:5" x14ac:dyDescent="0.15">
      <c r="A2162" s="62">
        <v>202205</v>
      </c>
      <c r="B2162" s="63" t="s">
        <v>37</v>
      </c>
      <c r="C2162" s="61">
        <v>1323</v>
      </c>
      <c r="D2162" s="64" t="s">
        <v>196</v>
      </c>
      <c r="E2162" s="51"/>
    </row>
    <row r="2163" spans="1:5" x14ac:dyDescent="0.15">
      <c r="A2163" s="62">
        <v>202205</v>
      </c>
      <c r="B2163" s="63" t="s">
        <v>7</v>
      </c>
      <c r="C2163" s="61">
        <v>1673</v>
      </c>
      <c r="D2163" s="64" t="s">
        <v>196</v>
      </c>
      <c r="E2163" s="50"/>
    </row>
    <row r="2164" spans="1:5" x14ac:dyDescent="0.15">
      <c r="A2164" s="62">
        <v>202205</v>
      </c>
      <c r="B2164" s="63" t="s">
        <v>37</v>
      </c>
      <c r="C2164" s="59">
        <v>6738</v>
      </c>
      <c r="D2164" s="64" t="s">
        <v>196</v>
      </c>
      <c r="E2164" s="50"/>
    </row>
    <row r="2165" spans="1:5" x14ac:dyDescent="0.15">
      <c r="A2165" s="62">
        <v>202205</v>
      </c>
      <c r="B2165" s="63" t="s">
        <v>37</v>
      </c>
      <c r="C2165" s="59">
        <v>89</v>
      </c>
      <c r="D2165" s="64" t="s">
        <v>196</v>
      </c>
      <c r="E2165" s="51"/>
    </row>
    <row r="2166" spans="1:5" x14ac:dyDescent="0.15">
      <c r="A2166" s="62">
        <v>202205</v>
      </c>
      <c r="B2166" s="63" t="s">
        <v>37</v>
      </c>
      <c r="C2166" s="61">
        <v>1170</v>
      </c>
      <c r="D2166" s="64" t="s">
        <v>196</v>
      </c>
      <c r="E2166" s="50"/>
    </row>
    <row r="2167" spans="1:5" x14ac:dyDescent="0.15">
      <c r="A2167" s="62">
        <v>202205</v>
      </c>
      <c r="B2167" s="63" t="s">
        <v>37</v>
      </c>
      <c r="C2167" s="61">
        <v>8854</v>
      </c>
      <c r="D2167" s="64" t="s">
        <v>196</v>
      </c>
      <c r="E2167" s="51"/>
    </row>
    <row r="2168" spans="1:5" x14ac:dyDescent="0.15">
      <c r="A2168" s="62">
        <v>202205</v>
      </c>
      <c r="B2168" s="63" t="s">
        <v>37</v>
      </c>
      <c r="C2168" s="59">
        <v>543</v>
      </c>
      <c r="D2168" s="64" t="s">
        <v>196</v>
      </c>
      <c r="E2168" s="50"/>
    </row>
    <row r="2169" spans="1:5" x14ac:dyDescent="0.15">
      <c r="A2169" s="62">
        <v>202205</v>
      </c>
      <c r="B2169" s="63" t="s">
        <v>144</v>
      </c>
      <c r="C2169" s="61">
        <v>993</v>
      </c>
      <c r="D2169" s="64" t="s">
        <v>196</v>
      </c>
      <c r="E2169" s="51"/>
    </row>
    <row r="2170" spans="1:5" x14ac:dyDescent="0.15">
      <c r="A2170" s="62">
        <v>202205</v>
      </c>
      <c r="B2170" s="63" t="s">
        <v>124</v>
      </c>
      <c r="C2170" s="61">
        <v>260</v>
      </c>
      <c r="D2170" s="64" t="s">
        <v>196</v>
      </c>
      <c r="E2170" s="51"/>
    </row>
    <row r="2171" spans="1:5" x14ac:dyDescent="0.15">
      <c r="A2171" s="62">
        <v>202205</v>
      </c>
      <c r="B2171" s="63" t="s">
        <v>124</v>
      </c>
      <c r="C2171" s="59">
        <v>314</v>
      </c>
      <c r="D2171" s="64" t="s">
        <v>196</v>
      </c>
      <c r="E2171" s="50"/>
    </row>
    <row r="2172" spans="1:5" x14ac:dyDescent="0.15">
      <c r="A2172" s="62">
        <v>202205</v>
      </c>
      <c r="B2172" s="63" t="s">
        <v>144</v>
      </c>
      <c r="C2172" s="59">
        <v>1448</v>
      </c>
      <c r="D2172" s="64" t="s">
        <v>196</v>
      </c>
      <c r="E2172" s="51"/>
    </row>
    <row r="2173" spans="1:5" x14ac:dyDescent="0.15">
      <c r="A2173" s="62">
        <v>202205</v>
      </c>
      <c r="B2173" s="63" t="s">
        <v>37</v>
      </c>
      <c r="C2173" s="59">
        <v>105</v>
      </c>
      <c r="D2173" s="64" t="s">
        <v>196</v>
      </c>
      <c r="E2173" s="51"/>
    </row>
    <row r="2174" spans="1:5" x14ac:dyDescent="0.15">
      <c r="A2174" s="62">
        <v>202205</v>
      </c>
      <c r="B2174" s="63" t="s">
        <v>37</v>
      </c>
      <c r="C2174" s="61">
        <v>708</v>
      </c>
      <c r="D2174" s="64" t="s">
        <v>196</v>
      </c>
      <c r="E2174" s="50"/>
    </row>
    <row r="2175" spans="1:5" x14ac:dyDescent="0.15">
      <c r="A2175" s="62">
        <v>202205</v>
      </c>
      <c r="B2175" s="63" t="s">
        <v>37</v>
      </c>
      <c r="C2175" s="59">
        <v>710</v>
      </c>
      <c r="D2175" s="64" t="s">
        <v>196</v>
      </c>
      <c r="E2175" s="51"/>
    </row>
    <row r="2176" spans="1:5" x14ac:dyDescent="0.15">
      <c r="A2176" s="62">
        <v>202205</v>
      </c>
      <c r="B2176" s="63" t="s">
        <v>37</v>
      </c>
      <c r="C2176" s="61">
        <v>1643</v>
      </c>
      <c r="D2176" s="64" t="s">
        <v>196</v>
      </c>
      <c r="E2176" s="51"/>
    </row>
    <row r="2177" spans="1:5" x14ac:dyDescent="0.15">
      <c r="A2177" s="62">
        <v>202205</v>
      </c>
      <c r="B2177" s="63" t="s">
        <v>37</v>
      </c>
      <c r="C2177" s="59">
        <v>2409</v>
      </c>
      <c r="D2177" s="64" t="s">
        <v>196</v>
      </c>
      <c r="E2177" s="51"/>
    </row>
    <row r="2178" spans="1:5" x14ac:dyDescent="0.15">
      <c r="A2178" s="62">
        <v>202205</v>
      </c>
      <c r="B2178" s="63" t="s">
        <v>7</v>
      </c>
      <c r="C2178" s="61">
        <v>696</v>
      </c>
      <c r="D2178" s="64" t="s">
        <v>196</v>
      </c>
      <c r="E2178" s="51"/>
    </row>
    <row r="2179" spans="1:5" x14ac:dyDescent="0.15">
      <c r="A2179" s="62">
        <v>202205</v>
      </c>
      <c r="B2179" s="63" t="s">
        <v>78</v>
      </c>
      <c r="C2179" s="59">
        <v>0</v>
      </c>
      <c r="D2179" s="64" t="s">
        <v>196</v>
      </c>
      <c r="E2179" s="50"/>
    </row>
    <row r="2180" spans="1:5" x14ac:dyDescent="0.15">
      <c r="A2180" s="62">
        <v>202205</v>
      </c>
      <c r="B2180" s="63" t="s">
        <v>37</v>
      </c>
      <c r="C2180" s="59">
        <v>22755</v>
      </c>
      <c r="D2180" s="64" t="s">
        <v>196</v>
      </c>
      <c r="E2180" s="51"/>
    </row>
    <row r="2181" spans="1:5" x14ac:dyDescent="0.15">
      <c r="A2181" s="62">
        <v>202205</v>
      </c>
      <c r="B2181" s="63" t="s">
        <v>37</v>
      </c>
      <c r="C2181" s="61">
        <v>75104</v>
      </c>
      <c r="D2181" s="64" t="s">
        <v>196</v>
      </c>
      <c r="E2181" s="51"/>
    </row>
    <row r="2182" spans="1:5" x14ac:dyDescent="0.15">
      <c r="A2182" s="62">
        <v>202205</v>
      </c>
      <c r="B2182" s="63" t="s">
        <v>37</v>
      </c>
      <c r="C2182" s="61">
        <v>7308</v>
      </c>
      <c r="D2182" s="64" t="s">
        <v>196</v>
      </c>
      <c r="E2182" s="50"/>
    </row>
    <row r="2183" spans="1:5" x14ac:dyDescent="0.15">
      <c r="A2183" s="62">
        <v>202205</v>
      </c>
      <c r="B2183" s="63" t="s">
        <v>78</v>
      </c>
      <c r="C2183" s="59">
        <v>48999</v>
      </c>
      <c r="D2183" s="64" t="s">
        <v>196</v>
      </c>
      <c r="E2183" s="51"/>
    </row>
    <row r="2184" spans="1:5" x14ac:dyDescent="0.15">
      <c r="A2184" s="62">
        <v>202205</v>
      </c>
      <c r="B2184" s="63" t="s">
        <v>78</v>
      </c>
      <c r="C2184" s="61">
        <v>23386</v>
      </c>
      <c r="D2184" s="64" t="s">
        <v>196</v>
      </c>
      <c r="E2184" s="51"/>
    </row>
    <row r="2185" spans="1:5" x14ac:dyDescent="0.15">
      <c r="A2185" s="62">
        <v>202205</v>
      </c>
      <c r="B2185" s="63" t="s">
        <v>7</v>
      </c>
      <c r="C2185" s="59">
        <v>601</v>
      </c>
      <c r="D2185" s="64" t="s">
        <v>196</v>
      </c>
      <c r="E2185" s="51"/>
    </row>
    <row r="2186" spans="1:5" x14ac:dyDescent="0.15">
      <c r="A2186" s="62">
        <v>202205</v>
      </c>
      <c r="B2186" s="63" t="s">
        <v>7</v>
      </c>
      <c r="C2186" s="59">
        <v>1365</v>
      </c>
      <c r="D2186" s="64" t="s">
        <v>196</v>
      </c>
      <c r="E2186" s="50"/>
    </row>
    <row r="2187" spans="1:5" x14ac:dyDescent="0.15">
      <c r="A2187" s="62">
        <v>202205</v>
      </c>
      <c r="B2187" s="63" t="s">
        <v>144</v>
      </c>
      <c r="C2187" s="61">
        <v>15591</v>
      </c>
      <c r="D2187" s="64" t="s">
        <v>196</v>
      </c>
      <c r="E2187" s="51"/>
    </row>
    <row r="2188" spans="1:5" x14ac:dyDescent="0.15">
      <c r="A2188" s="62">
        <v>202205</v>
      </c>
      <c r="B2188" s="63" t="s">
        <v>144</v>
      </c>
      <c r="C2188" s="59">
        <v>68696</v>
      </c>
      <c r="D2188" s="64" t="s">
        <v>196</v>
      </c>
      <c r="E2188" s="51"/>
    </row>
    <row r="2189" spans="1:5" x14ac:dyDescent="0.15">
      <c r="A2189" s="62">
        <v>202205</v>
      </c>
      <c r="B2189" s="63" t="s">
        <v>7</v>
      </c>
      <c r="C2189" s="61">
        <v>339</v>
      </c>
      <c r="D2189" s="64" t="s">
        <v>196</v>
      </c>
      <c r="E2189" s="50"/>
    </row>
    <row r="2190" spans="1:5" x14ac:dyDescent="0.15">
      <c r="A2190" s="62">
        <v>202205</v>
      </c>
      <c r="B2190" s="63" t="s">
        <v>78</v>
      </c>
      <c r="C2190" s="61">
        <v>7392</v>
      </c>
      <c r="D2190" s="64" t="s">
        <v>196</v>
      </c>
      <c r="E2190" s="50"/>
    </row>
    <row r="2191" spans="1:5" x14ac:dyDescent="0.15">
      <c r="A2191" s="62">
        <v>202205</v>
      </c>
      <c r="B2191" s="63" t="s">
        <v>78</v>
      </c>
      <c r="C2191" s="61">
        <v>998</v>
      </c>
      <c r="D2191" s="64" t="s">
        <v>196</v>
      </c>
      <c r="E2191" s="50"/>
    </row>
    <row r="2192" spans="1:5" x14ac:dyDescent="0.15">
      <c r="A2192" s="62">
        <v>202205</v>
      </c>
      <c r="B2192" s="63" t="s">
        <v>78</v>
      </c>
      <c r="C2192" s="59">
        <v>3286</v>
      </c>
      <c r="D2192" s="64" t="s">
        <v>196</v>
      </c>
      <c r="E2192" s="51"/>
    </row>
    <row r="2193" spans="1:5" x14ac:dyDescent="0.15">
      <c r="A2193" s="62">
        <v>202205</v>
      </c>
      <c r="B2193" s="63" t="s">
        <v>78</v>
      </c>
      <c r="C2193" s="61">
        <v>2525</v>
      </c>
      <c r="D2193" s="64" t="s">
        <v>196</v>
      </c>
      <c r="E2193" s="51"/>
    </row>
    <row r="2194" spans="1:5" x14ac:dyDescent="0.15">
      <c r="A2194" s="62">
        <v>202205</v>
      </c>
      <c r="B2194" s="63" t="s">
        <v>78</v>
      </c>
      <c r="C2194" s="59">
        <v>348</v>
      </c>
      <c r="D2194" s="64" t="s">
        <v>196</v>
      </c>
      <c r="E2194" s="50"/>
    </row>
    <row r="2195" spans="1:5" x14ac:dyDescent="0.15">
      <c r="A2195" s="62">
        <v>202205</v>
      </c>
      <c r="B2195" s="63" t="s">
        <v>78</v>
      </c>
      <c r="C2195" s="61">
        <v>766</v>
      </c>
      <c r="D2195" s="64" t="s">
        <v>196</v>
      </c>
      <c r="E2195" s="51"/>
    </row>
    <row r="2196" spans="1:5" x14ac:dyDescent="0.15">
      <c r="A2196" s="62">
        <v>202205</v>
      </c>
      <c r="B2196" s="63" t="s">
        <v>144</v>
      </c>
      <c r="C2196" s="61">
        <v>11902</v>
      </c>
      <c r="D2196" s="64" t="s">
        <v>196</v>
      </c>
      <c r="E2196" s="50"/>
    </row>
    <row r="2197" spans="1:5" x14ac:dyDescent="0.15">
      <c r="A2197" s="62">
        <v>202205</v>
      </c>
      <c r="B2197" s="63" t="s">
        <v>78</v>
      </c>
      <c r="C2197" s="61">
        <v>260</v>
      </c>
      <c r="D2197" s="64" t="s">
        <v>196</v>
      </c>
      <c r="E2197" s="50"/>
    </row>
    <row r="2198" spans="1:5" x14ac:dyDescent="0.15">
      <c r="A2198" s="62">
        <v>202205</v>
      </c>
      <c r="B2198" s="63" t="s">
        <v>78</v>
      </c>
      <c r="C2198" s="59">
        <v>154</v>
      </c>
      <c r="D2198" s="64" t="s">
        <v>196</v>
      </c>
      <c r="E2198" s="50"/>
    </row>
    <row r="2199" spans="1:5" x14ac:dyDescent="0.15">
      <c r="A2199" s="62">
        <v>202205</v>
      </c>
      <c r="B2199" s="63" t="s">
        <v>78</v>
      </c>
      <c r="C2199" s="61">
        <v>669</v>
      </c>
      <c r="D2199" s="64" t="s">
        <v>196</v>
      </c>
      <c r="E2199" s="51"/>
    </row>
    <row r="2200" spans="1:5" x14ac:dyDescent="0.15">
      <c r="A2200" s="62">
        <v>202205</v>
      </c>
      <c r="B2200" s="63" t="s">
        <v>78</v>
      </c>
      <c r="C2200" s="59">
        <v>1323</v>
      </c>
      <c r="D2200" s="64" t="s">
        <v>196</v>
      </c>
      <c r="E2200" s="51"/>
    </row>
    <row r="2201" spans="1:5" x14ac:dyDescent="0.15">
      <c r="A2201" s="62">
        <v>202205</v>
      </c>
      <c r="B2201" s="63" t="s">
        <v>78</v>
      </c>
      <c r="C2201" s="61">
        <v>4594</v>
      </c>
      <c r="D2201" s="64" t="s">
        <v>196</v>
      </c>
      <c r="E2201" s="50"/>
    </row>
    <row r="2202" spans="1:5" x14ac:dyDescent="0.15">
      <c r="A2202" s="62">
        <v>202205</v>
      </c>
      <c r="B2202" s="63" t="s">
        <v>78</v>
      </c>
      <c r="C2202" s="59">
        <v>149</v>
      </c>
      <c r="D2202" s="64" t="s">
        <v>196</v>
      </c>
      <c r="E2202" s="51"/>
    </row>
    <row r="2203" spans="1:5" x14ac:dyDescent="0.15">
      <c r="A2203" s="62">
        <v>202205</v>
      </c>
      <c r="B2203" s="63" t="s">
        <v>78</v>
      </c>
      <c r="C2203" s="61">
        <v>4594</v>
      </c>
      <c r="D2203" s="64" t="s">
        <v>196</v>
      </c>
      <c r="E2203" s="50"/>
    </row>
    <row r="2204" spans="1:5" x14ac:dyDescent="0.15">
      <c r="A2204" s="62">
        <v>202205</v>
      </c>
      <c r="B2204" s="63" t="s">
        <v>78</v>
      </c>
      <c r="C2204" s="61">
        <v>696</v>
      </c>
      <c r="D2204" s="64" t="s">
        <v>196</v>
      </c>
      <c r="E2204" s="51"/>
    </row>
    <row r="2205" spans="1:5" x14ac:dyDescent="0.15">
      <c r="A2205" s="62">
        <v>202205</v>
      </c>
      <c r="B2205" s="63" t="s">
        <v>78</v>
      </c>
      <c r="C2205" s="59">
        <v>1914</v>
      </c>
      <c r="D2205" s="64" t="s">
        <v>196</v>
      </c>
      <c r="E2205" s="50"/>
    </row>
    <row r="2206" spans="1:5" x14ac:dyDescent="0.15">
      <c r="A2206" s="62">
        <v>202205</v>
      </c>
      <c r="B2206" s="63" t="s">
        <v>78</v>
      </c>
      <c r="C2206" s="61">
        <v>0</v>
      </c>
      <c r="D2206" s="64" t="s">
        <v>196</v>
      </c>
      <c r="E2206" s="50"/>
    </row>
    <row r="2207" spans="1:5" x14ac:dyDescent="0.15">
      <c r="A2207" s="62">
        <v>202205</v>
      </c>
      <c r="B2207" s="63" t="s">
        <v>7</v>
      </c>
      <c r="C2207" s="61">
        <v>232</v>
      </c>
      <c r="D2207" s="64" t="s">
        <v>196</v>
      </c>
      <c r="E2207" s="51"/>
    </row>
    <row r="2208" spans="1:5" x14ac:dyDescent="0.15">
      <c r="A2208" s="62">
        <v>202205</v>
      </c>
      <c r="B2208" s="63" t="s">
        <v>7</v>
      </c>
      <c r="C2208" s="61">
        <v>205</v>
      </c>
      <c r="D2208" s="64" t="s">
        <v>196</v>
      </c>
      <c r="E2208" s="51"/>
    </row>
    <row r="2209" spans="1:5" x14ac:dyDescent="0.15">
      <c r="A2209" s="62">
        <v>202205</v>
      </c>
      <c r="B2209" s="63" t="s">
        <v>78</v>
      </c>
      <c r="C2209" s="61">
        <v>56664</v>
      </c>
      <c r="D2209" s="64" t="s">
        <v>196</v>
      </c>
      <c r="E2209" s="50"/>
    </row>
    <row r="2210" spans="1:5" x14ac:dyDescent="0.15">
      <c r="A2210" s="62">
        <v>202205</v>
      </c>
      <c r="B2210" s="63" t="s">
        <v>37</v>
      </c>
      <c r="C2210" s="61">
        <v>16287</v>
      </c>
      <c r="D2210" s="64" t="s">
        <v>196</v>
      </c>
      <c r="E2210" s="50"/>
    </row>
    <row r="2211" spans="1:5" x14ac:dyDescent="0.15">
      <c r="A2211" s="62">
        <v>202205</v>
      </c>
      <c r="B2211" s="63" t="s">
        <v>144</v>
      </c>
      <c r="C2211" s="61">
        <v>34664</v>
      </c>
      <c r="D2211" s="64" t="s">
        <v>196</v>
      </c>
      <c r="E2211" s="50"/>
    </row>
    <row r="2212" spans="1:5" x14ac:dyDescent="0.15">
      <c r="A2212" s="62">
        <v>202205</v>
      </c>
      <c r="B2212" s="63" t="s">
        <v>37</v>
      </c>
      <c r="C2212" s="59">
        <v>529</v>
      </c>
      <c r="D2212" s="64" t="s">
        <v>196</v>
      </c>
      <c r="E2212" s="51"/>
    </row>
    <row r="2213" spans="1:5" x14ac:dyDescent="0.15">
      <c r="A2213" s="62">
        <v>202205</v>
      </c>
      <c r="B2213" s="63" t="s">
        <v>37</v>
      </c>
      <c r="C2213" s="59">
        <v>195</v>
      </c>
      <c r="D2213" s="64" t="s">
        <v>196</v>
      </c>
      <c r="E2213" s="51"/>
    </row>
    <row r="2214" spans="1:5" x14ac:dyDescent="0.15">
      <c r="A2214" s="62">
        <v>202205</v>
      </c>
      <c r="B2214" s="63" t="s">
        <v>124</v>
      </c>
      <c r="C2214" s="61">
        <v>0</v>
      </c>
      <c r="D2214" s="64" t="s">
        <v>196</v>
      </c>
      <c r="E2214" s="50"/>
    </row>
    <row r="2215" spans="1:5" x14ac:dyDescent="0.15">
      <c r="A2215" s="62">
        <v>202205</v>
      </c>
      <c r="B2215" s="63" t="s">
        <v>124</v>
      </c>
      <c r="C2215" s="59">
        <v>14</v>
      </c>
      <c r="D2215" s="64" t="s">
        <v>196</v>
      </c>
      <c r="E2215" s="51"/>
    </row>
    <row r="2216" spans="1:5" x14ac:dyDescent="0.15">
      <c r="A2216" s="62">
        <v>202205</v>
      </c>
      <c r="B2216" s="63" t="s">
        <v>124</v>
      </c>
      <c r="C2216" s="61">
        <v>28</v>
      </c>
      <c r="D2216" s="64" t="s">
        <v>196</v>
      </c>
      <c r="E2216" s="50"/>
    </row>
    <row r="2217" spans="1:5" x14ac:dyDescent="0.15">
      <c r="A2217" s="62">
        <v>202205</v>
      </c>
      <c r="B2217" s="63" t="s">
        <v>124</v>
      </c>
      <c r="C2217" s="59">
        <v>7</v>
      </c>
      <c r="D2217" s="64" t="s">
        <v>196</v>
      </c>
      <c r="E2217" s="51"/>
    </row>
    <row r="2218" spans="1:5" x14ac:dyDescent="0.15">
      <c r="A2218" s="62">
        <v>202205</v>
      </c>
      <c r="B2218" s="63" t="s">
        <v>37</v>
      </c>
      <c r="C2218" s="61">
        <v>613</v>
      </c>
      <c r="D2218" s="64" t="s">
        <v>196</v>
      </c>
      <c r="E2218" s="51"/>
    </row>
    <row r="2219" spans="1:5" x14ac:dyDescent="0.15">
      <c r="A2219" s="62">
        <v>202205</v>
      </c>
      <c r="B2219" s="63" t="s">
        <v>78</v>
      </c>
      <c r="C2219" s="61">
        <v>759</v>
      </c>
      <c r="D2219" s="64" t="s">
        <v>196</v>
      </c>
      <c r="E2219" s="51"/>
    </row>
    <row r="2220" spans="1:5" x14ac:dyDescent="0.15">
      <c r="A2220" s="62">
        <v>202205</v>
      </c>
      <c r="B2220" s="63" t="s">
        <v>78</v>
      </c>
      <c r="C2220" s="59">
        <v>3434</v>
      </c>
      <c r="D2220" s="64" t="s">
        <v>196</v>
      </c>
      <c r="E2220" s="50"/>
    </row>
    <row r="2221" spans="1:5" x14ac:dyDescent="0.15">
      <c r="A2221" s="62">
        <v>202205</v>
      </c>
      <c r="B2221" s="63" t="s">
        <v>124</v>
      </c>
      <c r="C2221" s="59">
        <v>7</v>
      </c>
      <c r="D2221" s="64" t="s">
        <v>196</v>
      </c>
      <c r="E2221" s="51"/>
    </row>
    <row r="2222" spans="1:5" x14ac:dyDescent="0.15">
      <c r="A2222" s="62">
        <v>202205</v>
      </c>
      <c r="B2222" s="63" t="s">
        <v>78</v>
      </c>
      <c r="C2222" s="61">
        <v>10</v>
      </c>
      <c r="D2222" s="64" t="s">
        <v>196</v>
      </c>
      <c r="E2222" s="50"/>
    </row>
    <row r="2223" spans="1:5" x14ac:dyDescent="0.15">
      <c r="A2223" s="62">
        <v>202205</v>
      </c>
      <c r="B2223" s="63" t="s">
        <v>37</v>
      </c>
      <c r="C2223" s="59">
        <v>38475</v>
      </c>
      <c r="D2223" s="64" t="s">
        <v>196</v>
      </c>
      <c r="E2223" s="50"/>
    </row>
    <row r="2224" spans="1:5" x14ac:dyDescent="0.15">
      <c r="A2224" s="62">
        <v>202205</v>
      </c>
      <c r="B2224" s="63" t="s">
        <v>124</v>
      </c>
      <c r="C2224" s="61">
        <v>386</v>
      </c>
      <c r="D2224" s="64" t="s">
        <v>196</v>
      </c>
      <c r="E2224" s="50"/>
    </row>
    <row r="2225" spans="1:5" x14ac:dyDescent="0.15">
      <c r="A2225" s="62">
        <v>202205</v>
      </c>
      <c r="B2225" s="63" t="s">
        <v>124</v>
      </c>
      <c r="C2225" s="59">
        <v>0</v>
      </c>
      <c r="D2225" s="64" t="s">
        <v>196</v>
      </c>
      <c r="E2225" s="50"/>
    </row>
    <row r="2226" spans="1:5" x14ac:dyDescent="0.15">
      <c r="A2226" s="62">
        <v>202205</v>
      </c>
      <c r="B2226" s="63" t="s">
        <v>124</v>
      </c>
      <c r="C2226" s="61">
        <v>12</v>
      </c>
      <c r="D2226" s="64" t="s">
        <v>196</v>
      </c>
      <c r="E2226" s="51"/>
    </row>
    <row r="2227" spans="1:5" x14ac:dyDescent="0.15">
      <c r="A2227" s="62">
        <v>202205</v>
      </c>
      <c r="B2227" s="63" t="s">
        <v>124</v>
      </c>
      <c r="C2227" s="59">
        <v>374</v>
      </c>
      <c r="D2227" s="64" t="s">
        <v>196</v>
      </c>
      <c r="E2227" s="50"/>
    </row>
    <row r="2228" spans="1:5" x14ac:dyDescent="0.15">
      <c r="A2228" s="62">
        <v>202205</v>
      </c>
      <c r="B2228" s="63" t="s">
        <v>124</v>
      </c>
      <c r="C2228" s="61">
        <v>35</v>
      </c>
      <c r="D2228" s="64" t="s">
        <v>196</v>
      </c>
      <c r="E2228" s="51"/>
    </row>
    <row r="2229" spans="1:5" x14ac:dyDescent="0.15">
      <c r="A2229" s="62">
        <v>202205</v>
      </c>
      <c r="B2229" s="63" t="s">
        <v>37</v>
      </c>
      <c r="C2229" s="61">
        <v>288</v>
      </c>
      <c r="D2229" s="64" t="s">
        <v>196</v>
      </c>
      <c r="E2229" s="51"/>
    </row>
    <row r="2230" spans="1:5" x14ac:dyDescent="0.15">
      <c r="A2230" s="62">
        <v>202205</v>
      </c>
      <c r="B2230" s="63" t="s">
        <v>37</v>
      </c>
      <c r="C2230" s="61">
        <v>12733</v>
      </c>
      <c r="D2230" s="64" t="s">
        <v>196</v>
      </c>
      <c r="E2230" s="51"/>
    </row>
    <row r="2231" spans="1:5" x14ac:dyDescent="0.15">
      <c r="A2231" s="62">
        <v>202205</v>
      </c>
      <c r="B2231" s="63" t="s">
        <v>144</v>
      </c>
      <c r="C2231" s="61">
        <v>12876</v>
      </c>
      <c r="D2231" s="64" t="s">
        <v>196</v>
      </c>
      <c r="E2231" s="51"/>
    </row>
    <row r="2232" spans="1:5" x14ac:dyDescent="0.15">
      <c r="A2232" s="62">
        <v>202205</v>
      </c>
      <c r="B2232" s="63" t="s">
        <v>124</v>
      </c>
      <c r="C2232" s="61">
        <v>28</v>
      </c>
      <c r="D2232" s="64" t="s">
        <v>196</v>
      </c>
      <c r="E2232" s="51"/>
    </row>
    <row r="2233" spans="1:5" x14ac:dyDescent="0.15">
      <c r="A2233" s="62">
        <v>202205</v>
      </c>
      <c r="B2233" s="63" t="s">
        <v>7</v>
      </c>
      <c r="C2233" s="61">
        <v>8464</v>
      </c>
      <c r="D2233" s="64" t="s">
        <v>196</v>
      </c>
      <c r="E2233" s="50"/>
    </row>
    <row r="2234" spans="1:5" x14ac:dyDescent="0.15">
      <c r="A2234" s="62">
        <v>202205</v>
      </c>
      <c r="B2234" s="63" t="s">
        <v>78</v>
      </c>
      <c r="C2234" s="61">
        <v>0</v>
      </c>
      <c r="D2234" s="64" t="s">
        <v>196</v>
      </c>
      <c r="E2234" s="51"/>
    </row>
    <row r="2235" spans="1:5" x14ac:dyDescent="0.15">
      <c r="A2235" s="62">
        <v>202205</v>
      </c>
      <c r="B2235" s="63" t="s">
        <v>124</v>
      </c>
      <c r="C2235" s="61">
        <v>47</v>
      </c>
      <c r="D2235" s="64" t="s">
        <v>196</v>
      </c>
      <c r="E2235" s="50"/>
    </row>
    <row r="2236" spans="1:5" x14ac:dyDescent="0.15">
      <c r="A2236" s="62">
        <v>202205</v>
      </c>
      <c r="B2236" s="63" t="s">
        <v>144</v>
      </c>
      <c r="C2236" s="59">
        <v>8234</v>
      </c>
      <c r="D2236" s="64" t="s">
        <v>196</v>
      </c>
      <c r="E2236" s="51"/>
    </row>
    <row r="2237" spans="1:5" x14ac:dyDescent="0.15">
      <c r="A2237" s="62">
        <v>202205</v>
      </c>
      <c r="B2237" s="63" t="s">
        <v>7</v>
      </c>
      <c r="C2237" s="61">
        <v>557</v>
      </c>
      <c r="D2237" s="64" t="s">
        <v>196</v>
      </c>
      <c r="E2237" s="50"/>
    </row>
    <row r="2238" spans="1:5" x14ac:dyDescent="0.15">
      <c r="A2238" s="62">
        <v>202205</v>
      </c>
      <c r="B2238" s="63" t="s">
        <v>37</v>
      </c>
      <c r="C2238" s="59">
        <v>808</v>
      </c>
      <c r="D2238" s="64" t="s">
        <v>196</v>
      </c>
      <c r="E2238" s="51"/>
    </row>
    <row r="2239" spans="1:5" x14ac:dyDescent="0.15">
      <c r="A2239" s="62">
        <v>202205</v>
      </c>
      <c r="B2239" s="63" t="s">
        <v>78</v>
      </c>
      <c r="C2239" s="61">
        <v>720</v>
      </c>
      <c r="D2239" s="64" t="s">
        <v>196</v>
      </c>
      <c r="E2239" s="50"/>
    </row>
    <row r="2240" spans="1:5" x14ac:dyDescent="0.15">
      <c r="A2240" s="62">
        <v>202205</v>
      </c>
      <c r="B2240" s="63" t="s">
        <v>7</v>
      </c>
      <c r="C2240" s="59">
        <v>52</v>
      </c>
      <c r="D2240" s="64" t="s">
        <v>196</v>
      </c>
      <c r="E2240" s="51"/>
    </row>
    <row r="2241" spans="1:5" x14ac:dyDescent="0.15">
      <c r="A2241" s="62">
        <v>202205</v>
      </c>
      <c r="B2241" s="63" t="s">
        <v>37</v>
      </c>
      <c r="C2241" s="59">
        <v>140</v>
      </c>
      <c r="D2241" s="64" t="s">
        <v>196</v>
      </c>
      <c r="E2241" s="50"/>
    </row>
    <row r="2242" spans="1:5" x14ac:dyDescent="0.15">
      <c r="A2242" s="62">
        <v>202205</v>
      </c>
      <c r="B2242" s="63" t="s">
        <v>37</v>
      </c>
      <c r="C2242" s="61">
        <v>0</v>
      </c>
      <c r="D2242" s="64" t="s">
        <v>196</v>
      </c>
      <c r="E2242" s="51"/>
    </row>
    <row r="2243" spans="1:5" x14ac:dyDescent="0.15">
      <c r="A2243" s="62">
        <v>202205</v>
      </c>
      <c r="B2243" s="63" t="s">
        <v>37</v>
      </c>
      <c r="C2243" s="61">
        <v>112</v>
      </c>
      <c r="D2243" s="64" t="s">
        <v>196</v>
      </c>
      <c r="E2243" s="51"/>
    </row>
    <row r="2244" spans="1:5" x14ac:dyDescent="0.15">
      <c r="A2244" s="62">
        <v>202205</v>
      </c>
      <c r="B2244" s="63" t="s">
        <v>7</v>
      </c>
      <c r="C2244" s="59">
        <v>156</v>
      </c>
      <c r="D2244" s="64" t="s">
        <v>196</v>
      </c>
      <c r="E2244" s="50"/>
    </row>
    <row r="2245" spans="1:5" x14ac:dyDescent="0.15">
      <c r="A2245" s="62">
        <v>202205</v>
      </c>
      <c r="B2245" s="63" t="s">
        <v>37</v>
      </c>
      <c r="C2245" s="61">
        <v>1935</v>
      </c>
      <c r="D2245" s="64" t="s">
        <v>196</v>
      </c>
      <c r="E2245" s="51"/>
    </row>
    <row r="2246" spans="1:5" x14ac:dyDescent="0.15">
      <c r="A2246" s="62">
        <v>202205</v>
      </c>
      <c r="B2246" s="63" t="s">
        <v>78</v>
      </c>
      <c r="C2246" s="59">
        <v>488</v>
      </c>
      <c r="D2246" s="64" t="s">
        <v>196</v>
      </c>
      <c r="E2246" s="50"/>
    </row>
    <row r="2247" spans="1:5" x14ac:dyDescent="0.15">
      <c r="A2247" s="62">
        <v>202205</v>
      </c>
      <c r="B2247" s="63" t="s">
        <v>37</v>
      </c>
      <c r="C2247" s="59">
        <v>0</v>
      </c>
      <c r="D2247" s="64" t="s">
        <v>196</v>
      </c>
      <c r="E2247" s="50"/>
    </row>
    <row r="2248" spans="1:5" x14ac:dyDescent="0.15">
      <c r="A2248" s="62">
        <v>202205</v>
      </c>
      <c r="B2248" s="63" t="s">
        <v>37</v>
      </c>
      <c r="C2248" s="61">
        <v>6652</v>
      </c>
      <c r="D2248" s="64" t="s">
        <v>196</v>
      </c>
      <c r="E2248" s="50"/>
    </row>
    <row r="2249" spans="1:5" x14ac:dyDescent="0.15">
      <c r="A2249" s="62">
        <v>202205</v>
      </c>
      <c r="B2249" s="63" t="s">
        <v>78</v>
      </c>
      <c r="C2249" s="61">
        <v>1420</v>
      </c>
      <c r="D2249" s="64" t="s">
        <v>196</v>
      </c>
      <c r="E2249" s="50"/>
    </row>
    <row r="2250" spans="1:5" x14ac:dyDescent="0.15">
      <c r="A2250" s="62">
        <v>202205</v>
      </c>
      <c r="B2250" s="63" t="s">
        <v>37</v>
      </c>
      <c r="C2250" s="59">
        <v>1578</v>
      </c>
      <c r="D2250" s="64" t="s">
        <v>196</v>
      </c>
      <c r="E2250" s="51"/>
    </row>
    <row r="2251" spans="1:5" x14ac:dyDescent="0.15">
      <c r="A2251" s="62">
        <v>202205</v>
      </c>
      <c r="B2251" s="63" t="s">
        <v>37</v>
      </c>
      <c r="C2251" s="61">
        <v>1782</v>
      </c>
      <c r="D2251" s="64" t="s">
        <v>196</v>
      </c>
      <c r="E2251" s="50"/>
    </row>
    <row r="2252" spans="1:5" x14ac:dyDescent="0.15">
      <c r="A2252" s="62">
        <v>202205</v>
      </c>
      <c r="B2252" s="63" t="s">
        <v>78</v>
      </c>
      <c r="C2252" s="61">
        <v>669</v>
      </c>
      <c r="D2252" s="64" t="s">
        <v>196</v>
      </c>
      <c r="E2252" s="51"/>
    </row>
    <row r="2253" spans="1:5" x14ac:dyDescent="0.15">
      <c r="A2253" s="62">
        <v>202205</v>
      </c>
      <c r="B2253" s="63" t="s">
        <v>78</v>
      </c>
      <c r="C2253" s="59">
        <v>0</v>
      </c>
      <c r="D2253" s="64" t="s">
        <v>196</v>
      </c>
      <c r="E2253" s="51"/>
    </row>
    <row r="2254" spans="1:5" x14ac:dyDescent="0.15">
      <c r="A2254" s="62">
        <v>202205</v>
      </c>
      <c r="B2254" s="63" t="s">
        <v>78</v>
      </c>
      <c r="C2254" s="59">
        <v>7545</v>
      </c>
      <c r="D2254" s="64" t="s">
        <v>196</v>
      </c>
      <c r="E2254" s="50"/>
    </row>
    <row r="2255" spans="1:5" x14ac:dyDescent="0.15">
      <c r="A2255" s="62">
        <v>202205</v>
      </c>
      <c r="B2255" s="63" t="s">
        <v>78</v>
      </c>
      <c r="C2255" s="59">
        <v>209</v>
      </c>
      <c r="D2255" s="64" t="s">
        <v>196</v>
      </c>
      <c r="E2255" s="50"/>
    </row>
    <row r="2256" spans="1:5" x14ac:dyDescent="0.15">
      <c r="A2256" s="62">
        <v>202205</v>
      </c>
      <c r="B2256" s="63" t="s">
        <v>78</v>
      </c>
      <c r="C2256" s="61">
        <v>195</v>
      </c>
      <c r="D2256" s="64" t="s">
        <v>196</v>
      </c>
      <c r="E2256" s="51"/>
    </row>
    <row r="2257" spans="1:5" x14ac:dyDescent="0.15">
      <c r="A2257" s="62">
        <v>202205</v>
      </c>
      <c r="B2257" s="63" t="s">
        <v>78</v>
      </c>
      <c r="C2257" s="59">
        <v>669</v>
      </c>
      <c r="D2257" s="64" t="s">
        <v>196</v>
      </c>
      <c r="E2257" s="50"/>
    </row>
    <row r="2258" spans="1:5" x14ac:dyDescent="0.15">
      <c r="A2258" s="62">
        <v>202205</v>
      </c>
      <c r="B2258" s="63" t="s">
        <v>78</v>
      </c>
      <c r="C2258" s="59">
        <v>455</v>
      </c>
      <c r="D2258" s="64" t="s">
        <v>196</v>
      </c>
      <c r="E2258" s="51"/>
    </row>
    <row r="2259" spans="1:5" x14ac:dyDescent="0.15">
      <c r="A2259" s="62">
        <v>202205</v>
      </c>
      <c r="B2259" s="63" t="s">
        <v>124</v>
      </c>
      <c r="C2259" s="61">
        <v>0</v>
      </c>
      <c r="D2259" s="64" t="s">
        <v>196</v>
      </c>
      <c r="E2259" s="51"/>
    </row>
    <row r="2260" spans="1:5" x14ac:dyDescent="0.15">
      <c r="A2260" s="62">
        <v>202205</v>
      </c>
      <c r="B2260" s="63" t="s">
        <v>144</v>
      </c>
      <c r="C2260" s="59">
        <v>2005</v>
      </c>
      <c r="D2260" s="64" t="s">
        <v>196</v>
      </c>
      <c r="E2260" s="50"/>
    </row>
    <row r="2261" spans="1:5" x14ac:dyDescent="0.15">
      <c r="A2261" s="62">
        <v>202205</v>
      </c>
      <c r="B2261" s="63" t="s">
        <v>124</v>
      </c>
      <c r="C2261" s="59">
        <v>956</v>
      </c>
      <c r="D2261" s="64" t="s">
        <v>196</v>
      </c>
      <c r="E2261" s="51"/>
    </row>
    <row r="2262" spans="1:5" x14ac:dyDescent="0.15">
      <c r="A2262" s="62">
        <v>202205</v>
      </c>
      <c r="B2262" s="63" t="s">
        <v>7</v>
      </c>
      <c r="C2262" s="59">
        <v>98</v>
      </c>
      <c r="D2262" s="64" t="s">
        <v>196</v>
      </c>
      <c r="E2262" s="50"/>
    </row>
    <row r="2263" spans="1:5" x14ac:dyDescent="0.15">
      <c r="A2263" s="62">
        <v>202205</v>
      </c>
      <c r="B2263" s="63" t="s">
        <v>7</v>
      </c>
      <c r="C2263" s="59">
        <v>21</v>
      </c>
      <c r="D2263" s="64" t="s">
        <v>196</v>
      </c>
      <c r="E2263" s="50"/>
    </row>
    <row r="2264" spans="1:5" x14ac:dyDescent="0.15">
      <c r="A2264" s="62">
        <v>202205</v>
      </c>
      <c r="B2264" s="63" t="s">
        <v>7</v>
      </c>
      <c r="C2264" s="59">
        <v>52432</v>
      </c>
      <c r="D2264" s="64" t="s">
        <v>196</v>
      </c>
      <c r="E2264" s="51"/>
    </row>
    <row r="2265" spans="1:5" x14ac:dyDescent="0.15">
      <c r="A2265" s="62">
        <v>202205</v>
      </c>
      <c r="B2265" s="63" t="s">
        <v>144</v>
      </c>
      <c r="C2265" s="61">
        <v>4443</v>
      </c>
      <c r="D2265" s="64" t="s">
        <v>196</v>
      </c>
      <c r="E2265" s="50"/>
    </row>
    <row r="2266" spans="1:5" x14ac:dyDescent="0.15">
      <c r="A2266" s="62">
        <v>202205</v>
      </c>
      <c r="B2266" s="63" t="s">
        <v>78</v>
      </c>
      <c r="C2266" s="61">
        <v>0</v>
      </c>
      <c r="D2266" s="64" t="s">
        <v>196</v>
      </c>
      <c r="E2266" s="51"/>
    </row>
    <row r="2267" spans="1:5" x14ac:dyDescent="0.15">
      <c r="A2267" s="62">
        <v>202206</v>
      </c>
      <c r="B2267" s="63" t="s">
        <v>7</v>
      </c>
      <c r="C2267" s="61">
        <v>10721</v>
      </c>
      <c r="D2267" s="64" t="s">
        <v>196</v>
      </c>
      <c r="E2267" s="50"/>
    </row>
    <row r="2268" spans="1:5" x14ac:dyDescent="0.15">
      <c r="A2268" s="62">
        <v>202206</v>
      </c>
      <c r="B2268" s="63" t="s">
        <v>78</v>
      </c>
      <c r="C2268" s="61">
        <v>5151</v>
      </c>
      <c r="D2268" s="64" t="s">
        <v>196</v>
      </c>
      <c r="E2268" s="51"/>
    </row>
    <row r="2269" spans="1:5" x14ac:dyDescent="0.15">
      <c r="A2269" s="62">
        <v>202206</v>
      </c>
      <c r="B2269" s="63" t="s">
        <v>37</v>
      </c>
      <c r="C2269" s="61">
        <v>1351</v>
      </c>
      <c r="D2269" s="64" t="s">
        <v>196</v>
      </c>
      <c r="E2269" s="50"/>
    </row>
    <row r="2270" spans="1:5" x14ac:dyDescent="0.15">
      <c r="A2270" s="62">
        <v>202206</v>
      </c>
      <c r="B2270" s="63" t="s">
        <v>7</v>
      </c>
      <c r="C2270" s="61">
        <v>2733</v>
      </c>
      <c r="D2270" s="64" t="s">
        <v>196</v>
      </c>
      <c r="E2270" s="50"/>
    </row>
    <row r="2271" spans="1:5" x14ac:dyDescent="0.15">
      <c r="A2271" s="62">
        <v>202206</v>
      </c>
      <c r="B2271" s="63" t="s">
        <v>37</v>
      </c>
      <c r="C2271" s="59">
        <v>9403</v>
      </c>
      <c r="D2271" s="64" t="s">
        <v>196</v>
      </c>
      <c r="E2271" s="51"/>
    </row>
    <row r="2272" spans="1:5" x14ac:dyDescent="0.15">
      <c r="A2272" s="62">
        <v>202206</v>
      </c>
      <c r="B2272" s="63" t="s">
        <v>37</v>
      </c>
      <c r="C2272" s="59">
        <v>116</v>
      </c>
      <c r="D2272" s="64" t="s">
        <v>196</v>
      </c>
      <c r="E2272" s="50"/>
    </row>
    <row r="2273" spans="1:5" x14ac:dyDescent="0.15">
      <c r="A2273" s="62">
        <v>202206</v>
      </c>
      <c r="B2273" s="63" t="s">
        <v>37</v>
      </c>
      <c r="C2273" s="61">
        <v>989</v>
      </c>
      <c r="D2273" s="64" t="s">
        <v>196</v>
      </c>
      <c r="E2273" s="51"/>
    </row>
    <row r="2274" spans="1:5" x14ac:dyDescent="0.15">
      <c r="A2274" s="62">
        <v>202206</v>
      </c>
      <c r="B2274" s="63" t="s">
        <v>37</v>
      </c>
      <c r="C2274" s="61">
        <v>13531</v>
      </c>
      <c r="D2274" s="64" t="s">
        <v>196</v>
      </c>
      <c r="E2274" s="51"/>
    </row>
    <row r="2275" spans="1:5" x14ac:dyDescent="0.15">
      <c r="A2275" s="62">
        <v>202206</v>
      </c>
      <c r="B2275" s="63" t="s">
        <v>37</v>
      </c>
      <c r="C2275" s="59">
        <v>808</v>
      </c>
      <c r="D2275" s="64" t="s">
        <v>196</v>
      </c>
      <c r="E2275" s="51"/>
    </row>
    <row r="2276" spans="1:5" x14ac:dyDescent="0.15">
      <c r="A2276" s="62">
        <v>202206</v>
      </c>
      <c r="B2276" s="63" t="s">
        <v>124</v>
      </c>
      <c r="C2276" s="59">
        <v>372</v>
      </c>
      <c r="D2276" s="64" t="s">
        <v>196</v>
      </c>
      <c r="E2276" s="50"/>
    </row>
    <row r="2277" spans="1:5" x14ac:dyDescent="0.15">
      <c r="A2277" s="62">
        <v>202206</v>
      </c>
      <c r="B2277" s="63" t="s">
        <v>124</v>
      </c>
      <c r="C2277" s="61">
        <v>430</v>
      </c>
      <c r="D2277" s="64" t="s">
        <v>196</v>
      </c>
      <c r="E2277" s="50"/>
    </row>
    <row r="2278" spans="1:5" x14ac:dyDescent="0.15">
      <c r="A2278" s="62">
        <v>202206</v>
      </c>
      <c r="B2278" s="63" t="s">
        <v>144</v>
      </c>
      <c r="C2278" s="61">
        <v>2413</v>
      </c>
      <c r="D2278" s="64" t="s">
        <v>196</v>
      </c>
      <c r="E2278" s="51"/>
    </row>
    <row r="2279" spans="1:5" x14ac:dyDescent="0.15">
      <c r="A2279" s="62">
        <v>202206</v>
      </c>
      <c r="B2279" s="63" t="s">
        <v>37</v>
      </c>
      <c r="C2279" s="61">
        <v>174</v>
      </c>
      <c r="D2279" s="64" t="s">
        <v>196</v>
      </c>
      <c r="E2279" s="50"/>
    </row>
    <row r="2280" spans="1:5" x14ac:dyDescent="0.15">
      <c r="A2280" s="62">
        <v>202206</v>
      </c>
      <c r="B2280" s="63" t="s">
        <v>37</v>
      </c>
      <c r="C2280" s="59">
        <v>766</v>
      </c>
      <c r="D2280" s="64" t="s">
        <v>196</v>
      </c>
      <c r="E2280" s="50"/>
    </row>
    <row r="2281" spans="1:5" x14ac:dyDescent="0.15">
      <c r="A2281" s="62">
        <v>202206</v>
      </c>
      <c r="B2281" s="63" t="s">
        <v>37</v>
      </c>
      <c r="C2281" s="61">
        <v>543</v>
      </c>
      <c r="D2281" s="64" t="s">
        <v>196</v>
      </c>
      <c r="E2281" s="51"/>
    </row>
    <row r="2282" spans="1:5" x14ac:dyDescent="0.15">
      <c r="A2282" s="62">
        <v>202206</v>
      </c>
      <c r="B2282" s="63" t="s">
        <v>37</v>
      </c>
      <c r="C2282" s="59">
        <v>2757</v>
      </c>
      <c r="D2282" s="64" t="s">
        <v>196</v>
      </c>
      <c r="E2282" s="51"/>
    </row>
    <row r="2283" spans="1:5" x14ac:dyDescent="0.15">
      <c r="A2283" s="62">
        <v>202206</v>
      </c>
      <c r="B2283" s="63" t="s">
        <v>37</v>
      </c>
      <c r="C2283" s="61">
        <v>2993</v>
      </c>
      <c r="D2283" s="64" t="s">
        <v>196</v>
      </c>
      <c r="E2283" s="50"/>
    </row>
    <row r="2284" spans="1:5" x14ac:dyDescent="0.15">
      <c r="A2284" s="62">
        <v>202206</v>
      </c>
      <c r="B2284" s="63" t="s">
        <v>7</v>
      </c>
      <c r="C2284" s="59">
        <v>383</v>
      </c>
      <c r="D2284" s="64" t="s">
        <v>196</v>
      </c>
      <c r="E2284" s="50"/>
    </row>
    <row r="2285" spans="1:5" x14ac:dyDescent="0.15">
      <c r="A2285" s="62">
        <v>202206</v>
      </c>
      <c r="B2285" s="63" t="s">
        <v>78</v>
      </c>
      <c r="C2285" s="61">
        <v>0</v>
      </c>
      <c r="D2285" s="64" t="s">
        <v>196</v>
      </c>
      <c r="E2285" s="51"/>
    </row>
    <row r="2286" spans="1:5" x14ac:dyDescent="0.15">
      <c r="A2286" s="62">
        <v>202206</v>
      </c>
      <c r="B2286" s="63" t="s">
        <v>37</v>
      </c>
      <c r="C2286" s="61">
        <v>27618</v>
      </c>
      <c r="D2286" s="64" t="s">
        <v>196</v>
      </c>
      <c r="E2286" s="50"/>
    </row>
    <row r="2287" spans="1:5" x14ac:dyDescent="0.15">
      <c r="A2287" s="62">
        <v>202206</v>
      </c>
      <c r="B2287" s="63" t="s">
        <v>37</v>
      </c>
      <c r="C2287" s="59">
        <v>127805</v>
      </c>
      <c r="D2287" s="64" t="s">
        <v>196</v>
      </c>
      <c r="E2287" s="50"/>
    </row>
    <row r="2288" spans="1:5" x14ac:dyDescent="0.15">
      <c r="A2288" s="62">
        <v>202206</v>
      </c>
      <c r="B2288" s="63" t="s">
        <v>37</v>
      </c>
      <c r="C2288" s="59">
        <v>47816</v>
      </c>
      <c r="D2288" s="64" t="s">
        <v>196</v>
      </c>
      <c r="E2288" s="51"/>
    </row>
    <row r="2289" spans="1:5" x14ac:dyDescent="0.15">
      <c r="A2289" s="62">
        <v>202206</v>
      </c>
      <c r="B2289" s="63" t="s">
        <v>78</v>
      </c>
      <c r="C2289" s="61">
        <v>66816</v>
      </c>
      <c r="D2289" s="64" t="s">
        <v>196</v>
      </c>
      <c r="E2289" s="51"/>
    </row>
    <row r="2290" spans="1:5" x14ac:dyDescent="0.15">
      <c r="A2290" s="62">
        <v>202206</v>
      </c>
      <c r="B2290" s="63" t="s">
        <v>78</v>
      </c>
      <c r="C2290" s="59">
        <v>29279</v>
      </c>
      <c r="D2290" s="64" t="s">
        <v>196</v>
      </c>
      <c r="E2290" s="50"/>
    </row>
    <row r="2291" spans="1:5" x14ac:dyDescent="0.15">
      <c r="A2291" s="62">
        <v>202206</v>
      </c>
      <c r="B2291" s="63" t="s">
        <v>7</v>
      </c>
      <c r="C2291" s="59">
        <v>1005</v>
      </c>
      <c r="D2291" s="64" t="s">
        <v>196</v>
      </c>
      <c r="E2291" s="50"/>
    </row>
    <row r="2292" spans="1:5" x14ac:dyDescent="0.15">
      <c r="A2292" s="62">
        <v>202206</v>
      </c>
      <c r="B2292" s="63" t="s">
        <v>7</v>
      </c>
      <c r="C2292" s="61">
        <v>1747</v>
      </c>
      <c r="D2292" s="64" t="s">
        <v>196</v>
      </c>
      <c r="E2292" s="50"/>
    </row>
    <row r="2293" spans="1:5" x14ac:dyDescent="0.15">
      <c r="A2293" s="62">
        <v>202206</v>
      </c>
      <c r="B2293" s="63" t="s">
        <v>144</v>
      </c>
      <c r="C2293" s="59">
        <v>20129</v>
      </c>
      <c r="D2293" s="64" t="s">
        <v>196</v>
      </c>
      <c r="E2293" s="51"/>
    </row>
    <row r="2294" spans="1:5" x14ac:dyDescent="0.15">
      <c r="A2294" s="62">
        <v>202206</v>
      </c>
      <c r="B2294" s="63" t="s">
        <v>144</v>
      </c>
      <c r="C2294" s="61">
        <v>84147</v>
      </c>
      <c r="D2294" s="64" t="s">
        <v>196</v>
      </c>
      <c r="E2294" s="50"/>
    </row>
    <row r="2295" spans="1:5" x14ac:dyDescent="0.15">
      <c r="A2295" s="62">
        <v>202206</v>
      </c>
      <c r="B2295" s="63" t="s">
        <v>7</v>
      </c>
      <c r="C2295" s="61">
        <v>434</v>
      </c>
      <c r="D2295" s="64" t="s">
        <v>196</v>
      </c>
      <c r="E2295" s="51"/>
    </row>
    <row r="2296" spans="1:5" x14ac:dyDescent="0.15">
      <c r="A2296" s="62">
        <v>202206</v>
      </c>
      <c r="B2296" s="63" t="s">
        <v>78</v>
      </c>
      <c r="C2296" s="61">
        <v>8018</v>
      </c>
      <c r="D2296" s="64" t="s">
        <v>196</v>
      </c>
      <c r="E2296" s="50"/>
    </row>
    <row r="2297" spans="1:5" x14ac:dyDescent="0.15">
      <c r="A2297" s="62">
        <v>202206</v>
      </c>
      <c r="B2297" s="63" t="s">
        <v>78</v>
      </c>
      <c r="C2297" s="59">
        <v>673</v>
      </c>
      <c r="D2297" s="64" t="s">
        <v>196</v>
      </c>
      <c r="E2297" s="50"/>
    </row>
    <row r="2298" spans="1:5" x14ac:dyDescent="0.15">
      <c r="A2298" s="62">
        <v>202206</v>
      </c>
      <c r="B2298" s="63" t="s">
        <v>78</v>
      </c>
      <c r="C2298" s="59">
        <v>4566</v>
      </c>
      <c r="D2298" s="64" t="s">
        <v>196</v>
      </c>
      <c r="E2298" s="51"/>
    </row>
    <row r="2299" spans="1:5" x14ac:dyDescent="0.15">
      <c r="A2299" s="62">
        <v>202206</v>
      </c>
      <c r="B2299" s="63" t="s">
        <v>78</v>
      </c>
      <c r="C2299" s="61">
        <v>3137</v>
      </c>
      <c r="D2299" s="64" t="s">
        <v>196</v>
      </c>
      <c r="E2299" s="51"/>
    </row>
    <row r="2300" spans="1:5" x14ac:dyDescent="0.15">
      <c r="A2300" s="62">
        <v>202206</v>
      </c>
      <c r="B2300" s="63" t="s">
        <v>78</v>
      </c>
      <c r="C2300" s="59">
        <v>1346</v>
      </c>
      <c r="D2300" s="64" t="s">
        <v>196</v>
      </c>
      <c r="E2300" s="50"/>
    </row>
    <row r="2301" spans="1:5" x14ac:dyDescent="0.15">
      <c r="A2301" s="62">
        <v>202206</v>
      </c>
      <c r="B2301" s="63" t="s">
        <v>78</v>
      </c>
      <c r="C2301" s="61">
        <v>0</v>
      </c>
      <c r="D2301" s="64" t="s">
        <v>196</v>
      </c>
      <c r="E2301" s="50"/>
    </row>
    <row r="2302" spans="1:5" x14ac:dyDescent="0.15">
      <c r="A2302" s="62">
        <v>202206</v>
      </c>
      <c r="B2302" s="63" t="s">
        <v>144</v>
      </c>
      <c r="C2302" s="61">
        <v>19546</v>
      </c>
      <c r="D2302" s="64" t="s">
        <v>196</v>
      </c>
      <c r="E2302" s="51"/>
    </row>
    <row r="2303" spans="1:5" x14ac:dyDescent="0.15">
      <c r="A2303" s="62">
        <v>202206</v>
      </c>
      <c r="B2303" s="63" t="s">
        <v>78</v>
      </c>
      <c r="C2303" s="61">
        <v>168</v>
      </c>
      <c r="D2303" s="64" t="s">
        <v>196</v>
      </c>
      <c r="E2303" s="51"/>
    </row>
    <row r="2304" spans="1:5" x14ac:dyDescent="0.15">
      <c r="A2304" s="62">
        <v>202206</v>
      </c>
      <c r="B2304" s="63" t="s">
        <v>78</v>
      </c>
      <c r="C2304" s="59">
        <v>56</v>
      </c>
      <c r="D2304" s="64" t="s">
        <v>196</v>
      </c>
      <c r="E2304" s="50"/>
    </row>
    <row r="2305" spans="1:5" x14ac:dyDescent="0.15">
      <c r="A2305" s="62">
        <v>202206</v>
      </c>
      <c r="B2305" s="63" t="s">
        <v>78</v>
      </c>
      <c r="C2305" s="61">
        <v>947</v>
      </c>
      <c r="D2305" s="64" t="s">
        <v>196</v>
      </c>
      <c r="E2305" s="51"/>
    </row>
    <row r="2306" spans="1:5" x14ac:dyDescent="0.15">
      <c r="A2306" s="62">
        <v>202206</v>
      </c>
      <c r="B2306" s="63" t="s">
        <v>78</v>
      </c>
      <c r="C2306" s="59">
        <v>1518</v>
      </c>
      <c r="D2306" s="64" t="s">
        <v>196</v>
      </c>
      <c r="E2306" s="51"/>
    </row>
    <row r="2307" spans="1:5" x14ac:dyDescent="0.15">
      <c r="A2307" s="62">
        <v>202206</v>
      </c>
      <c r="B2307" s="63" t="s">
        <v>78</v>
      </c>
      <c r="C2307" s="61">
        <v>4780</v>
      </c>
      <c r="D2307" s="64" t="s">
        <v>196</v>
      </c>
      <c r="E2307" s="50"/>
    </row>
    <row r="2308" spans="1:5" x14ac:dyDescent="0.15">
      <c r="A2308" s="62">
        <v>202206</v>
      </c>
      <c r="B2308" s="63" t="s">
        <v>78</v>
      </c>
      <c r="C2308" s="59">
        <v>335</v>
      </c>
      <c r="D2308" s="64" t="s">
        <v>196</v>
      </c>
      <c r="E2308" s="51"/>
    </row>
    <row r="2309" spans="1:5" x14ac:dyDescent="0.15">
      <c r="A2309" s="62">
        <v>202206</v>
      </c>
      <c r="B2309" s="63" t="s">
        <v>78</v>
      </c>
      <c r="C2309" s="61">
        <v>5893</v>
      </c>
      <c r="D2309" s="64" t="s">
        <v>196</v>
      </c>
      <c r="E2309" s="50"/>
    </row>
    <row r="2310" spans="1:5" x14ac:dyDescent="0.15">
      <c r="A2310" s="62">
        <v>202206</v>
      </c>
      <c r="B2310" s="63" t="s">
        <v>78</v>
      </c>
      <c r="C2310" s="61">
        <v>703</v>
      </c>
      <c r="D2310" s="64" t="s">
        <v>196</v>
      </c>
      <c r="E2310" s="51"/>
    </row>
    <row r="2311" spans="1:5" x14ac:dyDescent="0.15">
      <c r="A2311" s="62">
        <v>202206</v>
      </c>
      <c r="B2311" s="63" t="s">
        <v>78</v>
      </c>
      <c r="C2311" s="59">
        <v>2228</v>
      </c>
      <c r="D2311" s="64" t="s">
        <v>196</v>
      </c>
      <c r="E2311" s="51"/>
    </row>
    <row r="2312" spans="1:5" x14ac:dyDescent="0.15">
      <c r="A2312" s="62">
        <v>202206</v>
      </c>
      <c r="B2312" s="63" t="s">
        <v>78</v>
      </c>
      <c r="C2312" s="61">
        <v>181</v>
      </c>
      <c r="D2312" s="64" t="s">
        <v>196</v>
      </c>
      <c r="E2312" s="50"/>
    </row>
    <row r="2313" spans="1:5" x14ac:dyDescent="0.15">
      <c r="A2313" s="62">
        <v>202206</v>
      </c>
      <c r="B2313" s="63" t="s">
        <v>7</v>
      </c>
      <c r="C2313" s="61">
        <v>316</v>
      </c>
      <c r="D2313" s="64" t="s">
        <v>196</v>
      </c>
      <c r="E2313" s="51"/>
    </row>
    <row r="2314" spans="1:5" x14ac:dyDescent="0.15">
      <c r="A2314" s="62">
        <v>202206</v>
      </c>
      <c r="B2314" s="63" t="s">
        <v>7</v>
      </c>
      <c r="C2314" s="61">
        <v>230</v>
      </c>
      <c r="D2314" s="64" t="s">
        <v>196</v>
      </c>
      <c r="E2314" s="51"/>
    </row>
    <row r="2315" spans="1:5" x14ac:dyDescent="0.15">
      <c r="A2315" s="62">
        <v>202206</v>
      </c>
      <c r="B2315" s="63" t="s">
        <v>78</v>
      </c>
      <c r="C2315" s="61">
        <v>49036</v>
      </c>
      <c r="D2315" s="64" t="s">
        <v>196</v>
      </c>
      <c r="E2315" s="51"/>
    </row>
    <row r="2316" spans="1:5" x14ac:dyDescent="0.15">
      <c r="A2316" s="62">
        <v>202206</v>
      </c>
      <c r="B2316" s="63" t="s">
        <v>144</v>
      </c>
      <c r="C2316" s="59">
        <v>53316</v>
      </c>
      <c r="D2316" s="64" t="s">
        <v>196</v>
      </c>
      <c r="E2316" s="51"/>
    </row>
    <row r="2317" spans="1:5" x14ac:dyDescent="0.15">
      <c r="A2317" s="62">
        <v>202206</v>
      </c>
      <c r="B2317" s="63" t="s">
        <v>37</v>
      </c>
      <c r="C2317" s="61">
        <v>613</v>
      </c>
      <c r="D2317" s="64" t="s">
        <v>196</v>
      </c>
      <c r="E2317" s="50"/>
    </row>
    <row r="2318" spans="1:5" x14ac:dyDescent="0.15">
      <c r="A2318" s="62">
        <v>202206</v>
      </c>
      <c r="B2318" s="63" t="s">
        <v>37</v>
      </c>
      <c r="C2318" s="61">
        <v>321</v>
      </c>
      <c r="D2318" s="64" t="s">
        <v>196</v>
      </c>
      <c r="E2318" s="51"/>
    </row>
    <row r="2319" spans="1:5" x14ac:dyDescent="0.15">
      <c r="A2319" s="62">
        <v>202206</v>
      </c>
      <c r="B2319" s="63" t="s">
        <v>124</v>
      </c>
      <c r="C2319" s="59">
        <v>0</v>
      </c>
      <c r="D2319" s="64" t="s">
        <v>196</v>
      </c>
      <c r="E2319" s="50"/>
    </row>
    <row r="2320" spans="1:5" x14ac:dyDescent="0.15">
      <c r="A2320" s="62">
        <v>202206</v>
      </c>
      <c r="B2320" s="63" t="s">
        <v>124</v>
      </c>
      <c r="C2320" s="59">
        <v>12</v>
      </c>
      <c r="D2320" s="64" t="s">
        <v>196</v>
      </c>
      <c r="E2320" s="51"/>
    </row>
    <row r="2321" spans="1:5" x14ac:dyDescent="0.15">
      <c r="A2321" s="62">
        <v>202206</v>
      </c>
      <c r="B2321" s="63" t="s">
        <v>124</v>
      </c>
      <c r="C2321" s="61">
        <v>10</v>
      </c>
      <c r="D2321" s="64" t="s">
        <v>196</v>
      </c>
      <c r="E2321" s="50"/>
    </row>
    <row r="2322" spans="1:5" x14ac:dyDescent="0.15">
      <c r="A2322" s="62">
        <v>202206</v>
      </c>
      <c r="B2322" s="63" t="s">
        <v>124</v>
      </c>
      <c r="C2322" s="59">
        <v>7</v>
      </c>
      <c r="D2322" s="64" t="s">
        <v>196</v>
      </c>
      <c r="E2322" s="51"/>
    </row>
    <row r="2323" spans="1:5" x14ac:dyDescent="0.15">
      <c r="A2323" s="62">
        <v>202206</v>
      </c>
      <c r="B2323" s="63" t="s">
        <v>37</v>
      </c>
      <c r="C2323" s="59">
        <v>794</v>
      </c>
      <c r="D2323" s="64" t="s">
        <v>196</v>
      </c>
      <c r="E2323" s="51"/>
    </row>
    <row r="2324" spans="1:5" x14ac:dyDescent="0.15">
      <c r="A2324" s="62">
        <v>202206</v>
      </c>
      <c r="B2324" s="63" t="s">
        <v>78</v>
      </c>
      <c r="C2324" s="59">
        <v>773</v>
      </c>
      <c r="D2324" s="64" t="s">
        <v>196</v>
      </c>
      <c r="E2324" s="50"/>
    </row>
    <row r="2325" spans="1:5" x14ac:dyDescent="0.15">
      <c r="A2325" s="62">
        <v>202206</v>
      </c>
      <c r="B2325" s="63" t="s">
        <v>78</v>
      </c>
      <c r="C2325" s="61">
        <v>4675</v>
      </c>
      <c r="D2325" s="64" t="s">
        <v>196</v>
      </c>
      <c r="E2325" s="51"/>
    </row>
    <row r="2326" spans="1:5" x14ac:dyDescent="0.15">
      <c r="A2326" s="62">
        <v>202206</v>
      </c>
      <c r="B2326" s="63" t="s">
        <v>124</v>
      </c>
      <c r="C2326" s="61">
        <v>19</v>
      </c>
      <c r="D2326" s="64" t="s">
        <v>196</v>
      </c>
      <c r="E2326" s="51"/>
    </row>
    <row r="2327" spans="1:5" x14ac:dyDescent="0.15">
      <c r="A2327" s="62">
        <v>202206</v>
      </c>
      <c r="B2327" s="63" t="s">
        <v>78</v>
      </c>
      <c r="C2327" s="59">
        <v>0</v>
      </c>
      <c r="D2327" s="64" t="s">
        <v>196</v>
      </c>
      <c r="E2327" s="50"/>
    </row>
    <row r="2328" spans="1:5" x14ac:dyDescent="0.15">
      <c r="A2328" s="62">
        <v>202206</v>
      </c>
      <c r="B2328" s="63" t="s">
        <v>37</v>
      </c>
      <c r="C2328" s="61">
        <v>59355</v>
      </c>
      <c r="D2328" s="64" t="s">
        <v>196</v>
      </c>
      <c r="E2328" s="51"/>
    </row>
    <row r="2329" spans="1:5" x14ac:dyDescent="0.15">
      <c r="A2329" s="62">
        <v>202206</v>
      </c>
      <c r="B2329" s="63" t="s">
        <v>124</v>
      </c>
      <c r="C2329" s="59">
        <v>996</v>
      </c>
      <c r="D2329" s="64" t="s">
        <v>196</v>
      </c>
      <c r="E2329" s="51"/>
    </row>
    <row r="2330" spans="1:5" x14ac:dyDescent="0.15">
      <c r="A2330" s="62">
        <v>202206</v>
      </c>
      <c r="B2330" s="63" t="s">
        <v>124</v>
      </c>
      <c r="C2330" s="61">
        <v>14</v>
      </c>
      <c r="D2330" s="64" t="s">
        <v>196</v>
      </c>
      <c r="E2330" s="50"/>
    </row>
    <row r="2331" spans="1:5" x14ac:dyDescent="0.15">
      <c r="A2331" s="62">
        <v>202206</v>
      </c>
      <c r="B2331" s="63" t="s">
        <v>124</v>
      </c>
      <c r="C2331" s="59">
        <v>84</v>
      </c>
      <c r="D2331" s="64" t="s">
        <v>196</v>
      </c>
      <c r="E2331" s="51"/>
    </row>
    <row r="2332" spans="1:5" x14ac:dyDescent="0.15">
      <c r="A2332" s="62">
        <v>202206</v>
      </c>
      <c r="B2332" s="63" t="s">
        <v>124</v>
      </c>
      <c r="C2332" s="61">
        <v>555</v>
      </c>
      <c r="D2332" s="64" t="s">
        <v>196</v>
      </c>
      <c r="E2332" s="51"/>
    </row>
    <row r="2333" spans="1:5" x14ac:dyDescent="0.15">
      <c r="A2333" s="62">
        <v>202206</v>
      </c>
      <c r="B2333" s="63" t="s">
        <v>124</v>
      </c>
      <c r="C2333" s="59">
        <v>45</v>
      </c>
      <c r="D2333" s="64" t="s">
        <v>196</v>
      </c>
      <c r="E2333" s="50"/>
    </row>
    <row r="2334" spans="1:5" x14ac:dyDescent="0.15">
      <c r="A2334" s="62">
        <v>202206</v>
      </c>
      <c r="B2334" s="63" t="s">
        <v>37</v>
      </c>
      <c r="C2334" s="61">
        <v>455</v>
      </c>
      <c r="D2334" s="64" t="s">
        <v>196</v>
      </c>
      <c r="E2334" s="50"/>
    </row>
    <row r="2335" spans="1:5" x14ac:dyDescent="0.15">
      <c r="A2335" s="62">
        <v>202206</v>
      </c>
      <c r="B2335" s="63" t="s">
        <v>37</v>
      </c>
      <c r="C2335" s="59">
        <v>15289</v>
      </c>
      <c r="D2335" s="64" t="s">
        <v>196</v>
      </c>
      <c r="E2335" s="50"/>
    </row>
    <row r="2336" spans="1:5" x14ac:dyDescent="0.15">
      <c r="A2336" s="62">
        <v>202206</v>
      </c>
      <c r="B2336" s="63" t="s">
        <v>144</v>
      </c>
      <c r="C2336" s="59">
        <v>19720</v>
      </c>
      <c r="D2336" s="64" t="s">
        <v>196</v>
      </c>
      <c r="E2336" s="51"/>
    </row>
    <row r="2337" spans="1:5" x14ac:dyDescent="0.15">
      <c r="A2337" s="62">
        <v>202206</v>
      </c>
      <c r="B2337" s="63" t="s">
        <v>124</v>
      </c>
      <c r="C2337" s="61">
        <v>33</v>
      </c>
      <c r="D2337" s="64" t="s">
        <v>196</v>
      </c>
      <c r="E2337" s="51"/>
    </row>
    <row r="2338" spans="1:5" x14ac:dyDescent="0.15">
      <c r="A2338" s="62">
        <v>202206</v>
      </c>
      <c r="B2338" s="63" t="s">
        <v>7</v>
      </c>
      <c r="C2338" s="59">
        <v>11220</v>
      </c>
      <c r="D2338" s="64" t="s">
        <v>196</v>
      </c>
      <c r="E2338" s="51"/>
    </row>
    <row r="2339" spans="1:5" x14ac:dyDescent="0.15">
      <c r="A2339" s="62">
        <v>202206</v>
      </c>
      <c r="B2339" s="63" t="s">
        <v>78</v>
      </c>
      <c r="C2339" s="59">
        <v>0</v>
      </c>
      <c r="D2339" s="64" t="s">
        <v>196</v>
      </c>
      <c r="E2339" s="51"/>
    </row>
    <row r="2340" spans="1:5" x14ac:dyDescent="0.15">
      <c r="A2340" s="62">
        <v>202206</v>
      </c>
      <c r="B2340" s="63" t="s">
        <v>124</v>
      </c>
      <c r="C2340" s="59">
        <v>49</v>
      </c>
      <c r="D2340" s="64" t="s">
        <v>196</v>
      </c>
      <c r="E2340" s="50"/>
    </row>
    <row r="2341" spans="1:5" x14ac:dyDescent="0.15">
      <c r="A2341" s="62">
        <v>202206</v>
      </c>
      <c r="B2341" s="63" t="s">
        <v>144</v>
      </c>
      <c r="C2341" s="61">
        <v>12982</v>
      </c>
      <c r="D2341" s="64" t="s">
        <v>196</v>
      </c>
      <c r="E2341" s="51"/>
    </row>
    <row r="2342" spans="1:5" x14ac:dyDescent="0.15">
      <c r="A2342" s="62">
        <v>202206</v>
      </c>
      <c r="B2342" s="63" t="s">
        <v>7</v>
      </c>
      <c r="C2342" s="59">
        <v>696</v>
      </c>
      <c r="D2342" s="64" t="s">
        <v>196</v>
      </c>
      <c r="E2342" s="50"/>
    </row>
    <row r="2343" spans="1:5" x14ac:dyDescent="0.15">
      <c r="A2343" s="62">
        <v>202206</v>
      </c>
      <c r="B2343" s="63" t="s">
        <v>37</v>
      </c>
      <c r="C2343" s="61">
        <v>669</v>
      </c>
      <c r="D2343" s="64" t="s">
        <v>196</v>
      </c>
      <c r="E2343" s="51"/>
    </row>
    <row r="2344" spans="1:5" x14ac:dyDescent="0.15">
      <c r="A2344" s="62">
        <v>202206</v>
      </c>
      <c r="B2344" s="63" t="s">
        <v>78</v>
      </c>
      <c r="C2344" s="59">
        <v>0</v>
      </c>
      <c r="D2344" s="64" t="s">
        <v>196</v>
      </c>
      <c r="E2344" s="51"/>
    </row>
    <row r="2345" spans="1:5" x14ac:dyDescent="0.15">
      <c r="A2345" s="62">
        <v>202206</v>
      </c>
      <c r="B2345" s="63" t="s">
        <v>7</v>
      </c>
      <c r="C2345" s="61">
        <v>21</v>
      </c>
      <c r="D2345" s="64" t="s">
        <v>196</v>
      </c>
      <c r="E2345" s="50"/>
    </row>
    <row r="2346" spans="1:5" x14ac:dyDescent="0.15">
      <c r="A2346" s="62">
        <v>202206</v>
      </c>
      <c r="B2346" s="63" t="s">
        <v>37</v>
      </c>
      <c r="C2346" s="61">
        <v>0</v>
      </c>
      <c r="D2346" s="64" t="s">
        <v>196</v>
      </c>
      <c r="E2346" s="50"/>
    </row>
    <row r="2347" spans="1:5" x14ac:dyDescent="0.15">
      <c r="A2347" s="62">
        <v>202206</v>
      </c>
      <c r="B2347" s="63" t="s">
        <v>37</v>
      </c>
      <c r="C2347" s="59">
        <v>0</v>
      </c>
      <c r="D2347" s="64" t="s">
        <v>196</v>
      </c>
      <c r="E2347" s="50"/>
    </row>
    <row r="2348" spans="1:5" x14ac:dyDescent="0.15">
      <c r="A2348" s="62">
        <v>202206</v>
      </c>
      <c r="B2348" s="63" t="s">
        <v>7</v>
      </c>
      <c r="C2348" s="59">
        <v>179</v>
      </c>
      <c r="D2348" s="64" t="s">
        <v>196</v>
      </c>
      <c r="E2348" s="50"/>
    </row>
    <row r="2349" spans="1:5" x14ac:dyDescent="0.15">
      <c r="A2349" s="62">
        <v>202206</v>
      </c>
      <c r="B2349" s="63" t="s">
        <v>78</v>
      </c>
      <c r="C2349" s="59">
        <v>325</v>
      </c>
      <c r="D2349" s="64" t="s">
        <v>196</v>
      </c>
      <c r="E2349" s="50"/>
    </row>
    <row r="2350" spans="1:5" x14ac:dyDescent="0.15">
      <c r="A2350" s="62">
        <v>202206</v>
      </c>
      <c r="B2350" s="63" t="s">
        <v>37</v>
      </c>
      <c r="C2350" s="59">
        <v>70</v>
      </c>
      <c r="D2350" s="64" t="s">
        <v>196</v>
      </c>
      <c r="E2350" s="52"/>
    </row>
    <row r="2351" spans="1:5" x14ac:dyDescent="0.15">
      <c r="A2351" s="62">
        <v>202206</v>
      </c>
      <c r="B2351" s="63" t="s">
        <v>37</v>
      </c>
      <c r="C2351" s="59">
        <v>9125</v>
      </c>
      <c r="D2351" s="64" t="s">
        <v>196</v>
      </c>
      <c r="E2351" s="52"/>
    </row>
    <row r="2352" spans="1:5" x14ac:dyDescent="0.15">
      <c r="A2352" s="62">
        <v>202206</v>
      </c>
      <c r="B2352" s="63" t="s">
        <v>78</v>
      </c>
      <c r="C2352" s="59">
        <v>3202</v>
      </c>
      <c r="D2352" s="64" t="s">
        <v>196</v>
      </c>
      <c r="E2352" s="52"/>
    </row>
    <row r="2353" spans="1:5" x14ac:dyDescent="0.15">
      <c r="A2353" s="62">
        <v>202206</v>
      </c>
      <c r="B2353" s="63" t="s">
        <v>37</v>
      </c>
      <c r="C2353" s="61">
        <v>1838</v>
      </c>
      <c r="D2353" s="64" t="s">
        <v>196</v>
      </c>
      <c r="E2353" s="52"/>
    </row>
    <row r="2354" spans="1:5" x14ac:dyDescent="0.15">
      <c r="A2354" s="62">
        <v>202206</v>
      </c>
      <c r="B2354" s="63" t="s">
        <v>37</v>
      </c>
      <c r="C2354" s="59">
        <v>1207</v>
      </c>
      <c r="D2354" s="64" t="s">
        <v>196</v>
      </c>
      <c r="E2354" s="52"/>
    </row>
    <row r="2355" spans="1:5" x14ac:dyDescent="0.15">
      <c r="A2355" s="62">
        <v>202206</v>
      </c>
      <c r="B2355" s="63" t="s">
        <v>78</v>
      </c>
      <c r="C2355" s="61">
        <v>650</v>
      </c>
      <c r="D2355" s="64" t="s">
        <v>196</v>
      </c>
      <c r="E2355" s="52"/>
    </row>
    <row r="2356" spans="1:5" x14ac:dyDescent="0.15">
      <c r="A2356" s="62">
        <v>202206</v>
      </c>
      <c r="B2356" s="63" t="s">
        <v>78</v>
      </c>
      <c r="C2356" s="59">
        <v>2079</v>
      </c>
      <c r="D2356" s="64" t="s">
        <v>196</v>
      </c>
      <c r="E2356" s="52"/>
    </row>
    <row r="2357" spans="1:5" x14ac:dyDescent="0.15">
      <c r="A2357" s="62">
        <v>202206</v>
      </c>
      <c r="B2357" s="63" t="s">
        <v>78</v>
      </c>
      <c r="C2357" s="59">
        <v>11025</v>
      </c>
      <c r="D2357" s="64" t="s">
        <v>196</v>
      </c>
      <c r="E2357" s="52"/>
    </row>
    <row r="2358" spans="1:5" x14ac:dyDescent="0.15">
      <c r="A2358" s="62">
        <v>202206</v>
      </c>
      <c r="B2358" s="63" t="s">
        <v>78</v>
      </c>
      <c r="C2358" s="59">
        <v>376</v>
      </c>
      <c r="D2358" s="64" t="s">
        <v>196</v>
      </c>
      <c r="E2358" s="52"/>
    </row>
    <row r="2359" spans="1:5" x14ac:dyDescent="0.15">
      <c r="A2359" s="62">
        <v>202206</v>
      </c>
      <c r="B2359" s="63" t="s">
        <v>78</v>
      </c>
      <c r="C2359" s="61">
        <v>195</v>
      </c>
      <c r="D2359" s="64" t="s">
        <v>196</v>
      </c>
      <c r="E2359" s="52"/>
    </row>
    <row r="2360" spans="1:5" x14ac:dyDescent="0.15">
      <c r="A2360" s="62">
        <v>202206</v>
      </c>
      <c r="B2360" s="63" t="s">
        <v>78</v>
      </c>
      <c r="C2360" s="61">
        <v>251</v>
      </c>
      <c r="D2360" s="64" t="s">
        <v>196</v>
      </c>
      <c r="E2360" s="52"/>
    </row>
    <row r="2361" spans="1:5" x14ac:dyDescent="0.15">
      <c r="A2361" s="62">
        <v>202206</v>
      </c>
      <c r="B2361" s="63" t="s">
        <v>78</v>
      </c>
      <c r="C2361" s="61">
        <v>520</v>
      </c>
      <c r="D2361" s="64" t="s">
        <v>196</v>
      </c>
      <c r="E2361" s="52"/>
    </row>
    <row r="2362" spans="1:5" x14ac:dyDescent="0.15">
      <c r="A2362" s="62">
        <v>202206</v>
      </c>
      <c r="B2362" s="63" t="s">
        <v>124</v>
      </c>
      <c r="C2362" s="59">
        <v>0</v>
      </c>
      <c r="D2362" s="64" t="s">
        <v>196</v>
      </c>
      <c r="E2362" s="52"/>
    </row>
    <row r="2363" spans="1:5" x14ac:dyDescent="0.15">
      <c r="A2363" s="62">
        <v>202206</v>
      </c>
      <c r="B2363" s="63" t="s">
        <v>144</v>
      </c>
      <c r="C2363" s="59">
        <v>1912</v>
      </c>
      <c r="D2363" s="64" t="s">
        <v>196</v>
      </c>
      <c r="E2363" s="52"/>
    </row>
    <row r="2364" spans="1:5" x14ac:dyDescent="0.15">
      <c r="A2364" s="62">
        <v>202206</v>
      </c>
      <c r="B2364" s="63" t="s">
        <v>124</v>
      </c>
      <c r="C2364" s="61">
        <v>235</v>
      </c>
      <c r="D2364" s="64" t="s">
        <v>196</v>
      </c>
      <c r="E2364" s="52"/>
    </row>
    <row r="2365" spans="1:5" x14ac:dyDescent="0.15">
      <c r="A2365" s="62">
        <v>202206</v>
      </c>
      <c r="B2365" s="63" t="s">
        <v>7</v>
      </c>
      <c r="C2365" s="61">
        <v>256</v>
      </c>
      <c r="D2365" s="64" t="s">
        <v>196</v>
      </c>
      <c r="E2365" s="52"/>
    </row>
    <row r="2366" spans="1:5" x14ac:dyDescent="0.15">
      <c r="A2366" s="62">
        <v>202206</v>
      </c>
      <c r="B2366" s="63" t="s">
        <v>7</v>
      </c>
      <c r="C2366" s="59">
        <v>38</v>
      </c>
      <c r="D2366" s="64" t="s">
        <v>196</v>
      </c>
      <c r="E2366" s="52"/>
    </row>
    <row r="2367" spans="1:5" x14ac:dyDescent="0.15">
      <c r="A2367" s="62">
        <v>202206</v>
      </c>
      <c r="B2367" s="63" t="s">
        <v>7</v>
      </c>
      <c r="C2367" s="61">
        <v>67188</v>
      </c>
      <c r="D2367" s="64" t="s">
        <v>196</v>
      </c>
      <c r="E2367" s="52"/>
    </row>
    <row r="2368" spans="1:5" x14ac:dyDescent="0.15">
      <c r="A2368" s="62">
        <v>202206</v>
      </c>
      <c r="B2368" s="63" t="s">
        <v>144</v>
      </c>
      <c r="C2368" s="59">
        <v>9756</v>
      </c>
      <c r="D2368" s="64" t="s">
        <v>196</v>
      </c>
      <c r="E2368" s="52"/>
    </row>
    <row r="2369" spans="1:5" x14ac:dyDescent="0.15">
      <c r="A2369" s="62">
        <v>202206</v>
      </c>
      <c r="B2369" s="63" t="s">
        <v>144</v>
      </c>
      <c r="C2369" s="59">
        <v>0</v>
      </c>
      <c r="D2369" s="64" t="s">
        <v>196</v>
      </c>
      <c r="E2369" s="52"/>
    </row>
    <row r="2370" spans="1:5" x14ac:dyDescent="0.15">
      <c r="A2370" s="62">
        <v>202206</v>
      </c>
      <c r="B2370" s="63" t="s">
        <v>78</v>
      </c>
      <c r="C2370" s="59">
        <v>8236</v>
      </c>
      <c r="D2370" s="64" t="s">
        <v>196</v>
      </c>
      <c r="E2370" s="52"/>
    </row>
    <row r="2371" spans="1:5" x14ac:dyDescent="0.15">
      <c r="A2371" s="62">
        <v>202207</v>
      </c>
      <c r="B2371" s="63" t="s">
        <v>7</v>
      </c>
      <c r="C2371" s="59">
        <v>5214</v>
      </c>
      <c r="D2371" s="64" t="s">
        <v>196</v>
      </c>
      <c r="E2371" s="52"/>
    </row>
    <row r="2372" spans="1:5" x14ac:dyDescent="0.15">
      <c r="A2372" s="62">
        <v>202207</v>
      </c>
      <c r="B2372" s="63" t="s">
        <v>78</v>
      </c>
      <c r="C2372" s="59">
        <v>2812</v>
      </c>
      <c r="D2372" s="64" t="s">
        <v>196</v>
      </c>
      <c r="E2372" s="52"/>
    </row>
    <row r="2373" spans="1:5" x14ac:dyDescent="0.15">
      <c r="A2373" s="62">
        <v>202207</v>
      </c>
      <c r="B2373" s="63" t="s">
        <v>7</v>
      </c>
      <c r="C2373" s="61">
        <v>1200</v>
      </c>
      <c r="D2373" s="64" t="s">
        <v>196</v>
      </c>
      <c r="E2373" s="52"/>
    </row>
    <row r="2374" spans="1:5" x14ac:dyDescent="0.15">
      <c r="A2374" s="62">
        <v>202207</v>
      </c>
      <c r="B2374" s="63" t="s">
        <v>37</v>
      </c>
      <c r="C2374" s="59">
        <v>5513</v>
      </c>
      <c r="D2374" s="64" t="s">
        <v>196</v>
      </c>
      <c r="E2374" s="52"/>
    </row>
    <row r="2375" spans="1:5" x14ac:dyDescent="0.15">
      <c r="A2375" s="62">
        <v>202207</v>
      </c>
      <c r="B2375" s="63" t="s">
        <v>37</v>
      </c>
      <c r="C2375" s="59">
        <v>33</v>
      </c>
      <c r="D2375" s="64" t="s">
        <v>196</v>
      </c>
      <c r="E2375" s="52"/>
    </row>
    <row r="2376" spans="1:5" x14ac:dyDescent="0.15">
      <c r="A2376" s="62">
        <v>202207</v>
      </c>
      <c r="B2376" s="63" t="s">
        <v>37</v>
      </c>
      <c r="C2376" s="61">
        <v>808</v>
      </c>
      <c r="D2376" s="64" t="s">
        <v>196</v>
      </c>
      <c r="E2376" s="52"/>
    </row>
    <row r="2377" spans="1:5" x14ac:dyDescent="0.15">
      <c r="A2377" s="62">
        <v>202207</v>
      </c>
      <c r="B2377" s="63" t="s">
        <v>37</v>
      </c>
      <c r="C2377" s="59">
        <v>11693</v>
      </c>
      <c r="D2377" s="64" t="s">
        <v>196</v>
      </c>
      <c r="E2377" s="52"/>
    </row>
    <row r="2378" spans="1:5" x14ac:dyDescent="0.15">
      <c r="A2378" s="62">
        <v>202207</v>
      </c>
      <c r="B2378" s="63" t="s">
        <v>37</v>
      </c>
      <c r="C2378" s="61">
        <v>432</v>
      </c>
      <c r="D2378" s="64" t="s">
        <v>196</v>
      </c>
      <c r="E2378" s="52"/>
    </row>
    <row r="2379" spans="1:5" x14ac:dyDescent="0.15">
      <c r="A2379" s="62">
        <v>202207</v>
      </c>
      <c r="B2379" s="63" t="s">
        <v>124</v>
      </c>
      <c r="C2379" s="61">
        <v>177</v>
      </c>
      <c r="D2379" s="64" t="s">
        <v>196</v>
      </c>
      <c r="E2379" s="52"/>
    </row>
    <row r="2380" spans="1:5" x14ac:dyDescent="0.15">
      <c r="A2380" s="62">
        <v>202207</v>
      </c>
      <c r="B2380" s="63" t="s">
        <v>124</v>
      </c>
      <c r="C2380" s="59">
        <v>207</v>
      </c>
      <c r="D2380" s="64" t="s">
        <v>196</v>
      </c>
      <c r="E2380" s="52"/>
    </row>
    <row r="2381" spans="1:5" x14ac:dyDescent="0.15">
      <c r="A2381" s="62">
        <v>202207</v>
      </c>
      <c r="B2381" s="63" t="s">
        <v>144</v>
      </c>
      <c r="C2381" s="59">
        <v>706</v>
      </c>
      <c r="D2381" s="64" t="s">
        <v>196</v>
      </c>
      <c r="E2381" s="52"/>
    </row>
    <row r="2382" spans="1:5" x14ac:dyDescent="0.15">
      <c r="A2382" s="62">
        <v>202207</v>
      </c>
      <c r="B2382" s="63" t="s">
        <v>37</v>
      </c>
      <c r="C2382" s="59">
        <v>84</v>
      </c>
      <c r="D2382" s="64" t="s">
        <v>196</v>
      </c>
      <c r="E2382" s="52"/>
    </row>
    <row r="2383" spans="1:5" x14ac:dyDescent="0.15">
      <c r="A2383" s="62">
        <v>202207</v>
      </c>
      <c r="B2383" s="63" t="s">
        <v>37</v>
      </c>
      <c r="C2383" s="61">
        <v>708</v>
      </c>
      <c r="D2383" s="64" t="s">
        <v>196</v>
      </c>
      <c r="E2383" s="52"/>
    </row>
    <row r="2384" spans="1:5" x14ac:dyDescent="0.15">
      <c r="A2384" s="62">
        <v>202207</v>
      </c>
      <c r="B2384" s="63" t="s">
        <v>37</v>
      </c>
      <c r="C2384" s="59">
        <v>724</v>
      </c>
      <c r="D2384" s="64" t="s">
        <v>196</v>
      </c>
      <c r="E2384" s="52"/>
    </row>
    <row r="2385" spans="1:5" x14ac:dyDescent="0.15">
      <c r="A2385" s="62">
        <v>202207</v>
      </c>
      <c r="B2385" s="63" t="s">
        <v>37</v>
      </c>
      <c r="C2385" s="61">
        <v>1963</v>
      </c>
      <c r="D2385" s="64" t="s">
        <v>196</v>
      </c>
      <c r="E2385" s="52"/>
    </row>
    <row r="2386" spans="1:5" x14ac:dyDescent="0.15">
      <c r="A2386" s="62">
        <v>202207</v>
      </c>
      <c r="B2386" s="63" t="s">
        <v>37</v>
      </c>
      <c r="C2386" s="59">
        <v>1880</v>
      </c>
      <c r="D2386" s="64" t="s">
        <v>196</v>
      </c>
      <c r="E2386" s="52"/>
    </row>
    <row r="2387" spans="1:5" x14ac:dyDescent="0.15">
      <c r="A2387" s="62">
        <v>202207</v>
      </c>
      <c r="B2387" s="63" t="s">
        <v>7</v>
      </c>
      <c r="C2387" s="61">
        <v>174</v>
      </c>
      <c r="D2387" s="64" t="s">
        <v>196</v>
      </c>
      <c r="E2387" s="52"/>
    </row>
    <row r="2388" spans="1:5" x14ac:dyDescent="0.15">
      <c r="A2388" s="62">
        <v>202207</v>
      </c>
      <c r="B2388" s="63" t="s">
        <v>78</v>
      </c>
      <c r="C2388" s="59">
        <v>502</v>
      </c>
      <c r="D2388" s="64" t="s">
        <v>196</v>
      </c>
      <c r="E2388" s="52"/>
    </row>
    <row r="2389" spans="1:5" x14ac:dyDescent="0.15">
      <c r="A2389" s="62">
        <v>202207</v>
      </c>
      <c r="B2389" s="63" t="s">
        <v>37</v>
      </c>
      <c r="C2389" s="59">
        <v>9615</v>
      </c>
      <c r="D2389" s="64" t="s">
        <v>196</v>
      </c>
      <c r="E2389" s="52"/>
    </row>
    <row r="2390" spans="1:5" x14ac:dyDescent="0.15">
      <c r="A2390" s="62">
        <v>202207</v>
      </c>
      <c r="B2390" s="63" t="s">
        <v>37</v>
      </c>
      <c r="C2390" s="61">
        <v>44359</v>
      </c>
      <c r="D2390" s="64" t="s">
        <v>196</v>
      </c>
      <c r="E2390" s="52"/>
    </row>
    <row r="2391" spans="1:5" x14ac:dyDescent="0.15">
      <c r="A2391" s="62">
        <v>202207</v>
      </c>
      <c r="B2391" s="63" t="s">
        <v>37</v>
      </c>
      <c r="C2391" s="61">
        <v>35288</v>
      </c>
      <c r="D2391" s="64" t="s">
        <v>196</v>
      </c>
      <c r="E2391" s="52"/>
    </row>
    <row r="2392" spans="1:5" x14ac:dyDescent="0.15">
      <c r="A2392" s="62">
        <v>202207</v>
      </c>
      <c r="B2392" s="63" t="s">
        <v>78</v>
      </c>
      <c r="C2392" s="59">
        <v>17168</v>
      </c>
      <c r="D2392" s="64" t="s">
        <v>196</v>
      </c>
      <c r="E2392" s="52"/>
    </row>
    <row r="2393" spans="1:5" x14ac:dyDescent="0.15">
      <c r="A2393" s="62">
        <v>202207</v>
      </c>
      <c r="B2393" s="63" t="s">
        <v>78</v>
      </c>
      <c r="C2393" s="61">
        <v>13433</v>
      </c>
      <c r="D2393" s="64" t="s">
        <v>196</v>
      </c>
      <c r="E2393" s="52"/>
    </row>
    <row r="2394" spans="1:5" x14ac:dyDescent="0.15">
      <c r="A2394" s="62">
        <v>202207</v>
      </c>
      <c r="B2394" s="63" t="s">
        <v>7</v>
      </c>
      <c r="C2394" s="61">
        <v>683</v>
      </c>
      <c r="D2394" s="64" t="s">
        <v>196</v>
      </c>
      <c r="E2394" s="52"/>
    </row>
    <row r="2395" spans="1:5" x14ac:dyDescent="0.15">
      <c r="A2395" s="62">
        <v>202207</v>
      </c>
      <c r="B2395" s="63" t="s">
        <v>7</v>
      </c>
      <c r="C2395" s="61">
        <v>1193</v>
      </c>
      <c r="D2395" s="64" t="s">
        <v>196</v>
      </c>
      <c r="E2395" s="52"/>
    </row>
    <row r="2396" spans="1:5" x14ac:dyDescent="0.15">
      <c r="A2396" s="62">
        <v>202207</v>
      </c>
      <c r="B2396" s="63" t="s">
        <v>144</v>
      </c>
      <c r="C2396" s="61">
        <v>9772</v>
      </c>
      <c r="D2396" s="64" t="s">
        <v>196</v>
      </c>
      <c r="E2396" s="52"/>
    </row>
    <row r="2397" spans="1:5" x14ac:dyDescent="0.15">
      <c r="A2397" s="62">
        <v>202207</v>
      </c>
      <c r="B2397" s="63" t="s">
        <v>144</v>
      </c>
      <c r="C2397" s="59">
        <v>46354</v>
      </c>
      <c r="D2397" s="64" t="s">
        <v>196</v>
      </c>
      <c r="E2397" s="52"/>
    </row>
    <row r="2398" spans="1:5" x14ac:dyDescent="0.15">
      <c r="A2398" s="62">
        <v>202207</v>
      </c>
      <c r="B2398" s="63" t="s">
        <v>7</v>
      </c>
      <c r="C2398" s="59">
        <v>161</v>
      </c>
      <c r="D2398" s="64" t="s">
        <v>196</v>
      </c>
      <c r="E2398" s="52"/>
    </row>
    <row r="2399" spans="1:5" x14ac:dyDescent="0.15">
      <c r="A2399" s="62">
        <v>202207</v>
      </c>
      <c r="B2399" s="63" t="s">
        <v>78</v>
      </c>
      <c r="C2399" s="59">
        <v>5367</v>
      </c>
      <c r="D2399" s="64" t="s">
        <v>196</v>
      </c>
      <c r="E2399" s="52"/>
    </row>
    <row r="2400" spans="1:5" x14ac:dyDescent="0.15">
      <c r="A2400" s="62">
        <v>202207</v>
      </c>
      <c r="B2400" s="63" t="s">
        <v>78</v>
      </c>
      <c r="C2400" s="61">
        <v>279</v>
      </c>
      <c r="D2400" s="64" t="s">
        <v>196</v>
      </c>
      <c r="E2400" s="52"/>
    </row>
    <row r="2401" spans="1:5" x14ac:dyDescent="0.15">
      <c r="A2401" s="62">
        <v>202207</v>
      </c>
      <c r="B2401" s="63" t="s">
        <v>78</v>
      </c>
      <c r="C2401" s="61">
        <v>2822</v>
      </c>
      <c r="D2401" s="64" t="s">
        <v>196</v>
      </c>
      <c r="E2401" s="52"/>
    </row>
    <row r="2402" spans="1:5" x14ac:dyDescent="0.15">
      <c r="A2402" s="62">
        <v>202207</v>
      </c>
      <c r="B2402" s="63" t="s">
        <v>78</v>
      </c>
      <c r="C2402" s="59">
        <v>2413</v>
      </c>
      <c r="D2402" s="64" t="s">
        <v>196</v>
      </c>
      <c r="E2402" s="52"/>
    </row>
    <row r="2403" spans="1:5" x14ac:dyDescent="0.15">
      <c r="A2403" s="62">
        <v>202207</v>
      </c>
      <c r="B2403" s="63" t="s">
        <v>78</v>
      </c>
      <c r="C2403" s="61">
        <v>511</v>
      </c>
      <c r="D2403" s="64" t="s">
        <v>196</v>
      </c>
      <c r="E2403" s="52"/>
    </row>
    <row r="2404" spans="1:5" x14ac:dyDescent="0.15">
      <c r="A2404" s="62">
        <v>202207</v>
      </c>
      <c r="B2404" s="63" t="s">
        <v>78</v>
      </c>
      <c r="C2404" s="59">
        <v>0</v>
      </c>
      <c r="D2404" s="64" t="s">
        <v>196</v>
      </c>
      <c r="E2404" s="52"/>
    </row>
    <row r="2405" spans="1:5" x14ac:dyDescent="0.15">
      <c r="A2405" s="62">
        <v>202207</v>
      </c>
      <c r="B2405" s="63" t="s">
        <v>144</v>
      </c>
      <c r="C2405" s="59">
        <v>7390</v>
      </c>
      <c r="D2405" s="64" t="s">
        <v>196</v>
      </c>
      <c r="E2405" s="52"/>
    </row>
    <row r="2406" spans="1:5" x14ac:dyDescent="0.15">
      <c r="A2406" s="62">
        <v>202207</v>
      </c>
      <c r="B2406" s="63" t="s">
        <v>78</v>
      </c>
      <c r="C2406" s="59">
        <v>297</v>
      </c>
      <c r="D2406" s="64" t="s">
        <v>196</v>
      </c>
      <c r="E2406" s="52"/>
    </row>
    <row r="2407" spans="1:5" x14ac:dyDescent="0.15">
      <c r="A2407" s="62">
        <v>202207</v>
      </c>
      <c r="B2407" s="63" t="s">
        <v>78</v>
      </c>
      <c r="C2407" s="61">
        <v>0</v>
      </c>
      <c r="D2407" s="64" t="s">
        <v>196</v>
      </c>
      <c r="E2407" s="52"/>
    </row>
    <row r="2408" spans="1:5" x14ac:dyDescent="0.15">
      <c r="A2408" s="62">
        <v>202207</v>
      </c>
      <c r="B2408" s="63" t="s">
        <v>78</v>
      </c>
      <c r="C2408" s="59">
        <v>743</v>
      </c>
      <c r="D2408" s="64" t="s">
        <v>196</v>
      </c>
      <c r="E2408" s="52"/>
    </row>
    <row r="2409" spans="1:5" x14ac:dyDescent="0.15">
      <c r="A2409" s="62">
        <v>202207</v>
      </c>
      <c r="B2409" s="63" t="s">
        <v>78</v>
      </c>
      <c r="C2409" s="61">
        <v>919</v>
      </c>
      <c r="D2409" s="64" t="s">
        <v>196</v>
      </c>
      <c r="E2409" s="52"/>
    </row>
    <row r="2410" spans="1:5" x14ac:dyDescent="0.15">
      <c r="A2410" s="62">
        <v>202207</v>
      </c>
      <c r="B2410" s="63" t="s">
        <v>78</v>
      </c>
      <c r="C2410" s="59">
        <v>3364</v>
      </c>
      <c r="D2410" s="64" t="s">
        <v>196</v>
      </c>
      <c r="E2410" s="52"/>
    </row>
    <row r="2411" spans="1:5" x14ac:dyDescent="0.15">
      <c r="A2411" s="62">
        <v>202207</v>
      </c>
      <c r="B2411" s="63" t="s">
        <v>78</v>
      </c>
      <c r="C2411" s="61">
        <v>93</v>
      </c>
      <c r="D2411" s="64" t="s">
        <v>196</v>
      </c>
      <c r="E2411" s="52"/>
    </row>
    <row r="2412" spans="1:5" x14ac:dyDescent="0.15">
      <c r="A2412" s="62">
        <v>202207</v>
      </c>
      <c r="B2412" s="63" t="s">
        <v>78</v>
      </c>
      <c r="C2412" s="59">
        <v>4084</v>
      </c>
      <c r="D2412" s="64" t="s">
        <v>196</v>
      </c>
      <c r="E2412" s="52"/>
    </row>
    <row r="2413" spans="1:5" x14ac:dyDescent="0.15">
      <c r="A2413" s="62">
        <v>202207</v>
      </c>
      <c r="B2413" s="63" t="s">
        <v>78</v>
      </c>
      <c r="C2413" s="59">
        <v>578</v>
      </c>
      <c r="D2413" s="64" t="s">
        <v>196</v>
      </c>
      <c r="E2413" s="52"/>
    </row>
    <row r="2414" spans="1:5" x14ac:dyDescent="0.15">
      <c r="A2414" s="62">
        <v>202207</v>
      </c>
      <c r="B2414" s="63" t="s">
        <v>78</v>
      </c>
      <c r="C2414" s="61">
        <v>1056</v>
      </c>
      <c r="D2414" s="64" t="s">
        <v>196</v>
      </c>
      <c r="E2414" s="52"/>
    </row>
    <row r="2415" spans="1:5" x14ac:dyDescent="0.15">
      <c r="A2415" s="62">
        <v>202207</v>
      </c>
      <c r="B2415" s="63" t="s">
        <v>78</v>
      </c>
      <c r="C2415" s="59">
        <v>0</v>
      </c>
      <c r="D2415" s="64" t="s">
        <v>196</v>
      </c>
      <c r="E2415" s="52"/>
    </row>
    <row r="2416" spans="1:5" x14ac:dyDescent="0.15">
      <c r="A2416" s="62">
        <v>202207</v>
      </c>
      <c r="B2416" s="63" t="s">
        <v>7</v>
      </c>
      <c r="C2416" s="59">
        <v>181</v>
      </c>
      <c r="D2416" s="64" t="s">
        <v>196</v>
      </c>
      <c r="E2416" s="52"/>
    </row>
    <row r="2417" spans="1:5" x14ac:dyDescent="0.15">
      <c r="A2417" s="62">
        <v>202207</v>
      </c>
      <c r="B2417" s="63" t="s">
        <v>7</v>
      </c>
      <c r="C2417" s="59">
        <v>119</v>
      </c>
      <c r="D2417" s="64" t="s">
        <v>196</v>
      </c>
      <c r="E2417" s="52"/>
    </row>
    <row r="2418" spans="1:5" x14ac:dyDescent="0.15">
      <c r="A2418" s="62">
        <v>202207</v>
      </c>
      <c r="B2418" s="63" t="s">
        <v>78</v>
      </c>
      <c r="C2418" s="59">
        <v>12621</v>
      </c>
      <c r="D2418" s="64" t="s">
        <v>196</v>
      </c>
      <c r="E2418" s="52"/>
    </row>
    <row r="2419" spans="1:5" x14ac:dyDescent="0.15">
      <c r="A2419" s="62">
        <v>202207</v>
      </c>
      <c r="B2419" s="63" t="s">
        <v>144</v>
      </c>
      <c r="C2419" s="59">
        <v>24094</v>
      </c>
      <c r="D2419" s="64" t="s">
        <v>196</v>
      </c>
      <c r="E2419" s="52"/>
    </row>
    <row r="2420" spans="1:5" x14ac:dyDescent="0.15">
      <c r="A2420" s="62">
        <v>202207</v>
      </c>
      <c r="B2420" s="63" t="s">
        <v>37</v>
      </c>
      <c r="C2420" s="61">
        <v>397</v>
      </c>
      <c r="D2420" s="64" t="s">
        <v>196</v>
      </c>
      <c r="E2420" s="52"/>
    </row>
    <row r="2421" spans="1:5" x14ac:dyDescent="0.15">
      <c r="A2421" s="62">
        <v>202207</v>
      </c>
      <c r="B2421" s="63" t="s">
        <v>37</v>
      </c>
      <c r="C2421" s="61">
        <v>126</v>
      </c>
      <c r="D2421" s="64" t="s">
        <v>196</v>
      </c>
      <c r="E2421" s="52"/>
    </row>
    <row r="2422" spans="1:5" x14ac:dyDescent="0.15">
      <c r="A2422" s="62">
        <v>202207</v>
      </c>
      <c r="B2422" s="63" t="s">
        <v>124</v>
      </c>
      <c r="C2422" s="59">
        <v>0</v>
      </c>
      <c r="D2422" s="64" t="s">
        <v>196</v>
      </c>
      <c r="E2422" s="52"/>
    </row>
    <row r="2423" spans="1:5" x14ac:dyDescent="0.15">
      <c r="A2423" s="62">
        <v>202207</v>
      </c>
      <c r="B2423" s="63" t="s">
        <v>124</v>
      </c>
      <c r="C2423" s="59">
        <v>3</v>
      </c>
      <c r="D2423" s="64" t="s">
        <v>196</v>
      </c>
      <c r="E2423" s="52"/>
    </row>
    <row r="2424" spans="1:5" x14ac:dyDescent="0.15">
      <c r="A2424" s="62">
        <v>202207</v>
      </c>
      <c r="B2424" s="63" t="s">
        <v>124</v>
      </c>
      <c r="C2424" s="61">
        <v>3</v>
      </c>
      <c r="D2424" s="64" t="s">
        <v>196</v>
      </c>
      <c r="E2424" s="52"/>
    </row>
    <row r="2425" spans="1:5" x14ac:dyDescent="0.15">
      <c r="A2425" s="62">
        <v>202207</v>
      </c>
      <c r="B2425" s="63" t="s">
        <v>124</v>
      </c>
      <c r="C2425" s="59">
        <v>3</v>
      </c>
      <c r="D2425" s="64" t="s">
        <v>196</v>
      </c>
      <c r="E2425" s="52"/>
    </row>
    <row r="2426" spans="1:5" x14ac:dyDescent="0.15">
      <c r="A2426" s="62">
        <v>202207</v>
      </c>
      <c r="B2426" s="63" t="s">
        <v>37</v>
      </c>
      <c r="C2426" s="61">
        <v>307</v>
      </c>
      <c r="D2426" s="64" t="s">
        <v>196</v>
      </c>
      <c r="E2426" s="52"/>
    </row>
    <row r="2427" spans="1:5" x14ac:dyDescent="0.15">
      <c r="A2427" s="62">
        <v>202207</v>
      </c>
      <c r="B2427" s="63" t="s">
        <v>78</v>
      </c>
      <c r="C2427" s="61">
        <v>223</v>
      </c>
      <c r="D2427" s="64" t="s">
        <v>196</v>
      </c>
      <c r="E2427" s="52"/>
    </row>
    <row r="2428" spans="1:5" x14ac:dyDescent="0.15">
      <c r="A2428" s="62">
        <v>202207</v>
      </c>
      <c r="B2428" s="63" t="s">
        <v>78</v>
      </c>
      <c r="C2428" s="59">
        <v>1474</v>
      </c>
      <c r="D2428" s="64" t="s">
        <v>196</v>
      </c>
      <c r="E2428" s="52"/>
    </row>
    <row r="2429" spans="1:5" x14ac:dyDescent="0.15">
      <c r="A2429" s="62">
        <v>202207</v>
      </c>
      <c r="B2429" s="63" t="s">
        <v>124</v>
      </c>
      <c r="C2429" s="59">
        <v>3</v>
      </c>
      <c r="D2429" s="64" t="s">
        <v>196</v>
      </c>
      <c r="E2429" s="52"/>
    </row>
    <row r="2430" spans="1:5" x14ac:dyDescent="0.15">
      <c r="A2430" s="62">
        <v>202207</v>
      </c>
      <c r="B2430" s="63" t="s">
        <v>37</v>
      </c>
      <c r="C2430" s="61">
        <v>21215</v>
      </c>
      <c r="D2430" s="64" t="s">
        <v>196</v>
      </c>
      <c r="E2430" s="52"/>
    </row>
    <row r="2431" spans="1:5" x14ac:dyDescent="0.15">
      <c r="A2431" s="62">
        <v>202207</v>
      </c>
      <c r="B2431" s="63" t="s">
        <v>124</v>
      </c>
      <c r="C2431" s="59">
        <v>418</v>
      </c>
      <c r="D2431" s="64" t="s">
        <v>196</v>
      </c>
      <c r="E2431" s="52"/>
    </row>
    <row r="2432" spans="1:5" x14ac:dyDescent="0.15">
      <c r="A2432" s="62">
        <v>202207</v>
      </c>
      <c r="B2432" s="63" t="s">
        <v>124</v>
      </c>
      <c r="C2432" s="61">
        <v>7</v>
      </c>
      <c r="D2432" s="64" t="s">
        <v>196</v>
      </c>
      <c r="E2432" s="52"/>
    </row>
    <row r="2433" spans="1:5" x14ac:dyDescent="0.15">
      <c r="A2433" s="62">
        <v>202207</v>
      </c>
      <c r="B2433" s="63" t="s">
        <v>124</v>
      </c>
      <c r="C2433" s="59">
        <v>38</v>
      </c>
      <c r="D2433" s="64" t="s">
        <v>196</v>
      </c>
      <c r="E2433" s="52"/>
    </row>
    <row r="2434" spans="1:5" x14ac:dyDescent="0.15">
      <c r="A2434" s="62">
        <v>202207</v>
      </c>
      <c r="B2434" s="63" t="s">
        <v>124</v>
      </c>
      <c r="C2434" s="61">
        <v>223</v>
      </c>
      <c r="D2434" s="64" t="s">
        <v>196</v>
      </c>
      <c r="E2434" s="52"/>
    </row>
    <row r="2435" spans="1:5" x14ac:dyDescent="0.15">
      <c r="A2435" s="62">
        <v>202207</v>
      </c>
      <c r="B2435" s="63" t="s">
        <v>124</v>
      </c>
      <c r="C2435" s="59">
        <v>21</v>
      </c>
      <c r="D2435" s="64" t="s">
        <v>196</v>
      </c>
      <c r="E2435" s="52"/>
    </row>
    <row r="2436" spans="1:5" x14ac:dyDescent="0.15">
      <c r="A2436" s="62">
        <v>202207</v>
      </c>
      <c r="B2436" s="63" t="s">
        <v>37</v>
      </c>
      <c r="C2436" s="59">
        <v>353</v>
      </c>
      <c r="D2436" s="64" t="s">
        <v>196</v>
      </c>
      <c r="E2436" s="52"/>
    </row>
    <row r="2437" spans="1:5" x14ac:dyDescent="0.15">
      <c r="A2437" s="62">
        <v>202207</v>
      </c>
      <c r="B2437" s="63" t="s">
        <v>37</v>
      </c>
      <c r="C2437" s="61">
        <v>10505</v>
      </c>
      <c r="D2437" s="64" t="s">
        <v>196</v>
      </c>
      <c r="E2437" s="52"/>
    </row>
    <row r="2438" spans="1:5" x14ac:dyDescent="0.15">
      <c r="A2438" s="62">
        <v>202207</v>
      </c>
      <c r="B2438" s="63" t="s">
        <v>144</v>
      </c>
      <c r="C2438" s="61">
        <v>3944</v>
      </c>
      <c r="D2438" s="64" t="s">
        <v>196</v>
      </c>
      <c r="E2438" s="52"/>
    </row>
    <row r="2439" spans="1:5" x14ac:dyDescent="0.15">
      <c r="A2439" s="62">
        <v>202207</v>
      </c>
      <c r="B2439" s="63" t="s">
        <v>124</v>
      </c>
      <c r="C2439" s="59">
        <v>5</v>
      </c>
      <c r="D2439" s="64" t="s">
        <v>196</v>
      </c>
      <c r="E2439" s="52"/>
    </row>
    <row r="2440" spans="1:5" x14ac:dyDescent="0.15">
      <c r="A2440" s="62">
        <v>202207</v>
      </c>
      <c r="B2440" s="63" t="s">
        <v>7</v>
      </c>
      <c r="C2440" s="61">
        <v>7517</v>
      </c>
      <c r="D2440" s="64" t="s">
        <v>196</v>
      </c>
      <c r="E2440" s="52"/>
    </row>
    <row r="2441" spans="1:5" x14ac:dyDescent="0.15">
      <c r="A2441" s="62">
        <v>202207</v>
      </c>
      <c r="B2441" s="63" t="s">
        <v>78</v>
      </c>
      <c r="C2441" s="61">
        <v>93</v>
      </c>
      <c r="D2441" s="64" t="s">
        <v>196</v>
      </c>
      <c r="E2441" s="52"/>
    </row>
    <row r="2442" spans="1:5" x14ac:dyDescent="0.15">
      <c r="A2442" s="62">
        <v>202207</v>
      </c>
      <c r="B2442" s="63" t="s">
        <v>124</v>
      </c>
      <c r="C2442" s="61">
        <v>31</v>
      </c>
      <c r="D2442" s="64" t="s">
        <v>196</v>
      </c>
      <c r="E2442" s="52"/>
    </row>
    <row r="2443" spans="1:5" x14ac:dyDescent="0.15">
      <c r="A2443" s="62">
        <v>202207</v>
      </c>
      <c r="B2443" s="63" t="s">
        <v>144</v>
      </c>
      <c r="C2443" s="59">
        <v>1256</v>
      </c>
      <c r="D2443" s="64" t="s">
        <v>196</v>
      </c>
      <c r="E2443" s="52"/>
    </row>
    <row r="2444" spans="1:5" x14ac:dyDescent="0.15">
      <c r="A2444" s="62">
        <v>202207</v>
      </c>
      <c r="B2444" s="63" t="s">
        <v>7</v>
      </c>
      <c r="C2444" s="59">
        <v>534</v>
      </c>
      <c r="D2444" s="64" t="s">
        <v>196</v>
      </c>
      <c r="E2444" s="52"/>
    </row>
    <row r="2445" spans="1:5" x14ac:dyDescent="0.15">
      <c r="A2445" s="62">
        <v>202207</v>
      </c>
      <c r="B2445" s="63" t="s">
        <v>37</v>
      </c>
      <c r="C2445" s="61">
        <v>696</v>
      </c>
      <c r="D2445" s="64" t="s">
        <v>196</v>
      </c>
      <c r="E2445" s="52"/>
    </row>
    <row r="2446" spans="1:5" x14ac:dyDescent="0.15">
      <c r="A2446" s="62">
        <v>202207</v>
      </c>
      <c r="B2446" s="63" t="s">
        <v>78</v>
      </c>
      <c r="C2446" s="61">
        <v>0</v>
      </c>
      <c r="D2446" s="64" t="s">
        <v>196</v>
      </c>
      <c r="E2446" s="52"/>
    </row>
    <row r="2447" spans="1:5" x14ac:dyDescent="0.15">
      <c r="A2447" s="62">
        <v>202207</v>
      </c>
      <c r="B2447" s="63" t="s">
        <v>7</v>
      </c>
      <c r="C2447" s="59">
        <v>19</v>
      </c>
      <c r="D2447" s="64" t="s">
        <v>196</v>
      </c>
      <c r="E2447" s="52"/>
    </row>
    <row r="2448" spans="1:5" x14ac:dyDescent="0.15">
      <c r="A2448" s="62">
        <v>202207</v>
      </c>
      <c r="B2448" s="63" t="s">
        <v>37</v>
      </c>
      <c r="C2448" s="61">
        <v>0</v>
      </c>
      <c r="D2448" s="64" t="s">
        <v>196</v>
      </c>
      <c r="E2448" s="52"/>
    </row>
    <row r="2449" spans="1:5" x14ac:dyDescent="0.15">
      <c r="A2449" s="62">
        <v>202207</v>
      </c>
      <c r="B2449" s="63" t="s">
        <v>37</v>
      </c>
      <c r="C2449" s="59">
        <v>464</v>
      </c>
      <c r="D2449" s="64" t="s">
        <v>196</v>
      </c>
      <c r="E2449" s="52"/>
    </row>
    <row r="2450" spans="1:5" x14ac:dyDescent="0.15">
      <c r="A2450" s="62">
        <v>202207</v>
      </c>
      <c r="B2450" s="63" t="s">
        <v>7</v>
      </c>
      <c r="C2450" s="59">
        <v>156</v>
      </c>
      <c r="D2450" s="64" t="s">
        <v>196</v>
      </c>
      <c r="E2450" s="52"/>
    </row>
    <row r="2451" spans="1:5" x14ac:dyDescent="0.15">
      <c r="A2451" s="62">
        <v>202207</v>
      </c>
      <c r="B2451" s="63" t="s">
        <v>78</v>
      </c>
      <c r="C2451" s="61">
        <v>390</v>
      </c>
      <c r="D2451" s="64" t="s">
        <v>196</v>
      </c>
      <c r="E2451" s="52"/>
    </row>
    <row r="2452" spans="1:5" x14ac:dyDescent="0.15">
      <c r="A2452" s="62">
        <v>202207</v>
      </c>
      <c r="B2452" s="63" t="s">
        <v>37</v>
      </c>
      <c r="C2452" s="61">
        <v>174</v>
      </c>
      <c r="D2452" s="64" t="s">
        <v>196</v>
      </c>
      <c r="E2452" s="52"/>
    </row>
    <row r="2453" spans="1:5" x14ac:dyDescent="0.15">
      <c r="A2453" s="62">
        <v>202207</v>
      </c>
      <c r="B2453" s="63" t="s">
        <v>37</v>
      </c>
      <c r="C2453" s="61">
        <v>6501</v>
      </c>
      <c r="D2453" s="64" t="s">
        <v>196</v>
      </c>
      <c r="E2453" s="52"/>
    </row>
    <row r="2454" spans="1:5" x14ac:dyDescent="0.15">
      <c r="A2454" s="62">
        <v>202207</v>
      </c>
      <c r="B2454" s="63" t="s">
        <v>78</v>
      </c>
      <c r="C2454" s="61">
        <v>13920</v>
      </c>
      <c r="D2454" s="64" t="s">
        <v>196</v>
      </c>
      <c r="E2454" s="52"/>
    </row>
    <row r="2455" spans="1:5" x14ac:dyDescent="0.15">
      <c r="A2455" s="62">
        <v>202207</v>
      </c>
      <c r="B2455" s="63" t="s">
        <v>78</v>
      </c>
      <c r="C2455" s="59">
        <v>1448</v>
      </c>
      <c r="D2455" s="64" t="s">
        <v>196</v>
      </c>
      <c r="E2455" s="52"/>
    </row>
    <row r="2456" spans="1:5" x14ac:dyDescent="0.15">
      <c r="A2456" s="62">
        <v>202207</v>
      </c>
      <c r="B2456" s="63" t="s">
        <v>37</v>
      </c>
      <c r="C2456" s="61">
        <v>1300</v>
      </c>
      <c r="D2456" s="64" t="s">
        <v>196</v>
      </c>
      <c r="E2456" s="52"/>
    </row>
    <row r="2457" spans="1:5" x14ac:dyDescent="0.15">
      <c r="A2457" s="62">
        <v>202207</v>
      </c>
      <c r="B2457" s="63" t="s">
        <v>37</v>
      </c>
      <c r="C2457" s="59">
        <v>873</v>
      </c>
      <c r="D2457" s="64" t="s">
        <v>196</v>
      </c>
      <c r="E2457" s="52"/>
    </row>
    <row r="2458" spans="1:5" x14ac:dyDescent="0.15">
      <c r="A2458" s="62">
        <v>202207</v>
      </c>
      <c r="B2458" s="63" t="s">
        <v>78</v>
      </c>
      <c r="C2458" s="59">
        <v>455</v>
      </c>
      <c r="D2458" s="64" t="s">
        <v>196</v>
      </c>
      <c r="E2458" s="52"/>
    </row>
    <row r="2459" spans="1:5" x14ac:dyDescent="0.15">
      <c r="A2459" s="62">
        <v>202207</v>
      </c>
      <c r="B2459" s="63" t="s">
        <v>78</v>
      </c>
      <c r="C2459" s="61">
        <v>9336</v>
      </c>
      <c r="D2459" s="64" t="s">
        <v>196</v>
      </c>
      <c r="E2459" s="52"/>
    </row>
    <row r="2460" spans="1:5" x14ac:dyDescent="0.15">
      <c r="A2460" s="62">
        <v>202207</v>
      </c>
      <c r="B2460" s="63" t="s">
        <v>78</v>
      </c>
      <c r="C2460" s="61">
        <v>4130</v>
      </c>
      <c r="D2460" s="64" t="s">
        <v>196</v>
      </c>
      <c r="E2460" s="52"/>
    </row>
    <row r="2461" spans="1:5" x14ac:dyDescent="0.15">
      <c r="A2461" s="62">
        <v>202207</v>
      </c>
      <c r="B2461" s="63" t="s">
        <v>78</v>
      </c>
      <c r="C2461" s="59">
        <v>195</v>
      </c>
      <c r="D2461" s="64" t="s">
        <v>196</v>
      </c>
      <c r="E2461" s="52"/>
    </row>
    <row r="2462" spans="1:5" x14ac:dyDescent="0.15">
      <c r="A2462" s="62">
        <v>202207</v>
      </c>
      <c r="B2462" s="63" t="s">
        <v>78</v>
      </c>
      <c r="C2462" s="61">
        <v>140</v>
      </c>
      <c r="D2462" s="64" t="s">
        <v>196</v>
      </c>
      <c r="E2462" s="52"/>
    </row>
    <row r="2463" spans="1:5" x14ac:dyDescent="0.15">
      <c r="A2463" s="62">
        <v>202207</v>
      </c>
      <c r="B2463" s="63" t="s">
        <v>78</v>
      </c>
      <c r="C2463" s="59">
        <v>121</v>
      </c>
      <c r="D2463" s="64" t="s">
        <v>196</v>
      </c>
      <c r="E2463" s="52"/>
    </row>
    <row r="2464" spans="1:5" x14ac:dyDescent="0.15">
      <c r="A2464" s="62">
        <v>202207</v>
      </c>
      <c r="B2464" s="63" t="s">
        <v>124</v>
      </c>
      <c r="C2464" s="61">
        <v>0</v>
      </c>
      <c r="D2464" s="64" t="s">
        <v>196</v>
      </c>
      <c r="E2464" s="52"/>
    </row>
    <row r="2465" spans="1:5" x14ac:dyDescent="0.15">
      <c r="A2465" s="62">
        <v>202207</v>
      </c>
      <c r="B2465" s="63" t="s">
        <v>144</v>
      </c>
      <c r="C2465" s="61">
        <v>1457</v>
      </c>
      <c r="D2465" s="64" t="s">
        <v>196</v>
      </c>
      <c r="E2465" s="52"/>
    </row>
    <row r="2466" spans="1:5" x14ac:dyDescent="0.15">
      <c r="A2466" s="62">
        <v>202207</v>
      </c>
      <c r="B2466" s="63" t="s">
        <v>7</v>
      </c>
      <c r="C2466" s="61">
        <v>279</v>
      </c>
      <c r="D2466" s="64" t="s">
        <v>196</v>
      </c>
      <c r="E2466" s="52"/>
    </row>
    <row r="2467" spans="1:5" x14ac:dyDescent="0.15">
      <c r="A2467" s="62">
        <v>202207</v>
      </c>
      <c r="B2467" s="63" t="s">
        <v>7</v>
      </c>
      <c r="C2467" s="59">
        <v>10</v>
      </c>
      <c r="D2467" s="64" t="s">
        <v>196</v>
      </c>
      <c r="E2467" s="52"/>
    </row>
    <row r="2468" spans="1:5" x14ac:dyDescent="0.15">
      <c r="A2468" s="62">
        <v>202207</v>
      </c>
      <c r="B2468" s="63" t="s">
        <v>7</v>
      </c>
      <c r="C2468" s="61">
        <v>743</v>
      </c>
      <c r="D2468" s="64" t="s">
        <v>196</v>
      </c>
      <c r="E2468" s="52"/>
    </row>
    <row r="2469" spans="1:5" x14ac:dyDescent="0.15">
      <c r="A2469" s="62">
        <v>202207</v>
      </c>
      <c r="B2469" s="63" t="s">
        <v>144</v>
      </c>
      <c r="C2469" s="61">
        <v>93</v>
      </c>
      <c r="D2469" s="64" t="s">
        <v>196</v>
      </c>
      <c r="E2469" s="52"/>
    </row>
    <row r="2470" spans="1:5" x14ac:dyDescent="0.15">
      <c r="A2470" s="62">
        <v>202207</v>
      </c>
      <c r="B2470" s="63" t="s">
        <v>144</v>
      </c>
      <c r="C2470" s="59">
        <v>4803</v>
      </c>
      <c r="D2470" s="64" t="s">
        <v>196</v>
      </c>
      <c r="E2470" s="52"/>
    </row>
    <row r="2471" spans="1:5" x14ac:dyDescent="0.15">
      <c r="A2471" s="62">
        <v>202207</v>
      </c>
      <c r="B2471" s="63" t="s">
        <v>78</v>
      </c>
      <c r="C2471" s="61">
        <v>1021</v>
      </c>
      <c r="D2471" s="64" t="s">
        <v>196</v>
      </c>
      <c r="E2471" s="52"/>
    </row>
    <row r="2472" spans="1:5" x14ac:dyDescent="0.15">
      <c r="A2472" s="62">
        <v>202207</v>
      </c>
      <c r="B2472" s="63" t="s">
        <v>7</v>
      </c>
      <c r="C2472" s="59">
        <v>223</v>
      </c>
      <c r="D2472" s="64" t="s">
        <v>196</v>
      </c>
      <c r="E2472" s="52"/>
    </row>
    <row r="2473" spans="1:5" x14ac:dyDescent="0.15">
      <c r="A2473" s="62">
        <v>202207</v>
      </c>
      <c r="B2473" s="63" t="s">
        <v>7</v>
      </c>
      <c r="C2473" s="59">
        <v>3</v>
      </c>
      <c r="D2473" s="64" t="s">
        <v>196</v>
      </c>
      <c r="E2473" s="52"/>
    </row>
    <row r="2474" spans="1:5" x14ac:dyDescent="0.15">
      <c r="A2474" s="62">
        <v>202208</v>
      </c>
      <c r="B2474" s="63" t="s">
        <v>7</v>
      </c>
      <c r="C2474" s="61">
        <v>5847</v>
      </c>
      <c r="D2474" s="64" t="s">
        <v>196</v>
      </c>
      <c r="E2474" s="52"/>
    </row>
    <row r="2475" spans="1:5" x14ac:dyDescent="0.15">
      <c r="A2475" s="62">
        <v>202208</v>
      </c>
      <c r="B2475" s="63" t="s">
        <v>78</v>
      </c>
      <c r="C2475" s="59">
        <v>4770</v>
      </c>
      <c r="D2475" s="64" t="s">
        <v>196</v>
      </c>
      <c r="E2475" s="52"/>
    </row>
    <row r="2476" spans="1:5" x14ac:dyDescent="0.15">
      <c r="A2476" s="62">
        <v>202208</v>
      </c>
      <c r="B2476" s="63" t="s">
        <v>7</v>
      </c>
      <c r="C2476" s="61">
        <v>1506</v>
      </c>
      <c r="D2476" s="64" t="s">
        <v>196</v>
      </c>
      <c r="E2476" s="52"/>
    </row>
    <row r="2477" spans="1:5" x14ac:dyDescent="0.15">
      <c r="A2477" s="62">
        <v>202208</v>
      </c>
      <c r="B2477" s="63" t="s">
        <v>37</v>
      </c>
      <c r="C2477" s="59">
        <v>8018</v>
      </c>
      <c r="D2477" s="64" t="s">
        <v>196</v>
      </c>
      <c r="E2477" s="52"/>
    </row>
    <row r="2478" spans="1:5" x14ac:dyDescent="0.15">
      <c r="A2478" s="62">
        <v>202208</v>
      </c>
      <c r="B2478" s="63" t="s">
        <v>37</v>
      </c>
      <c r="C2478" s="59">
        <v>116</v>
      </c>
      <c r="D2478" s="64" t="s">
        <v>196</v>
      </c>
      <c r="E2478" s="52"/>
    </row>
    <row r="2479" spans="1:5" x14ac:dyDescent="0.15">
      <c r="A2479" s="62">
        <v>202208</v>
      </c>
      <c r="B2479" s="63" t="s">
        <v>37</v>
      </c>
      <c r="C2479" s="61">
        <v>1086</v>
      </c>
      <c r="D2479" s="64" t="s">
        <v>196</v>
      </c>
      <c r="E2479" s="52"/>
    </row>
    <row r="2480" spans="1:5" x14ac:dyDescent="0.15">
      <c r="A2480" s="62">
        <v>202208</v>
      </c>
      <c r="B2480" s="63" t="s">
        <v>37</v>
      </c>
      <c r="C2480" s="59">
        <v>14616</v>
      </c>
      <c r="D2480" s="64" t="s">
        <v>196</v>
      </c>
      <c r="E2480" s="52"/>
    </row>
    <row r="2481" spans="1:5" x14ac:dyDescent="0.15">
      <c r="A2481" s="62">
        <v>202208</v>
      </c>
      <c r="B2481" s="63" t="s">
        <v>37</v>
      </c>
      <c r="C2481" s="61">
        <v>864</v>
      </c>
      <c r="D2481" s="64" t="s">
        <v>196</v>
      </c>
      <c r="E2481" s="52"/>
    </row>
    <row r="2482" spans="1:5" x14ac:dyDescent="0.15">
      <c r="A2482" s="62">
        <v>202208</v>
      </c>
      <c r="B2482" s="63" t="s">
        <v>124</v>
      </c>
      <c r="C2482" s="61">
        <v>226</v>
      </c>
      <c r="D2482" s="64" t="s">
        <v>196</v>
      </c>
      <c r="E2482" s="52"/>
    </row>
    <row r="2483" spans="1:5" x14ac:dyDescent="0.15">
      <c r="A2483" s="62">
        <v>202208</v>
      </c>
      <c r="B2483" s="63" t="s">
        <v>124</v>
      </c>
      <c r="C2483" s="59">
        <v>193</v>
      </c>
      <c r="D2483" s="64" t="s">
        <v>196</v>
      </c>
      <c r="E2483" s="52"/>
    </row>
    <row r="2484" spans="1:5" x14ac:dyDescent="0.15">
      <c r="A2484" s="62">
        <v>202208</v>
      </c>
      <c r="B2484" s="63" t="s">
        <v>144</v>
      </c>
      <c r="C2484" s="59">
        <v>1671</v>
      </c>
      <c r="D2484" s="64" t="s">
        <v>196</v>
      </c>
      <c r="E2484" s="52"/>
    </row>
    <row r="2485" spans="1:5" x14ac:dyDescent="0.15">
      <c r="A2485" s="62">
        <v>202208</v>
      </c>
      <c r="B2485" s="63" t="s">
        <v>37</v>
      </c>
      <c r="C2485" s="59">
        <v>112</v>
      </c>
      <c r="D2485" s="64" t="s">
        <v>196</v>
      </c>
      <c r="E2485" s="52"/>
    </row>
    <row r="2486" spans="1:5" x14ac:dyDescent="0.15">
      <c r="A2486" s="62">
        <v>202208</v>
      </c>
      <c r="B2486" s="63" t="s">
        <v>37</v>
      </c>
      <c r="C2486" s="61">
        <v>759</v>
      </c>
      <c r="D2486" s="64" t="s">
        <v>196</v>
      </c>
      <c r="E2486" s="52"/>
    </row>
    <row r="2487" spans="1:5" x14ac:dyDescent="0.15">
      <c r="A2487" s="62">
        <v>202208</v>
      </c>
      <c r="B2487" s="63" t="s">
        <v>37</v>
      </c>
      <c r="C2487" s="59">
        <v>738</v>
      </c>
      <c r="D2487" s="64" t="s">
        <v>196</v>
      </c>
      <c r="E2487" s="52"/>
    </row>
    <row r="2488" spans="1:5" x14ac:dyDescent="0.15">
      <c r="A2488" s="62">
        <v>202208</v>
      </c>
      <c r="B2488" s="63" t="s">
        <v>37</v>
      </c>
      <c r="C2488" s="61">
        <v>2144</v>
      </c>
      <c r="D2488" s="64" t="s">
        <v>196</v>
      </c>
      <c r="E2488" s="52"/>
    </row>
    <row r="2489" spans="1:5" x14ac:dyDescent="0.15">
      <c r="A2489" s="62">
        <v>202208</v>
      </c>
      <c r="B2489" s="63" t="s">
        <v>37</v>
      </c>
      <c r="C2489" s="59">
        <v>1977</v>
      </c>
      <c r="D2489" s="64" t="s">
        <v>196</v>
      </c>
      <c r="E2489" s="52"/>
    </row>
    <row r="2490" spans="1:5" x14ac:dyDescent="0.15">
      <c r="A2490" s="62">
        <v>202208</v>
      </c>
      <c r="B2490" s="63" t="s">
        <v>7</v>
      </c>
      <c r="C2490" s="61">
        <v>348</v>
      </c>
      <c r="D2490" s="64" t="s">
        <v>196</v>
      </c>
      <c r="E2490" s="52"/>
    </row>
    <row r="2491" spans="1:5" x14ac:dyDescent="0.15">
      <c r="A2491" s="62">
        <v>202208</v>
      </c>
      <c r="B2491" s="63" t="s">
        <v>78</v>
      </c>
      <c r="C2491" s="59">
        <v>4511</v>
      </c>
      <c r="D2491" s="64" t="s">
        <v>196</v>
      </c>
      <c r="E2491" s="52"/>
    </row>
    <row r="2492" spans="1:5" x14ac:dyDescent="0.15">
      <c r="A2492" s="62">
        <v>202208</v>
      </c>
      <c r="B2492" s="63" t="s">
        <v>37</v>
      </c>
      <c r="C2492" s="59">
        <v>11136</v>
      </c>
      <c r="D2492" s="64" t="s">
        <v>196</v>
      </c>
      <c r="E2492" s="52"/>
    </row>
    <row r="2493" spans="1:5" x14ac:dyDescent="0.15">
      <c r="A2493" s="62">
        <v>202208</v>
      </c>
      <c r="B2493" s="63" t="s">
        <v>37</v>
      </c>
      <c r="C2493" s="61">
        <v>62933</v>
      </c>
      <c r="D2493" s="64" t="s">
        <v>196</v>
      </c>
      <c r="E2493" s="52"/>
    </row>
    <row r="2494" spans="1:5" x14ac:dyDescent="0.15">
      <c r="A2494" s="62">
        <v>202208</v>
      </c>
      <c r="B2494" s="63" t="s">
        <v>37</v>
      </c>
      <c r="C2494" s="61">
        <v>41969</v>
      </c>
      <c r="D2494" s="64" t="s">
        <v>196</v>
      </c>
      <c r="E2494" s="52"/>
    </row>
    <row r="2495" spans="1:5" x14ac:dyDescent="0.15">
      <c r="A2495" s="62">
        <v>202208</v>
      </c>
      <c r="B2495" s="63" t="s">
        <v>78</v>
      </c>
      <c r="C2495" s="61">
        <v>17366</v>
      </c>
      <c r="D2495" s="64" t="s">
        <v>196</v>
      </c>
      <c r="E2495" s="52"/>
    </row>
    <row r="2496" spans="1:5" x14ac:dyDescent="0.15">
      <c r="A2496" s="62">
        <v>202208</v>
      </c>
      <c r="B2496" s="63" t="s">
        <v>7</v>
      </c>
      <c r="C2496" s="61">
        <v>819</v>
      </c>
      <c r="D2496" s="64" t="s">
        <v>196</v>
      </c>
      <c r="E2496" s="52"/>
    </row>
    <row r="2497" spans="1:5" x14ac:dyDescent="0.15">
      <c r="A2497" s="62">
        <v>202208</v>
      </c>
      <c r="B2497" s="63" t="s">
        <v>7</v>
      </c>
      <c r="C2497" s="59">
        <v>1444</v>
      </c>
      <c r="D2497" s="64" t="s">
        <v>196</v>
      </c>
      <c r="E2497" s="52"/>
    </row>
    <row r="2498" spans="1:5" x14ac:dyDescent="0.15">
      <c r="A2498" s="62">
        <v>202208</v>
      </c>
      <c r="B2498" s="63" t="s">
        <v>144</v>
      </c>
      <c r="C2498" s="59">
        <v>10357</v>
      </c>
      <c r="D2498" s="64" t="s">
        <v>196</v>
      </c>
      <c r="E2498" s="52"/>
    </row>
    <row r="2499" spans="1:5" x14ac:dyDescent="0.15">
      <c r="A2499" s="62">
        <v>202208</v>
      </c>
      <c r="B2499" s="63" t="s">
        <v>144</v>
      </c>
      <c r="C2499" s="61">
        <v>63998</v>
      </c>
      <c r="D2499" s="64" t="s">
        <v>196</v>
      </c>
      <c r="E2499" s="52"/>
    </row>
    <row r="2500" spans="1:5" x14ac:dyDescent="0.15">
      <c r="A2500" s="62">
        <v>202208</v>
      </c>
      <c r="B2500" s="63" t="s">
        <v>7</v>
      </c>
      <c r="C2500" s="59">
        <v>214</v>
      </c>
      <c r="D2500" s="64" t="s">
        <v>196</v>
      </c>
      <c r="E2500" s="52"/>
    </row>
    <row r="2501" spans="1:5" x14ac:dyDescent="0.15">
      <c r="A2501" s="62">
        <v>202208</v>
      </c>
      <c r="B2501" s="63" t="s">
        <v>78</v>
      </c>
      <c r="C2501" s="59">
        <v>5534</v>
      </c>
      <c r="D2501" s="64" t="s">
        <v>196</v>
      </c>
      <c r="E2501" s="52"/>
    </row>
    <row r="2502" spans="1:5" x14ac:dyDescent="0.15">
      <c r="A2502" s="62">
        <v>202208</v>
      </c>
      <c r="B2502" s="63" t="s">
        <v>78</v>
      </c>
      <c r="C2502" s="59">
        <v>418</v>
      </c>
      <c r="D2502" s="64" t="s">
        <v>196</v>
      </c>
      <c r="E2502" s="52"/>
    </row>
    <row r="2503" spans="1:5" x14ac:dyDescent="0.15">
      <c r="A2503" s="62">
        <v>202208</v>
      </c>
      <c r="B2503" s="63" t="s">
        <v>78</v>
      </c>
      <c r="C2503" s="59">
        <v>3156</v>
      </c>
      <c r="D2503" s="64" t="s">
        <v>196</v>
      </c>
      <c r="E2503" s="52"/>
    </row>
    <row r="2504" spans="1:5" x14ac:dyDescent="0.15">
      <c r="A2504" s="62">
        <v>202208</v>
      </c>
      <c r="B2504" s="63" t="s">
        <v>78</v>
      </c>
      <c r="C2504" s="61">
        <v>2877</v>
      </c>
      <c r="D2504" s="64" t="s">
        <v>196</v>
      </c>
      <c r="E2504" s="52"/>
    </row>
    <row r="2505" spans="1:5" x14ac:dyDescent="0.15">
      <c r="A2505" s="62">
        <v>202208</v>
      </c>
      <c r="B2505" s="63" t="s">
        <v>78</v>
      </c>
      <c r="C2505" s="59">
        <v>975</v>
      </c>
      <c r="D2505" s="64" t="s">
        <v>196</v>
      </c>
      <c r="E2505" s="52"/>
    </row>
    <row r="2506" spans="1:5" x14ac:dyDescent="0.15">
      <c r="A2506" s="62">
        <v>202208</v>
      </c>
      <c r="B2506" s="63" t="s">
        <v>78</v>
      </c>
      <c r="C2506" s="61">
        <v>0</v>
      </c>
      <c r="D2506" s="64" t="s">
        <v>196</v>
      </c>
      <c r="E2506" s="52"/>
    </row>
    <row r="2507" spans="1:5" x14ac:dyDescent="0.15">
      <c r="A2507" s="62">
        <v>202208</v>
      </c>
      <c r="B2507" s="63" t="s">
        <v>144</v>
      </c>
      <c r="C2507" s="61">
        <v>12540</v>
      </c>
      <c r="D2507" s="64" t="s">
        <v>196</v>
      </c>
      <c r="E2507" s="52"/>
    </row>
    <row r="2508" spans="1:5" x14ac:dyDescent="0.15">
      <c r="A2508" s="62">
        <v>202208</v>
      </c>
      <c r="B2508" s="63" t="s">
        <v>78</v>
      </c>
      <c r="C2508" s="61">
        <v>260</v>
      </c>
      <c r="D2508" s="64" t="s">
        <v>196</v>
      </c>
      <c r="E2508" s="52"/>
    </row>
    <row r="2509" spans="1:5" x14ac:dyDescent="0.15">
      <c r="A2509" s="62">
        <v>202208</v>
      </c>
      <c r="B2509" s="63" t="s">
        <v>78</v>
      </c>
      <c r="C2509" s="59">
        <v>28</v>
      </c>
      <c r="D2509" s="64" t="s">
        <v>196</v>
      </c>
      <c r="E2509" s="52"/>
    </row>
    <row r="2510" spans="1:5" x14ac:dyDescent="0.15">
      <c r="A2510" s="62">
        <v>202208</v>
      </c>
      <c r="B2510" s="63" t="s">
        <v>78</v>
      </c>
      <c r="C2510" s="61">
        <v>891</v>
      </c>
      <c r="D2510" s="64" t="s">
        <v>196</v>
      </c>
      <c r="E2510" s="52"/>
    </row>
    <row r="2511" spans="1:5" x14ac:dyDescent="0.15">
      <c r="A2511" s="62">
        <v>202208</v>
      </c>
      <c r="B2511" s="63" t="s">
        <v>78</v>
      </c>
      <c r="C2511" s="59">
        <v>4478</v>
      </c>
      <c r="D2511" s="64" t="s">
        <v>196</v>
      </c>
      <c r="E2511" s="52"/>
    </row>
    <row r="2512" spans="1:5" x14ac:dyDescent="0.15">
      <c r="A2512" s="62">
        <v>202208</v>
      </c>
      <c r="B2512" s="63" t="s">
        <v>78</v>
      </c>
      <c r="C2512" s="61">
        <v>168</v>
      </c>
      <c r="D2512" s="64" t="s">
        <v>196</v>
      </c>
      <c r="E2512" s="52"/>
    </row>
    <row r="2513" spans="1:5" x14ac:dyDescent="0.15">
      <c r="A2513" s="62">
        <v>202208</v>
      </c>
      <c r="B2513" s="63" t="s">
        <v>78</v>
      </c>
      <c r="C2513" s="59">
        <v>4826</v>
      </c>
      <c r="D2513" s="64" t="s">
        <v>196</v>
      </c>
      <c r="E2513" s="52"/>
    </row>
    <row r="2514" spans="1:5" x14ac:dyDescent="0.15">
      <c r="A2514" s="62">
        <v>202208</v>
      </c>
      <c r="B2514" s="63" t="s">
        <v>78</v>
      </c>
      <c r="C2514" s="59">
        <v>627</v>
      </c>
      <c r="D2514" s="64" t="s">
        <v>196</v>
      </c>
      <c r="E2514" s="52"/>
    </row>
    <row r="2515" spans="1:5" x14ac:dyDescent="0.15">
      <c r="A2515" s="62">
        <v>202208</v>
      </c>
      <c r="B2515" s="63" t="s">
        <v>78</v>
      </c>
      <c r="C2515" s="61">
        <v>441</v>
      </c>
      <c r="D2515" s="64" t="s">
        <v>196</v>
      </c>
      <c r="E2515" s="52"/>
    </row>
    <row r="2516" spans="1:5" x14ac:dyDescent="0.15">
      <c r="A2516" s="62">
        <v>202208</v>
      </c>
      <c r="B2516" s="63" t="s">
        <v>78</v>
      </c>
      <c r="C2516" s="59">
        <v>105</v>
      </c>
      <c r="D2516" s="64" t="s">
        <v>196</v>
      </c>
      <c r="E2516" s="52"/>
    </row>
    <row r="2517" spans="1:5" x14ac:dyDescent="0.15">
      <c r="A2517" s="62">
        <v>202208</v>
      </c>
      <c r="B2517" s="63" t="s">
        <v>7</v>
      </c>
      <c r="C2517" s="59">
        <v>202</v>
      </c>
      <c r="D2517" s="64" t="s">
        <v>196</v>
      </c>
      <c r="E2517" s="52"/>
    </row>
    <row r="2518" spans="1:5" x14ac:dyDescent="0.15">
      <c r="A2518" s="62">
        <v>202208</v>
      </c>
      <c r="B2518" s="63" t="s">
        <v>7</v>
      </c>
      <c r="C2518" s="59">
        <v>128</v>
      </c>
      <c r="D2518" s="64" t="s">
        <v>196</v>
      </c>
      <c r="E2518" s="52"/>
    </row>
    <row r="2519" spans="1:5" x14ac:dyDescent="0.15">
      <c r="A2519" s="62">
        <v>202208</v>
      </c>
      <c r="B2519" s="63" t="s">
        <v>144</v>
      </c>
      <c r="C2519" s="61">
        <v>41658</v>
      </c>
      <c r="D2519" s="64" t="s">
        <v>196</v>
      </c>
      <c r="E2519" s="52"/>
    </row>
    <row r="2520" spans="1:5" x14ac:dyDescent="0.15">
      <c r="A2520" s="62">
        <v>202208</v>
      </c>
      <c r="B2520" s="63" t="s">
        <v>37</v>
      </c>
      <c r="C2520" s="59">
        <v>474</v>
      </c>
      <c r="D2520" s="64" t="s">
        <v>196</v>
      </c>
      <c r="E2520" s="52"/>
    </row>
    <row r="2521" spans="1:5" x14ac:dyDescent="0.15">
      <c r="A2521" s="62">
        <v>202208</v>
      </c>
      <c r="B2521" s="63" t="s">
        <v>37</v>
      </c>
      <c r="C2521" s="59">
        <v>140</v>
      </c>
      <c r="D2521" s="64" t="s">
        <v>196</v>
      </c>
      <c r="E2521" s="52"/>
    </row>
    <row r="2522" spans="1:5" x14ac:dyDescent="0.15">
      <c r="A2522" s="62">
        <v>202208</v>
      </c>
      <c r="B2522" s="63" t="s">
        <v>124</v>
      </c>
      <c r="C2522" s="59">
        <v>10</v>
      </c>
      <c r="D2522" s="64" t="s">
        <v>196</v>
      </c>
      <c r="E2522" s="52"/>
    </row>
    <row r="2523" spans="1:5" x14ac:dyDescent="0.15">
      <c r="A2523" s="62">
        <v>202208</v>
      </c>
      <c r="B2523" s="63" t="s">
        <v>124</v>
      </c>
      <c r="C2523" s="61">
        <v>3</v>
      </c>
      <c r="D2523" s="64" t="s">
        <v>196</v>
      </c>
      <c r="E2523" s="52"/>
    </row>
    <row r="2524" spans="1:5" x14ac:dyDescent="0.15">
      <c r="A2524" s="62">
        <v>202208</v>
      </c>
      <c r="B2524" s="63" t="s">
        <v>124</v>
      </c>
      <c r="C2524" s="59">
        <v>7</v>
      </c>
      <c r="D2524" s="64" t="s">
        <v>196</v>
      </c>
      <c r="E2524" s="52"/>
    </row>
    <row r="2525" spans="1:5" x14ac:dyDescent="0.15">
      <c r="A2525" s="62">
        <v>202208</v>
      </c>
      <c r="B2525" s="63" t="s">
        <v>37</v>
      </c>
      <c r="C2525" s="61">
        <v>543</v>
      </c>
      <c r="D2525" s="64" t="s">
        <v>196</v>
      </c>
      <c r="E2525" s="52"/>
    </row>
    <row r="2526" spans="1:5" x14ac:dyDescent="0.15">
      <c r="A2526" s="62">
        <v>202208</v>
      </c>
      <c r="B2526" s="63" t="s">
        <v>78</v>
      </c>
      <c r="C2526" s="59">
        <v>133</v>
      </c>
      <c r="D2526" s="64" t="s">
        <v>196</v>
      </c>
      <c r="E2526" s="52"/>
    </row>
    <row r="2527" spans="1:5" x14ac:dyDescent="0.15">
      <c r="A2527" s="62">
        <v>202208</v>
      </c>
      <c r="B2527" s="63" t="s">
        <v>78</v>
      </c>
      <c r="C2527" s="61">
        <v>1346</v>
      </c>
      <c r="D2527" s="64" t="s">
        <v>196</v>
      </c>
      <c r="E2527" s="52"/>
    </row>
    <row r="2528" spans="1:5" x14ac:dyDescent="0.15">
      <c r="A2528" s="62">
        <v>202208</v>
      </c>
      <c r="B2528" s="63" t="s">
        <v>124</v>
      </c>
      <c r="C2528" s="59">
        <v>21</v>
      </c>
      <c r="D2528" s="64" t="s">
        <v>196</v>
      </c>
      <c r="E2528" s="52"/>
    </row>
    <row r="2529" spans="1:5" x14ac:dyDescent="0.15">
      <c r="A2529" s="62">
        <v>202208</v>
      </c>
      <c r="B2529" s="63" t="s">
        <v>37</v>
      </c>
      <c r="C2529" s="61">
        <v>29901</v>
      </c>
      <c r="D2529" s="64" t="s">
        <v>196</v>
      </c>
      <c r="E2529" s="52"/>
    </row>
    <row r="2530" spans="1:5" x14ac:dyDescent="0.15">
      <c r="A2530" s="62">
        <v>202208</v>
      </c>
      <c r="B2530" s="63" t="s">
        <v>124</v>
      </c>
      <c r="C2530" s="59">
        <v>645</v>
      </c>
      <c r="D2530" s="64" t="s">
        <v>196</v>
      </c>
      <c r="E2530" s="52"/>
    </row>
    <row r="2531" spans="1:5" x14ac:dyDescent="0.15">
      <c r="A2531" s="62">
        <v>202208</v>
      </c>
      <c r="B2531" s="63" t="s">
        <v>124</v>
      </c>
      <c r="C2531" s="61">
        <v>12</v>
      </c>
      <c r="D2531" s="64" t="s">
        <v>196</v>
      </c>
      <c r="E2531" s="52"/>
    </row>
    <row r="2532" spans="1:5" x14ac:dyDescent="0.15">
      <c r="A2532" s="62">
        <v>202208</v>
      </c>
      <c r="B2532" s="63" t="s">
        <v>124</v>
      </c>
      <c r="C2532" s="59">
        <v>56</v>
      </c>
      <c r="D2532" s="64" t="s">
        <v>196</v>
      </c>
      <c r="E2532" s="52"/>
    </row>
    <row r="2533" spans="1:5" x14ac:dyDescent="0.15">
      <c r="A2533" s="62">
        <v>202208</v>
      </c>
      <c r="B2533" s="63" t="s">
        <v>124</v>
      </c>
      <c r="C2533" s="61">
        <v>221</v>
      </c>
      <c r="D2533" s="64" t="s">
        <v>196</v>
      </c>
      <c r="E2533" s="52"/>
    </row>
    <row r="2534" spans="1:5" x14ac:dyDescent="0.15">
      <c r="A2534" s="62">
        <v>202208</v>
      </c>
      <c r="B2534" s="63" t="s">
        <v>124</v>
      </c>
      <c r="C2534" s="59">
        <v>24</v>
      </c>
      <c r="D2534" s="64" t="s">
        <v>196</v>
      </c>
      <c r="E2534" s="52"/>
    </row>
    <row r="2535" spans="1:5" x14ac:dyDescent="0.15">
      <c r="A2535" s="62">
        <v>202208</v>
      </c>
      <c r="B2535" s="63" t="s">
        <v>37</v>
      </c>
      <c r="C2535" s="61">
        <v>483</v>
      </c>
      <c r="D2535" s="64" t="s">
        <v>196</v>
      </c>
      <c r="E2535" s="52"/>
    </row>
    <row r="2536" spans="1:5" x14ac:dyDescent="0.15">
      <c r="A2536" s="62">
        <v>202208</v>
      </c>
      <c r="B2536" s="63" t="s">
        <v>37</v>
      </c>
      <c r="C2536" s="59">
        <v>12844</v>
      </c>
      <c r="D2536" s="64" t="s">
        <v>196</v>
      </c>
      <c r="E2536" s="52"/>
    </row>
    <row r="2537" spans="1:5" x14ac:dyDescent="0.15">
      <c r="A2537" s="62">
        <v>202208</v>
      </c>
      <c r="B2537" s="63" t="s">
        <v>144</v>
      </c>
      <c r="C2537" s="59">
        <v>11252</v>
      </c>
      <c r="D2537" s="64" t="s">
        <v>196</v>
      </c>
      <c r="E2537" s="52"/>
    </row>
    <row r="2538" spans="1:5" x14ac:dyDescent="0.15">
      <c r="A2538" s="62">
        <v>202208</v>
      </c>
      <c r="B2538" s="63" t="s">
        <v>124</v>
      </c>
      <c r="C2538" s="59">
        <v>0</v>
      </c>
      <c r="D2538" s="64" t="s">
        <v>196</v>
      </c>
      <c r="E2538" s="52"/>
    </row>
    <row r="2539" spans="1:5" x14ac:dyDescent="0.15">
      <c r="A2539" s="62">
        <v>202208</v>
      </c>
      <c r="B2539" s="63" t="s">
        <v>7</v>
      </c>
      <c r="C2539" s="61">
        <v>4789</v>
      </c>
      <c r="D2539" s="64" t="s">
        <v>196</v>
      </c>
      <c r="E2539" s="52"/>
    </row>
    <row r="2540" spans="1:5" x14ac:dyDescent="0.15">
      <c r="A2540" s="62">
        <v>202208</v>
      </c>
      <c r="B2540" s="63" t="s">
        <v>78</v>
      </c>
      <c r="C2540" s="61">
        <v>720</v>
      </c>
      <c r="D2540" s="64" t="s">
        <v>196</v>
      </c>
      <c r="E2540" s="52"/>
    </row>
    <row r="2541" spans="1:5" x14ac:dyDescent="0.15">
      <c r="A2541" s="62">
        <v>202208</v>
      </c>
      <c r="B2541" s="63" t="s">
        <v>124</v>
      </c>
      <c r="C2541" s="61">
        <v>40</v>
      </c>
      <c r="D2541" s="64" t="s">
        <v>196</v>
      </c>
      <c r="E2541" s="52"/>
    </row>
    <row r="2542" spans="1:5" x14ac:dyDescent="0.15">
      <c r="A2542" s="62">
        <v>202208</v>
      </c>
      <c r="B2542" s="63" t="s">
        <v>7</v>
      </c>
      <c r="C2542" s="61">
        <v>604</v>
      </c>
      <c r="D2542" s="64" t="s">
        <v>196</v>
      </c>
      <c r="E2542" s="52"/>
    </row>
    <row r="2543" spans="1:5" x14ac:dyDescent="0.15">
      <c r="A2543" s="62">
        <v>202208</v>
      </c>
      <c r="B2543" s="63" t="s">
        <v>37</v>
      </c>
      <c r="C2543" s="59">
        <v>724</v>
      </c>
      <c r="D2543" s="64" t="s">
        <v>196</v>
      </c>
      <c r="E2543" s="52"/>
    </row>
    <row r="2544" spans="1:5" x14ac:dyDescent="0.15">
      <c r="A2544" s="62">
        <v>202208</v>
      </c>
      <c r="B2544" s="63" t="s">
        <v>78</v>
      </c>
      <c r="C2544" s="59">
        <v>0</v>
      </c>
      <c r="D2544" s="64" t="s">
        <v>196</v>
      </c>
      <c r="E2544" s="52"/>
    </row>
    <row r="2545" spans="1:5" x14ac:dyDescent="0.15">
      <c r="A2545" s="62">
        <v>202208</v>
      </c>
      <c r="B2545" s="63" t="s">
        <v>7</v>
      </c>
      <c r="C2545" s="61">
        <v>3</v>
      </c>
      <c r="D2545" s="64" t="s">
        <v>196</v>
      </c>
      <c r="E2545" s="52"/>
    </row>
    <row r="2546" spans="1:5" x14ac:dyDescent="0.15">
      <c r="A2546" s="62">
        <v>202208</v>
      </c>
      <c r="B2546" s="63" t="s">
        <v>37</v>
      </c>
      <c r="C2546" s="61">
        <v>418</v>
      </c>
      <c r="D2546" s="64" t="s">
        <v>196</v>
      </c>
      <c r="E2546" s="52"/>
    </row>
    <row r="2547" spans="1:5" x14ac:dyDescent="0.15">
      <c r="A2547" s="62">
        <v>202208</v>
      </c>
      <c r="B2547" s="63" t="s">
        <v>37</v>
      </c>
      <c r="C2547" s="59">
        <v>0</v>
      </c>
      <c r="D2547" s="64" t="s">
        <v>196</v>
      </c>
      <c r="E2547" s="52"/>
    </row>
    <row r="2548" spans="1:5" x14ac:dyDescent="0.15">
      <c r="A2548" s="62">
        <v>202208</v>
      </c>
      <c r="B2548" s="63" t="s">
        <v>7</v>
      </c>
      <c r="C2548" s="59">
        <v>154</v>
      </c>
      <c r="D2548" s="64" t="s">
        <v>196</v>
      </c>
      <c r="E2548" s="52"/>
    </row>
    <row r="2549" spans="1:5" x14ac:dyDescent="0.15">
      <c r="A2549" s="62">
        <v>202208</v>
      </c>
      <c r="B2549" s="63" t="s">
        <v>78</v>
      </c>
      <c r="C2549" s="61">
        <v>163</v>
      </c>
      <c r="D2549" s="64" t="s">
        <v>196</v>
      </c>
      <c r="E2549" s="52"/>
    </row>
    <row r="2550" spans="1:5" x14ac:dyDescent="0.15">
      <c r="A2550" s="62">
        <v>202208</v>
      </c>
      <c r="B2550" s="63" t="s">
        <v>37</v>
      </c>
      <c r="C2550" s="61">
        <v>0</v>
      </c>
      <c r="D2550" s="64" t="s">
        <v>196</v>
      </c>
      <c r="E2550" s="52"/>
    </row>
    <row r="2551" spans="1:5" x14ac:dyDescent="0.15">
      <c r="A2551" s="62">
        <v>202208</v>
      </c>
      <c r="B2551" s="63" t="s">
        <v>37</v>
      </c>
      <c r="C2551" s="61">
        <v>9216</v>
      </c>
      <c r="D2551" s="64" t="s">
        <v>196</v>
      </c>
      <c r="E2551" s="52"/>
    </row>
    <row r="2552" spans="1:5" x14ac:dyDescent="0.15">
      <c r="A2552" s="62">
        <v>202208</v>
      </c>
      <c r="B2552" s="63" t="s">
        <v>78</v>
      </c>
      <c r="C2552" s="61">
        <v>36188</v>
      </c>
      <c r="D2552" s="64" t="s">
        <v>196</v>
      </c>
      <c r="E2552" s="52"/>
    </row>
    <row r="2553" spans="1:5" x14ac:dyDescent="0.15">
      <c r="A2553" s="62">
        <v>202208</v>
      </c>
      <c r="B2553" s="63" t="s">
        <v>78</v>
      </c>
      <c r="C2553" s="59">
        <v>1866</v>
      </c>
      <c r="D2553" s="64" t="s">
        <v>196</v>
      </c>
      <c r="E2553" s="52"/>
    </row>
    <row r="2554" spans="1:5" x14ac:dyDescent="0.15">
      <c r="A2554" s="62">
        <v>202208</v>
      </c>
      <c r="B2554" s="63" t="s">
        <v>37</v>
      </c>
      <c r="C2554" s="61">
        <v>1151</v>
      </c>
      <c r="D2554" s="64" t="s">
        <v>196</v>
      </c>
      <c r="E2554" s="52"/>
    </row>
    <row r="2555" spans="1:5" x14ac:dyDescent="0.15">
      <c r="A2555" s="62">
        <v>202208</v>
      </c>
      <c r="B2555" s="63" t="s">
        <v>37</v>
      </c>
      <c r="C2555" s="59">
        <v>780</v>
      </c>
      <c r="D2555" s="64" t="s">
        <v>196</v>
      </c>
      <c r="E2555" s="52"/>
    </row>
    <row r="2556" spans="1:5" x14ac:dyDescent="0.15">
      <c r="A2556" s="62">
        <v>202208</v>
      </c>
      <c r="B2556" s="63" t="s">
        <v>78</v>
      </c>
      <c r="C2556" s="61">
        <v>539</v>
      </c>
      <c r="D2556" s="64" t="s">
        <v>196</v>
      </c>
      <c r="E2556" s="52"/>
    </row>
    <row r="2557" spans="1:5" x14ac:dyDescent="0.15">
      <c r="A2557" s="62">
        <v>202208</v>
      </c>
      <c r="B2557" s="63" t="s">
        <v>78</v>
      </c>
      <c r="C2557" s="59">
        <v>7035</v>
      </c>
      <c r="D2557" s="64" t="s">
        <v>196</v>
      </c>
      <c r="E2557" s="52"/>
    </row>
    <row r="2558" spans="1:5" x14ac:dyDescent="0.15">
      <c r="A2558" s="62">
        <v>202208</v>
      </c>
      <c r="B2558" s="63" t="s">
        <v>78</v>
      </c>
      <c r="C2558" s="59">
        <v>836</v>
      </c>
      <c r="D2558" s="64" t="s">
        <v>196</v>
      </c>
      <c r="E2558" s="52"/>
    </row>
    <row r="2559" spans="1:5" x14ac:dyDescent="0.15">
      <c r="A2559" s="62">
        <v>202208</v>
      </c>
      <c r="B2559" s="63" t="s">
        <v>78</v>
      </c>
      <c r="C2559" s="61">
        <v>516</v>
      </c>
      <c r="D2559" s="64" t="s">
        <v>196</v>
      </c>
      <c r="E2559" s="52"/>
    </row>
    <row r="2560" spans="1:5" x14ac:dyDescent="0.15">
      <c r="A2560" s="62">
        <v>202208</v>
      </c>
      <c r="B2560" s="63" t="s">
        <v>78</v>
      </c>
      <c r="C2560" s="59">
        <v>158</v>
      </c>
      <c r="D2560" s="64" t="s">
        <v>196</v>
      </c>
      <c r="E2560" s="52"/>
    </row>
    <row r="2561" spans="1:5" x14ac:dyDescent="0.15">
      <c r="A2561" s="62">
        <v>202208</v>
      </c>
      <c r="B2561" s="63" t="s">
        <v>78</v>
      </c>
      <c r="C2561" s="61">
        <v>335</v>
      </c>
      <c r="D2561" s="64" t="s">
        <v>196</v>
      </c>
      <c r="E2561" s="52"/>
    </row>
    <row r="2562" spans="1:5" x14ac:dyDescent="0.15">
      <c r="A2562" s="62">
        <v>202208</v>
      </c>
      <c r="B2562" s="63" t="s">
        <v>124</v>
      </c>
      <c r="C2562" s="59">
        <v>0</v>
      </c>
      <c r="D2562" s="64" t="s">
        <v>196</v>
      </c>
      <c r="E2562" s="52"/>
    </row>
    <row r="2563" spans="1:5" x14ac:dyDescent="0.15">
      <c r="A2563" s="62">
        <v>202208</v>
      </c>
      <c r="B2563" s="63" t="s">
        <v>144</v>
      </c>
      <c r="C2563" s="59">
        <v>1736</v>
      </c>
      <c r="D2563" s="64" t="s">
        <v>196</v>
      </c>
      <c r="E2563" s="52"/>
    </row>
    <row r="2564" spans="1:5" x14ac:dyDescent="0.15">
      <c r="A2564" s="62">
        <v>202208</v>
      </c>
      <c r="B2564" s="63" t="s">
        <v>7</v>
      </c>
      <c r="C2564" s="61">
        <v>351</v>
      </c>
      <c r="D2564" s="64" t="s">
        <v>196</v>
      </c>
      <c r="E2564" s="52"/>
    </row>
    <row r="2565" spans="1:5" x14ac:dyDescent="0.15">
      <c r="A2565" s="62">
        <v>202208</v>
      </c>
      <c r="B2565" s="63" t="s">
        <v>7</v>
      </c>
      <c r="C2565" s="61">
        <v>7</v>
      </c>
      <c r="D2565" s="64" t="s">
        <v>196</v>
      </c>
      <c r="E2565" s="52"/>
    </row>
    <row r="2566" spans="1:5" x14ac:dyDescent="0.15">
      <c r="A2566" s="62">
        <v>202208</v>
      </c>
      <c r="B2566" s="63" t="s">
        <v>144</v>
      </c>
      <c r="C2566" s="61">
        <v>9118</v>
      </c>
      <c r="D2566" s="64" t="s">
        <v>196</v>
      </c>
      <c r="E2566" s="52"/>
    </row>
    <row r="2567" spans="1:5" x14ac:dyDescent="0.15">
      <c r="A2567" s="62">
        <v>202208</v>
      </c>
      <c r="B2567" s="63" t="s">
        <v>78</v>
      </c>
      <c r="C2567" s="61">
        <v>23405</v>
      </c>
      <c r="D2567" s="64" t="s">
        <v>196</v>
      </c>
      <c r="E2567" s="52"/>
    </row>
    <row r="2568" spans="1:5" x14ac:dyDescent="0.15">
      <c r="A2568" s="62">
        <v>202208</v>
      </c>
      <c r="B2568" s="63" t="s">
        <v>7</v>
      </c>
      <c r="C2568" s="59">
        <v>1782</v>
      </c>
      <c r="D2568" s="64" t="s">
        <v>196</v>
      </c>
      <c r="E2568" s="52"/>
    </row>
    <row r="2569" spans="1:5" x14ac:dyDescent="0.15">
      <c r="A2569" s="62">
        <v>202208</v>
      </c>
      <c r="B2569" s="63" t="s">
        <v>124</v>
      </c>
      <c r="C2569" s="59">
        <v>0</v>
      </c>
      <c r="D2569" s="64" t="s">
        <v>196</v>
      </c>
      <c r="E2569" s="52"/>
    </row>
    <row r="2570" spans="1:5" x14ac:dyDescent="0.15">
      <c r="A2570" s="62">
        <v>202208</v>
      </c>
      <c r="B2570" s="63" t="s">
        <v>7</v>
      </c>
      <c r="C2570" s="61">
        <v>3650</v>
      </c>
      <c r="D2570" s="64" t="s">
        <v>196</v>
      </c>
      <c r="E2570" s="52"/>
    </row>
    <row r="2571" spans="1:5" x14ac:dyDescent="0.15">
      <c r="A2571" s="62">
        <v>202208</v>
      </c>
      <c r="B2571" s="63" t="s">
        <v>78</v>
      </c>
      <c r="C2571" s="59">
        <v>0</v>
      </c>
      <c r="D2571" s="64" t="s">
        <v>196</v>
      </c>
      <c r="E2571" s="52"/>
    </row>
    <row r="2572" spans="1:5" x14ac:dyDescent="0.15">
      <c r="A2572" s="62">
        <v>202209</v>
      </c>
      <c r="B2572" s="63" t="s">
        <v>7</v>
      </c>
      <c r="C2572" s="59">
        <v>8267</v>
      </c>
      <c r="D2572" s="64" t="s">
        <v>196</v>
      </c>
      <c r="E2572" s="52"/>
    </row>
    <row r="2573" spans="1:5" x14ac:dyDescent="0.15">
      <c r="A2573" s="62">
        <v>202209</v>
      </c>
      <c r="B2573" s="63" t="s">
        <v>78</v>
      </c>
      <c r="C2573" s="61">
        <v>5652</v>
      </c>
      <c r="D2573" s="64" t="s">
        <v>196</v>
      </c>
      <c r="E2573" s="52"/>
    </row>
    <row r="2574" spans="1:5" x14ac:dyDescent="0.15">
      <c r="A2574" s="62">
        <v>202209</v>
      </c>
      <c r="B2574" s="63" t="s">
        <v>7</v>
      </c>
      <c r="C2574" s="61">
        <v>1919</v>
      </c>
      <c r="D2574" s="64" t="s">
        <v>196</v>
      </c>
      <c r="E2574" s="52"/>
    </row>
    <row r="2575" spans="1:5" x14ac:dyDescent="0.15">
      <c r="A2575" s="62">
        <v>202209</v>
      </c>
      <c r="B2575" s="63" t="s">
        <v>37</v>
      </c>
      <c r="C2575" s="59">
        <v>9744</v>
      </c>
      <c r="D2575" s="64" t="s">
        <v>196</v>
      </c>
      <c r="E2575" s="52"/>
    </row>
    <row r="2576" spans="1:5" x14ac:dyDescent="0.15">
      <c r="A2576" s="62">
        <v>202209</v>
      </c>
      <c r="B2576" s="63" t="s">
        <v>37</v>
      </c>
      <c r="C2576" s="59">
        <v>116</v>
      </c>
      <c r="D2576" s="64" t="s">
        <v>196</v>
      </c>
      <c r="E2576" s="52"/>
    </row>
    <row r="2577" spans="1:5" x14ac:dyDescent="0.15">
      <c r="A2577" s="62">
        <v>202209</v>
      </c>
      <c r="B2577" s="63" t="s">
        <v>37</v>
      </c>
      <c r="C2577" s="61">
        <v>1337</v>
      </c>
      <c r="D2577" s="64" t="s">
        <v>196</v>
      </c>
      <c r="E2577" s="52"/>
    </row>
    <row r="2578" spans="1:5" x14ac:dyDescent="0.15">
      <c r="A2578" s="62">
        <v>202209</v>
      </c>
      <c r="B2578" s="63" t="s">
        <v>37</v>
      </c>
      <c r="C2578" s="59">
        <v>14282</v>
      </c>
      <c r="D2578" s="64" t="s">
        <v>196</v>
      </c>
      <c r="E2578" s="52"/>
    </row>
    <row r="2579" spans="1:5" x14ac:dyDescent="0.15">
      <c r="A2579" s="62">
        <v>202209</v>
      </c>
      <c r="B2579" s="63" t="s">
        <v>37</v>
      </c>
      <c r="C2579" s="61">
        <v>641</v>
      </c>
      <c r="D2579" s="64" t="s">
        <v>196</v>
      </c>
      <c r="E2579" s="52"/>
    </row>
    <row r="2580" spans="1:5" x14ac:dyDescent="0.15">
      <c r="A2580" s="62">
        <v>202209</v>
      </c>
      <c r="B2580" s="63" t="s">
        <v>124</v>
      </c>
      <c r="C2580" s="61">
        <v>372</v>
      </c>
      <c r="D2580" s="64" t="s">
        <v>196</v>
      </c>
      <c r="E2580" s="52"/>
    </row>
    <row r="2581" spans="1:5" x14ac:dyDescent="0.15">
      <c r="A2581" s="62">
        <v>202209</v>
      </c>
      <c r="B2581" s="63" t="s">
        <v>124</v>
      </c>
      <c r="C2581" s="59">
        <v>358</v>
      </c>
      <c r="D2581" s="64" t="s">
        <v>196</v>
      </c>
      <c r="E2581" s="52"/>
    </row>
    <row r="2582" spans="1:5" x14ac:dyDescent="0.15">
      <c r="A2582" s="62">
        <v>202209</v>
      </c>
      <c r="B2582" s="63" t="s">
        <v>144</v>
      </c>
      <c r="C2582" s="59">
        <v>1411</v>
      </c>
      <c r="D2582" s="64" t="s">
        <v>196</v>
      </c>
      <c r="E2582" s="52"/>
    </row>
    <row r="2583" spans="1:5" x14ac:dyDescent="0.15">
      <c r="A2583" s="62">
        <v>202209</v>
      </c>
      <c r="B2583" s="63" t="s">
        <v>37</v>
      </c>
      <c r="C2583" s="59">
        <v>168</v>
      </c>
      <c r="D2583" s="64" t="s">
        <v>196</v>
      </c>
      <c r="E2583" s="52"/>
    </row>
    <row r="2584" spans="1:5" x14ac:dyDescent="0.15">
      <c r="A2584" s="62">
        <v>202209</v>
      </c>
      <c r="B2584" s="63" t="s">
        <v>37</v>
      </c>
      <c r="C2584" s="61">
        <v>727</v>
      </c>
      <c r="D2584" s="64" t="s">
        <v>196</v>
      </c>
      <c r="E2584" s="52"/>
    </row>
    <row r="2585" spans="1:5" x14ac:dyDescent="0.15">
      <c r="A2585" s="62">
        <v>202209</v>
      </c>
      <c r="B2585" s="63" t="s">
        <v>37</v>
      </c>
      <c r="C2585" s="59">
        <v>864</v>
      </c>
      <c r="D2585" s="64" t="s">
        <v>196</v>
      </c>
      <c r="E2585" s="52"/>
    </row>
    <row r="2586" spans="1:5" x14ac:dyDescent="0.15">
      <c r="A2586" s="62">
        <v>202209</v>
      </c>
      <c r="B2586" s="63" t="s">
        <v>37</v>
      </c>
      <c r="C2586" s="61">
        <v>3494</v>
      </c>
      <c r="D2586" s="64" t="s">
        <v>196</v>
      </c>
      <c r="E2586" s="52"/>
    </row>
    <row r="2587" spans="1:5" x14ac:dyDescent="0.15">
      <c r="A2587" s="62">
        <v>202209</v>
      </c>
      <c r="B2587" s="63" t="s">
        <v>37</v>
      </c>
      <c r="C2587" s="59">
        <v>3063</v>
      </c>
      <c r="D2587" s="64" t="s">
        <v>196</v>
      </c>
      <c r="E2587" s="52"/>
    </row>
    <row r="2588" spans="1:5" x14ac:dyDescent="0.15">
      <c r="A2588" s="62">
        <v>202209</v>
      </c>
      <c r="B2588" s="63" t="s">
        <v>7</v>
      </c>
      <c r="C2588" s="59">
        <v>418</v>
      </c>
      <c r="D2588" s="64" t="s">
        <v>196</v>
      </c>
      <c r="E2588" s="52"/>
    </row>
    <row r="2589" spans="1:5" x14ac:dyDescent="0.15">
      <c r="A2589" s="62">
        <v>202209</v>
      </c>
      <c r="B2589" s="63" t="s">
        <v>78</v>
      </c>
      <c r="C2589" s="61">
        <v>1003</v>
      </c>
      <c r="D2589" s="64" t="s">
        <v>196</v>
      </c>
      <c r="E2589" s="52"/>
    </row>
    <row r="2590" spans="1:5" x14ac:dyDescent="0.15">
      <c r="A2590" s="62">
        <v>202209</v>
      </c>
      <c r="B2590" s="63" t="s">
        <v>37</v>
      </c>
      <c r="C2590" s="59">
        <v>9726</v>
      </c>
      <c r="D2590" s="64" t="s">
        <v>196</v>
      </c>
      <c r="E2590" s="52"/>
    </row>
    <row r="2591" spans="1:5" x14ac:dyDescent="0.15">
      <c r="A2591" s="62">
        <v>202209</v>
      </c>
      <c r="B2591" s="63" t="s">
        <v>37</v>
      </c>
      <c r="C2591" s="61">
        <v>86054</v>
      </c>
      <c r="D2591" s="64" t="s">
        <v>196</v>
      </c>
      <c r="E2591" s="52"/>
    </row>
    <row r="2592" spans="1:5" x14ac:dyDescent="0.15">
      <c r="A2592" s="62">
        <v>202209</v>
      </c>
      <c r="B2592" s="63" t="s">
        <v>37</v>
      </c>
      <c r="C2592" s="61">
        <v>63893</v>
      </c>
      <c r="D2592" s="64" t="s">
        <v>196</v>
      </c>
      <c r="E2592" s="52"/>
    </row>
    <row r="2593" spans="1:5" x14ac:dyDescent="0.15">
      <c r="A2593" s="62">
        <v>202209</v>
      </c>
      <c r="B2593" s="63" t="s">
        <v>78</v>
      </c>
      <c r="C2593" s="61">
        <v>24291</v>
      </c>
      <c r="D2593" s="64" t="s">
        <v>196</v>
      </c>
      <c r="E2593" s="52"/>
    </row>
    <row r="2594" spans="1:5" x14ac:dyDescent="0.15">
      <c r="A2594" s="62">
        <v>202209</v>
      </c>
      <c r="B2594" s="63" t="s">
        <v>7</v>
      </c>
      <c r="C2594" s="61">
        <v>1126</v>
      </c>
      <c r="D2594" s="64" t="s">
        <v>196</v>
      </c>
      <c r="E2594" s="52"/>
    </row>
    <row r="2595" spans="1:5" x14ac:dyDescent="0.15">
      <c r="A2595" s="62">
        <v>202209</v>
      </c>
      <c r="B2595" s="63" t="s">
        <v>7</v>
      </c>
      <c r="C2595" s="59">
        <v>1764</v>
      </c>
      <c r="D2595" s="64" t="s">
        <v>196</v>
      </c>
      <c r="E2595" s="52"/>
    </row>
    <row r="2596" spans="1:5" x14ac:dyDescent="0.15">
      <c r="A2596" s="62">
        <v>202209</v>
      </c>
      <c r="B2596" s="63" t="s">
        <v>144</v>
      </c>
      <c r="C2596" s="59">
        <v>16092</v>
      </c>
      <c r="D2596" s="64" t="s">
        <v>196</v>
      </c>
      <c r="E2596" s="52"/>
    </row>
    <row r="2597" spans="1:5" x14ac:dyDescent="0.15">
      <c r="A2597" s="62">
        <v>202209</v>
      </c>
      <c r="B2597" s="63" t="s">
        <v>144</v>
      </c>
      <c r="C2597" s="61">
        <v>69740</v>
      </c>
      <c r="D2597" s="64" t="s">
        <v>196</v>
      </c>
      <c r="E2597" s="52"/>
    </row>
    <row r="2598" spans="1:5" x14ac:dyDescent="0.15">
      <c r="A2598" s="62">
        <v>202209</v>
      </c>
      <c r="B2598" s="63" t="s">
        <v>7</v>
      </c>
      <c r="C2598" s="59">
        <v>402</v>
      </c>
      <c r="D2598" s="64" t="s">
        <v>196</v>
      </c>
      <c r="E2598" s="52"/>
    </row>
    <row r="2599" spans="1:5" x14ac:dyDescent="0.15">
      <c r="A2599" s="62">
        <v>202209</v>
      </c>
      <c r="B2599" s="63" t="s">
        <v>78</v>
      </c>
      <c r="C2599" s="59">
        <v>8728</v>
      </c>
      <c r="D2599" s="64" t="s">
        <v>196</v>
      </c>
      <c r="E2599" s="52"/>
    </row>
    <row r="2600" spans="1:5" x14ac:dyDescent="0.15">
      <c r="A2600" s="62">
        <v>202209</v>
      </c>
      <c r="B2600" s="63" t="s">
        <v>78</v>
      </c>
      <c r="C2600" s="59">
        <v>534</v>
      </c>
      <c r="D2600" s="64" t="s">
        <v>196</v>
      </c>
      <c r="E2600" s="52"/>
    </row>
    <row r="2601" spans="1:5" x14ac:dyDescent="0.15">
      <c r="A2601" s="62">
        <v>202209</v>
      </c>
      <c r="B2601" s="63" t="s">
        <v>78</v>
      </c>
      <c r="C2601" s="59">
        <v>3842</v>
      </c>
      <c r="D2601" s="64" t="s">
        <v>196</v>
      </c>
      <c r="E2601" s="52"/>
    </row>
    <row r="2602" spans="1:5" x14ac:dyDescent="0.15">
      <c r="A2602" s="62">
        <v>202209</v>
      </c>
      <c r="B2602" s="63" t="s">
        <v>78</v>
      </c>
      <c r="C2602" s="61">
        <v>3508</v>
      </c>
      <c r="D2602" s="64" t="s">
        <v>196</v>
      </c>
      <c r="E2602" s="52"/>
    </row>
    <row r="2603" spans="1:5" x14ac:dyDescent="0.15">
      <c r="A2603" s="62">
        <v>202209</v>
      </c>
      <c r="B2603" s="63" t="s">
        <v>78</v>
      </c>
      <c r="C2603" s="59">
        <v>1578</v>
      </c>
      <c r="D2603" s="64" t="s">
        <v>196</v>
      </c>
      <c r="E2603" s="52"/>
    </row>
    <row r="2604" spans="1:5" x14ac:dyDescent="0.15">
      <c r="A2604" s="62">
        <v>202209</v>
      </c>
      <c r="B2604" s="63" t="s">
        <v>78</v>
      </c>
      <c r="C2604" s="61">
        <v>24</v>
      </c>
      <c r="D2604" s="64" t="s">
        <v>196</v>
      </c>
      <c r="E2604" s="52"/>
    </row>
    <row r="2605" spans="1:5" x14ac:dyDescent="0.15">
      <c r="A2605" s="62">
        <v>202209</v>
      </c>
      <c r="B2605" s="63" t="s">
        <v>144</v>
      </c>
      <c r="C2605" s="61">
        <v>14825</v>
      </c>
      <c r="D2605" s="64" t="s">
        <v>196</v>
      </c>
      <c r="E2605" s="52"/>
    </row>
    <row r="2606" spans="1:5" x14ac:dyDescent="0.15">
      <c r="A2606" s="62">
        <v>202209</v>
      </c>
      <c r="B2606" s="63" t="s">
        <v>78</v>
      </c>
      <c r="C2606" s="61">
        <v>335</v>
      </c>
      <c r="D2606" s="64" t="s">
        <v>196</v>
      </c>
      <c r="E2606" s="52"/>
    </row>
    <row r="2607" spans="1:5" x14ac:dyDescent="0.15">
      <c r="A2607" s="62">
        <v>202209</v>
      </c>
      <c r="B2607" s="63" t="s">
        <v>78</v>
      </c>
      <c r="C2607" s="59">
        <v>28</v>
      </c>
      <c r="D2607" s="64" t="s">
        <v>196</v>
      </c>
      <c r="E2607" s="52"/>
    </row>
    <row r="2608" spans="1:5" x14ac:dyDescent="0.15">
      <c r="A2608" s="62">
        <v>202209</v>
      </c>
      <c r="B2608" s="63" t="s">
        <v>78</v>
      </c>
      <c r="C2608" s="61">
        <v>1300</v>
      </c>
      <c r="D2608" s="64" t="s">
        <v>196</v>
      </c>
      <c r="E2608" s="52"/>
    </row>
    <row r="2609" spans="1:5" x14ac:dyDescent="0.15">
      <c r="A2609" s="62">
        <v>202209</v>
      </c>
      <c r="B2609" s="63" t="s">
        <v>78</v>
      </c>
      <c r="C2609" s="59">
        <v>5972</v>
      </c>
      <c r="D2609" s="64" t="s">
        <v>196</v>
      </c>
      <c r="E2609" s="52"/>
    </row>
    <row r="2610" spans="1:5" x14ac:dyDescent="0.15">
      <c r="A2610" s="62">
        <v>202209</v>
      </c>
      <c r="B2610" s="63" t="s">
        <v>78</v>
      </c>
      <c r="C2610" s="61">
        <v>179</v>
      </c>
      <c r="D2610" s="64" t="s">
        <v>196</v>
      </c>
      <c r="E2610" s="52"/>
    </row>
    <row r="2611" spans="1:5" x14ac:dyDescent="0.15">
      <c r="A2611" s="62">
        <v>202209</v>
      </c>
      <c r="B2611" s="63" t="s">
        <v>78</v>
      </c>
      <c r="C2611" s="59">
        <v>580</v>
      </c>
      <c r="D2611" s="64" t="s">
        <v>196</v>
      </c>
      <c r="E2611" s="52"/>
    </row>
    <row r="2612" spans="1:5" x14ac:dyDescent="0.15">
      <c r="A2612" s="62">
        <v>202209</v>
      </c>
      <c r="B2612" s="63" t="s">
        <v>78</v>
      </c>
      <c r="C2612" s="59">
        <v>724</v>
      </c>
      <c r="D2612" s="64" t="s">
        <v>196</v>
      </c>
      <c r="E2612" s="52"/>
    </row>
    <row r="2613" spans="1:5" x14ac:dyDescent="0.15">
      <c r="A2613" s="62">
        <v>202209</v>
      </c>
      <c r="B2613" s="63" t="s">
        <v>78</v>
      </c>
      <c r="C2613" s="61">
        <v>778</v>
      </c>
      <c r="D2613" s="64" t="s">
        <v>196</v>
      </c>
      <c r="E2613" s="52"/>
    </row>
    <row r="2614" spans="1:5" x14ac:dyDescent="0.15">
      <c r="A2614" s="62">
        <v>202209</v>
      </c>
      <c r="B2614" s="63" t="s">
        <v>78</v>
      </c>
      <c r="C2614" s="59">
        <v>2200</v>
      </c>
      <c r="D2614" s="64" t="s">
        <v>196</v>
      </c>
      <c r="E2614" s="52"/>
    </row>
    <row r="2615" spans="1:5" x14ac:dyDescent="0.15">
      <c r="A2615" s="62">
        <v>202209</v>
      </c>
      <c r="B2615" s="63" t="s">
        <v>7</v>
      </c>
      <c r="C2615" s="59">
        <v>325</v>
      </c>
      <c r="D2615" s="64" t="s">
        <v>196</v>
      </c>
      <c r="E2615" s="52"/>
    </row>
    <row r="2616" spans="1:5" x14ac:dyDescent="0.15">
      <c r="A2616" s="62">
        <v>202209</v>
      </c>
      <c r="B2616" s="63" t="s">
        <v>7</v>
      </c>
      <c r="C2616" s="61">
        <v>195</v>
      </c>
      <c r="D2616" s="64" t="s">
        <v>196</v>
      </c>
      <c r="E2616" s="52"/>
    </row>
    <row r="2617" spans="1:5" x14ac:dyDescent="0.15">
      <c r="A2617" s="62">
        <v>202209</v>
      </c>
      <c r="B2617" s="63" t="s">
        <v>144</v>
      </c>
      <c r="C2617" s="61">
        <v>64508</v>
      </c>
      <c r="D2617" s="64" t="s">
        <v>196</v>
      </c>
      <c r="E2617" s="52"/>
    </row>
    <row r="2618" spans="1:5" x14ac:dyDescent="0.15">
      <c r="A2618" s="62">
        <v>202209</v>
      </c>
      <c r="B2618" s="63" t="s">
        <v>37</v>
      </c>
      <c r="C2618" s="59">
        <v>529</v>
      </c>
      <c r="D2618" s="64" t="s">
        <v>196</v>
      </c>
      <c r="E2618" s="52"/>
    </row>
    <row r="2619" spans="1:5" x14ac:dyDescent="0.15">
      <c r="A2619" s="62">
        <v>202209</v>
      </c>
      <c r="B2619" s="63" t="s">
        <v>37</v>
      </c>
      <c r="C2619" s="59">
        <v>376</v>
      </c>
      <c r="D2619" s="64" t="s">
        <v>196</v>
      </c>
      <c r="E2619" s="52"/>
    </row>
    <row r="2620" spans="1:5" x14ac:dyDescent="0.15">
      <c r="A2620" s="62">
        <v>202209</v>
      </c>
      <c r="B2620" s="63" t="s">
        <v>124</v>
      </c>
      <c r="C2620" s="59">
        <v>12</v>
      </c>
      <c r="D2620" s="64" t="s">
        <v>196</v>
      </c>
      <c r="E2620" s="52"/>
    </row>
    <row r="2621" spans="1:5" x14ac:dyDescent="0.15">
      <c r="A2621" s="62">
        <v>202209</v>
      </c>
      <c r="B2621" s="63" t="s">
        <v>124</v>
      </c>
      <c r="C2621" s="61">
        <v>5</v>
      </c>
      <c r="D2621" s="64" t="s">
        <v>196</v>
      </c>
      <c r="E2621" s="52"/>
    </row>
    <row r="2622" spans="1:5" x14ac:dyDescent="0.15">
      <c r="A2622" s="62">
        <v>202209</v>
      </c>
      <c r="B2622" s="63" t="s">
        <v>124</v>
      </c>
      <c r="C2622" s="59">
        <v>7</v>
      </c>
      <c r="D2622" s="64" t="s">
        <v>196</v>
      </c>
      <c r="E2622" s="52"/>
    </row>
    <row r="2623" spans="1:5" x14ac:dyDescent="0.15">
      <c r="A2623" s="62">
        <v>202209</v>
      </c>
      <c r="B2623" s="63" t="s">
        <v>37</v>
      </c>
      <c r="C2623" s="61">
        <v>655</v>
      </c>
      <c r="D2623" s="64" t="s">
        <v>196</v>
      </c>
      <c r="E2623" s="52"/>
    </row>
    <row r="2624" spans="1:5" x14ac:dyDescent="0.15">
      <c r="A2624" s="62">
        <v>202209</v>
      </c>
      <c r="B2624" s="63" t="s">
        <v>78</v>
      </c>
      <c r="C2624" s="59">
        <v>140</v>
      </c>
      <c r="D2624" s="64" t="s">
        <v>196</v>
      </c>
      <c r="E2624" s="52"/>
    </row>
    <row r="2625" spans="1:5" x14ac:dyDescent="0.15">
      <c r="A2625" s="62">
        <v>202209</v>
      </c>
      <c r="B2625" s="63" t="s">
        <v>78</v>
      </c>
      <c r="C2625" s="61">
        <v>1961</v>
      </c>
      <c r="D2625" s="64" t="s">
        <v>196</v>
      </c>
      <c r="E2625" s="52"/>
    </row>
    <row r="2626" spans="1:5" x14ac:dyDescent="0.15">
      <c r="A2626" s="62">
        <v>202209</v>
      </c>
      <c r="B2626" s="63" t="s">
        <v>124</v>
      </c>
      <c r="C2626" s="61">
        <v>5</v>
      </c>
      <c r="D2626" s="64" t="s">
        <v>196</v>
      </c>
      <c r="E2626" s="52"/>
    </row>
    <row r="2627" spans="1:5" x14ac:dyDescent="0.15">
      <c r="A2627" s="62">
        <v>202209</v>
      </c>
      <c r="B2627" s="63" t="s">
        <v>37</v>
      </c>
      <c r="C2627" s="59">
        <v>48943</v>
      </c>
      <c r="D2627" s="64" t="s">
        <v>196</v>
      </c>
      <c r="E2627" s="52"/>
    </row>
    <row r="2628" spans="1:5" x14ac:dyDescent="0.15">
      <c r="A2628" s="62">
        <v>202209</v>
      </c>
      <c r="B2628" s="63" t="s">
        <v>124</v>
      </c>
      <c r="C2628" s="61">
        <v>1000</v>
      </c>
      <c r="D2628" s="64" t="s">
        <v>196</v>
      </c>
      <c r="E2628" s="52"/>
    </row>
    <row r="2629" spans="1:5" x14ac:dyDescent="0.15">
      <c r="A2629" s="62">
        <v>202209</v>
      </c>
      <c r="B2629" s="63" t="s">
        <v>124</v>
      </c>
      <c r="C2629" s="59">
        <v>21</v>
      </c>
      <c r="D2629" s="64" t="s">
        <v>196</v>
      </c>
      <c r="E2629" s="52"/>
    </row>
    <row r="2630" spans="1:5" x14ac:dyDescent="0.15">
      <c r="A2630" s="62">
        <v>202209</v>
      </c>
      <c r="B2630" s="63" t="s">
        <v>124</v>
      </c>
      <c r="C2630" s="61">
        <v>130</v>
      </c>
      <c r="D2630" s="64" t="s">
        <v>196</v>
      </c>
      <c r="E2630" s="52"/>
    </row>
    <row r="2631" spans="1:5" x14ac:dyDescent="0.15">
      <c r="A2631" s="62">
        <v>202209</v>
      </c>
      <c r="B2631" s="63" t="s">
        <v>124</v>
      </c>
      <c r="C2631" s="59">
        <v>469</v>
      </c>
      <c r="D2631" s="64" t="s">
        <v>196</v>
      </c>
      <c r="E2631" s="52"/>
    </row>
    <row r="2632" spans="1:5" x14ac:dyDescent="0.15">
      <c r="A2632" s="62">
        <v>202209</v>
      </c>
      <c r="B2632" s="63" t="s">
        <v>124</v>
      </c>
      <c r="C2632" s="61">
        <v>35</v>
      </c>
      <c r="D2632" s="64" t="s">
        <v>196</v>
      </c>
      <c r="E2632" s="52"/>
    </row>
    <row r="2633" spans="1:5" x14ac:dyDescent="0.15">
      <c r="A2633" s="62">
        <v>202209</v>
      </c>
      <c r="B2633" s="63" t="s">
        <v>37</v>
      </c>
      <c r="C2633" s="59">
        <v>529</v>
      </c>
      <c r="D2633" s="64" t="s">
        <v>196</v>
      </c>
      <c r="E2633" s="52"/>
    </row>
    <row r="2634" spans="1:5" x14ac:dyDescent="0.15">
      <c r="A2634" s="62">
        <v>202209</v>
      </c>
      <c r="B2634" s="63" t="s">
        <v>37</v>
      </c>
      <c r="C2634" s="61">
        <v>20194</v>
      </c>
      <c r="D2634" s="64" t="s">
        <v>196</v>
      </c>
      <c r="E2634" s="52"/>
    </row>
    <row r="2635" spans="1:5" x14ac:dyDescent="0.15">
      <c r="A2635" s="62">
        <v>202209</v>
      </c>
      <c r="B2635" s="63" t="s">
        <v>144</v>
      </c>
      <c r="C2635" s="61">
        <v>19140</v>
      </c>
      <c r="D2635" s="64" t="s">
        <v>196</v>
      </c>
      <c r="E2635" s="52"/>
    </row>
    <row r="2636" spans="1:5" x14ac:dyDescent="0.15">
      <c r="A2636" s="62">
        <v>202209</v>
      </c>
      <c r="B2636" s="63" t="s">
        <v>124</v>
      </c>
      <c r="C2636" s="59">
        <v>0</v>
      </c>
      <c r="D2636" s="64" t="s">
        <v>196</v>
      </c>
      <c r="E2636" s="52"/>
    </row>
    <row r="2637" spans="1:5" x14ac:dyDescent="0.15">
      <c r="A2637" s="62">
        <v>202209</v>
      </c>
      <c r="B2637" s="63" t="s">
        <v>78</v>
      </c>
      <c r="C2637" s="59">
        <v>604</v>
      </c>
      <c r="D2637" s="64" t="s">
        <v>196</v>
      </c>
      <c r="E2637" s="52"/>
    </row>
    <row r="2638" spans="1:5" x14ac:dyDescent="0.15">
      <c r="A2638" s="62">
        <v>202209</v>
      </c>
      <c r="B2638" s="63" t="s">
        <v>124</v>
      </c>
      <c r="C2638" s="59">
        <v>40</v>
      </c>
      <c r="D2638" s="64" t="s">
        <v>196</v>
      </c>
      <c r="E2638" s="52"/>
    </row>
    <row r="2639" spans="1:5" x14ac:dyDescent="0.15">
      <c r="A2639" s="62">
        <v>202209</v>
      </c>
      <c r="B2639" s="63" t="s">
        <v>7</v>
      </c>
      <c r="C2639" s="59">
        <v>685</v>
      </c>
      <c r="D2639" s="64" t="s">
        <v>196</v>
      </c>
      <c r="E2639" s="52"/>
    </row>
    <row r="2640" spans="1:5" x14ac:dyDescent="0.15">
      <c r="A2640" s="62">
        <v>202209</v>
      </c>
      <c r="B2640" s="63" t="s">
        <v>37</v>
      </c>
      <c r="C2640" s="61">
        <v>669</v>
      </c>
      <c r="D2640" s="64" t="s">
        <v>196</v>
      </c>
      <c r="E2640" s="52"/>
    </row>
    <row r="2641" spans="1:5" x14ac:dyDescent="0.15">
      <c r="A2641" s="62">
        <v>202209</v>
      </c>
      <c r="B2641" s="63" t="s">
        <v>78</v>
      </c>
      <c r="C2641" s="61">
        <v>93</v>
      </c>
      <c r="D2641" s="64" t="s">
        <v>196</v>
      </c>
      <c r="E2641" s="52"/>
    </row>
    <row r="2642" spans="1:5" x14ac:dyDescent="0.15">
      <c r="A2642" s="62">
        <v>202209</v>
      </c>
      <c r="B2642" s="63" t="s">
        <v>7</v>
      </c>
      <c r="C2642" s="59">
        <v>3</v>
      </c>
      <c r="D2642" s="64" t="s">
        <v>196</v>
      </c>
      <c r="E2642" s="52"/>
    </row>
    <row r="2643" spans="1:5" x14ac:dyDescent="0.15">
      <c r="A2643" s="62">
        <v>202209</v>
      </c>
      <c r="B2643" s="63" t="s">
        <v>37</v>
      </c>
      <c r="C2643" s="59">
        <v>0</v>
      </c>
      <c r="D2643" s="64" t="s">
        <v>196</v>
      </c>
      <c r="E2643" s="52"/>
    </row>
    <row r="2644" spans="1:5" x14ac:dyDescent="0.15">
      <c r="A2644" s="62">
        <v>202209</v>
      </c>
      <c r="B2644" s="63" t="s">
        <v>37</v>
      </c>
      <c r="C2644" s="59">
        <v>696</v>
      </c>
      <c r="D2644" s="64" t="s">
        <v>196</v>
      </c>
      <c r="E2644" s="52"/>
    </row>
    <row r="2645" spans="1:5" x14ac:dyDescent="0.15">
      <c r="A2645" s="62">
        <v>202209</v>
      </c>
      <c r="B2645" s="63" t="s">
        <v>7</v>
      </c>
      <c r="C2645" s="61">
        <v>184</v>
      </c>
      <c r="D2645" s="64" t="s">
        <v>196</v>
      </c>
      <c r="E2645" s="52"/>
    </row>
    <row r="2646" spans="1:5" x14ac:dyDescent="0.15">
      <c r="A2646" s="62">
        <v>202209</v>
      </c>
      <c r="B2646" s="63" t="s">
        <v>37</v>
      </c>
      <c r="C2646" s="59">
        <v>1601</v>
      </c>
      <c r="D2646" s="64" t="s">
        <v>196</v>
      </c>
      <c r="E2646" s="52"/>
    </row>
    <row r="2647" spans="1:5" x14ac:dyDescent="0.15">
      <c r="A2647" s="62">
        <v>202209</v>
      </c>
      <c r="B2647" s="63" t="s">
        <v>78</v>
      </c>
      <c r="C2647" s="61">
        <v>260</v>
      </c>
      <c r="D2647" s="64" t="s">
        <v>196</v>
      </c>
      <c r="E2647" s="52"/>
    </row>
    <row r="2648" spans="1:5" x14ac:dyDescent="0.15">
      <c r="A2648" s="62">
        <v>202209</v>
      </c>
      <c r="B2648" s="63" t="s">
        <v>37</v>
      </c>
      <c r="C2648" s="61">
        <v>140</v>
      </c>
      <c r="D2648" s="64" t="s">
        <v>196</v>
      </c>
      <c r="E2648" s="52"/>
    </row>
    <row r="2649" spans="1:5" x14ac:dyDescent="0.15">
      <c r="A2649" s="62">
        <v>202209</v>
      </c>
      <c r="B2649" s="63" t="s">
        <v>37</v>
      </c>
      <c r="C2649" s="59">
        <v>11206</v>
      </c>
      <c r="D2649" s="64" t="s">
        <v>196</v>
      </c>
      <c r="E2649" s="52"/>
    </row>
    <row r="2650" spans="1:5" x14ac:dyDescent="0.15">
      <c r="A2650" s="62">
        <v>202209</v>
      </c>
      <c r="B2650" s="63" t="s">
        <v>78</v>
      </c>
      <c r="C2650" s="59">
        <v>56237</v>
      </c>
      <c r="D2650" s="64" t="s">
        <v>196</v>
      </c>
      <c r="E2650" s="52"/>
    </row>
    <row r="2651" spans="1:5" x14ac:dyDescent="0.15">
      <c r="A2651" s="62">
        <v>202209</v>
      </c>
      <c r="B2651" s="63" t="s">
        <v>78</v>
      </c>
      <c r="C2651" s="61">
        <v>2311</v>
      </c>
      <c r="D2651" s="64" t="s">
        <v>196</v>
      </c>
      <c r="E2651" s="52"/>
    </row>
    <row r="2652" spans="1:5" x14ac:dyDescent="0.15">
      <c r="A2652" s="62">
        <v>202209</v>
      </c>
      <c r="B2652" s="63" t="s">
        <v>37</v>
      </c>
      <c r="C2652" s="59">
        <v>1634</v>
      </c>
      <c r="D2652" s="64" t="s">
        <v>196</v>
      </c>
      <c r="E2652" s="52"/>
    </row>
    <row r="2653" spans="1:5" x14ac:dyDescent="0.15">
      <c r="A2653" s="62">
        <v>202209</v>
      </c>
      <c r="B2653" s="63" t="s">
        <v>37</v>
      </c>
      <c r="C2653" s="61">
        <v>928</v>
      </c>
      <c r="D2653" s="64" t="s">
        <v>196</v>
      </c>
      <c r="E2653" s="52"/>
    </row>
    <row r="2654" spans="1:5" x14ac:dyDescent="0.15">
      <c r="A2654" s="62">
        <v>202209</v>
      </c>
      <c r="B2654" s="63" t="s">
        <v>78</v>
      </c>
      <c r="C2654" s="59">
        <v>789</v>
      </c>
      <c r="D2654" s="64" t="s">
        <v>196</v>
      </c>
      <c r="E2654" s="52"/>
    </row>
    <row r="2655" spans="1:5" x14ac:dyDescent="0.15">
      <c r="A2655" s="62">
        <v>202209</v>
      </c>
      <c r="B2655" s="63" t="s">
        <v>78</v>
      </c>
      <c r="C2655" s="59">
        <v>5513</v>
      </c>
      <c r="D2655" s="64" t="s">
        <v>196</v>
      </c>
      <c r="E2655" s="52"/>
    </row>
    <row r="2656" spans="1:5" x14ac:dyDescent="0.15">
      <c r="A2656" s="62">
        <v>202209</v>
      </c>
      <c r="B2656" s="63" t="s">
        <v>78</v>
      </c>
      <c r="C2656" s="61">
        <v>502</v>
      </c>
      <c r="D2656" s="64" t="s">
        <v>196</v>
      </c>
      <c r="E2656" s="52"/>
    </row>
    <row r="2657" spans="1:5" x14ac:dyDescent="0.15">
      <c r="A2657" s="62">
        <v>202209</v>
      </c>
      <c r="B2657" s="63" t="s">
        <v>78</v>
      </c>
      <c r="C2657" s="59">
        <v>195</v>
      </c>
      <c r="D2657" s="64" t="s">
        <v>196</v>
      </c>
      <c r="E2657" s="52"/>
    </row>
    <row r="2658" spans="1:5" x14ac:dyDescent="0.15">
      <c r="A2658" s="62">
        <v>202209</v>
      </c>
      <c r="B2658" s="63" t="s">
        <v>78</v>
      </c>
      <c r="C2658" s="61">
        <v>567</v>
      </c>
      <c r="D2658" s="64" t="s">
        <v>196</v>
      </c>
      <c r="E2658" s="52"/>
    </row>
    <row r="2659" spans="1:5" x14ac:dyDescent="0.15">
      <c r="A2659" s="62">
        <v>202209</v>
      </c>
      <c r="B2659" s="63" t="s">
        <v>124</v>
      </c>
      <c r="C2659" s="59">
        <v>0</v>
      </c>
      <c r="D2659" s="64" t="s">
        <v>196</v>
      </c>
      <c r="E2659" s="52"/>
    </row>
    <row r="2660" spans="1:5" x14ac:dyDescent="0.15">
      <c r="A2660" s="62">
        <v>202209</v>
      </c>
      <c r="B2660" s="63" t="s">
        <v>144</v>
      </c>
      <c r="C2660" s="61">
        <v>2952</v>
      </c>
      <c r="D2660" s="64" t="s">
        <v>196</v>
      </c>
      <c r="E2660" s="52"/>
    </row>
    <row r="2661" spans="1:5" x14ac:dyDescent="0.15">
      <c r="A2661" s="62">
        <v>202209</v>
      </c>
      <c r="B2661" s="63" t="s">
        <v>7</v>
      </c>
      <c r="C2661" s="61">
        <v>467</v>
      </c>
      <c r="D2661" s="64" t="s">
        <v>196</v>
      </c>
      <c r="E2661" s="52"/>
    </row>
    <row r="2662" spans="1:5" x14ac:dyDescent="0.15">
      <c r="A2662" s="62">
        <v>202209</v>
      </c>
      <c r="B2662" s="63" t="s">
        <v>7</v>
      </c>
      <c r="C2662" s="59">
        <v>7</v>
      </c>
      <c r="D2662" s="64" t="s">
        <v>196</v>
      </c>
      <c r="E2662" s="52"/>
    </row>
    <row r="2663" spans="1:5" x14ac:dyDescent="0.15">
      <c r="A2663" s="62">
        <v>202209</v>
      </c>
      <c r="B2663" s="63" t="s">
        <v>144</v>
      </c>
      <c r="C2663" s="59">
        <v>9652</v>
      </c>
      <c r="D2663" s="64" t="s">
        <v>196</v>
      </c>
      <c r="E2663" s="52"/>
    </row>
    <row r="2664" spans="1:5" x14ac:dyDescent="0.15">
      <c r="A2664" s="62">
        <v>202209</v>
      </c>
      <c r="B2664" s="63" t="s">
        <v>78</v>
      </c>
      <c r="C2664" s="61">
        <v>11248</v>
      </c>
      <c r="D2664" s="64" t="s">
        <v>196</v>
      </c>
      <c r="E2664" s="52"/>
    </row>
    <row r="2665" spans="1:5" x14ac:dyDescent="0.15">
      <c r="A2665" s="62">
        <v>202209</v>
      </c>
      <c r="B2665" s="63" t="s">
        <v>7</v>
      </c>
      <c r="C2665" s="59">
        <v>57462</v>
      </c>
      <c r="D2665" s="64" t="s">
        <v>196</v>
      </c>
      <c r="E2665" s="52"/>
    </row>
    <row r="2666" spans="1:5" x14ac:dyDescent="0.15">
      <c r="A2666" s="62">
        <v>202209</v>
      </c>
      <c r="B2666" s="63" t="s">
        <v>124</v>
      </c>
      <c r="C2666" s="59">
        <v>608</v>
      </c>
      <c r="D2666" s="64" t="s">
        <v>196</v>
      </c>
      <c r="E2666" s="52"/>
    </row>
    <row r="2667" spans="1:5" x14ac:dyDescent="0.15">
      <c r="A2667" s="62">
        <v>202209</v>
      </c>
      <c r="B2667" s="63" t="s">
        <v>7</v>
      </c>
      <c r="C2667" s="61">
        <v>8571</v>
      </c>
      <c r="D2667" s="64" t="s">
        <v>196</v>
      </c>
      <c r="E2667" s="52"/>
    </row>
    <row r="2668" spans="1:5" x14ac:dyDescent="0.15">
      <c r="A2668" s="62">
        <v>202209</v>
      </c>
      <c r="B2668" s="63" t="s">
        <v>78</v>
      </c>
      <c r="C2668" s="61">
        <v>710</v>
      </c>
      <c r="D2668" s="64" t="s">
        <v>196</v>
      </c>
      <c r="E2668" s="52"/>
    </row>
    <row r="2669" spans="1:5" x14ac:dyDescent="0.15">
      <c r="A2669" s="62">
        <v>202209</v>
      </c>
      <c r="B2669" s="63" t="s">
        <v>124</v>
      </c>
      <c r="C2669" s="59">
        <v>17</v>
      </c>
      <c r="D2669" s="64" t="s">
        <v>196</v>
      </c>
      <c r="E2669" s="52"/>
    </row>
    <row r="2670" spans="1:5" x14ac:dyDescent="0.15">
      <c r="A2670" s="62">
        <v>202209</v>
      </c>
      <c r="B2670" s="63" t="s">
        <v>78</v>
      </c>
      <c r="C2670" s="61">
        <v>307</v>
      </c>
      <c r="D2670" s="64" t="s">
        <v>196</v>
      </c>
      <c r="E2670" s="52"/>
    </row>
    <row r="2671" spans="1:5" x14ac:dyDescent="0.15">
      <c r="A2671" s="62">
        <v>202209</v>
      </c>
      <c r="B2671" s="63" t="s">
        <v>78</v>
      </c>
      <c r="C2671" s="59">
        <v>1165</v>
      </c>
      <c r="D2671" s="64" t="s">
        <v>196</v>
      </c>
      <c r="E2671" s="52"/>
    </row>
    <row r="2672" spans="1:5" x14ac:dyDescent="0.15">
      <c r="A2672" s="62">
        <v>202209</v>
      </c>
      <c r="B2672" s="63" t="s">
        <v>78</v>
      </c>
      <c r="C2672" s="61">
        <v>1209</v>
      </c>
      <c r="D2672" s="64" t="s">
        <v>196</v>
      </c>
      <c r="E2672" s="52"/>
    </row>
    <row r="2673" spans="1:5" x14ac:dyDescent="0.15">
      <c r="A2673" s="62">
        <v>202209</v>
      </c>
      <c r="B2673" s="63" t="s">
        <v>7</v>
      </c>
      <c r="C2673" s="61">
        <v>553</v>
      </c>
      <c r="D2673" s="64" t="s">
        <v>196</v>
      </c>
      <c r="E2673" s="52"/>
    </row>
    <row r="2674" spans="1:5" x14ac:dyDescent="0.15">
      <c r="A2674" s="62">
        <v>202209</v>
      </c>
      <c r="B2674" s="63" t="s">
        <v>37</v>
      </c>
      <c r="C2674" s="59">
        <v>460</v>
      </c>
      <c r="D2674" s="64" t="s">
        <v>196</v>
      </c>
      <c r="E2674" s="52"/>
    </row>
    <row r="2675" spans="1:5" x14ac:dyDescent="0.15">
      <c r="A2675" s="62">
        <v>202209</v>
      </c>
      <c r="B2675" s="63" t="s">
        <v>7</v>
      </c>
      <c r="C2675" s="61">
        <v>52</v>
      </c>
      <c r="D2675" s="64" t="s">
        <v>196</v>
      </c>
      <c r="E2675" s="52"/>
    </row>
    <row r="2676" spans="1:5" x14ac:dyDescent="0.15">
      <c r="A2676" s="62">
        <v>202209</v>
      </c>
      <c r="B2676" s="63" t="s">
        <v>124</v>
      </c>
      <c r="C2676" s="59">
        <v>0</v>
      </c>
      <c r="D2676" s="64" t="s">
        <v>196</v>
      </c>
      <c r="E2676" s="52"/>
    </row>
    <row r="2677" spans="1:5" x14ac:dyDescent="0.15">
      <c r="A2677" s="62">
        <v>202210</v>
      </c>
      <c r="B2677" s="63" t="s">
        <v>7</v>
      </c>
      <c r="C2677" s="59">
        <v>10146</v>
      </c>
      <c r="D2677" s="64" t="s">
        <v>196</v>
      </c>
      <c r="E2677" s="52"/>
    </row>
    <row r="2678" spans="1:5" x14ac:dyDescent="0.15">
      <c r="A2678" s="62">
        <v>202210</v>
      </c>
      <c r="B2678" s="63" t="s">
        <v>78</v>
      </c>
      <c r="C2678" s="59">
        <v>6042</v>
      </c>
      <c r="D2678" s="64" t="s">
        <v>196</v>
      </c>
      <c r="E2678" s="52"/>
    </row>
    <row r="2679" spans="1:5" x14ac:dyDescent="0.15">
      <c r="A2679" s="62">
        <v>202210</v>
      </c>
      <c r="B2679" s="63" t="s">
        <v>7</v>
      </c>
      <c r="C2679" s="61">
        <v>2532</v>
      </c>
      <c r="D2679" s="64" t="s">
        <v>196</v>
      </c>
      <c r="E2679" s="52"/>
    </row>
    <row r="2680" spans="1:5" x14ac:dyDescent="0.15">
      <c r="A2680" s="62">
        <v>202210</v>
      </c>
      <c r="B2680" s="63" t="s">
        <v>37</v>
      </c>
      <c r="C2680" s="59">
        <v>8520</v>
      </c>
      <c r="D2680" s="64" t="s">
        <v>196</v>
      </c>
      <c r="E2680" s="52"/>
    </row>
    <row r="2681" spans="1:5" x14ac:dyDescent="0.15">
      <c r="A2681" s="62">
        <v>202210</v>
      </c>
      <c r="B2681" s="63" t="s">
        <v>37</v>
      </c>
      <c r="C2681" s="59">
        <v>154</v>
      </c>
      <c r="D2681" s="64" t="s">
        <v>196</v>
      </c>
      <c r="E2681" s="52"/>
    </row>
    <row r="2682" spans="1:5" x14ac:dyDescent="0.15">
      <c r="A2682" s="62">
        <v>202210</v>
      </c>
      <c r="B2682" s="63" t="s">
        <v>37</v>
      </c>
      <c r="C2682" s="61">
        <v>1420</v>
      </c>
      <c r="D2682" s="64" t="s">
        <v>196</v>
      </c>
      <c r="E2682" s="52"/>
    </row>
    <row r="2683" spans="1:5" x14ac:dyDescent="0.15">
      <c r="A2683" s="62">
        <v>202210</v>
      </c>
      <c r="B2683" s="63" t="s">
        <v>37</v>
      </c>
      <c r="C2683" s="59">
        <v>15285</v>
      </c>
      <c r="D2683" s="64" t="s">
        <v>196</v>
      </c>
      <c r="E2683" s="52"/>
    </row>
    <row r="2684" spans="1:5" x14ac:dyDescent="0.15">
      <c r="A2684" s="62">
        <v>202210</v>
      </c>
      <c r="B2684" s="63" t="s">
        <v>37</v>
      </c>
      <c r="C2684" s="61">
        <v>850</v>
      </c>
      <c r="D2684" s="64" t="s">
        <v>196</v>
      </c>
      <c r="E2684" s="52"/>
    </row>
    <row r="2685" spans="1:5" x14ac:dyDescent="0.15">
      <c r="A2685" s="62">
        <v>202210</v>
      </c>
      <c r="B2685" s="63" t="s">
        <v>144</v>
      </c>
      <c r="C2685" s="59">
        <v>0</v>
      </c>
      <c r="D2685" s="64" t="s">
        <v>196</v>
      </c>
      <c r="E2685" s="52"/>
    </row>
    <row r="2686" spans="1:5" x14ac:dyDescent="0.15">
      <c r="A2686" s="62">
        <v>202210</v>
      </c>
      <c r="B2686" s="63" t="s">
        <v>124</v>
      </c>
      <c r="C2686" s="59">
        <v>121</v>
      </c>
      <c r="D2686" s="64" t="s">
        <v>196</v>
      </c>
      <c r="E2686" s="52"/>
    </row>
    <row r="2687" spans="1:5" x14ac:dyDescent="0.15">
      <c r="A2687" s="62">
        <v>202210</v>
      </c>
      <c r="B2687" s="63" t="s">
        <v>124</v>
      </c>
      <c r="C2687" s="61">
        <v>0</v>
      </c>
      <c r="D2687" s="64" t="s">
        <v>196</v>
      </c>
      <c r="E2687" s="52"/>
    </row>
    <row r="2688" spans="1:5" x14ac:dyDescent="0.15">
      <c r="A2688" s="62">
        <v>202210</v>
      </c>
      <c r="B2688" s="63" t="s">
        <v>144</v>
      </c>
      <c r="C2688" s="61">
        <v>3016</v>
      </c>
      <c r="D2688" s="64" t="s">
        <v>196</v>
      </c>
      <c r="E2688" s="52"/>
    </row>
    <row r="2689" spans="1:5" x14ac:dyDescent="0.15">
      <c r="A2689" s="62">
        <v>202210</v>
      </c>
      <c r="B2689" s="63" t="s">
        <v>37</v>
      </c>
      <c r="C2689" s="59">
        <v>154</v>
      </c>
      <c r="D2689" s="64" t="s">
        <v>196</v>
      </c>
      <c r="E2689" s="52"/>
    </row>
    <row r="2690" spans="1:5" x14ac:dyDescent="0.15">
      <c r="A2690" s="62">
        <v>202210</v>
      </c>
      <c r="B2690" s="63" t="s">
        <v>37</v>
      </c>
      <c r="C2690" s="61">
        <v>666</v>
      </c>
      <c r="D2690" s="64" t="s">
        <v>196</v>
      </c>
      <c r="E2690" s="52"/>
    </row>
    <row r="2691" spans="1:5" x14ac:dyDescent="0.15">
      <c r="A2691" s="62">
        <v>202210</v>
      </c>
      <c r="B2691" s="63" t="s">
        <v>37</v>
      </c>
      <c r="C2691" s="59">
        <v>877</v>
      </c>
      <c r="D2691" s="64" t="s">
        <v>196</v>
      </c>
      <c r="E2691" s="52"/>
    </row>
    <row r="2692" spans="1:5" x14ac:dyDescent="0.15">
      <c r="A2692" s="62">
        <v>202210</v>
      </c>
      <c r="B2692" s="63" t="s">
        <v>37</v>
      </c>
      <c r="C2692" s="61">
        <v>4274</v>
      </c>
      <c r="D2692" s="64" t="s">
        <v>196</v>
      </c>
      <c r="E2692" s="52"/>
    </row>
    <row r="2693" spans="1:5" x14ac:dyDescent="0.15">
      <c r="A2693" s="62">
        <v>202210</v>
      </c>
      <c r="B2693" s="63" t="s">
        <v>37</v>
      </c>
      <c r="C2693" s="59">
        <v>3383</v>
      </c>
      <c r="D2693" s="64" t="s">
        <v>196</v>
      </c>
      <c r="E2693" s="52"/>
    </row>
    <row r="2694" spans="1:5" x14ac:dyDescent="0.15">
      <c r="A2694" s="62">
        <v>202210</v>
      </c>
      <c r="B2694" s="63" t="s">
        <v>7</v>
      </c>
      <c r="C2694" s="59">
        <v>522</v>
      </c>
      <c r="D2694" s="64" t="s">
        <v>196</v>
      </c>
      <c r="E2694" s="52"/>
    </row>
    <row r="2695" spans="1:5" x14ac:dyDescent="0.15">
      <c r="A2695" s="62">
        <v>202210</v>
      </c>
      <c r="B2695" s="63" t="s">
        <v>37</v>
      </c>
      <c r="C2695" s="61">
        <v>12027</v>
      </c>
      <c r="D2695" s="64" t="s">
        <v>196</v>
      </c>
      <c r="E2695" s="52"/>
    </row>
    <row r="2696" spans="1:5" x14ac:dyDescent="0.15">
      <c r="A2696" s="62">
        <v>202210</v>
      </c>
      <c r="B2696" s="63" t="s">
        <v>37</v>
      </c>
      <c r="C2696" s="59">
        <v>90907</v>
      </c>
      <c r="D2696" s="64" t="s">
        <v>196</v>
      </c>
      <c r="E2696" s="52"/>
    </row>
    <row r="2697" spans="1:5" x14ac:dyDescent="0.15">
      <c r="A2697" s="62">
        <v>202210</v>
      </c>
      <c r="B2697" s="63" t="s">
        <v>37</v>
      </c>
      <c r="C2697" s="59">
        <v>65355</v>
      </c>
      <c r="D2697" s="64" t="s">
        <v>196</v>
      </c>
      <c r="E2697" s="52"/>
    </row>
    <row r="2698" spans="1:5" x14ac:dyDescent="0.15">
      <c r="A2698" s="62">
        <v>202210</v>
      </c>
      <c r="B2698" s="63" t="s">
        <v>78</v>
      </c>
      <c r="C2698" s="59">
        <v>39510</v>
      </c>
      <c r="D2698" s="64" t="s">
        <v>196</v>
      </c>
      <c r="E2698" s="52"/>
    </row>
    <row r="2699" spans="1:5" x14ac:dyDescent="0.15">
      <c r="A2699" s="62">
        <v>202210</v>
      </c>
      <c r="B2699" s="63" t="s">
        <v>7</v>
      </c>
      <c r="C2699" s="61">
        <v>1328</v>
      </c>
      <c r="D2699" s="64" t="s">
        <v>196</v>
      </c>
      <c r="E2699" s="52"/>
    </row>
    <row r="2700" spans="1:5" x14ac:dyDescent="0.15">
      <c r="A2700" s="62">
        <v>202210</v>
      </c>
      <c r="B2700" s="63" t="s">
        <v>7</v>
      </c>
      <c r="C2700" s="59">
        <v>1963</v>
      </c>
      <c r="D2700" s="64" t="s">
        <v>196</v>
      </c>
      <c r="E2700" s="52"/>
    </row>
    <row r="2701" spans="1:5" x14ac:dyDescent="0.15">
      <c r="A2701" s="62">
        <v>202210</v>
      </c>
      <c r="B2701" s="63" t="s">
        <v>144</v>
      </c>
      <c r="C2701" s="61">
        <v>22189</v>
      </c>
      <c r="D2701" s="64" t="s">
        <v>196</v>
      </c>
      <c r="E2701" s="52"/>
    </row>
    <row r="2702" spans="1:5" x14ac:dyDescent="0.15">
      <c r="A2702" s="62">
        <v>202210</v>
      </c>
      <c r="B2702" s="63" t="s">
        <v>144</v>
      </c>
      <c r="C2702" s="59">
        <v>85817</v>
      </c>
      <c r="D2702" s="64" t="s">
        <v>196</v>
      </c>
      <c r="E2702" s="52"/>
    </row>
    <row r="2703" spans="1:5" x14ac:dyDescent="0.15">
      <c r="A2703" s="62">
        <v>202210</v>
      </c>
      <c r="B2703" s="63" t="s">
        <v>7</v>
      </c>
      <c r="C2703" s="61">
        <v>553</v>
      </c>
      <c r="D2703" s="64" t="s">
        <v>196</v>
      </c>
      <c r="E2703" s="52"/>
    </row>
    <row r="2704" spans="1:5" x14ac:dyDescent="0.15">
      <c r="A2704" s="62">
        <v>202210</v>
      </c>
      <c r="B2704" s="63" t="s">
        <v>78</v>
      </c>
      <c r="C2704" s="61">
        <v>8227</v>
      </c>
      <c r="D2704" s="64" t="s">
        <v>196</v>
      </c>
      <c r="E2704" s="52"/>
    </row>
    <row r="2705" spans="1:5" x14ac:dyDescent="0.15">
      <c r="A2705" s="62">
        <v>202210</v>
      </c>
      <c r="B2705" s="63" t="s">
        <v>78</v>
      </c>
      <c r="C2705" s="61">
        <v>557</v>
      </c>
      <c r="D2705" s="64" t="s">
        <v>196</v>
      </c>
      <c r="E2705" s="52"/>
    </row>
    <row r="2706" spans="1:5" x14ac:dyDescent="0.15">
      <c r="A2706" s="62">
        <v>202210</v>
      </c>
      <c r="B2706" s="63" t="s">
        <v>78</v>
      </c>
      <c r="C2706" s="61">
        <v>3527</v>
      </c>
      <c r="D2706" s="64" t="s">
        <v>196</v>
      </c>
      <c r="E2706" s="52"/>
    </row>
    <row r="2707" spans="1:5" x14ac:dyDescent="0.15">
      <c r="A2707" s="62">
        <v>202210</v>
      </c>
      <c r="B2707" s="63" t="s">
        <v>78</v>
      </c>
      <c r="C2707" s="59">
        <v>4065</v>
      </c>
      <c r="D2707" s="64" t="s">
        <v>196</v>
      </c>
      <c r="E2707" s="52"/>
    </row>
    <row r="2708" spans="1:5" x14ac:dyDescent="0.15">
      <c r="A2708" s="62">
        <v>202210</v>
      </c>
      <c r="B2708" s="63" t="s">
        <v>78</v>
      </c>
      <c r="C2708" s="61">
        <v>1439</v>
      </c>
      <c r="D2708" s="64" t="s">
        <v>196</v>
      </c>
      <c r="E2708" s="52"/>
    </row>
    <row r="2709" spans="1:5" x14ac:dyDescent="0.15">
      <c r="A2709" s="62">
        <v>202210</v>
      </c>
      <c r="B2709" s="63" t="s">
        <v>78</v>
      </c>
      <c r="C2709" s="59">
        <v>511</v>
      </c>
      <c r="D2709" s="64" t="s">
        <v>196</v>
      </c>
      <c r="E2709" s="52"/>
    </row>
    <row r="2710" spans="1:5" x14ac:dyDescent="0.15">
      <c r="A2710" s="62">
        <v>202210</v>
      </c>
      <c r="B2710" s="63" t="s">
        <v>144</v>
      </c>
      <c r="C2710" s="59">
        <v>20242</v>
      </c>
      <c r="D2710" s="64" t="s">
        <v>196</v>
      </c>
      <c r="E2710" s="52"/>
    </row>
    <row r="2711" spans="1:5" x14ac:dyDescent="0.15">
      <c r="A2711" s="62">
        <v>202210</v>
      </c>
      <c r="B2711" s="63" t="s">
        <v>78</v>
      </c>
      <c r="C2711" s="59">
        <v>279</v>
      </c>
      <c r="D2711" s="64" t="s">
        <v>196</v>
      </c>
      <c r="E2711" s="52"/>
    </row>
    <row r="2712" spans="1:5" x14ac:dyDescent="0.15">
      <c r="A2712" s="62">
        <v>202210</v>
      </c>
      <c r="B2712" s="63" t="s">
        <v>78</v>
      </c>
      <c r="C2712" s="61">
        <v>0</v>
      </c>
      <c r="D2712" s="64" t="s">
        <v>196</v>
      </c>
      <c r="E2712" s="52"/>
    </row>
    <row r="2713" spans="1:5" x14ac:dyDescent="0.15">
      <c r="A2713" s="62">
        <v>202210</v>
      </c>
      <c r="B2713" s="63" t="s">
        <v>78</v>
      </c>
      <c r="C2713" s="59">
        <v>1207</v>
      </c>
      <c r="D2713" s="64" t="s">
        <v>196</v>
      </c>
      <c r="E2713" s="52"/>
    </row>
    <row r="2714" spans="1:5" x14ac:dyDescent="0.15">
      <c r="A2714" s="62">
        <v>202210</v>
      </c>
      <c r="B2714" s="63" t="s">
        <v>78</v>
      </c>
      <c r="C2714" s="61">
        <v>6752</v>
      </c>
      <c r="D2714" s="64" t="s">
        <v>196</v>
      </c>
      <c r="E2714" s="52"/>
    </row>
    <row r="2715" spans="1:5" x14ac:dyDescent="0.15">
      <c r="A2715" s="62">
        <v>202210</v>
      </c>
      <c r="B2715" s="63" t="s">
        <v>78</v>
      </c>
      <c r="C2715" s="59">
        <v>469</v>
      </c>
      <c r="D2715" s="64" t="s">
        <v>196</v>
      </c>
      <c r="E2715" s="52"/>
    </row>
    <row r="2716" spans="1:5" x14ac:dyDescent="0.15">
      <c r="A2716" s="62">
        <v>202210</v>
      </c>
      <c r="B2716" s="63" t="s">
        <v>78</v>
      </c>
      <c r="C2716" s="61">
        <v>511</v>
      </c>
      <c r="D2716" s="64" t="s">
        <v>196</v>
      </c>
      <c r="E2716" s="52"/>
    </row>
    <row r="2717" spans="1:5" x14ac:dyDescent="0.15">
      <c r="A2717" s="62">
        <v>202210</v>
      </c>
      <c r="B2717" s="63" t="s">
        <v>78</v>
      </c>
      <c r="C2717" s="61">
        <v>655</v>
      </c>
      <c r="D2717" s="64" t="s">
        <v>196</v>
      </c>
      <c r="E2717" s="52"/>
    </row>
    <row r="2718" spans="1:5" x14ac:dyDescent="0.15">
      <c r="A2718" s="62">
        <v>202210</v>
      </c>
      <c r="B2718" s="63" t="s">
        <v>78</v>
      </c>
      <c r="C2718" s="59">
        <v>1369</v>
      </c>
      <c r="D2718" s="64" t="s">
        <v>196</v>
      </c>
      <c r="E2718" s="52"/>
    </row>
    <row r="2719" spans="1:5" x14ac:dyDescent="0.15">
      <c r="A2719" s="62">
        <v>202210</v>
      </c>
      <c r="B2719" s="63" t="s">
        <v>7</v>
      </c>
      <c r="C2719" s="61">
        <v>437</v>
      </c>
      <c r="D2719" s="64" t="s">
        <v>196</v>
      </c>
      <c r="E2719" s="52"/>
    </row>
    <row r="2720" spans="1:5" x14ac:dyDescent="0.15">
      <c r="A2720" s="62">
        <v>202210</v>
      </c>
      <c r="B2720" s="63" t="s">
        <v>7</v>
      </c>
      <c r="C2720" s="61">
        <v>202</v>
      </c>
      <c r="D2720" s="64" t="s">
        <v>196</v>
      </c>
      <c r="E2720" s="52"/>
    </row>
    <row r="2721" spans="1:5" x14ac:dyDescent="0.15">
      <c r="A2721" s="62">
        <v>202210</v>
      </c>
      <c r="B2721" s="63" t="s">
        <v>144</v>
      </c>
      <c r="C2721" s="61">
        <v>48498</v>
      </c>
      <c r="D2721" s="64" t="s">
        <v>196</v>
      </c>
      <c r="E2721" s="52"/>
    </row>
    <row r="2722" spans="1:5" x14ac:dyDescent="0.15">
      <c r="A2722" s="62">
        <v>202210</v>
      </c>
      <c r="B2722" s="63" t="s">
        <v>37</v>
      </c>
      <c r="C2722" s="59">
        <v>265</v>
      </c>
      <c r="D2722" s="64" t="s">
        <v>196</v>
      </c>
      <c r="E2722" s="52"/>
    </row>
    <row r="2723" spans="1:5" x14ac:dyDescent="0.15">
      <c r="A2723" s="62">
        <v>202210</v>
      </c>
      <c r="B2723" s="63" t="s">
        <v>37</v>
      </c>
      <c r="C2723" s="59">
        <v>362</v>
      </c>
      <c r="D2723" s="64" t="s">
        <v>196</v>
      </c>
      <c r="E2723" s="52"/>
    </row>
    <row r="2724" spans="1:5" x14ac:dyDescent="0.15">
      <c r="A2724" s="62">
        <v>202210</v>
      </c>
      <c r="B2724" s="63" t="s">
        <v>124</v>
      </c>
      <c r="C2724" s="59">
        <v>12</v>
      </c>
      <c r="D2724" s="64" t="s">
        <v>196</v>
      </c>
      <c r="E2724" s="52"/>
    </row>
    <row r="2725" spans="1:5" x14ac:dyDescent="0.15">
      <c r="A2725" s="62">
        <v>202210</v>
      </c>
      <c r="B2725" s="63" t="s">
        <v>124</v>
      </c>
      <c r="C2725" s="61">
        <v>21</v>
      </c>
      <c r="D2725" s="64" t="s">
        <v>196</v>
      </c>
      <c r="E2725" s="52"/>
    </row>
    <row r="2726" spans="1:5" x14ac:dyDescent="0.15">
      <c r="A2726" s="62">
        <v>202210</v>
      </c>
      <c r="B2726" s="63" t="s">
        <v>124</v>
      </c>
      <c r="C2726" s="59">
        <v>7</v>
      </c>
      <c r="D2726" s="64" t="s">
        <v>196</v>
      </c>
      <c r="E2726" s="52"/>
    </row>
    <row r="2727" spans="1:5" x14ac:dyDescent="0.15">
      <c r="A2727" s="62">
        <v>202210</v>
      </c>
      <c r="B2727" s="63" t="s">
        <v>37</v>
      </c>
      <c r="C2727" s="61">
        <v>669</v>
      </c>
      <c r="D2727" s="64" t="s">
        <v>196</v>
      </c>
      <c r="E2727" s="52"/>
    </row>
    <row r="2728" spans="1:5" x14ac:dyDescent="0.15">
      <c r="A2728" s="62">
        <v>202210</v>
      </c>
      <c r="B2728" s="63" t="s">
        <v>78</v>
      </c>
      <c r="C2728" s="59">
        <v>140</v>
      </c>
      <c r="D2728" s="64" t="s">
        <v>196</v>
      </c>
      <c r="E2728" s="52"/>
    </row>
    <row r="2729" spans="1:5" x14ac:dyDescent="0.15">
      <c r="A2729" s="62">
        <v>202210</v>
      </c>
      <c r="B2729" s="63" t="s">
        <v>78</v>
      </c>
      <c r="C2729" s="61">
        <v>1798</v>
      </c>
      <c r="D2729" s="64" t="s">
        <v>196</v>
      </c>
      <c r="E2729" s="52"/>
    </row>
    <row r="2730" spans="1:5" x14ac:dyDescent="0.15">
      <c r="A2730" s="62">
        <v>202210</v>
      </c>
      <c r="B2730" s="63" t="s">
        <v>124</v>
      </c>
      <c r="C2730" s="61">
        <v>3</v>
      </c>
      <c r="D2730" s="64" t="s">
        <v>196</v>
      </c>
      <c r="E2730" s="52"/>
    </row>
    <row r="2731" spans="1:5" x14ac:dyDescent="0.15">
      <c r="A2731" s="62">
        <v>202210</v>
      </c>
      <c r="B2731" s="63" t="s">
        <v>37</v>
      </c>
      <c r="C2731" s="59">
        <v>56683</v>
      </c>
      <c r="D2731" s="64" t="s">
        <v>196</v>
      </c>
      <c r="E2731" s="52"/>
    </row>
    <row r="2732" spans="1:5" x14ac:dyDescent="0.15">
      <c r="A2732" s="62">
        <v>202210</v>
      </c>
      <c r="B2732" s="63" t="s">
        <v>124</v>
      </c>
      <c r="C2732" s="61">
        <v>1406</v>
      </c>
      <c r="D2732" s="64" t="s">
        <v>196</v>
      </c>
      <c r="E2732" s="52"/>
    </row>
    <row r="2733" spans="1:5" x14ac:dyDescent="0.15">
      <c r="A2733" s="62">
        <v>202210</v>
      </c>
      <c r="B2733" s="63" t="s">
        <v>124</v>
      </c>
      <c r="C2733" s="59">
        <v>24</v>
      </c>
      <c r="D2733" s="64" t="s">
        <v>196</v>
      </c>
      <c r="E2733" s="52"/>
    </row>
    <row r="2734" spans="1:5" x14ac:dyDescent="0.15">
      <c r="A2734" s="62">
        <v>202210</v>
      </c>
      <c r="B2734" s="63" t="s">
        <v>124</v>
      </c>
      <c r="C2734" s="61">
        <v>121</v>
      </c>
      <c r="D2734" s="64" t="s">
        <v>196</v>
      </c>
      <c r="E2734" s="52"/>
    </row>
    <row r="2735" spans="1:5" x14ac:dyDescent="0.15">
      <c r="A2735" s="62">
        <v>202210</v>
      </c>
      <c r="B2735" s="63" t="s">
        <v>124</v>
      </c>
      <c r="C2735" s="59">
        <v>467</v>
      </c>
      <c r="D2735" s="64" t="s">
        <v>196</v>
      </c>
      <c r="E2735" s="52"/>
    </row>
    <row r="2736" spans="1:5" x14ac:dyDescent="0.15">
      <c r="A2736" s="62">
        <v>202210</v>
      </c>
      <c r="B2736" s="63" t="s">
        <v>124</v>
      </c>
      <c r="C2736" s="59">
        <v>35</v>
      </c>
      <c r="D2736" s="64" t="s">
        <v>196</v>
      </c>
      <c r="E2736" s="52"/>
    </row>
    <row r="2737" spans="1:5" x14ac:dyDescent="0.15">
      <c r="A2737" s="62">
        <v>202210</v>
      </c>
      <c r="B2737" s="63" t="s">
        <v>37</v>
      </c>
      <c r="C2737" s="61">
        <v>632</v>
      </c>
      <c r="D2737" s="64" t="s">
        <v>196</v>
      </c>
      <c r="E2737" s="52"/>
    </row>
    <row r="2738" spans="1:5" x14ac:dyDescent="0.15">
      <c r="A2738" s="62">
        <v>202210</v>
      </c>
      <c r="B2738" s="63" t="s">
        <v>37</v>
      </c>
      <c r="C2738" s="61">
        <v>18820</v>
      </c>
      <c r="D2738" s="64" t="s">
        <v>196</v>
      </c>
      <c r="E2738" s="52"/>
    </row>
    <row r="2739" spans="1:5" x14ac:dyDescent="0.15">
      <c r="A2739" s="62">
        <v>202210</v>
      </c>
      <c r="B2739" s="63" t="s">
        <v>144</v>
      </c>
      <c r="C2739" s="61">
        <v>57072</v>
      </c>
      <c r="D2739" s="64" t="s">
        <v>196</v>
      </c>
      <c r="E2739" s="52"/>
    </row>
    <row r="2740" spans="1:5" x14ac:dyDescent="0.15">
      <c r="A2740" s="62">
        <v>202210</v>
      </c>
      <c r="B2740" s="63" t="s">
        <v>124</v>
      </c>
      <c r="C2740" s="61">
        <v>12</v>
      </c>
      <c r="D2740" s="64" t="s">
        <v>196</v>
      </c>
      <c r="E2740" s="52"/>
    </row>
    <row r="2741" spans="1:5" x14ac:dyDescent="0.15">
      <c r="A2741" s="62">
        <v>202210</v>
      </c>
      <c r="B2741" s="63" t="s">
        <v>78</v>
      </c>
      <c r="C2741" s="61">
        <v>383</v>
      </c>
      <c r="D2741" s="64" t="s">
        <v>196</v>
      </c>
      <c r="E2741" s="52"/>
    </row>
    <row r="2742" spans="1:5" x14ac:dyDescent="0.15">
      <c r="A2742" s="62">
        <v>202210</v>
      </c>
      <c r="B2742" s="63" t="s">
        <v>124</v>
      </c>
      <c r="C2742" s="61">
        <v>42</v>
      </c>
      <c r="D2742" s="64" t="s">
        <v>196</v>
      </c>
      <c r="E2742" s="52"/>
    </row>
    <row r="2743" spans="1:5" x14ac:dyDescent="0.15">
      <c r="A2743" s="62">
        <v>202210</v>
      </c>
      <c r="B2743" s="63" t="s">
        <v>7</v>
      </c>
      <c r="C2743" s="59">
        <v>673</v>
      </c>
      <c r="D2743" s="64" t="s">
        <v>196</v>
      </c>
      <c r="E2743" s="52"/>
    </row>
    <row r="2744" spans="1:5" x14ac:dyDescent="0.15">
      <c r="A2744" s="62">
        <v>202210</v>
      </c>
      <c r="B2744" s="63" t="s">
        <v>37</v>
      </c>
      <c r="C2744" s="61">
        <v>836</v>
      </c>
      <c r="D2744" s="64" t="s">
        <v>196</v>
      </c>
      <c r="E2744" s="52"/>
    </row>
    <row r="2745" spans="1:5" x14ac:dyDescent="0.15">
      <c r="A2745" s="62">
        <v>202210</v>
      </c>
      <c r="B2745" s="63" t="s">
        <v>78</v>
      </c>
      <c r="C2745" s="61">
        <v>163</v>
      </c>
      <c r="D2745" s="64" t="s">
        <v>196</v>
      </c>
      <c r="E2745" s="52"/>
    </row>
    <row r="2746" spans="1:5" x14ac:dyDescent="0.15">
      <c r="A2746" s="62">
        <v>202210</v>
      </c>
      <c r="B2746" s="63" t="s">
        <v>7</v>
      </c>
      <c r="C2746" s="59">
        <v>33</v>
      </c>
      <c r="D2746" s="64" t="s">
        <v>196</v>
      </c>
      <c r="E2746" s="52"/>
    </row>
    <row r="2747" spans="1:5" x14ac:dyDescent="0.15">
      <c r="A2747" s="62">
        <v>202210</v>
      </c>
      <c r="B2747" s="63" t="s">
        <v>37</v>
      </c>
      <c r="C2747" s="61">
        <v>232</v>
      </c>
      <c r="D2747" s="64" t="s">
        <v>196</v>
      </c>
      <c r="E2747" s="52"/>
    </row>
    <row r="2748" spans="1:5" x14ac:dyDescent="0.15">
      <c r="A2748" s="62">
        <v>202210</v>
      </c>
      <c r="B2748" s="63" t="s">
        <v>37</v>
      </c>
      <c r="C2748" s="61">
        <v>3815</v>
      </c>
      <c r="D2748" s="64" t="s">
        <v>196</v>
      </c>
      <c r="E2748" s="52"/>
    </row>
    <row r="2749" spans="1:5" x14ac:dyDescent="0.15">
      <c r="A2749" s="62">
        <v>202210</v>
      </c>
      <c r="B2749" s="63" t="s">
        <v>7</v>
      </c>
      <c r="C2749" s="59">
        <v>177</v>
      </c>
      <c r="D2749" s="64" t="s">
        <v>196</v>
      </c>
      <c r="E2749" s="52"/>
    </row>
    <row r="2750" spans="1:5" x14ac:dyDescent="0.15">
      <c r="A2750" s="62">
        <v>202210</v>
      </c>
      <c r="B2750" s="63" t="s">
        <v>37</v>
      </c>
      <c r="C2750" s="61">
        <v>6404</v>
      </c>
      <c r="D2750" s="64" t="s">
        <v>196</v>
      </c>
      <c r="E2750" s="52"/>
    </row>
    <row r="2751" spans="1:5" x14ac:dyDescent="0.15">
      <c r="A2751" s="62">
        <v>202210</v>
      </c>
      <c r="B2751" s="63" t="s">
        <v>78</v>
      </c>
      <c r="C2751" s="59">
        <v>195</v>
      </c>
      <c r="D2751" s="64" t="s">
        <v>196</v>
      </c>
      <c r="E2751" s="52"/>
    </row>
    <row r="2752" spans="1:5" x14ac:dyDescent="0.15">
      <c r="A2752" s="62">
        <v>202210</v>
      </c>
      <c r="B2752" s="63" t="s">
        <v>37</v>
      </c>
      <c r="C2752" s="59">
        <v>21</v>
      </c>
      <c r="D2752" s="64" t="s">
        <v>196</v>
      </c>
      <c r="E2752" s="52"/>
    </row>
    <row r="2753" spans="1:5" x14ac:dyDescent="0.15">
      <c r="A2753" s="62">
        <v>202210</v>
      </c>
      <c r="B2753" s="63" t="s">
        <v>37</v>
      </c>
      <c r="C2753" s="61">
        <v>11735</v>
      </c>
      <c r="D2753" s="64" t="s">
        <v>196</v>
      </c>
      <c r="E2753" s="52"/>
    </row>
    <row r="2754" spans="1:5" x14ac:dyDescent="0.15">
      <c r="A2754" s="62">
        <v>202210</v>
      </c>
      <c r="B2754" s="63" t="s">
        <v>78</v>
      </c>
      <c r="C2754" s="61">
        <v>68475</v>
      </c>
      <c r="D2754" s="64" t="s">
        <v>196</v>
      </c>
      <c r="E2754" s="52"/>
    </row>
    <row r="2755" spans="1:5" x14ac:dyDescent="0.15">
      <c r="A2755" s="62">
        <v>202210</v>
      </c>
      <c r="B2755" s="63" t="s">
        <v>78</v>
      </c>
      <c r="C2755" s="59">
        <v>2993</v>
      </c>
      <c r="D2755" s="64" t="s">
        <v>196</v>
      </c>
      <c r="E2755" s="52"/>
    </row>
    <row r="2756" spans="1:5" x14ac:dyDescent="0.15">
      <c r="A2756" s="62">
        <v>202210</v>
      </c>
      <c r="B2756" s="63" t="s">
        <v>37</v>
      </c>
      <c r="C2756" s="61">
        <v>1225</v>
      </c>
      <c r="D2756" s="64" t="s">
        <v>196</v>
      </c>
      <c r="E2756" s="52"/>
    </row>
    <row r="2757" spans="1:5" x14ac:dyDescent="0.15">
      <c r="A2757" s="62">
        <v>202210</v>
      </c>
      <c r="B2757" s="63" t="s">
        <v>37</v>
      </c>
      <c r="C2757" s="59">
        <v>819</v>
      </c>
      <c r="D2757" s="64" t="s">
        <v>196</v>
      </c>
      <c r="E2757" s="52"/>
    </row>
    <row r="2758" spans="1:5" x14ac:dyDescent="0.15">
      <c r="A2758" s="62">
        <v>202210</v>
      </c>
      <c r="B2758" s="63" t="s">
        <v>78</v>
      </c>
      <c r="C2758" s="61">
        <v>743</v>
      </c>
      <c r="D2758" s="64" t="s">
        <v>196</v>
      </c>
      <c r="E2758" s="52"/>
    </row>
    <row r="2759" spans="1:5" x14ac:dyDescent="0.15">
      <c r="A2759" s="62">
        <v>202210</v>
      </c>
      <c r="B2759" s="63" t="s">
        <v>78</v>
      </c>
      <c r="C2759" s="61">
        <v>13447</v>
      </c>
      <c r="D2759" s="64" t="s">
        <v>196</v>
      </c>
      <c r="E2759" s="52"/>
    </row>
    <row r="2760" spans="1:5" x14ac:dyDescent="0.15">
      <c r="A2760" s="62">
        <v>202210</v>
      </c>
      <c r="B2760" s="63" t="s">
        <v>78</v>
      </c>
      <c r="C2760" s="59">
        <v>1685</v>
      </c>
      <c r="D2760" s="64" t="s">
        <v>196</v>
      </c>
      <c r="E2760" s="52"/>
    </row>
    <row r="2761" spans="1:5" x14ac:dyDescent="0.15">
      <c r="A2761" s="62">
        <v>202210</v>
      </c>
      <c r="B2761" s="63" t="s">
        <v>78</v>
      </c>
      <c r="C2761" s="61">
        <v>214</v>
      </c>
      <c r="D2761" s="64" t="s">
        <v>196</v>
      </c>
      <c r="E2761" s="52"/>
    </row>
    <row r="2762" spans="1:5" x14ac:dyDescent="0.15">
      <c r="A2762" s="62">
        <v>202210</v>
      </c>
      <c r="B2762" s="63" t="s">
        <v>78</v>
      </c>
      <c r="C2762" s="59">
        <v>696</v>
      </c>
      <c r="D2762" s="64" t="s">
        <v>196</v>
      </c>
      <c r="E2762" s="52"/>
    </row>
    <row r="2763" spans="1:5" x14ac:dyDescent="0.15">
      <c r="A2763" s="62">
        <v>202210</v>
      </c>
      <c r="B2763" s="63" t="s">
        <v>144</v>
      </c>
      <c r="C2763" s="59">
        <v>4529</v>
      </c>
      <c r="D2763" s="64" t="s">
        <v>196</v>
      </c>
      <c r="E2763" s="52"/>
    </row>
    <row r="2764" spans="1:5" x14ac:dyDescent="0.15">
      <c r="A2764" s="62">
        <v>202210</v>
      </c>
      <c r="B2764" s="63" t="s">
        <v>7</v>
      </c>
      <c r="C2764" s="61">
        <v>539</v>
      </c>
      <c r="D2764" s="64" t="s">
        <v>196</v>
      </c>
      <c r="E2764" s="52"/>
    </row>
    <row r="2765" spans="1:5" x14ac:dyDescent="0.15">
      <c r="A2765" s="62">
        <v>202210</v>
      </c>
      <c r="B2765" s="63" t="s">
        <v>7</v>
      </c>
      <c r="C2765" s="59">
        <v>19</v>
      </c>
      <c r="D2765" s="64" t="s">
        <v>196</v>
      </c>
      <c r="E2765" s="52"/>
    </row>
    <row r="2766" spans="1:5" x14ac:dyDescent="0.15">
      <c r="A2766" s="62">
        <v>202210</v>
      </c>
      <c r="B2766" s="63" t="s">
        <v>144</v>
      </c>
      <c r="C2766" s="59">
        <v>9106</v>
      </c>
      <c r="D2766" s="64" t="s">
        <v>196</v>
      </c>
      <c r="E2766" s="52"/>
    </row>
    <row r="2767" spans="1:5" x14ac:dyDescent="0.15">
      <c r="A2767" s="62">
        <v>202210</v>
      </c>
      <c r="B2767" s="63" t="s">
        <v>7</v>
      </c>
      <c r="C2767" s="59">
        <v>51226</v>
      </c>
      <c r="D2767" s="64" t="s">
        <v>196</v>
      </c>
      <c r="E2767" s="52"/>
    </row>
    <row r="2768" spans="1:5" x14ac:dyDescent="0.15">
      <c r="A2768" s="62">
        <v>202210</v>
      </c>
      <c r="B2768" s="63" t="s">
        <v>124</v>
      </c>
      <c r="C2768" s="59">
        <v>722</v>
      </c>
      <c r="D2768" s="64" t="s">
        <v>196</v>
      </c>
      <c r="E2768" s="52"/>
    </row>
    <row r="2769" spans="1:5" x14ac:dyDescent="0.15">
      <c r="A2769" s="62">
        <v>202210</v>
      </c>
      <c r="B2769" s="63" t="s">
        <v>7</v>
      </c>
      <c r="C2769" s="59">
        <v>10311</v>
      </c>
      <c r="D2769" s="64" t="s">
        <v>196</v>
      </c>
      <c r="E2769" s="52"/>
    </row>
    <row r="2770" spans="1:5" x14ac:dyDescent="0.15">
      <c r="A2770" s="62">
        <v>202210</v>
      </c>
      <c r="B2770" s="63" t="s">
        <v>78</v>
      </c>
      <c r="C2770" s="61">
        <v>2276</v>
      </c>
      <c r="D2770" s="64" t="s">
        <v>196</v>
      </c>
      <c r="E2770" s="52"/>
    </row>
    <row r="2771" spans="1:5" x14ac:dyDescent="0.15">
      <c r="A2771" s="62">
        <v>202210</v>
      </c>
      <c r="B2771" s="63" t="s">
        <v>124</v>
      </c>
      <c r="C2771" s="59">
        <v>24</v>
      </c>
      <c r="D2771" s="64" t="s">
        <v>196</v>
      </c>
      <c r="E2771" s="52"/>
    </row>
    <row r="2772" spans="1:5" x14ac:dyDescent="0.15">
      <c r="A2772" s="62">
        <v>202210</v>
      </c>
      <c r="B2772" s="63" t="s">
        <v>78</v>
      </c>
      <c r="C2772" s="61">
        <v>140</v>
      </c>
      <c r="D2772" s="64" t="s">
        <v>196</v>
      </c>
      <c r="E2772" s="52"/>
    </row>
    <row r="2773" spans="1:5" x14ac:dyDescent="0.15">
      <c r="A2773" s="62">
        <v>202210</v>
      </c>
      <c r="B2773" s="63" t="s">
        <v>124</v>
      </c>
      <c r="C2773" s="61">
        <v>0</v>
      </c>
      <c r="D2773" s="64" t="s">
        <v>196</v>
      </c>
      <c r="E2773" s="52"/>
    </row>
    <row r="2774" spans="1:5" x14ac:dyDescent="0.15">
      <c r="A2774" s="62">
        <v>202210</v>
      </c>
      <c r="B2774" s="63" t="s">
        <v>78</v>
      </c>
      <c r="C2774" s="59">
        <v>720</v>
      </c>
      <c r="D2774" s="64" t="s">
        <v>196</v>
      </c>
      <c r="E2774" s="52"/>
    </row>
    <row r="2775" spans="1:5" x14ac:dyDescent="0.15">
      <c r="A2775" s="62">
        <v>202210</v>
      </c>
      <c r="B2775" s="63" t="s">
        <v>78</v>
      </c>
      <c r="C2775" s="61">
        <v>720</v>
      </c>
      <c r="D2775" s="64" t="s">
        <v>196</v>
      </c>
      <c r="E2775" s="52"/>
    </row>
    <row r="2776" spans="1:5" x14ac:dyDescent="0.15">
      <c r="A2776" s="62">
        <v>202210</v>
      </c>
      <c r="B2776" s="63" t="s">
        <v>7</v>
      </c>
      <c r="C2776" s="61">
        <v>729</v>
      </c>
      <c r="D2776" s="64" t="s">
        <v>196</v>
      </c>
      <c r="E2776" s="52"/>
    </row>
    <row r="2777" spans="1:5" x14ac:dyDescent="0.15">
      <c r="A2777" s="62">
        <v>202210</v>
      </c>
      <c r="B2777" s="63" t="s">
        <v>124</v>
      </c>
      <c r="C2777" s="61">
        <v>200</v>
      </c>
      <c r="D2777" s="64" t="s">
        <v>196</v>
      </c>
      <c r="E2777" s="52"/>
    </row>
    <row r="2778" spans="1:5" x14ac:dyDescent="0.15">
      <c r="A2778" s="62">
        <v>202210</v>
      </c>
      <c r="B2778" s="63" t="s">
        <v>37</v>
      </c>
      <c r="C2778" s="59">
        <v>232</v>
      </c>
      <c r="D2778" s="64" t="s">
        <v>196</v>
      </c>
      <c r="E2778" s="52"/>
    </row>
    <row r="2779" spans="1:5" x14ac:dyDescent="0.15">
      <c r="A2779" s="62">
        <v>202210</v>
      </c>
      <c r="B2779" s="63" t="s">
        <v>37</v>
      </c>
      <c r="C2779" s="61">
        <v>116</v>
      </c>
      <c r="D2779" s="64" t="s">
        <v>196</v>
      </c>
      <c r="E2779" s="52"/>
    </row>
    <row r="2780" spans="1:5" x14ac:dyDescent="0.15">
      <c r="A2780" s="62">
        <v>202210</v>
      </c>
      <c r="B2780" s="63" t="s">
        <v>7</v>
      </c>
      <c r="C2780" s="59">
        <v>89</v>
      </c>
      <c r="D2780" s="64" t="s">
        <v>196</v>
      </c>
      <c r="E2780" s="52"/>
    </row>
    <row r="2781" spans="1:5" x14ac:dyDescent="0.15">
      <c r="A2781" s="62">
        <v>202210</v>
      </c>
      <c r="B2781" s="63" t="s">
        <v>144</v>
      </c>
      <c r="C2781" s="61">
        <v>353</v>
      </c>
      <c r="D2781" s="64" t="s">
        <v>196</v>
      </c>
      <c r="E2781" s="52"/>
    </row>
    <row r="2782" spans="1:5" x14ac:dyDescent="0.15">
      <c r="A2782" s="62">
        <v>202211</v>
      </c>
      <c r="B2782" s="63" t="s">
        <v>7</v>
      </c>
      <c r="C2782" s="59">
        <v>10366</v>
      </c>
      <c r="D2782" s="64" t="s">
        <v>196</v>
      </c>
      <c r="E2782" s="52"/>
    </row>
    <row r="2783" spans="1:5" x14ac:dyDescent="0.15">
      <c r="A2783" s="62">
        <v>202211</v>
      </c>
      <c r="B2783" s="63" t="s">
        <v>78</v>
      </c>
      <c r="C2783" s="61">
        <v>6415</v>
      </c>
      <c r="D2783" s="64" t="s">
        <v>196</v>
      </c>
      <c r="E2783" s="52"/>
    </row>
    <row r="2784" spans="1:5" x14ac:dyDescent="0.15">
      <c r="A2784" s="62">
        <v>202211</v>
      </c>
      <c r="B2784" s="63" t="s">
        <v>7</v>
      </c>
      <c r="C2784" s="61">
        <v>2383</v>
      </c>
      <c r="D2784" s="64" t="s">
        <v>196</v>
      </c>
      <c r="E2784" s="52"/>
    </row>
    <row r="2785" spans="1:5" x14ac:dyDescent="0.15">
      <c r="A2785" s="62">
        <v>202211</v>
      </c>
      <c r="B2785" s="63" t="s">
        <v>37</v>
      </c>
      <c r="C2785" s="59">
        <v>13141</v>
      </c>
      <c r="D2785" s="64" t="s">
        <v>196</v>
      </c>
      <c r="E2785" s="52"/>
    </row>
    <row r="2786" spans="1:5" x14ac:dyDescent="0.15">
      <c r="A2786" s="62">
        <v>202211</v>
      </c>
      <c r="B2786" s="63" t="s">
        <v>37</v>
      </c>
      <c r="C2786" s="59">
        <v>158</v>
      </c>
      <c r="D2786" s="64" t="s">
        <v>196</v>
      </c>
      <c r="E2786" s="52"/>
    </row>
    <row r="2787" spans="1:5" x14ac:dyDescent="0.15">
      <c r="A2787" s="62">
        <v>202211</v>
      </c>
      <c r="B2787" s="63" t="s">
        <v>37</v>
      </c>
      <c r="C2787" s="61">
        <v>1337</v>
      </c>
      <c r="D2787" s="64" t="s">
        <v>196</v>
      </c>
      <c r="E2787" s="52"/>
    </row>
    <row r="2788" spans="1:5" x14ac:dyDescent="0.15">
      <c r="A2788" s="62">
        <v>202211</v>
      </c>
      <c r="B2788" s="63" t="s">
        <v>37</v>
      </c>
      <c r="C2788" s="59">
        <v>16120</v>
      </c>
      <c r="D2788" s="64" t="s">
        <v>196</v>
      </c>
      <c r="E2788" s="52"/>
    </row>
    <row r="2789" spans="1:5" x14ac:dyDescent="0.15">
      <c r="A2789" s="62">
        <v>202211</v>
      </c>
      <c r="B2789" s="63" t="s">
        <v>37</v>
      </c>
      <c r="C2789" s="61">
        <v>696</v>
      </c>
      <c r="D2789" s="64" t="s">
        <v>196</v>
      </c>
      <c r="E2789" s="52"/>
    </row>
    <row r="2790" spans="1:5" x14ac:dyDescent="0.15">
      <c r="A2790" s="62">
        <v>202211</v>
      </c>
      <c r="B2790" s="63" t="s">
        <v>144</v>
      </c>
      <c r="C2790" s="59">
        <v>1448</v>
      </c>
      <c r="D2790" s="64" t="s">
        <v>196</v>
      </c>
      <c r="E2790" s="52"/>
    </row>
    <row r="2791" spans="1:5" x14ac:dyDescent="0.15">
      <c r="A2791" s="62">
        <v>202211</v>
      </c>
      <c r="B2791" s="63" t="s">
        <v>124</v>
      </c>
      <c r="C2791" s="61">
        <v>49</v>
      </c>
      <c r="D2791" s="64" t="s">
        <v>196</v>
      </c>
      <c r="E2791" s="52"/>
    </row>
    <row r="2792" spans="1:5" x14ac:dyDescent="0.15">
      <c r="A2792" s="62">
        <v>202211</v>
      </c>
      <c r="B2792" s="63" t="s">
        <v>124</v>
      </c>
      <c r="C2792" s="59">
        <v>154</v>
      </c>
      <c r="D2792" s="64" t="s">
        <v>196</v>
      </c>
      <c r="E2792" s="52"/>
    </row>
    <row r="2793" spans="1:5" x14ac:dyDescent="0.15">
      <c r="A2793" s="62">
        <v>202211</v>
      </c>
      <c r="B2793" s="63" t="s">
        <v>144</v>
      </c>
      <c r="C2793" s="59">
        <v>2896</v>
      </c>
      <c r="D2793" s="64" t="s">
        <v>196</v>
      </c>
      <c r="E2793" s="52"/>
    </row>
    <row r="2794" spans="1:5" x14ac:dyDescent="0.15">
      <c r="A2794" s="62">
        <v>202211</v>
      </c>
      <c r="B2794" s="63" t="s">
        <v>37</v>
      </c>
      <c r="C2794" s="61">
        <v>181</v>
      </c>
      <c r="D2794" s="64" t="s">
        <v>196</v>
      </c>
      <c r="E2794" s="52"/>
    </row>
    <row r="2795" spans="1:5" x14ac:dyDescent="0.15">
      <c r="A2795" s="62">
        <v>202211</v>
      </c>
      <c r="B2795" s="63" t="s">
        <v>37</v>
      </c>
      <c r="C2795" s="59">
        <v>752</v>
      </c>
      <c r="D2795" s="64" t="s">
        <v>196</v>
      </c>
      <c r="E2795" s="52"/>
    </row>
    <row r="2796" spans="1:5" x14ac:dyDescent="0.15">
      <c r="A2796" s="62">
        <v>202211</v>
      </c>
      <c r="B2796" s="63" t="s">
        <v>37</v>
      </c>
      <c r="C2796" s="61">
        <v>947</v>
      </c>
      <c r="D2796" s="64" t="s">
        <v>196</v>
      </c>
      <c r="E2796" s="52"/>
    </row>
    <row r="2797" spans="1:5" x14ac:dyDescent="0.15">
      <c r="A2797" s="62">
        <v>202211</v>
      </c>
      <c r="B2797" s="63" t="s">
        <v>37</v>
      </c>
      <c r="C2797" s="59">
        <v>5095</v>
      </c>
      <c r="D2797" s="64" t="s">
        <v>196</v>
      </c>
      <c r="E2797" s="52"/>
    </row>
    <row r="2798" spans="1:5" x14ac:dyDescent="0.15">
      <c r="A2798" s="62">
        <v>202211</v>
      </c>
      <c r="B2798" s="63" t="s">
        <v>37</v>
      </c>
      <c r="C2798" s="61">
        <v>3494</v>
      </c>
      <c r="D2798" s="64" t="s">
        <v>196</v>
      </c>
      <c r="E2798" s="52"/>
    </row>
    <row r="2799" spans="1:5" x14ac:dyDescent="0.15">
      <c r="A2799" s="62">
        <v>202211</v>
      </c>
      <c r="B2799" s="63" t="s">
        <v>7</v>
      </c>
      <c r="C2799" s="61">
        <v>140</v>
      </c>
      <c r="D2799" s="64" t="s">
        <v>196</v>
      </c>
      <c r="E2799" s="52"/>
    </row>
    <row r="2800" spans="1:5" x14ac:dyDescent="0.15">
      <c r="A2800" s="62">
        <v>202211</v>
      </c>
      <c r="B2800" s="63" t="s">
        <v>37</v>
      </c>
      <c r="C2800" s="59">
        <v>10691</v>
      </c>
      <c r="D2800" s="64" t="s">
        <v>196</v>
      </c>
      <c r="E2800" s="52"/>
    </row>
    <row r="2801" spans="1:5" x14ac:dyDescent="0.15">
      <c r="A2801" s="62">
        <v>202211</v>
      </c>
      <c r="B2801" s="63" t="s">
        <v>37</v>
      </c>
      <c r="C2801" s="61">
        <v>89200</v>
      </c>
      <c r="D2801" s="64" t="s">
        <v>196</v>
      </c>
      <c r="E2801" s="52"/>
    </row>
    <row r="2802" spans="1:5" x14ac:dyDescent="0.15">
      <c r="A2802" s="62">
        <v>202211</v>
      </c>
      <c r="B2802" s="63" t="s">
        <v>37</v>
      </c>
      <c r="C2802" s="61">
        <v>72245</v>
      </c>
      <c r="D2802" s="64" t="s">
        <v>196</v>
      </c>
      <c r="E2802" s="52"/>
    </row>
    <row r="2803" spans="1:5" x14ac:dyDescent="0.15">
      <c r="A2803" s="62">
        <v>202211</v>
      </c>
      <c r="B2803" s="63" t="s">
        <v>78</v>
      </c>
      <c r="C2803" s="61">
        <v>34313</v>
      </c>
      <c r="D2803" s="64" t="s">
        <v>196</v>
      </c>
      <c r="E2803" s="52"/>
    </row>
    <row r="2804" spans="1:5" x14ac:dyDescent="0.15">
      <c r="A2804" s="62">
        <v>202211</v>
      </c>
      <c r="B2804" s="63" t="s">
        <v>7</v>
      </c>
      <c r="C2804" s="61">
        <v>1167</v>
      </c>
      <c r="D2804" s="64" t="s">
        <v>196</v>
      </c>
      <c r="E2804" s="52"/>
    </row>
    <row r="2805" spans="1:5" x14ac:dyDescent="0.15">
      <c r="A2805" s="62">
        <v>202211</v>
      </c>
      <c r="B2805" s="63" t="s">
        <v>7</v>
      </c>
      <c r="C2805" s="61">
        <v>1722</v>
      </c>
      <c r="D2805" s="64" t="s">
        <v>196</v>
      </c>
      <c r="E2805" s="52"/>
    </row>
    <row r="2806" spans="1:5" x14ac:dyDescent="0.15">
      <c r="A2806" s="62">
        <v>202211</v>
      </c>
      <c r="B2806" s="63" t="s">
        <v>144</v>
      </c>
      <c r="C2806" s="59">
        <v>24110</v>
      </c>
      <c r="D2806" s="64" t="s">
        <v>196</v>
      </c>
      <c r="E2806" s="52"/>
    </row>
    <row r="2807" spans="1:5" x14ac:dyDescent="0.15">
      <c r="A2807" s="62">
        <v>202211</v>
      </c>
      <c r="B2807" s="63" t="s">
        <v>144</v>
      </c>
      <c r="C2807" s="61">
        <v>87905</v>
      </c>
      <c r="D2807" s="64" t="s">
        <v>196</v>
      </c>
      <c r="E2807" s="52"/>
    </row>
    <row r="2808" spans="1:5" x14ac:dyDescent="0.15">
      <c r="A2808" s="62">
        <v>202211</v>
      </c>
      <c r="B2808" s="63" t="s">
        <v>7</v>
      </c>
      <c r="C2808" s="61">
        <v>557</v>
      </c>
      <c r="D2808" s="64" t="s">
        <v>196</v>
      </c>
      <c r="E2808" s="52"/>
    </row>
    <row r="2809" spans="1:5" x14ac:dyDescent="0.15">
      <c r="A2809" s="62">
        <v>202211</v>
      </c>
      <c r="B2809" s="63" t="s">
        <v>78</v>
      </c>
      <c r="C2809" s="61">
        <v>8666</v>
      </c>
      <c r="D2809" s="64" t="s">
        <v>196</v>
      </c>
      <c r="E2809" s="52"/>
    </row>
    <row r="2810" spans="1:5" x14ac:dyDescent="0.15">
      <c r="A2810" s="62">
        <v>202211</v>
      </c>
      <c r="B2810" s="63" t="s">
        <v>78</v>
      </c>
      <c r="C2810" s="61">
        <v>627</v>
      </c>
      <c r="D2810" s="64" t="s">
        <v>196</v>
      </c>
      <c r="E2810" s="52"/>
    </row>
    <row r="2811" spans="1:5" x14ac:dyDescent="0.15">
      <c r="A2811" s="62">
        <v>202211</v>
      </c>
      <c r="B2811" s="63" t="s">
        <v>78</v>
      </c>
      <c r="C2811" s="61">
        <v>3731</v>
      </c>
      <c r="D2811" s="64" t="s">
        <v>196</v>
      </c>
      <c r="E2811" s="52"/>
    </row>
    <row r="2812" spans="1:5" x14ac:dyDescent="0.15">
      <c r="A2812" s="62">
        <v>202211</v>
      </c>
      <c r="B2812" s="63" t="s">
        <v>78</v>
      </c>
      <c r="C2812" s="59">
        <v>4288</v>
      </c>
      <c r="D2812" s="64" t="s">
        <v>196</v>
      </c>
      <c r="E2812" s="52"/>
    </row>
    <row r="2813" spans="1:5" x14ac:dyDescent="0.15">
      <c r="A2813" s="62">
        <v>202211</v>
      </c>
      <c r="B2813" s="63" t="s">
        <v>78</v>
      </c>
      <c r="C2813" s="61">
        <v>1439</v>
      </c>
      <c r="D2813" s="64" t="s">
        <v>196</v>
      </c>
      <c r="E2813" s="52"/>
    </row>
    <row r="2814" spans="1:5" x14ac:dyDescent="0.15">
      <c r="A2814" s="62">
        <v>202211</v>
      </c>
      <c r="B2814" s="63" t="s">
        <v>78</v>
      </c>
      <c r="C2814" s="59">
        <v>859</v>
      </c>
      <c r="D2814" s="64" t="s">
        <v>196</v>
      </c>
      <c r="E2814" s="52"/>
    </row>
    <row r="2815" spans="1:5" x14ac:dyDescent="0.15">
      <c r="A2815" s="62">
        <v>202211</v>
      </c>
      <c r="B2815" s="63" t="s">
        <v>144</v>
      </c>
      <c r="C2815" s="59">
        <v>14814</v>
      </c>
      <c r="D2815" s="64" t="s">
        <v>196</v>
      </c>
      <c r="E2815" s="52"/>
    </row>
    <row r="2816" spans="1:5" x14ac:dyDescent="0.15">
      <c r="A2816" s="62">
        <v>202211</v>
      </c>
      <c r="B2816" s="63" t="s">
        <v>78</v>
      </c>
      <c r="C2816" s="59">
        <v>223</v>
      </c>
      <c r="D2816" s="64" t="s">
        <v>196</v>
      </c>
      <c r="E2816" s="52"/>
    </row>
    <row r="2817" spans="1:5" x14ac:dyDescent="0.15">
      <c r="A2817" s="62">
        <v>202211</v>
      </c>
      <c r="B2817" s="63" t="s">
        <v>78</v>
      </c>
      <c r="C2817" s="61">
        <v>84</v>
      </c>
      <c r="D2817" s="64" t="s">
        <v>196</v>
      </c>
      <c r="E2817" s="52"/>
    </row>
    <row r="2818" spans="1:5" x14ac:dyDescent="0.15">
      <c r="A2818" s="62">
        <v>202211</v>
      </c>
      <c r="B2818" s="63" t="s">
        <v>78</v>
      </c>
      <c r="C2818" s="59">
        <v>1522</v>
      </c>
      <c r="D2818" s="64" t="s">
        <v>196</v>
      </c>
      <c r="E2818" s="52"/>
    </row>
    <row r="2819" spans="1:5" x14ac:dyDescent="0.15">
      <c r="A2819" s="62">
        <v>202211</v>
      </c>
      <c r="B2819" s="63" t="s">
        <v>78</v>
      </c>
      <c r="C2819" s="61">
        <v>6496</v>
      </c>
      <c r="D2819" s="64" t="s">
        <v>196</v>
      </c>
      <c r="E2819" s="52"/>
    </row>
    <row r="2820" spans="1:5" x14ac:dyDescent="0.15">
      <c r="A2820" s="62">
        <v>202211</v>
      </c>
      <c r="B2820" s="63" t="s">
        <v>78</v>
      </c>
      <c r="C2820" s="59">
        <v>288</v>
      </c>
      <c r="D2820" s="64" t="s">
        <v>196</v>
      </c>
      <c r="E2820" s="52"/>
    </row>
    <row r="2821" spans="1:5" x14ac:dyDescent="0.15">
      <c r="A2821" s="62">
        <v>202211</v>
      </c>
      <c r="B2821" s="63" t="s">
        <v>78</v>
      </c>
      <c r="C2821" s="61">
        <v>759</v>
      </c>
      <c r="D2821" s="64" t="s">
        <v>196</v>
      </c>
      <c r="E2821" s="52"/>
    </row>
    <row r="2822" spans="1:5" x14ac:dyDescent="0.15">
      <c r="A2822" s="62">
        <v>202211</v>
      </c>
      <c r="B2822" s="63" t="s">
        <v>78</v>
      </c>
      <c r="C2822" s="59">
        <v>1764</v>
      </c>
      <c r="D2822" s="64" t="s">
        <v>196</v>
      </c>
      <c r="E2822" s="52"/>
    </row>
    <row r="2823" spans="1:5" x14ac:dyDescent="0.15">
      <c r="A2823" s="62">
        <v>202211</v>
      </c>
      <c r="B2823" s="63" t="s">
        <v>7</v>
      </c>
      <c r="C2823" s="61">
        <v>455</v>
      </c>
      <c r="D2823" s="64" t="s">
        <v>196</v>
      </c>
      <c r="E2823" s="52"/>
    </row>
    <row r="2824" spans="1:5" x14ac:dyDescent="0.15">
      <c r="A2824" s="62">
        <v>202211</v>
      </c>
      <c r="B2824" s="63" t="s">
        <v>7</v>
      </c>
      <c r="C2824" s="61">
        <v>65</v>
      </c>
      <c r="D2824" s="64" t="s">
        <v>196</v>
      </c>
      <c r="E2824" s="52"/>
    </row>
    <row r="2825" spans="1:5" x14ac:dyDescent="0.15">
      <c r="A2825" s="62">
        <v>202211</v>
      </c>
      <c r="B2825" s="63" t="s">
        <v>144</v>
      </c>
      <c r="C2825" s="59">
        <v>82073</v>
      </c>
      <c r="D2825" s="64" t="s">
        <v>196</v>
      </c>
      <c r="E2825" s="52"/>
    </row>
    <row r="2826" spans="1:5" x14ac:dyDescent="0.15">
      <c r="A2826" s="62">
        <v>202211</v>
      </c>
      <c r="B2826" s="63" t="s">
        <v>37</v>
      </c>
      <c r="C2826" s="61">
        <v>307</v>
      </c>
      <c r="D2826" s="64" t="s">
        <v>196</v>
      </c>
      <c r="E2826" s="52"/>
    </row>
    <row r="2827" spans="1:5" x14ac:dyDescent="0.15">
      <c r="A2827" s="62">
        <v>202211</v>
      </c>
      <c r="B2827" s="63" t="s">
        <v>37</v>
      </c>
      <c r="C2827" s="61">
        <v>362</v>
      </c>
      <c r="D2827" s="64" t="s">
        <v>196</v>
      </c>
      <c r="E2827" s="52"/>
    </row>
    <row r="2828" spans="1:5" x14ac:dyDescent="0.15">
      <c r="A2828" s="62">
        <v>202211</v>
      </c>
      <c r="B2828" s="63" t="s">
        <v>124</v>
      </c>
      <c r="C2828" s="59">
        <v>17</v>
      </c>
      <c r="D2828" s="64" t="s">
        <v>196</v>
      </c>
      <c r="E2828" s="52"/>
    </row>
    <row r="2829" spans="1:5" x14ac:dyDescent="0.15">
      <c r="A2829" s="62">
        <v>202211</v>
      </c>
      <c r="B2829" s="63" t="s">
        <v>124</v>
      </c>
      <c r="C2829" s="61">
        <v>17</v>
      </c>
      <c r="D2829" s="64" t="s">
        <v>196</v>
      </c>
      <c r="E2829" s="52"/>
    </row>
    <row r="2830" spans="1:5" x14ac:dyDescent="0.15">
      <c r="A2830" s="62">
        <v>202211</v>
      </c>
      <c r="B2830" s="63" t="s">
        <v>124</v>
      </c>
      <c r="C2830" s="59">
        <v>7</v>
      </c>
      <c r="D2830" s="64" t="s">
        <v>196</v>
      </c>
      <c r="E2830" s="52"/>
    </row>
    <row r="2831" spans="1:5" x14ac:dyDescent="0.15">
      <c r="A2831" s="62">
        <v>202211</v>
      </c>
      <c r="B2831" s="63" t="s">
        <v>37</v>
      </c>
      <c r="C2831" s="61">
        <v>655</v>
      </c>
      <c r="D2831" s="64" t="s">
        <v>196</v>
      </c>
      <c r="E2831" s="52"/>
    </row>
    <row r="2832" spans="1:5" x14ac:dyDescent="0.15">
      <c r="A2832" s="62">
        <v>202211</v>
      </c>
      <c r="B2832" s="63" t="s">
        <v>78</v>
      </c>
      <c r="C2832" s="59">
        <v>188</v>
      </c>
      <c r="D2832" s="64" t="s">
        <v>196</v>
      </c>
      <c r="E2832" s="52"/>
    </row>
    <row r="2833" spans="1:5" x14ac:dyDescent="0.15">
      <c r="A2833" s="62">
        <v>202211</v>
      </c>
      <c r="B2833" s="63" t="s">
        <v>78</v>
      </c>
      <c r="C2833" s="61">
        <v>1996</v>
      </c>
      <c r="D2833" s="64" t="s">
        <v>196</v>
      </c>
      <c r="E2833" s="52"/>
    </row>
    <row r="2834" spans="1:5" x14ac:dyDescent="0.15">
      <c r="A2834" s="62">
        <v>202211</v>
      </c>
      <c r="B2834" s="63" t="s">
        <v>124</v>
      </c>
      <c r="C2834" s="59">
        <v>7</v>
      </c>
      <c r="D2834" s="64" t="s">
        <v>196</v>
      </c>
      <c r="E2834" s="52"/>
    </row>
    <row r="2835" spans="1:5" x14ac:dyDescent="0.15">
      <c r="A2835" s="62">
        <v>202211</v>
      </c>
      <c r="B2835" s="63" t="s">
        <v>37</v>
      </c>
      <c r="C2835" s="61">
        <v>60859</v>
      </c>
      <c r="D2835" s="64" t="s">
        <v>196</v>
      </c>
      <c r="E2835" s="52"/>
    </row>
    <row r="2836" spans="1:5" x14ac:dyDescent="0.15">
      <c r="A2836" s="62">
        <v>202211</v>
      </c>
      <c r="B2836" s="63" t="s">
        <v>124</v>
      </c>
      <c r="C2836" s="59">
        <v>1469</v>
      </c>
      <c r="D2836" s="64" t="s">
        <v>196</v>
      </c>
      <c r="E2836" s="52"/>
    </row>
    <row r="2837" spans="1:5" x14ac:dyDescent="0.15">
      <c r="A2837" s="62">
        <v>202211</v>
      </c>
      <c r="B2837" s="63" t="s">
        <v>124</v>
      </c>
      <c r="C2837" s="61">
        <v>24</v>
      </c>
      <c r="D2837" s="64" t="s">
        <v>196</v>
      </c>
      <c r="E2837" s="52"/>
    </row>
    <row r="2838" spans="1:5" x14ac:dyDescent="0.15">
      <c r="A2838" s="62">
        <v>202211</v>
      </c>
      <c r="B2838" s="63" t="s">
        <v>124</v>
      </c>
      <c r="C2838" s="59">
        <v>128</v>
      </c>
      <c r="D2838" s="64" t="s">
        <v>196</v>
      </c>
      <c r="E2838" s="52"/>
    </row>
    <row r="2839" spans="1:5" x14ac:dyDescent="0.15">
      <c r="A2839" s="62">
        <v>202211</v>
      </c>
      <c r="B2839" s="63" t="s">
        <v>124</v>
      </c>
      <c r="C2839" s="61">
        <v>462</v>
      </c>
      <c r="D2839" s="64" t="s">
        <v>196</v>
      </c>
      <c r="E2839" s="52"/>
    </row>
    <row r="2840" spans="1:5" x14ac:dyDescent="0.15">
      <c r="A2840" s="62">
        <v>202211</v>
      </c>
      <c r="B2840" s="63" t="s">
        <v>124</v>
      </c>
      <c r="C2840" s="61">
        <v>38</v>
      </c>
      <c r="D2840" s="64" t="s">
        <v>196</v>
      </c>
      <c r="E2840" s="52"/>
    </row>
    <row r="2841" spans="1:5" x14ac:dyDescent="0.15">
      <c r="A2841" s="62">
        <v>202211</v>
      </c>
      <c r="B2841" s="63" t="s">
        <v>37</v>
      </c>
      <c r="C2841" s="59">
        <v>632</v>
      </c>
      <c r="D2841" s="64" t="s">
        <v>196</v>
      </c>
      <c r="E2841" s="52"/>
    </row>
    <row r="2842" spans="1:5" x14ac:dyDescent="0.15">
      <c r="A2842" s="62">
        <v>202211</v>
      </c>
      <c r="B2842" s="63" t="s">
        <v>37</v>
      </c>
      <c r="C2842" s="59">
        <v>20194</v>
      </c>
      <c r="D2842" s="64" t="s">
        <v>196</v>
      </c>
      <c r="E2842" s="52"/>
    </row>
    <row r="2843" spans="1:5" x14ac:dyDescent="0.15">
      <c r="A2843" s="62">
        <v>202211</v>
      </c>
      <c r="B2843" s="63" t="s">
        <v>124</v>
      </c>
      <c r="C2843" s="61">
        <v>0</v>
      </c>
      <c r="D2843" s="64" t="s">
        <v>196</v>
      </c>
      <c r="E2843" s="52"/>
    </row>
    <row r="2844" spans="1:5" x14ac:dyDescent="0.15">
      <c r="A2844" s="62">
        <v>202211</v>
      </c>
      <c r="B2844" s="63" t="s">
        <v>124</v>
      </c>
      <c r="C2844" s="59">
        <v>35</v>
      </c>
      <c r="D2844" s="64" t="s">
        <v>196</v>
      </c>
      <c r="E2844" s="52"/>
    </row>
    <row r="2845" spans="1:5" x14ac:dyDescent="0.15">
      <c r="A2845" s="62">
        <v>202211</v>
      </c>
      <c r="B2845" s="63" t="s">
        <v>7</v>
      </c>
      <c r="C2845" s="61">
        <v>952</v>
      </c>
      <c r="D2845" s="64" t="s">
        <v>196</v>
      </c>
      <c r="E2845" s="52"/>
    </row>
    <row r="2846" spans="1:5" x14ac:dyDescent="0.15">
      <c r="A2846" s="62">
        <v>202211</v>
      </c>
      <c r="B2846" s="63" t="s">
        <v>37</v>
      </c>
      <c r="C2846" s="61">
        <v>543</v>
      </c>
      <c r="D2846" s="64" t="s">
        <v>196</v>
      </c>
      <c r="E2846" s="52"/>
    </row>
    <row r="2847" spans="1:5" x14ac:dyDescent="0.15">
      <c r="A2847" s="62">
        <v>202211</v>
      </c>
      <c r="B2847" s="63" t="s">
        <v>78</v>
      </c>
      <c r="C2847" s="61">
        <v>0</v>
      </c>
      <c r="D2847" s="64" t="s">
        <v>196</v>
      </c>
      <c r="E2847" s="52"/>
    </row>
    <row r="2848" spans="1:5" x14ac:dyDescent="0.15">
      <c r="A2848" s="62">
        <v>202211</v>
      </c>
      <c r="B2848" s="63" t="s">
        <v>7</v>
      </c>
      <c r="C2848" s="59">
        <v>28</v>
      </c>
      <c r="D2848" s="64" t="s">
        <v>196</v>
      </c>
      <c r="E2848" s="52"/>
    </row>
    <row r="2849" spans="1:5" x14ac:dyDescent="0.15">
      <c r="A2849" s="62">
        <v>202211</v>
      </c>
      <c r="B2849" s="63" t="s">
        <v>37</v>
      </c>
      <c r="C2849" s="61">
        <v>232</v>
      </c>
      <c r="D2849" s="64" t="s">
        <v>196</v>
      </c>
      <c r="E2849" s="52"/>
    </row>
    <row r="2850" spans="1:5" x14ac:dyDescent="0.15">
      <c r="A2850" s="62">
        <v>202211</v>
      </c>
      <c r="B2850" s="63" t="s">
        <v>37</v>
      </c>
      <c r="C2850" s="61">
        <v>3007</v>
      </c>
      <c r="D2850" s="64" t="s">
        <v>196</v>
      </c>
      <c r="E2850" s="52"/>
    </row>
    <row r="2851" spans="1:5" x14ac:dyDescent="0.15">
      <c r="A2851" s="62">
        <v>202211</v>
      </c>
      <c r="B2851" s="63" t="s">
        <v>7</v>
      </c>
      <c r="C2851" s="59">
        <v>184</v>
      </c>
      <c r="D2851" s="64" t="s">
        <v>196</v>
      </c>
      <c r="E2851" s="52"/>
    </row>
    <row r="2852" spans="1:5" x14ac:dyDescent="0.15">
      <c r="A2852" s="62">
        <v>202211</v>
      </c>
      <c r="B2852" s="63" t="s">
        <v>37</v>
      </c>
      <c r="C2852" s="61">
        <v>6404</v>
      </c>
      <c r="D2852" s="64" t="s">
        <v>196</v>
      </c>
      <c r="E2852" s="52"/>
    </row>
    <row r="2853" spans="1:5" x14ac:dyDescent="0.15">
      <c r="A2853" s="62">
        <v>202211</v>
      </c>
      <c r="B2853" s="63" t="s">
        <v>78</v>
      </c>
      <c r="C2853" s="59">
        <v>0</v>
      </c>
      <c r="D2853" s="64" t="s">
        <v>196</v>
      </c>
      <c r="E2853" s="52"/>
    </row>
    <row r="2854" spans="1:5" x14ac:dyDescent="0.15">
      <c r="A2854" s="62">
        <v>202211</v>
      </c>
      <c r="B2854" s="63" t="s">
        <v>37</v>
      </c>
      <c r="C2854" s="59">
        <v>0</v>
      </c>
      <c r="D2854" s="64" t="s">
        <v>196</v>
      </c>
      <c r="E2854" s="52"/>
    </row>
    <row r="2855" spans="1:5" x14ac:dyDescent="0.15">
      <c r="A2855" s="62">
        <v>202211</v>
      </c>
      <c r="B2855" s="63" t="s">
        <v>37</v>
      </c>
      <c r="C2855" s="59">
        <v>11921</v>
      </c>
      <c r="D2855" s="64" t="s">
        <v>196</v>
      </c>
      <c r="E2855" s="52"/>
    </row>
    <row r="2856" spans="1:5" x14ac:dyDescent="0.15">
      <c r="A2856" s="62">
        <v>202211</v>
      </c>
      <c r="B2856" s="63" t="s">
        <v>78</v>
      </c>
      <c r="C2856" s="59">
        <v>65703</v>
      </c>
      <c r="D2856" s="64" t="s">
        <v>196</v>
      </c>
      <c r="E2856" s="52"/>
    </row>
    <row r="2857" spans="1:5" x14ac:dyDescent="0.15">
      <c r="A2857" s="62">
        <v>202211</v>
      </c>
      <c r="B2857" s="63" t="s">
        <v>78</v>
      </c>
      <c r="C2857" s="61">
        <v>3425</v>
      </c>
      <c r="D2857" s="64" t="s">
        <v>196</v>
      </c>
      <c r="E2857" s="52"/>
    </row>
    <row r="2858" spans="1:5" x14ac:dyDescent="0.15">
      <c r="A2858" s="62">
        <v>202211</v>
      </c>
      <c r="B2858" s="63" t="s">
        <v>37</v>
      </c>
      <c r="C2858" s="59">
        <v>0</v>
      </c>
      <c r="D2858" s="64" t="s">
        <v>196</v>
      </c>
      <c r="E2858" s="52"/>
    </row>
    <row r="2859" spans="1:5" x14ac:dyDescent="0.15">
      <c r="A2859" s="62">
        <v>202211</v>
      </c>
      <c r="B2859" s="63" t="s">
        <v>37</v>
      </c>
      <c r="C2859" s="61">
        <v>0</v>
      </c>
      <c r="D2859" s="64" t="s">
        <v>196</v>
      </c>
      <c r="E2859" s="52"/>
    </row>
    <row r="2860" spans="1:5" x14ac:dyDescent="0.15">
      <c r="A2860" s="62">
        <v>202211</v>
      </c>
      <c r="B2860" s="63" t="s">
        <v>78</v>
      </c>
      <c r="C2860" s="61">
        <v>632</v>
      </c>
      <c r="D2860" s="64" t="s">
        <v>196</v>
      </c>
      <c r="E2860" s="52"/>
    </row>
    <row r="2861" spans="1:5" x14ac:dyDescent="0.15">
      <c r="A2861" s="62">
        <v>202211</v>
      </c>
      <c r="B2861" s="63" t="s">
        <v>78</v>
      </c>
      <c r="C2861" s="61">
        <v>10942</v>
      </c>
      <c r="D2861" s="64" t="s">
        <v>196</v>
      </c>
      <c r="E2861" s="52"/>
    </row>
    <row r="2862" spans="1:5" x14ac:dyDescent="0.15">
      <c r="A2862" s="62">
        <v>202211</v>
      </c>
      <c r="B2862" s="63" t="s">
        <v>78</v>
      </c>
      <c r="C2862" s="59">
        <v>1657</v>
      </c>
      <c r="D2862" s="64" t="s">
        <v>196</v>
      </c>
      <c r="E2862" s="52"/>
    </row>
    <row r="2863" spans="1:5" x14ac:dyDescent="0.15">
      <c r="A2863" s="62">
        <v>202211</v>
      </c>
      <c r="B2863" s="63" t="s">
        <v>78</v>
      </c>
      <c r="C2863" s="61">
        <v>242</v>
      </c>
      <c r="D2863" s="64" t="s">
        <v>196</v>
      </c>
      <c r="E2863" s="52"/>
    </row>
    <row r="2864" spans="1:5" x14ac:dyDescent="0.15">
      <c r="A2864" s="62">
        <v>202211</v>
      </c>
      <c r="B2864" s="63" t="s">
        <v>78</v>
      </c>
      <c r="C2864" s="59">
        <v>659</v>
      </c>
      <c r="D2864" s="64" t="s">
        <v>196</v>
      </c>
      <c r="E2864" s="52"/>
    </row>
    <row r="2865" spans="1:5" x14ac:dyDescent="0.15">
      <c r="A2865" s="62">
        <v>202211</v>
      </c>
      <c r="B2865" s="63" t="s">
        <v>144</v>
      </c>
      <c r="C2865" s="59">
        <v>3351</v>
      </c>
      <c r="D2865" s="64" t="s">
        <v>196</v>
      </c>
      <c r="E2865" s="52"/>
    </row>
    <row r="2866" spans="1:5" x14ac:dyDescent="0.15">
      <c r="A2866" s="62">
        <v>202211</v>
      </c>
      <c r="B2866" s="63" t="s">
        <v>7</v>
      </c>
      <c r="C2866" s="61">
        <v>516</v>
      </c>
      <c r="D2866" s="64" t="s">
        <v>196</v>
      </c>
      <c r="E2866" s="52"/>
    </row>
    <row r="2867" spans="1:5" x14ac:dyDescent="0.15">
      <c r="A2867" s="62">
        <v>202211</v>
      </c>
      <c r="B2867" s="63" t="s">
        <v>7</v>
      </c>
      <c r="C2867" s="59">
        <v>5</v>
      </c>
      <c r="D2867" s="64" t="s">
        <v>196</v>
      </c>
      <c r="E2867" s="52"/>
    </row>
    <row r="2868" spans="1:5" x14ac:dyDescent="0.15">
      <c r="A2868" s="62">
        <v>202211</v>
      </c>
      <c r="B2868" s="63" t="s">
        <v>144</v>
      </c>
      <c r="C2868" s="61">
        <v>6682</v>
      </c>
      <c r="D2868" s="64" t="s">
        <v>196</v>
      </c>
      <c r="E2868" s="52"/>
    </row>
    <row r="2869" spans="1:5" x14ac:dyDescent="0.15">
      <c r="A2869" s="62">
        <v>202211</v>
      </c>
      <c r="B2869" s="63" t="s">
        <v>7</v>
      </c>
      <c r="C2869" s="59">
        <v>55848</v>
      </c>
      <c r="D2869" s="64" t="s">
        <v>196</v>
      </c>
      <c r="E2869" s="52"/>
    </row>
    <row r="2870" spans="1:5" x14ac:dyDescent="0.15">
      <c r="A2870" s="62">
        <v>202211</v>
      </c>
      <c r="B2870" s="63" t="s">
        <v>124</v>
      </c>
      <c r="C2870" s="59">
        <v>701</v>
      </c>
      <c r="D2870" s="64" t="s">
        <v>196</v>
      </c>
      <c r="E2870" s="52"/>
    </row>
    <row r="2871" spans="1:5" x14ac:dyDescent="0.15">
      <c r="A2871" s="62">
        <v>202211</v>
      </c>
      <c r="B2871" s="63" t="s">
        <v>7</v>
      </c>
      <c r="C2871" s="61">
        <v>10656</v>
      </c>
      <c r="D2871" s="64" t="s">
        <v>196</v>
      </c>
      <c r="E2871" s="52"/>
    </row>
    <row r="2872" spans="1:5" x14ac:dyDescent="0.15">
      <c r="A2872" s="62">
        <v>202211</v>
      </c>
      <c r="B2872" s="63" t="s">
        <v>78</v>
      </c>
      <c r="C2872" s="61">
        <v>1775</v>
      </c>
      <c r="D2872" s="64" t="s">
        <v>196</v>
      </c>
      <c r="E2872" s="52"/>
    </row>
    <row r="2873" spans="1:5" x14ac:dyDescent="0.15">
      <c r="A2873" s="62">
        <v>202211</v>
      </c>
      <c r="B2873" s="63" t="s">
        <v>124</v>
      </c>
      <c r="C2873" s="59">
        <v>142</v>
      </c>
      <c r="D2873" s="64" t="s">
        <v>196</v>
      </c>
      <c r="E2873" s="52"/>
    </row>
    <row r="2874" spans="1:5" x14ac:dyDescent="0.15">
      <c r="A2874" s="62">
        <v>202211</v>
      </c>
      <c r="B2874" s="63" t="s">
        <v>78</v>
      </c>
      <c r="C2874" s="61">
        <v>186</v>
      </c>
      <c r="D2874" s="64" t="s">
        <v>196</v>
      </c>
      <c r="E2874" s="52"/>
    </row>
    <row r="2875" spans="1:5" x14ac:dyDescent="0.15">
      <c r="A2875" s="62">
        <v>202211</v>
      </c>
      <c r="B2875" s="63" t="s">
        <v>124</v>
      </c>
      <c r="C2875" s="61">
        <v>0</v>
      </c>
      <c r="D2875" s="64" t="s">
        <v>196</v>
      </c>
      <c r="E2875" s="52"/>
    </row>
    <row r="2876" spans="1:5" x14ac:dyDescent="0.15">
      <c r="A2876" s="62">
        <v>202211</v>
      </c>
      <c r="B2876" s="63" t="s">
        <v>78</v>
      </c>
      <c r="C2876" s="59">
        <v>743</v>
      </c>
      <c r="D2876" s="64" t="s">
        <v>196</v>
      </c>
      <c r="E2876" s="52"/>
    </row>
    <row r="2877" spans="1:5" x14ac:dyDescent="0.15">
      <c r="A2877" s="62">
        <v>202211</v>
      </c>
      <c r="B2877" s="63" t="s">
        <v>78</v>
      </c>
      <c r="C2877" s="61">
        <v>696</v>
      </c>
      <c r="D2877" s="64" t="s">
        <v>196</v>
      </c>
      <c r="E2877" s="52"/>
    </row>
    <row r="2878" spans="1:5" x14ac:dyDescent="0.15">
      <c r="A2878" s="62">
        <v>202211</v>
      </c>
      <c r="B2878" s="63" t="s">
        <v>7</v>
      </c>
      <c r="C2878" s="61">
        <v>613</v>
      </c>
      <c r="D2878" s="64" t="s">
        <v>196</v>
      </c>
      <c r="E2878" s="52"/>
    </row>
    <row r="2879" spans="1:5" x14ac:dyDescent="0.15">
      <c r="A2879" s="62">
        <v>202211</v>
      </c>
      <c r="B2879" s="63" t="s">
        <v>124</v>
      </c>
      <c r="C2879" s="59">
        <v>151</v>
      </c>
      <c r="D2879" s="64" t="s">
        <v>196</v>
      </c>
      <c r="E2879" s="52"/>
    </row>
    <row r="2880" spans="1:5" x14ac:dyDescent="0.15">
      <c r="A2880" s="62">
        <v>202211</v>
      </c>
      <c r="B2880" s="63" t="s">
        <v>37</v>
      </c>
      <c r="C2880" s="61">
        <v>1369</v>
      </c>
      <c r="D2880" s="64" t="s">
        <v>196</v>
      </c>
      <c r="E2880" s="52"/>
    </row>
    <row r="2881" spans="1:5" x14ac:dyDescent="0.15">
      <c r="A2881" s="62">
        <v>202211</v>
      </c>
      <c r="B2881" s="63" t="s">
        <v>37</v>
      </c>
      <c r="C2881" s="59">
        <v>1137</v>
      </c>
      <c r="D2881" s="64" t="s">
        <v>196</v>
      </c>
      <c r="E2881" s="52"/>
    </row>
    <row r="2882" spans="1:5" x14ac:dyDescent="0.15">
      <c r="A2882" s="62">
        <v>202211</v>
      </c>
      <c r="B2882" s="63" t="s">
        <v>78</v>
      </c>
      <c r="C2882" s="59">
        <v>0</v>
      </c>
      <c r="D2882" s="64" t="s">
        <v>196</v>
      </c>
      <c r="E2882" s="52"/>
    </row>
    <row r="2883" spans="1:5" x14ac:dyDescent="0.15">
      <c r="A2883" s="62">
        <v>202211</v>
      </c>
      <c r="B2883" s="63" t="s">
        <v>37</v>
      </c>
      <c r="C2883" s="61">
        <v>0</v>
      </c>
      <c r="D2883" s="64" t="s">
        <v>196</v>
      </c>
      <c r="E2883" s="52"/>
    </row>
    <row r="2884" spans="1:5" x14ac:dyDescent="0.15">
      <c r="A2884" s="62">
        <v>202211</v>
      </c>
      <c r="B2884" s="63" t="s">
        <v>7</v>
      </c>
      <c r="C2884" s="61">
        <v>799</v>
      </c>
      <c r="D2884" s="64" t="s">
        <v>196</v>
      </c>
      <c r="E2884" s="52"/>
    </row>
    <row r="2885" spans="1:5" x14ac:dyDescent="0.15">
      <c r="A2885" s="62">
        <v>202211</v>
      </c>
      <c r="B2885" s="63" t="s">
        <v>7</v>
      </c>
      <c r="C2885" s="61">
        <v>0</v>
      </c>
      <c r="D2885" s="64" t="s">
        <v>196</v>
      </c>
      <c r="E2885" s="52"/>
    </row>
    <row r="2886" spans="1:5" x14ac:dyDescent="0.15">
      <c r="A2886" s="62">
        <v>202211</v>
      </c>
      <c r="B2886" s="63" t="s">
        <v>144</v>
      </c>
      <c r="C2886" s="61">
        <v>1244</v>
      </c>
      <c r="D2886" s="64" t="s">
        <v>196</v>
      </c>
      <c r="E2886" s="52"/>
    </row>
    <row r="2887" spans="1:5" x14ac:dyDescent="0.15">
      <c r="A2887" s="62">
        <v>202211</v>
      </c>
      <c r="B2887" s="63" t="s">
        <v>124</v>
      </c>
      <c r="C2887" s="59">
        <v>418</v>
      </c>
      <c r="D2887" s="64" t="s">
        <v>196</v>
      </c>
      <c r="E2887" s="52"/>
    </row>
    <row r="2888" spans="1:5" x14ac:dyDescent="0.15">
      <c r="A2888" s="62">
        <v>202212</v>
      </c>
      <c r="B2888" s="63" t="s">
        <v>7</v>
      </c>
      <c r="C2888" s="61">
        <v>9691</v>
      </c>
      <c r="D2888" s="64" t="s">
        <v>196</v>
      </c>
      <c r="E2888" s="52"/>
    </row>
    <row r="2889" spans="1:5" x14ac:dyDescent="0.15">
      <c r="A2889" s="62">
        <v>202212</v>
      </c>
      <c r="B2889" s="63" t="s">
        <v>78</v>
      </c>
      <c r="C2889" s="59">
        <v>7508</v>
      </c>
      <c r="D2889" s="64" t="s">
        <v>196</v>
      </c>
      <c r="E2889" s="52"/>
    </row>
    <row r="2890" spans="1:5" x14ac:dyDescent="0.15">
      <c r="A2890" s="62">
        <v>202212</v>
      </c>
      <c r="B2890" s="63" t="s">
        <v>7</v>
      </c>
      <c r="C2890" s="59">
        <v>2441</v>
      </c>
      <c r="D2890" s="64" t="s">
        <v>196</v>
      </c>
      <c r="E2890" s="52"/>
    </row>
    <row r="2891" spans="1:5" x14ac:dyDescent="0.15">
      <c r="A2891" s="62">
        <v>202212</v>
      </c>
      <c r="B2891" s="63" t="s">
        <v>37</v>
      </c>
      <c r="C2891" s="61">
        <v>12139</v>
      </c>
      <c r="D2891" s="64" t="s">
        <v>196</v>
      </c>
      <c r="E2891" s="52"/>
    </row>
    <row r="2892" spans="1:5" x14ac:dyDescent="0.15">
      <c r="A2892" s="62">
        <v>202212</v>
      </c>
      <c r="B2892" s="63" t="s">
        <v>37</v>
      </c>
      <c r="C2892" s="61">
        <v>184</v>
      </c>
      <c r="D2892" s="64" t="s">
        <v>196</v>
      </c>
      <c r="E2892" s="52"/>
    </row>
    <row r="2893" spans="1:5" x14ac:dyDescent="0.15">
      <c r="A2893" s="62">
        <v>202212</v>
      </c>
      <c r="B2893" s="63" t="s">
        <v>37</v>
      </c>
      <c r="C2893" s="59">
        <v>1657</v>
      </c>
      <c r="D2893" s="64" t="s">
        <v>196</v>
      </c>
      <c r="E2893" s="52"/>
    </row>
    <row r="2894" spans="1:5" x14ac:dyDescent="0.15">
      <c r="A2894" s="62">
        <v>202212</v>
      </c>
      <c r="B2894" s="63" t="s">
        <v>37</v>
      </c>
      <c r="C2894" s="61">
        <v>15452</v>
      </c>
      <c r="D2894" s="64" t="s">
        <v>196</v>
      </c>
      <c r="E2894" s="52"/>
    </row>
    <row r="2895" spans="1:5" x14ac:dyDescent="0.15">
      <c r="A2895" s="62">
        <v>202212</v>
      </c>
      <c r="B2895" s="63" t="s">
        <v>37</v>
      </c>
      <c r="C2895" s="59">
        <v>933</v>
      </c>
      <c r="D2895" s="64" t="s">
        <v>196</v>
      </c>
      <c r="E2895" s="52"/>
    </row>
    <row r="2896" spans="1:5" x14ac:dyDescent="0.15">
      <c r="A2896" s="62">
        <v>202212</v>
      </c>
      <c r="B2896" s="63" t="s">
        <v>144</v>
      </c>
      <c r="C2896" s="61">
        <v>1337</v>
      </c>
      <c r="D2896" s="64" t="s">
        <v>196</v>
      </c>
      <c r="E2896" s="52"/>
    </row>
    <row r="2897" spans="1:5" x14ac:dyDescent="0.15">
      <c r="A2897" s="62">
        <v>202212</v>
      </c>
      <c r="B2897" s="63" t="s">
        <v>144</v>
      </c>
      <c r="C2897" s="61">
        <v>2562</v>
      </c>
      <c r="D2897" s="64" t="s">
        <v>196</v>
      </c>
      <c r="E2897" s="52"/>
    </row>
    <row r="2898" spans="1:5" x14ac:dyDescent="0.15">
      <c r="A2898" s="62">
        <v>202212</v>
      </c>
      <c r="B2898" s="63" t="s">
        <v>37</v>
      </c>
      <c r="C2898" s="59">
        <v>230</v>
      </c>
      <c r="D2898" s="64" t="s">
        <v>196</v>
      </c>
      <c r="E2898" s="52"/>
    </row>
    <row r="2899" spans="1:5" x14ac:dyDescent="0.15">
      <c r="A2899" s="62">
        <v>202212</v>
      </c>
      <c r="B2899" s="63" t="s">
        <v>37</v>
      </c>
      <c r="C2899" s="61">
        <v>826</v>
      </c>
      <c r="D2899" s="64" t="s">
        <v>196</v>
      </c>
      <c r="E2899" s="52"/>
    </row>
    <row r="2900" spans="1:5" x14ac:dyDescent="0.15">
      <c r="A2900" s="62">
        <v>202212</v>
      </c>
      <c r="B2900" s="63" t="s">
        <v>37</v>
      </c>
      <c r="C2900" s="59">
        <v>1142</v>
      </c>
      <c r="D2900" s="64" t="s">
        <v>196</v>
      </c>
      <c r="E2900" s="52"/>
    </row>
    <row r="2901" spans="1:5" x14ac:dyDescent="0.15">
      <c r="A2901" s="62">
        <v>202212</v>
      </c>
      <c r="B2901" s="63" t="s">
        <v>37</v>
      </c>
      <c r="C2901" s="61">
        <v>5861</v>
      </c>
      <c r="D2901" s="64" t="s">
        <v>196</v>
      </c>
      <c r="E2901" s="52"/>
    </row>
    <row r="2902" spans="1:5" x14ac:dyDescent="0.15">
      <c r="A2902" s="62">
        <v>202212</v>
      </c>
      <c r="B2902" s="63" t="s">
        <v>37</v>
      </c>
      <c r="C2902" s="59">
        <v>4135</v>
      </c>
      <c r="D2902" s="64" t="s">
        <v>196</v>
      </c>
      <c r="E2902" s="52"/>
    </row>
    <row r="2903" spans="1:5" x14ac:dyDescent="0.15">
      <c r="A2903" s="62">
        <v>202212</v>
      </c>
      <c r="B2903" s="63" t="s">
        <v>37</v>
      </c>
      <c r="C2903" s="59">
        <v>10617</v>
      </c>
      <c r="D2903" s="64" t="s">
        <v>196</v>
      </c>
      <c r="E2903" s="52"/>
    </row>
    <row r="2904" spans="1:5" x14ac:dyDescent="0.15">
      <c r="A2904" s="62">
        <v>202212</v>
      </c>
      <c r="B2904" s="63" t="s">
        <v>37</v>
      </c>
      <c r="C2904" s="61">
        <v>87669</v>
      </c>
      <c r="D2904" s="64" t="s">
        <v>196</v>
      </c>
      <c r="E2904" s="52"/>
    </row>
    <row r="2905" spans="1:5" x14ac:dyDescent="0.15">
      <c r="A2905" s="62">
        <v>202212</v>
      </c>
      <c r="B2905" s="63" t="s">
        <v>37</v>
      </c>
      <c r="C2905" s="61">
        <v>80806</v>
      </c>
      <c r="D2905" s="64" t="s">
        <v>196</v>
      </c>
      <c r="E2905" s="52"/>
    </row>
    <row r="2906" spans="1:5" x14ac:dyDescent="0.15">
      <c r="A2906" s="62">
        <v>202212</v>
      </c>
      <c r="B2906" s="63" t="s">
        <v>78</v>
      </c>
      <c r="C2906" s="61">
        <v>36817</v>
      </c>
      <c r="D2906" s="64" t="s">
        <v>196</v>
      </c>
      <c r="E2906" s="52"/>
    </row>
    <row r="2907" spans="1:5" x14ac:dyDescent="0.15">
      <c r="A2907" s="62">
        <v>202212</v>
      </c>
      <c r="B2907" s="63" t="s">
        <v>7</v>
      </c>
      <c r="C2907" s="61">
        <v>1017</v>
      </c>
      <c r="D2907" s="64" t="s">
        <v>196</v>
      </c>
      <c r="E2907" s="52"/>
    </row>
    <row r="2908" spans="1:5" x14ac:dyDescent="0.15">
      <c r="A2908" s="62">
        <v>202212</v>
      </c>
      <c r="B2908" s="63" t="s">
        <v>7</v>
      </c>
      <c r="C2908" s="61">
        <v>1856</v>
      </c>
      <c r="D2908" s="64" t="s">
        <v>196</v>
      </c>
      <c r="E2908" s="52"/>
    </row>
    <row r="2909" spans="1:5" x14ac:dyDescent="0.15">
      <c r="A2909" s="62">
        <v>202212</v>
      </c>
      <c r="B2909" s="63" t="s">
        <v>144</v>
      </c>
      <c r="C2909" s="59">
        <v>19656</v>
      </c>
      <c r="D2909" s="64" t="s">
        <v>196</v>
      </c>
      <c r="E2909" s="52"/>
    </row>
    <row r="2910" spans="1:5" x14ac:dyDescent="0.15">
      <c r="A2910" s="62">
        <v>202212</v>
      </c>
      <c r="B2910" s="63" t="s">
        <v>144</v>
      </c>
      <c r="C2910" s="61">
        <v>84356</v>
      </c>
      <c r="D2910" s="64" t="s">
        <v>196</v>
      </c>
      <c r="E2910" s="52"/>
    </row>
    <row r="2911" spans="1:5" x14ac:dyDescent="0.15">
      <c r="A2911" s="62">
        <v>202212</v>
      </c>
      <c r="B2911" s="63" t="s">
        <v>7</v>
      </c>
      <c r="C2911" s="61">
        <v>601</v>
      </c>
      <c r="D2911" s="64" t="s">
        <v>196</v>
      </c>
      <c r="E2911" s="52"/>
    </row>
    <row r="2912" spans="1:5" x14ac:dyDescent="0.15">
      <c r="A2912" s="62">
        <v>202212</v>
      </c>
      <c r="B2912" s="63" t="s">
        <v>78</v>
      </c>
      <c r="C2912" s="61">
        <v>9438</v>
      </c>
      <c r="D2912" s="64" t="s">
        <v>196</v>
      </c>
      <c r="E2912" s="52"/>
    </row>
    <row r="2913" spans="1:5" x14ac:dyDescent="0.15">
      <c r="A2913" s="62">
        <v>202212</v>
      </c>
      <c r="B2913" s="63" t="s">
        <v>78</v>
      </c>
      <c r="C2913" s="61">
        <v>604</v>
      </c>
      <c r="D2913" s="64" t="s">
        <v>196</v>
      </c>
      <c r="E2913" s="52"/>
    </row>
    <row r="2914" spans="1:5" x14ac:dyDescent="0.15">
      <c r="A2914" s="62">
        <v>202212</v>
      </c>
      <c r="B2914" s="63" t="s">
        <v>78</v>
      </c>
      <c r="C2914" s="61">
        <v>4251</v>
      </c>
      <c r="D2914" s="64" t="s">
        <v>196</v>
      </c>
      <c r="E2914" s="52"/>
    </row>
    <row r="2915" spans="1:5" x14ac:dyDescent="0.15">
      <c r="A2915" s="62">
        <v>202212</v>
      </c>
      <c r="B2915" s="63" t="s">
        <v>78</v>
      </c>
      <c r="C2915" s="59">
        <v>4808</v>
      </c>
      <c r="D2915" s="64" t="s">
        <v>196</v>
      </c>
      <c r="E2915" s="52"/>
    </row>
    <row r="2916" spans="1:5" x14ac:dyDescent="0.15">
      <c r="A2916" s="62">
        <v>202212</v>
      </c>
      <c r="B2916" s="63" t="s">
        <v>78</v>
      </c>
      <c r="C2916" s="61">
        <v>1392</v>
      </c>
      <c r="D2916" s="64" t="s">
        <v>196</v>
      </c>
      <c r="E2916" s="52"/>
    </row>
    <row r="2917" spans="1:5" x14ac:dyDescent="0.15">
      <c r="A2917" s="62">
        <v>202212</v>
      </c>
      <c r="B2917" s="63" t="s">
        <v>78</v>
      </c>
      <c r="C2917" s="59">
        <v>1114</v>
      </c>
      <c r="D2917" s="64" t="s">
        <v>196</v>
      </c>
      <c r="E2917" s="52"/>
    </row>
    <row r="2918" spans="1:5" x14ac:dyDescent="0.15">
      <c r="A2918" s="62">
        <v>202212</v>
      </c>
      <c r="B2918" s="63" t="s">
        <v>144</v>
      </c>
      <c r="C2918" s="59">
        <v>17505</v>
      </c>
      <c r="D2918" s="64" t="s">
        <v>196</v>
      </c>
      <c r="E2918" s="52"/>
    </row>
    <row r="2919" spans="1:5" x14ac:dyDescent="0.15">
      <c r="A2919" s="62">
        <v>202212</v>
      </c>
      <c r="B2919" s="63" t="s">
        <v>78</v>
      </c>
      <c r="C2919" s="59">
        <v>446</v>
      </c>
      <c r="D2919" s="64" t="s">
        <v>196</v>
      </c>
      <c r="E2919" s="52"/>
    </row>
    <row r="2920" spans="1:5" x14ac:dyDescent="0.15">
      <c r="A2920" s="62">
        <v>202212</v>
      </c>
      <c r="B2920" s="63" t="s">
        <v>78</v>
      </c>
      <c r="C2920" s="61">
        <v>516</v>
      </c>
      <c r="D2920" s="64" t="s">
        <v>196</v>
      </c>
      <c r="E2920" s="52"/>
    </row>
    <row r="2921" spans="1:5" x14ac:dyDescent="0.15">
      <c r="A2921" s="62">
        <v>202212</v>
      </c>
      <c r="B2921" s="63" t="s">
        <v>78</v>
      </c>
      <c r="C2921" s="59">
        <v>1188</v>
      </c>
      <c r="D2921" s="64" t="s">
        <v>196</v>
      </c>
      <c r="E2921" s="52"/>
    </row>
    <row r="2922" spans="1:5" x14ac:dyDescent="0.15">
      <c r="A2922" s="62">
        <v>202212</v>
      </c>
      <c r="B2922" s="63" t="s">
        <v>78</v>
      </c>
      <c r="C2922" s="61">
        <v>7401</v>
      </c>
      <c r="D2922" s="64" t="s">
        <v>196</v>
      </c>
      <c r="E2922" s="52"/>
    </row>
    <row r="2923" spans="1:5" x14ac:dyDescent="0.15">
      <c r="A2923" s="62">
        <v>202212</v>
      </c>
      <c r="B2923" s="63" t="s">
        <v>78</v>
      </c>
      <c r="C2923" s="59">
        <v>481</v>
      </c>
      <c r="D2923" s="64" t="s">
        <v>196</v>
      </c>
      <c r="E2923" s="52"/>
    </row>
    <row r="2924" spans="1:5" x14ac:dyDescent="0.15">
      <c r="A2924" s="62">
        <v>202212</v>
      </c>
      <c r="B2924" s="63" t="s">
        <v>78</v>
      </c>
      <c r="C2924" s="61">
        <v>773</v>
      </c>
      <c r="D2924" s="64" t="s">
        <v>196</v>
      </c>
      <c r="E2924" s="52"/>
    </row>
    <row r="2925" spans="1:5" x14ac:dyDescent="0.15">
      <c r="A2925" s="62">
        <v>202212</v>
      </c>
      <c r="B2925" s="63" t="s">
        <v>78</v>
      </c>
      <c r="C2925" s="59">
        <v>1984</v>
      </c>
      <c r="D2925" s="64" t="s">
        <v>196</v>
      </c>
      <c r="E2925" s="52"/>
    </row>
    <row r="2926" spans="1:5" x14ac:dyDescent="0.15">
      <c r="A2926" s="62">
        <v>202212</v>
      </c>
      <c r="B2926" s="63" t="s">
        <v>7</v>
      </c>
      <c r="C2926" s="61">
        <v>411</v>
      </c>
      <c r="D2926" s="64" t="s">
        <v>196</v>
      </c>
      <c r="E2926" s="52"/>
    </row>
    <row r="2927" spans="1:5" x14ac:dyDescent="0.15">
      <c r="A2927" s="62">
        <v>202212</v>
      </c>
      <c r="B2927" s="63" t="s">
        <v>144</v>
      </c>
      <c r="C2927" s="59">
        <v>86114</v>
      </c>
      <c r="D2927" s="64" t="s">
        <v>196</v>
      </c>
      <c r="E2927" s="52"/>
    </row>
    <row r="2928" spans="1:5" x14ac:dyDescent="0.15">
      <c r="A2928" s="62">
        <v>202212</v>
      </c>
      <c r="B2928" s="63" t="s">
        <v>37</v>
      </c>
      <c r="C2928" s="61">
        <v>321</v>
      </c>
      <c r="D2928" s="64" t="s">
        <v>196</v>
      </c>
      <c r="E2928" s="52"/>
    </row>
    <row r="2929" spans="1:5" x14ac:dyDescent="0.15">
      <c r="A2929" s="62">
        <v>202212</v>
      </c>
      <c r="B2929" s="63" t="s">
        <v>37</v>
      </c>
      <c r="C2929" s="61">
        <v>529</v>
      </c>
      <c r="D2929" s="64" t="s">
        <v>196</v>
      </c>
      <c r="E2929" s="52"/>
    </row>
    <row r="2930" spans="1:5" x14ac:dyDescent="0.15">
      <c r="A2930" s="62">
        <v>202212</v>
      </c>
      <c r="B2930" s="63" t="s">
        <v>124</v>
      </c>
      <c r="C2930" s="59">
        <v>14</v>
      </c>
      <c r="D2930" s="64" t="s">
        <v>196</v>
      </c>
      <c r="E2930" s="52"/>
    </row>
    <row r="2931" spans="1:5" x14ac:dyDescent="0.15">
      <c r="A2931" s="62">
        <v>202212</v>
      </c>
      <c r="B2931" s="63" t="s">
        <v>124</v>
      </c>
      <c r="C2931" s="61">
        <v>12</v>
      </c>
      <c r="D2931" s="64" t="s">
        <v>196</v>
      </c>
      <c r="E2931" s="52"/>
    </row>
    <row r="2932" spans="1:5" x14ac:dyDescent="0.15">
      <c r="A2932" s="62">
        <v>202212</v>
      </c>
      <c r="B2932" s="63" t="s">
        <v>124</v>
      </c>
      <c r="C2932" s="59">
        <v>10</v>
      </c>
      <c r="D2932" s="64" t="s">
        <v>196</v>
      </c>
      <c r="E2932" s="52"/>
    </row>
    <row r="2933" spans="1:5" x14ac:dyDescent="0.15">
      <c r="A2933" s="62">
        <v>202212</v>
      </c>
      <c r="B2933" s="63" t="s">
        <v>37</v>
      </c>
      <c r="C2933" s="61">
        <v>794</v>
      </c>
      <c r="D2933" s="64" t="s">
        <v>196</v>
      </c>
      <c r="E2933" s="52"/>
    </row>
    <row r="2934" spans="1:5" x14ac:dyDescent="0.15">
      <c r="A2934" s="62">
        <v>202212</v>
      </c>
      <c r="B2934" s="63" t="s">
        <v>78</v>
      </c>
      <c r="C2934" s="59">
        <v>188</v>
      </c>
      <c r="D2934" s="64" t="s">
        <v>196</v>
      </c>
      <c r="E2934" s="52"/>
    </row>
    <row r="2935" spans="1:5" x14ac:dyDescent="0.15">
      <c r="A2935" s="62">
        <v>202212</v>
      </c>
      <c r="B2935" s="63" t="s">
        <v>78</v>
      </c>
      <c r="C2935" s="61">
        <v>1914</v>
      </c>
      <c r="D2935" s="64" t="s">
        <v>196</v>
      </c>
      <c r="E2935" s="52"/>
    </row>
    <row r="2936" spans="1:5" x14ac:dyDescent="0.15">
      <c r="A2936" s="62">
        <v>202212</v>
      </c>
      <c r="B2936" s="63" t="s">
        <v>124</v>
      </c>
      <c r="C2936" s="61">
        <v>7</v>
      </c>
      <c r="D2936" s="64" t="s">
        <v>196</v>
      </c>
      <c r="E2936" s="52"/>
    </row>
    <row r="2937" spans="1:5" x14ac:dyDescent="0.15">
      <c r="A2937" s="62">
        <v>202212</v>
      </c>
      <c r="B2937" s="63" t="s">
        <v>37</v>
      </c>
      <c r="C2937" s="59">
        <v>59300</v>
      </c>
      <c r="D2937" s="64" t="s">
        <v>196</v>
      </c>
      <c r="E2937" s="52"/>
    </row>
    <row r="2938" spans="1:5" x14ac:dyDescent="0.15">
      <c r="A2938" s="62">
        <v>202212</v>
      </c>
      <c r="B2938" s="63" t="s">
        <v>124</v>
      </c>
      <c r="C2938" s="61">
        <v>1228</v>
      </c>
      <c r="D2938" s="64" t="s">
        <v>196</v>
      </c>
      <c r="E2938" s="52"/>
    </row>
    <row r="2939" spans="1:5" x14ac:dyDescent="0.15">
      <c r="A2939" s="62">
        <v>202212</v>
      </c>
      <c r="B2939" s="63" t="s">
        <v>124</v>
      </c>
      <c r="C2939" s="59">
        <v>10</v>
      </c>
      <c r="D2939" s="64" t="s">
        <v>196</v>
      </c>
      <c r="E2939" s="52"/>
    </row>
    <row r="2940" spans="1:5" x14ac:dyDescent="0.15">
      <c r="A2940" s="62">
        <v>202212</v>
      </c>
      <c r="B2940" s="63" t="s">
        <v>124</v>
      </c>
      <c r="C2940" s="61">
        <v>93</v>
      </c>
      <c r="D2940" s="64" t="s">
        <v>196</v>
      </c>
      <c r="E2940" s="52"/>
    </row>
    <row r="2941" spans="1:5" x14ac:dyDescent="0.15">
      <c r="A2941" s="62">
        <v>202212</v>
      </c>
      <c r="B2941" s="63" t="s">
        <v>124</v>
      </c>
      <c r="C2941" s="59">
        <v>432</v>
      </c>
      <c r="D2941" s="64" t="s">
        <v>196</v>
      </c>
      <c r="E2941" s="52"/>
    </row>
    <row r="2942" spans="1:5" x14ac:dyDescent="0.15">
      <c r="A2942" s="62">
        <v>202212</v>
      </c>
      <c r="B2942" s="63" t="s">
        <v>124</v>
      </c>
      <c r="C2942" s="59">
        <v>31</v>
      </c>
      <c r="D2942" s="64" t="s">
        <v>196</v>
      </c>
      <c r="E2942" s="52"/>
    </row>
    <row r="2943" spans="1:5" x14ac:dyDescent="0.15">
      <c r="A2943" s="62">
        <v>202212</v>
      </c>
      <c r="B2943" s="63" t="s">
        <v>37</v>
      </c>
      <c r="C2943" s="61">
        <v>956</v>
      </c>
      <c r="D2943" s="64" t="s">
        <v>196</v>
      </c>
      <c r="E2943" s="52"/>
    </row>
    <row r="2944" spans="1:5" x14ac:dyDescent="0.15">
      <c r="A2944" s="62">
        <v>202212</v>
      </c>
      <c r="B2944" s="63" t="s">
        <v>37</v>
      </c>
      <c r="C2944" s="61">
        <v>16964</v>
      </c>
      <c r="D2944" s="64" t="s">
        <v>196</v>
      </c>
      <c r="E2944" s="52"/>
    </row>
    <row r="2945" spans="1:5" x14ac:dyDescent="0.15">
      <c r="A2945" s="62">
        <v>202212</v>
      </c>
      <c r="B2945" s="63" t="s">
        <v>124</v>
      </c>
      <c r="C2945" s="59">
        <v>0</v>
      </c>
      <c r="D2945" s="64" t="s">
        <v>196</v>
      </c>
      <c r="E2945" s="52"/>
    </row>
    <row r="2946" spans="1:5" x14ac:dyDescent="0.15">
      <c r="A2946" s="62">
        <v>202212</v>
      </c>
      <c r="B2946" s="63" t="s">
        <v>124</v>
      </c>
      <c r="C2946" s="61">
        <v>42</v>
      </c>
      <c r="D2946" s="64" t="s">
        <v>196</v>
      </c>
      <c r="E2946" s="52"/>
    </row>
    <row r="2947" spans="1:5" x14ac:dyDescent="0.15">
      <c r="A2947" s="62">
        <v>202212</v>
      </c>
      <c r="B2947" s="63" t="s">
        <v>7</v>
      </c>
      <c r="C2947" s="59">
        <v>720</v>
      </c>
      <c r="D2947" s="64" t="s">
        <v>196</v>
      </c>
      <c r="E2947" s="52"/>
    </row>
    <row r="2948" spans="1:5" x14ac:dyDescent="0.15">
      <c r="A2948" s="62">
        <v>202212</v>
      </c>
      <c r="B2948" s="63" t="s">
        <v>37</v>
      </c>
      <c r="C2948" s="59">
        <v>766</v>
      </c>
      <c r="D2948" s="64" t="s">
        <v>196</v>
      </c>
      <c r="E2948" s="52"/>
    </row>
    <row r="2949" spans="1:5" x14ac:dyDescent="0.15">
      <c r="A2949" s="62">
        <v>202212</v>
      </c>
      <c r="B2949" s="63" t="s">
        <v>78</v>
      </c>
      <c r="C2949" s="59">
        <v>93</v>
      </c>
      <c r="D2949" s="64" t="s">
        <v>196</v>
      </c>
      <c r="E2949" s="52"/>
    </row>
    <row r="2950" spans="1:5" x14ac:dyDescent="0.15">
      <c r="A2950" s="62">
        <v>202212</v>
      </c>
      <c r="B2950" s="63" t="s">
        <v>7</v>
      </c>
      <c r="C2950" s="61">
        <v>26</v>
      </c>
      <c r="D2950" s="64" t="s">
        <v>196</v>
      </c>
      <c r="E2950" s="52"/>
    </row>
    <row r="2951" spans="1:5" x14ac:dyDescent="0.15">
      <c r="A2951" s="62">
        <v>202212</v>
      </c>
      <c r="B2951" s="63" t="s">
        <v>37</v>
      </c>
      <c r="C2951" s="59">
        <v>1508</v>
      </c>
      <c r="D2951" s="64" t="s">
        <v>196</v>
      </c>
      <c r="E2951" s="52"/>
    </row>
    <row r="2952" spans="1:5" x14ac:dyDescent="0.15">
      <c r="A2952" s="62">
        <v>202212</v>
      </c>
      <c r="B2952" s="63" t="s">
        <v>37</v>
      </c>
      <c r="C2952" s="59">
        <v>2979</v>
      </c>
      <c r="D2952" s="64" t="s">
        <v>196</v>
      </c>
      <c r="E2952" s="52"/>
    </row>
    <row r="2953" spans="1:5" x14ac:dyDescent="0.15">
      <c r="A2953" s="62">
        <v>202212</v>
      </c>
      <c r="B2953" s="63" t="s">
        <v>7</v>
      </c>
      <c r="C2953" s="61">
        <v>212</v>
      </c>
      <c r="D2953" s="64" t="s">
        <v>196</v>
      </c>
      <c r="E2953" s="52"/>
    </row>
    <row r="2954" spans="1:5" x14ac:dyDescent="0.15">
      <c r="A2954" s="62">
        <v>202212</v>
      </c>
      <c r="B2954" s="63" t="s">
        <v>37</v>
      </c>
      <c r="C2954" s="59">
        <v>4594</v>
      </c>
      <c r="D2954" s="64" t="s">
        <v>196</v>
      </c>
      <c r="E2954" s="52"/>
    </row>
    <row r="2955" spans="1:5" x14ac:dyDescent="0.15">
      <c r="A2955" s="62">
        <v>202212</v>
      </c>
      <c r="B2955" s="63" t="s">
        <v>78</v>
      </c>
      <c r="C2955" s="61">
        <v>293</v>
      </c>
      <c r="D2955" s="64" t="s">
        <v>196</v>
      </c>
      <c r="E2955" s="52"/>
    </row>
    <row r="2956" spans="1:5" x14ac:dyDescent="0.15">
      <c r="A2956" s="62">
        <v>202212</v>
      </c>
      <c r="B2956" s="63" t="s">
        <v>37</v>
      </c>
      <c r="C2956" s="61">
        <v>82</v>
      </c>
      <c r="D2956" s="64" t="s">
        <v>196</v>
      </c>
      <c r="E2956" s="52"/>
    </row>
    <row r="2957" spans="1:5" x14ac:dyDescent="0.15">
      <c r="A2957" s="62">
        <v>202212</v>
      </c>
      <c r="B2957" s="63" t="s">
        <v>37</v>
      </c>
      <c r="C2957" s="61">
        <v>12116</v>
      </c>
      <c r="D2957" s="64" t="s">
        <v>196</v>
      </c>
      <c r="E2957" s="52"/>
    </row>
    <row r="2958" spans="1:5" x14ac:dyDescent="0.15">
      <c r="A2958" s="62">
        <v>202212</v>
      </c>
      <c r="B2958" s="63" t="s">
        <v>78</v>
      </c>
      <c r="C2958" s="61">
        <v>62919</v>
      </c>
      <c r="D2958" s="64" t="s">
        <v>196</v>
      </c>
      <c r="E2958" s="52"/>
    </row>
    <row r="2959" spans="1:5" x14ac:dyDescent="0.15">
      <c r="A2959" s="62">
        <v>202212</v>
      </c>
      <c r="B2959" s="63" t="s">
        <v>78</v>
      </c>
      <c r="C2959" s="59">
        <v>3564</v>
      </c>
      <c r="D2959" s="64" t="s">
        <v>196</v>
      </c>
      <c r="E2959" s="52"/>
    </row>
    <row r="2960" spans="1:5" x14ac:dyDescent="0.15">
      <c r="A2960" s="62">
        <v>202212</v>
      </c>
      <c r="B2960" s="63" t="s">
        <v>78</v>
      </c>
      <c r="C2960" s="59">
        <v>632</v>
      </c>
      <c r="D2960" s="64" t="s">
        <v>196</v>
      </c>
      <c r="E2960" s="52"/>
    </row>
    <row r="2961" spans="1:5" x14ac:dyDescent="0.15">
      <c r="A2961" s="62">
        <v>202212</v>
      </c>
      <c r="B2961" s="63" t="s">
        <v>78</v>
      </c>
      <c r="C2961" s="59">
        <v>10858</v>
      </c>
      <c r="D2961" s="64" t="s">
        <v>196</v>
      </c>
      <c r="E2961" s="52"/>
    </row>
    <row r="2962" spans="1:5" x14ac:dyDescent="0.15">
      <c r="A2962" s="62">
        <v>202212</v>
      </c>
      <c r="B2962" s="63" t="s">
        <v>78</v>
      </c>
      <c r="C2962" s="61">
        <v>1573</v>
      </c>
      <c r="D2962" s="64" t="s">
        <v>196</v>
      </c>
      <c r="E2962" s="52"/>
    </row>
    <row r="2963" spans="1:5" x14ac:dyDescent="0.15">
      <c r="A2963" s="62">
        <v>202212</v>
      </c>
      <c r="B2963" s="63" t="s">
        <v>78</v>
      </c>
      <c r="C2963" s="59">
        <v>901</v>
      </c>
      <c r="D2963" s="64" t="s">
        <v>196</v>
      </c>
      <c r="E2963" s="52"/>
    </row>
    <row r="2964" spans="1:5" x14ac:dyDescent="0.15">
      <c r="A2964" s="62">
        <v>202212</v>
      </c>
      <c r="B2964" s="63" t="s">
        <v>78</v>
      </c>
      <c r="C2964" s="59">
        <v>780</v>
      </c>
      <c r="D2964" s="64" t="s">
        <v>196</v>
      </c>
      <c r="E2964" s="52"/>
    </row>
    <row r="2965" spans="1:5" x14ac:dyDescent="0.15">
      <c r="A2965" s="62">
        <v>202212</v>
      </c>
      <c r="B2965" s="63" t="s">
        <v>144</v>
      </c>
      <c r="C2965" s="61">
        <v>4659</v>
      </c>
      <c r="D2965" s="64" t="s">
        <v>196</v>
      </c>
      <c r="E2965" s="52"/>
    </row>
    <row r="2966" spans="1:5" x14ac:dyDescent="0.15">
      <c r="A2966" s="62">
        <v>202212</v>
      </c>
      <c r="B2966" s="63" t="s">
        <v>7</v>
      </c>
      <c r="C2966" s="59">
        <v>594</v>
      </c>
      <c r="D2966" s="64" t="s">
        <v>196</v>
      </c>
      <c r="E2966" s="52"/>
    </row>
    <row r="2967" spans="1:5" x14ac:dyDescent="0.15">
      <c r="A2967" s="62">
        <v>202212</v>
      </c>
      <c r="B2967" s="63" t="s">
        <v>7</v>
      </c>
      <c r="C2967" s="61">
        <v>14</v>
      </c>
      <c r="D2967" s="64" t="s">
        <v>196</v>
      </c>
      <c r="E2967" s="52"/>
    </row>
    <row r="2968" spans="1:5" x14ac:dyDescent="0.15">
      <c r="A2968" s="62">
        <v>202212</v>
      </c>
      <c r="B2968" s="63" t="s">
        <v>144</v>
      </c>
      <c r="C2968" s="59">
        <v>6682</v>
      </c>
      <c r="D2968" s="64" t="s">
        <v>196</v>
      </c>
      <c r="E2968" s="52"/>
    </row>
    <row r="2969" spans="1:5" x14ac:dyDescent="0.15">
      <c r="A2969" s="62">
        <v>202212</v>
      </c>
      <c r="B2969" s="63" t="s">
        <v>7</v>
      </c>
      <c r="C2969" s="59">
        <v>54901</v>
      </c>
      <c r="D2969" s="64" t="s">
        <v>196</v>
      </c>
      <c r="E2969" s="52"/>
    </row>
    <row r="2970" spans="1:5" x14ac:dyDescent="0.15">
      <c r="A2970" s="62">
        <v>202212</v>
      </c>
      <c r="B2970" s="63" t="s">
        <v>124</v>
      </c>
      <c r="C2970" s="61">
        <v>17</v>
      </c>
      <c r="D2970" s="64" t="s">
        <v>196</v>
      </c>
      <c r="E2970" s="52"/>
    </row>
    <row r="2971" spans="1:5" x14ac:dyDescent="0.15">
      <c r="A2971" s="62">
        <v>202212</v>
      </c>
      <c r="B2971" s="63" t="s">
        <v>7</v>
      </c>
      <c r="C2971" s="61">
        <v>10009</v>
      </c>
      <c r="D2971" s="64" t="s">
        <v>196</v>
      </c>
      <c r="E2971" s="52"/>
    </row>
    <row r="2972" spans="1:5" x14ac:dyDescent="0.15">
      <c r="A2972" s="62">
        <v>202212</v>
      </c>
      <c r="B2972" s="63" t="s">
        <v>78</v>
      </c>
      <c r="C2972" s="59">
        <v>1671</v>
      </c>
      <c r="D2972" s="64" t="s">
        <v>196</v>
      </c>
      <c r="E2972" s="52"/>
    </row>
    <row r="2973" spans="1:5" x14ac:dyDescent="0.15">
      <c r="A2973" s="62">
        <v>202212</v>
      </c>
      <c r="B2973" s="63" t="s">
        <v>124</v>
      </c>
      <c r="C2973" s="59">
        <v>72</v>
      </c>
      <c r="D2973" s="64" t="s">
        <v>196</v>
      </c>
      <c r="E2973" s="52"/>
    </row>
    <row r="2974" spans="1:5" x14ac:dyDescent="0.15">
      <c r="A2974" s="62">
        <v>202212</v>
      </c>
      <c r="B2974" s="63" t="s">
        <v>78</v>
      </c>
      <c r="C2974" s="61">
        <v>103</v>
      </c>
      <c r="D2974" s="64" t="s">
        <v>196</v>
      </c>
      <c r="E2974" s="52"/>
    </row>
    <row r="2975" spans="1:5" x14ac:dyDescent="0.15">
      <c r="A2975" s="62">
        <v>202212</v>
      </c>
      <c r="B2975" s="63" t="s">
        <v>124</v>
      </c>
      <c r="C2975" s="59">
        <v>0</v>
      </c>
      <c r="D2975" s="64" t="s">
        <v>196</v>
      </c>
      <c r="E2975" s="52"/>
    </row>
    <row r="2976" spans="1:5" x14ac:dyDescent="0.15">
      <c r="A2976" s="62">
        <v>202212</v>
      </c>
      <c r="B2976" s="63" t="s">
        <v>78</v>
      </c>
      <c r="C2976" s="59">
        <v>604</v>
      </c>
      <c r="D2976" s="64" t="s">
        <v>196</v>
      </c>
      <c r="E2976" s="52"/>
    </row>
    <row r="2977" spans="1:5" x14ac:dyDescent="0.15">
      <c r="A2977" s="62">
        <v>202212</v>
      </c>
      <c r="B2977" s="63" t="s">
        <v>78</v>
      </c>
      <c r="C2977" s="61">
        <v>696</v>
      </c>
      <c r="D2977" s="64" t="s">
        <v>196</v>
      </c>
      <c r="E2977" s="52"/>
    </row>
    <row r="2978" spans="1:5" x14ac:dyDescent="0.15">
      <c r="A2978" s="62">
        <v>202212</v>
      </c>
      <c r="B2978" s="63" t="s">
        <v>7</v>
      </c>
      <c r="C2978" s="61">
        <v>796</v>
      </c>
      <c r="D2978" s="64" t="s">
        <v>196</v>
      </c>
      <c r="E2978" s="52"/>
    </row>
    <row r="2979" spans="1:5" x14ac:dyDescent="0.15">
      <c r="A2979" s="62">
        <v>202212</v>
      </c>
      <c r="B2979" s="63" t="s">
        <v>124</v>
      </c>
      <c r="C2979" s="59">
        <v>168</v>
      </c>
      <c r="D2979" s="64" t="s">
        <v>196</v>
      </c>
      <c r="E2979" s="52"/>
    </row>
    <row r="2980" spans="1:5" x14ac:dyDescent="0.15">
      <c r="A2980" s="62">
        <v>202212</v>
      </c>
      <c r="B2980" s="63" t="s">
        <v>37</v>
      </c>
      <c r="C2980" s="59">
        <v>836</v>
      </c>
      <c r="D2980" s="64" t="s">
        <v>196</v>
      </c>
      <c r="E2980" s="52"/>
    </row>
    <row r="2981" spans="1:5" x14ac:dyDescent="0.15">
      <c r="A2981" s="62">
        <v>202212</v>
      </c>
      <c r="B2981" s="63" t="s">
        <v>37</v>
      </c>
      <c r="C2981" s="61">
        <v>232</v>
      </c>
      <c r="D2981" s="64" t="s">
        <v>196</v>
      </c>
      <c r="E2981" s="52"/>
    </row>
    <row r="2982" spans="1:5" x14ac:dyDescent="0.15">
      <c r="A2982" s="62">
        <v>202212</v>
      </c>
      <c r="B2982" s="63" t="s">
        <v>78</v>
      </c>
      <c r="C2982" s="59">
        <v>244</v>
      </c>
      <c r="D2982" s="64" t="s">
        <v>196</v>
      </c>
      <c r="E2982" s="52"/>
    </row>
    <row r="2983" spans="1:5" x14ac:dyDescent="0.15">
      <c r="A2983" s="62">
        <v>202212</v>
      </c>
      <c r="B2983" s="63" t="s">
        <v>37</v>
      </c>
      <c r="C2983" s="61">
        <v>26</v>
      </c>
      <c r="D2983" s="64" t="s">
        <v>196</v>
      </c>
      <c r="E2983" s="52"/>
    </row>
    <row r="2984" spans="1:5" x14ac:dyDescent="0.15">
      <c r="A2984" s="62">
        <v>202212</v>
      </c>
      <c r="B2984" s="63" t="s">
        <v>7</v>
      </c>
      <c r="C2984" s="61">
        <v>785</v>
      </c>
      <c r="D2984" s="64" t="s">
        <v>196</v>
      </c>
      <c r="E2984" s="52"/>
    </row>
    <row r="2985" spans="1:5" x14ac:dyDescent="0.15">
      <c r="A2985" s="62">
        <v>202212</v>
      </c>
      <c r="B2985" s="63" t="s">
        <v>7</v>
      </c>
      <c r="C2985" s="61">
        <v>116</v>
      </c>
      <c r="D2985" s="64" t="s">
        <v>196</v>
      </c>
      <c r="E2985" s="52"/>
    </row>
    <row r="2986" spans="1:5" x14ac:dyDescent="0.15">
      <c r="A2986" s="62">
        <v>202212</v>
      </c>
      <c r="B2986" s="63" t="s">
        <v>144</v>
      </c>
      <c r="C2986" s="59">
        <v>1225</v>
      </c>
      <c r="D2986" s="64" t="s">
        <v>196</v>
      </c>
      <c r="E2986" s="52"/>
    </row>
    <row r="2987" spans="1:5" x14ac:dyDescent="0.15">
      <c r="A2987" s="62">
        <v>202212</v>
      </c>
      <c r="B2987" s="63" t="s">
        <v>124</v>
      </c>
      <c r="C2987" s="61">
        <v>666</v>
      </c>
      <c r="D2987" s="64" t="s">
        <v>196</v>
      </c>
      <c r="E2987" s="52"/>
    </row>
    <row r="2988" spans="1:5" x14ac:dyDescent="0.15">
      <c r="A2988" s="62">
        <v>202212</v>
      </c>
      <c r="B2988" s="63" t="s">
        <v>7</v>
      </c>
      <c r="C2988" s="61">
        <v>966</v>
      </c>
      <c r="D2988" s="64" t="s">
        <v>196</v>
      </c>
      <c r="E2988" s="52"/>
    </row>
    <row r="2989" spans="1:5" x14ac:dyDescent="0.15">
      <c r="A2989" s="62">
        <v>202301</v>
      </c>
      <c r="B2989" s="63" t="s">
        <v>7</v>
      </c>
      <c r="C2989" s="59">
        <v>1332</v>
      </c>
      <c r="D2989" s="64" t="s">
        <v>196</v>
      </c>
      <c r="E2989" s="52"/>
    </row>
    <row r="2990" spans="1:5" x14ac:dyDescent="0.15">
      <c r="A2990" s="62">
        <v>202301</v>
      </c>
      <c r="B2990" s="63" t="s">
        <v>78</v>
      </c>
      <c r="C2990" s="61">
        <v>854</v>
      </c>
      <c r="D2990" s="64" t="s">
        <v>196</v>
      </c>
      <c r="E2990" s="52"/>
    </row>
    <row r="2991" spans="1:5" x14ac:dyDescent="0.15">
      <c r="A2991" s="62">
        <v>202301</v>
      </c>
      <c r="B2991" s="63" t="s">
        <v>7</v>
      </c>
      <c r="C2991" s="61">
        <v>369</v>
      </c>
      <c r="D2991" s="64" t="s">
        <v>196</v>
      </c>
      <c r="E2991" s="52"/>
    </row>
    <row r="2992" spans="1:5" x14ac:dyDescent="0.15">
      <c r="A2992" s="62">
        <v>202301</v>
      </c>
      <c r="B2992" s="63" t="s">
        <v>37</v>
      </c>
      <c r="C2992" s="59">
        <v>2784</v>
      </c>
      <c r="D2992" s="64" t="s">
        <v>196</v>
      </c>
      <c r="E2992" s="52"/>
    </row>
    <row r="2993" spans="1:5" x14ac:dyDescent="0.15">
      <c r="A2993" s="62">
        <v>202301</v>
      </c>
      <c r="B2993" s="63" t="s">
        <v>37</v>
      </c>
      <c r="C2993" s="59">
        <v>21</v>
      </c>
      <c r="D2993" s="64" t="s">
        <v>196</v>
      </c>
      <c r="E2993" s="52"/>
    </row>
    <row r="2994" spans="1:5" x14ac:dyDescent="0.15">
      <c r="A2994" s="62">
        <v>202301</v>
      </c>
      <c r="B2994" s="63" t="s">
        <v>37</v>
      </c>
      <c r="C2994" s="61">
        <v>279</v>
      </c>
      <c r="D2994" s="64" t="s">
        <v>196</v>
      </c>
      <c r="E2994" s="52"/>
    </row>
    <row r="2995" spans="1:5" x14ac:dyDescent="0.15">
      <c r="A2995" s="62">
        <v>202301</v>
      </c>
      <c r="B2995" s="63" t="s">
        <v>37</v>
      </c>
      <c r="C2995" s="59">
        <v>1671</v>
      </c>
      <c r="D2995" s="64" t="s">
        <v>196</v>
      </c>
      <c r="E2995" s="52"/>
    </row>
    <row r="2996" spans="1:5" x14ac:dyDescent="0.15">
      <c r="A2996" s="62">
        <v>202301</v>
      </c>
      <c r="B2996" s="63" t="s">
        <v>37</v>
      </c>
      <c r="C2996" s="61">
        <v>0</v>
      </c>
      <c r="D2996" s="64" t="s">
        <v>196</v>
      </c>
      <c r="E2996" s="52"/>
    </row>
    <row r="2997" spans="1:5" x14ac:dyDescent="0.15">
      <c r="A2997" s="62">
        <v>202301</v>
      </c>
      <c r="B2997" s="63" t="s">
        <v>144</v>
      </c>
      <c r="C2997" s="59">
        <v>0</v>
      </c>
      <c r="D2997" s="64" t="s">
        <v>196</v>
      </c>
      <c r="E2997" s="52"/>
    </row>
    <row r="2998" spans="1:5" x14ac:dyDescent="0.15">
      <c r="A2998" s="62">
        <v>202301</v>
      </c>
      <c r="B2998" s="63" t="s">
        <v>144</v>
      </c>
      <c r="C2998" s="59">
        <v>822</v>
      </c>
      <c r="D2998" s="64" t="s">
        <v>196</v>
      </c>
      <c r="E2998" s="52"/>
    </row>
    <row r="2999" spans="1:5" x14ac:dyDescent="0.15">
      <c r="A2999" s="62">
        <v>202301</v>
      </c>
      <c r="B2999" s="63" t="s">
        <v>37</v>
      </c>
      <c r="C2999" s="61">
        <v>7</v>
      </c>
      <c r="D2999" s="64" t="s">
        <v>196</v>
      </c>
      <c r="E2999" s="52"/>
    </row>
    <row r="3000" spans="1:5" x14ac:dyDescent="0.15">
      <c r="A3000" s="62">
        <v>202301</v>
      </c>
      <c r="B3000" s="63" t="s">
        <v>37</v>
      </c>
      <c r="C3000" s="59">
        <v>96</v>
      </c>
      <c r="D3000" s="64" t="s">
        <v>196</v>
      </c>
      <c r="E3000" s="52"/>
    </row>
    <row r="3001" spans="1:5" x14ac:dyDescent="0.15">
      <c r="A3001" s="62">
        <v>202301</v>
      </c>
      <c r="B3001" s="63" t="s">
        <v>37</v>
      </c>
      <c r="C3001" s="61">
        <v>84</v>
      </c>
      <c r="D3001" s="64" t="s">
        <v>196</v>
      </c>
      <c r="E3001" s="52"/>
    </row>
    <row r="3002" spans="1:5" x14ac:dyDescent="0.15">
      <c r="A3002" s="62">
        <v>202301</v>
      </c>
      <c r="B3002" s="63" t="s">
        <v>37</v>
      </c>
      <c r="C3002" s="59">
        <v>975</v>
      </c>
      <c r="D3002" s="64" t="s">
        <v>196</v>
      </c>
      <c r="E3002" s="52"/>
    </row>
    <row r="3003" spans="1:5" x14ac:dyDescent="0.15">
      <c r="A3003" s="62">
        <v>202301</v>
      </c>
      <c r="B3003" s="63" t="s">
        <v>37</v>
      </c>
      <c r="C3003" s="61">
        <v>516</v>
      </c>
      <c r="D3003" s="64" t="s">
        <v>196</v>
      </c>
      <c r="E3003" s="52"/>
    </row>
    <row r="3004" spans="1:5" x14ac:dyDescent="0.15">
      <c r="A3004" s="62">
        <v>202301</v>
      </c>
      <c r="B3004" s="63" t="s">
        <v>37</v>
      </c>
      <c r="C3004" s="61">
        <v>1411</v>
      </c>
      <c r="D3004" s="64" t="s">
        <v>196</v>
      </c>
      <c r="E3004" s="52"/>
    </row>
    <row r="3005" spans="1:5" x14ac:dyDescent="0.15">
      <c r="A3005" s="62">
        <v>202301</v>
      </c>
      <c r="B3005" s="63" t="s">
        <v>37</v>
      </c>
      <c r="C3005" s="59">
        <v>11099</v>
      </c>
      <c r="D3005" s="64" t="s">
        <v>196</v>
      </c>
      <c r="E3005" s="52"/>
    </row>
    <row r="3006" spans="1:5" x14ac:dyDescent="0.15">
      <c r="A3006" s="62">
        <v>202301</v>
      </c>
      <c r="B3006" s="63" t="s">
        <v>37</v>
      </c>
      <c r="C3006" s="59">
        <v>11484</v>
      </c>
      <c r="D3006" s="64" t="s">
        <v>196</v>
      </c>
      <c r="E3006" s="52"/>
    </row>
    <row r="3007" spans="1:5" x14ac:dyDescent="0.15">
      <c r="A3007" s="62">
        <v>202301</v>
      </c>
      <c r="B3007" s="63" t="s">
        <v>78</v>
      </c>
      <c r="C3007" s="59">
        <v>5708</v>
      </c>
      <c r="D3007" s="64" t="s">
        <v>196</v>
      </c>
      <c r="E3007" s="52"/>
    </row>
    <row r="3008" spans="1:5" x14ac:dyDescent="0.15">
      <c r="A3008" s="62">
        <v>202301</v>
      </c>
      <c r="B3008" s="63" t="s">
        <v>7</v>
      </c>
      <c r="C3008" s="59">
        <v>184</v>
      </c>
      <c r="D3008" s="64" t="s">
        <v>196</v>
      </c>
      <c r="E3008" s="52"/>
    </row>
    <row r="3009" spans="1:5" x14ac:dyDescent="0.15">
      <c r="A3009" s="62">
        <v>202301</v>
      </c>
      <c r="B3009" s="63" t="s">
        <v>7</v>
      </c>
      <c r="C3009" s="61">
        <v>279</v>
      </c>
      <c r="D3009" s="64" t="s">
        <v>196</v>
      </c>
      <c r="E3009" s="52"/>
    </row>
    <row r="3010" spans="1:5" x14ac:dyDescent="0.15">
      <c r="A3010" s="62">
        <v>202301</v>
      </c>
      <c r="B3010" s="63" t="s">
        <v>144</v>
      </c>
      <c r="C3010" s="59">
        <v>3536</v>
      </c>
      <c r="D3010" s="64" t="s">
        <v>196</v>
      </c>
      <c r="E3010" s="52"/>
    </row>
    <row r="3011" spans="1:5" x14ac:dyDescent="0.15">
      <c r="A3011" s="62">
        <v>202301</v>
      </c>
      <c r="B3011" s="63" t="s">
        <v>144</v>
      </c>
      <c r="C3011" s="61">
        <v>13364</v>
      </c>
      <c r="D3011" s="64" t="s">
        <v>196</v>
      </c>
      <c r="E3011" s="52"/>
    </row>
    <row r="3012" spans="1:5" x14ac:dyDescent="0.15">
      <c r="A3012" s="62">
        <v>202301</v>
      </c>
      <c r="B3012" s="63" t="s">
        <v>7</v>
      </c>
      <c r="C3012" s="61">
        <v>79</v>
      </c>
      <c r="D3012" s="64" t="s">
        <v>196</v>
      </c>
      <c r="E3012" s="52"/>
    </row>
    <row r="3013" spans="1:5" x14ac:dyDescent="0.15">
      <c r="A3013" s="62">
        <v>202301</v>
      </c>
      <c r="B3013" s="63" t="s">
        <v>78</v>
      </c>
      <c r="C3013" s="61">
        <v>1379</v>
      </c>
      <c r="D3013" s="64" t="s">
        <v>196</v>
      </c>
      <c r="E3013" s="52"/>
    </row>
    <row r="3014" spans="1:5" x14ac:dyDescent="0.15">
      <c r="A3014" s="62">
        <v>202301</v>
      </c>
      <c r="B3014" s="63" t="s">
        <v>78</v>
      </c>
      <c r="C3014" s="61">
        <v>24</v>
      </c>
      <c r="D3014" s="64" t="s">
        <v>196</v>
      </c>
      <c r="E3014" s="52"/>
    </row>
    <row r="3015" spans="1:5" x14ac:dyDescent="0.15">
      <c r="A3015" s="62">
        <v>202301</v>
      </c>
      <c r="B3015" s="63" t="s">
        <v>78</v>
      </c>
      <c r="C3015" s="61">
        <v>650</v>
      </c>
      <c r="D3015" s="64" t="s">
        <v>196</v>
      </c>
      <c r="E3015" s="52"/>
    </row>
    <row r="3016" spans="1:5" x14ac:dyDescent="0.15">
      <c r="A3016" s="62">
        <v>202301</v>
      </c>
      <c r="B3016" s="63" t="s">
        <v>78</v>
      </c>
      <c r="C3016" s="59">
        <v>761</v>
      </c>
      <c r="D3016" s="64" t="s">
        <v>196</v>
      </c>
      <c r="E3016" s="52"/>
    </row>
    <row r="3017" spans="1:5" x14ac:dyDescent="0.15">
      <c r="A3017" s="62">
        <v>202301</v>
      </c>
      <c r="B3017" s="63" t="s">
        <v>78</v>
      </c>
      <c r="C3017" s="61">
        <v>372</v>
      </c>
      <c r="D3017" s="64" t="s">
        <v>196</v>
      </c>
      <c r="E3017" s="52"/>
    </row>
    <row r="3018" spans="1:5" x14ac:dyDescent="0.15">
      <c r="A3018" s="62">
        <v>202301</v>
      </c>
      <c r="B3018" s="63" t="s">
        <v>144</v>
      </c>
      <c r="C3018" s="61">
        <v>1207</v>
      </c>
      <c r="D3018" s="64" t="s">
        <v>196</v>
      </c>
      <c r="E3018" s="52"/>
    </row>
    <row r="3019" spans="1:5" x14ac:dyDescent="0.15">
      <c r="A3019" s="62">
        <v>202301</v>
      </c>
      <c r="B3019" s="63" t="s">
        <v>78</v>
      </c>
      <c r="C3019" s="61">
        <v>56</v>
      </c>
      <c r="D3019" s="64" t="s">
        <v>196</v>
      </c>
      <c r="E3019" s="52"/>
    </row>
    <row r="3020" spans="1:5" x14ac:dyDescent="0.15">
      <c r="A3020" s="62">
        <v>202301</v>
      </c>
      <c r="B3020" s="63" t="s">
        <v>78</v>
      </c>
      <c r="C3020" s="59">
        <v>0</v>
      </c>
      <c r="D3020" s="64" t="s">
        <v>196</v>
      </c>
      <c r="E3020" s="52"/>
    </row>
    <row r="3021" spans="1:5" x14ac:dyDescent="0.15">
      <c r="A3021" s="62">
        <v>202301</v>
      </c>
      <c r="B3021" s="63" t="s">
        <v>78</v>
      </c>
      <c r="C3021" s="61">
        <v>260</v>
      </c>
      <c r="D3021" s="64" t="s">
        <v>196</v>
      </c>
      <c r="E3021" s="52"/>
    </row>
    <row r="3022" spans="1:5" x14ac:dyDescent="0.15">
      <c r="A3022" s="62">
        <v>202301</v>
      </c>
      <c r="B3022" s="63" t="s">
        <v>78</v>
      </c>
      <c r="C3022" s="59">
        <v>1021</v>
      </c>
      <c r="D3022" s="64" t="s">
        <v>196</v>
      </c>
      <c r="E3022" s="52"/>
    </row>
    <row r="3023" spans="1:5" x14ac:dyDescent="0.15">
      <c r="A3023" s="62">
        <v>202301</v>
      </c>
      <c r="B3023" s="63" t="s">
        <v>78</v>
      </c>
      <c r="C3023" s="61">
        <v>75</v>
      </c>
      <c r="D3023" s="64" t="s">
        <v>196</v>
      </c>
      <c r="E3023" s="52"/>
    </row>
    <row r="3024" spans="1:5" x14ac:dyDescent="0.15">
      <c r="A3024" s="62">
        <v>202301</v>
      </c>
      <c r="B3024" s="63" t="s">
        <v>78</v>
      </c>
      <c r="C3024" s="59">
        <v>140</v>
      </c>
      <c r="D3024" s="64" t="s">
        <v>196</v>
      </c>
      <c r="E3024" s="52"/>
    </row>
    <row r="3025" spans="1:5" x14ac:dyDescent="0.15">
      <c r="A3025" s="62">
        <v>202301</v>
      </c>
      <c r="B3025" s="63" t="s">
        <v>78</v>
      </c>
      <c r="C3025" s="61">
        <v>430</v>
      </c>
      <c r="D3025" s="64" t="s">
        <v>196</v>
      </c>
      <c r="E3025" s="52"/>
    </row>
    <row r="3026" spans="1:5" x14ac:dyDescent="0.15">
      <c r="A3026" s="62">
        <v>202301</v>
      </c>
      <c r="B3026" s="63" t="s">
        <v>7</v>
      </c>
      <c r="C3026" s="61">
        <v>79</v>
      </c>
      <c r="D3026" s="64" t="s">
        <v>196</v>
      </c>
      <c r="E3026" s="52"/>
    </row>
    <row r="3027" spans="1:5" x14ac:dyDescent="0.15">
      <c r="A3027" s="62">
        <v>202301</v>
      </c>
      <c r="B3027" s="63" t="s">
        <v>144</v>
      </c>
      <c r="C3027" s="59">
        <v>14923</v>
      </c>
      <c r="D3027" s="64" t="s">
        <v>196</v>
      </c>
      <c r="E3027" s="52"/>
    </row>
    <row r="3028" spans="1:5" x14ac:dyDescent="0.15">
      <c r="A3028" s="62">
        <v>202301</v>
      </c>
      <c r="B3028" s="63" t="s">
        <v>37</v>
      </c>
      <c r="C3028" s="61">
        <v>42</v>
      </c>
      <c r="D3028" s="64" t="s">
        <v>196</v>
      </c>
      <c r="E3028" s="52"/>
    </row>
    <row r="3029" spans="1:5" x14ac:dyDescent="0.15">
      <c r="A3029" s="62">
        <v>202301</v>
      </c>
      <c r="B3029" s="63" t="s">
        <v>37</v>
      </c>
      <c r="C3029" s="61">
        <v>209</v>
      </c>
      <c r="D3029" s="64" t="s">
        <v>196</v>
      </c>
      <c r="E3029" s="52"/>
    </row>
    <row r="3030" spans="1:5" x14ac:dyDescent="0.15">
      <c r="A3030" s="62">
        <v>202301</v>
      </c>
      <c r="B3030" s="63" t="s">
        <v>124</v>
      </c>
      <c r="C3030" s="59">
        <v>5</v>
      </c>
      <c r="D3030" s="64" t="s">
        <v>196</v>
      </c>
      <c r="E3030" s="52"/>
    </row>
    <row r="3031" spans="1:5" x14ac:dyDescent="0.15">
      <c r="A3031" s="62">
        <v>202301</v>
      </c>
      <c r="B3031" s="63" t="s">
        <v>124</v>
      </c>
      <c r="C3031" s="61">
        <v>0</v>
      </c>
      <c r="D3031" s="64" t="s">
        <v>196</v>
      </c>
      <c r="E3031" s="52"/>
    </row>
    <row r="3032" spans="1:5" x14ac:dyDescent="0.15">
      <c r="A3032" s="62">
        <v>202301</v>
      </c>
      <c r="B3032" s="63" t="s">
        <v>124</v>
      </c>
      <c r="C3032" s="59">
        <v>3</v>
      </c>
      <c r="D3032" s="64" t="s">
        <v>196</v>
      </c>
      <c r="E3032" s="52"/>
    </row>
    <row r="3033" spans="1:5" x14ac:dyDescent="0.15">
      <c r="A3033" s="62">
        <v>202301</v>
      </c>
      <c r="B3033" s="63" t="s">
        <v>37</v>
      </c>
      <c r="C3033" s="61">
        <v>70</v>
      </c>
      <c r="D3033" s="64" t="s">
        <v>196</v>
      </c>
      <c r="E3033" s="52"/>
    </row>
    <row r="3034" spans="1:5" x14ac:dyDescent="0.15">
      <c r="A3034" s="62">
        <v>202301</v>
      </c>
      <c r="B3034" s="63" t="s">
        <v>78</v>
      </c>
      <c r="C3034" s="59">
        <v>0</v>
      </c>
      <c r="D3034" s="64" t="s">
        <v>196</v>
      </c>
      <c r="E3034" s="52"/>
    </row>
    <row r="3035" spans="1:5" x14ac:dyDescent="0.15">
      <c r="A3035" s="62">
        <v>202301</v>
      </c>
      <c r="B3035" s="63" t="s">
        <v>78</v>
      </c>
      <c r="C3035" s="61">
        <v>256</v>
      </c>
      <c r="D3035" s="64" t="s">
        <v>196</v>
      </c>
      <c r="E3035" s="52"/>
    </row>
    <row r="3036" spans="1:5" x14ac:dyDescent="0.15">
      <c r="A3036" s="62">
        <v>202301</v>
      </c>
      <c r="B3036" s="63" t="s">
        <v>124</v>
      </c>
      <c r="C3036" s="59">
        <v>3</v>
      </c>
      <c r="D3036" s="64" t="s">
        <v>196</v>
      </c>
      <c r="E3036" s="52"/>
    </row>
    <row r="3037" spans="1:5" x14ac:dyDescent="0.15">
      <c r="A3037" s="62">
        <v>202301</v>
      </c>
      <c r="B3037" s="63" t="s">
        <v>37</v>
      </c>
      <c r="C3037" s="61">
        <v>6905</v>
      </c>
      <c r="D3037" s="64" t="s">
        <v>196</v>
      </c>
      <c r="E3037" s="52"/>
    </row>
    <row r="3038" spans="1:5" x14ac:dyDescent="0.15">
      <c r="A3038" s="62">
        <v>202301</v>
      </c>
      <c r="B3038" s="63" t="s">
        <v>124</v>
      </c>
      <c r="C3038" s="59">
        <v>179</v>
      </c>
      <c r="D3038" s="64" t="s">
        <v>196</v>
      </c>
      <c r="E3038" s="52"/>
    </row>
    <row r="3039" spans="1:5" x14ac:dyDescent="0.15">
      <c r="A3039" s="62">
        <v>202301</v>
      </c>
      <c r="B3039" s="63" t="s">
        <v>124</v>
      </c>
      <c r="C3039" s="61">
        <v>0</v>
      </c>
      <c r="D3039" s="64" t="s">
        <v>196</v>
      </c>
      <c r="E3039" s="52"/>
    </row>
    <row r="3040" spans="1:5" x14ac:dyDescent="0.15">
      <c r="A3040" s="62">
        <v>202301</v>
      </c>
      <c r="B3040" s="63" t="s">
        <v>124</v>
      </c>
      <c r="C3040" s="59">
        <v>10</v>
      </c>
      <c r="D3040" s="64" t="s">
        <v>196</v>
      </c>
      <c r="E3040" s="52"/>
    </row>
    <row r="3041" spans="1:5" x14ac:dyDescent="0.15">
      <c r="A3041" s="62">
        <v>202301</v>
      </c>
      <c r="B3041" s="63" t="s">
        <v>124</v>
      </c>
      <c r="C3041" s="61">
        <v>61</v>
      </c>
      <c r="D3041" s="64" t="s">
        <v>196</v>
      </c>
      <c r="E3041" s="52"/>
    </row>
    <row r="3042" spans="1:5" x14ac:dyDescent="0.15">
      <c r="A3042" s="62">
        <v>202301</v>
      </c>
      <c r="B3042" s="63" t="s">
        <v>124</v>
      </c>
      <c r="C3042" s="61">
        <v>7</v>
      </c>
      <c r="D3042" s="64" t="s">
        <v>196</v>
      </c>
      <c r="E3042" s="52"/>
    </row>
    <row r="3043" spans="1:5" x14ac:dyDescent="0.15">
      <c r="A3043" s="62">
        <v>202301</v>
      </c>
      <c r="B3043" s="63" t="s">
        <v>37</v>
      </c>
      <c r="C3043" s="59">
        <v>186</v>
      </c>
      <c r="D3043" s="64" t="s">
        <v>196</v>
      </c>
      <c r="E3043" s="52"/>
    </row>
    <row r="3044" spans="1:5" x14ac:dyDescent="0.15">
      <c r="A3044" s="62">
        <v>202301</v>
      </c>
      <c r="B3044" s="63" t="s">
        <v>37</v>
      </c>
      <c r="C3044" s="61">
        <v>3490</v>
      </c>
      <c r="D3044" s="64" t="s">
        <v>196</v>
      </c>
      <c r="E3044" s="52"/>
    </row>
    <row r="3045" spans="1:5" x14ac:dyDescent="0.15">
      <c r="A3045" s="62">
        <v>202301</v>
      </c>
      <c r="B3045" s="63" t="s">
        <v>124</v>
      </c>
      <c r="C3045" s="59">
        <v>0</v>
      </c>
      <c r="D3045" s="64" t="s">
        <v>196</v>
      </c>
      <c r="E3045" s="52"/>
    </row>
    <row r="3046" spans="1:5" x14ac:dyDescent="0.15">
      <c r="A3046" s="62">
        <v>202301</v>
      </c>
      <c r="B3046" s="63" t="s">
        <v>124</v>
      </c>
      <c r="C3046" s="61">
        <v>0</v>
      </c>
      <c r="D3046" s="64" t="s">
        <v>196</v>
      </c>
      <c r="E3046" s="52"/>
    </row>
    <row r="3047" spans="1:5" x14ac:dyDescent="0.15">
      <c r="A3047" s="62">
        <v>202301</v>
      </c>
      <c r="B3047" s="63" t="s">
        <v>7</v>
      </c>
      <c r="C3047" s="59">
        <v>186</v>
      </c>
      <c r="D3047" s="64" t="s">
        <v>196</v>
      </c>
      <c r="E3047" s="52"/>
    </row>
    <row r="3048" spans="1:5" x14ac:dyDescent="0.15">
      <c r="A3048" s="62">
        <v>202301</v>
      </c>
      <c r="B3048" s="63" t="s">
        <v>37</v>
      </c>
      <c r="C3048" s="59">
        <v>0</v>
      </c>
      <c r="D3048" s="64" t="s">
        <v>196</v>
      </c>
      <c r="E3048" s="52"/>
    </row>
    <row r="3049" spans="1:5" x14ac:dyDescent="0.15">
      <c r="A3049" s="62">
        <v>202301</v>
      </c>
      <c r="B3049" s="63" t="s">
        <v>78</v>
      </c>
      <c r="C3049" s="61">
        <v>0</v>
      </c>
      <c r="D3049" s="64" t="s">
        <v>196</v>
      </c>
      <c r="E3049" s="52"/>
    </row>
    <row r="3050" spans="1:5" x14ac:dyDescent="0.15">
      <c r="A3050" s="62">
        <v>202301</v>
      </c>
      <c r="B3050" s="63" t="s">
        <v>7</v>
      </c>
      <c r="C3050" s="59">
        <v>12</v>
      </c>
      <c r="D3050" s="64" t="s">
        <v>196</v>
      </c>
      <c r="E3050" s="52"/>
    </row>
    <row r="3051" spans="1:5" x14ac:dyDescent="0.15">
      <c r="A3051" s="62">
        <v>202301</v>
      </c>
      <c r="B3051" s="63" t="s">
        <v>37</v>
      </c>
      <c r="C3051" s="61">
        <v>0</v>
      </c>
      <c r="D3051" s="64" t="s">
        <v>196</v>
      </c>
      <c r="E3051" s="52"/>
    </row>
    <row r="3052" spans="1:5" x14ac:dyDescent="0.15">
      <c r="A3052" s="62">
        <v>202301</v>
      </c>
      <c r="B3052" s="63" t="s">
        <v>7</v>
      </c>
      <c r="C3052" s="59">
        <v>72</v>
      </c>
      <c r="D3052" s="64" t="s">
        <v>196</v>
      </c>
      <c r="E3052" s="52"/>
    </row>
    <row r="3053" spans="1:5" x14ac:dyDescent="0.15">
      <c r="A3053" s="62">
        <v>202301</v>
      </c>
      <c r="B3053" s="63" t="s">
        <v>37</v>
      </c>
      <c r="C3053" s="61">
        <v>0</v>
      </c>
      <c r="D3053" s="64" t="s">
        <v>196</v>
      </c>
      <c r="E3053" s="52"/>
    </row>
    <row r="3054" spans="1:5" x14ac:dyDescent="0.15">
      <c r="A3054" s="62">
        <v>202301</v>
      </c>
      <c r="B3054" s="63" t="s">
        <v>78</v>
      </c>
      <c r="C3054" s="59">
        <v>0</v>
      </c>
      <c r="D3054" s="64" t="s">
        <v>196</v>
      </c>
      <c r="E3054" s="52"/>
    </row>
    <row r="3055" spans="1:5" x14ac:dyDescent="0.15">
      <c r="A3055" s="62">
        <v>202301</v>
      </c>
      <c r="B3055" s="63" t="s">
        <v>37</v>
      </c>
      <c r="C3055" s="59">
        <v>0</v>
      </c>
      <c r="D3055" s="64" t="s">
        <v>196</v>
      </c>
      <c r="E3055" s="52"/>
    </row>
    <row r="3056" spans="1:5" x14ac:dyDescent="0.15">
      <c r="A3056" s="62">
        <v>202301</v>
      </c>
      <c r="B3056" s="63" t="s">
        <v>37</v>
      </c>
      <c r="C3056" s="59">
        <v>1128</v>
      </c>
      <c r="D3056" s="64" t="s">
        <v>196</v>
      </c>
      <c r="E3056" s="52"/>
    </row>
    <row r="3057" spans="1:5" x14ac:dyDescent="0.15">
      <c r="A3057" s="62">
        <v>202301</v>
      </c>
      <c r="B3057" s="63" t="s">
        <v>78</v>
      </c>
      <c r="C3057" s="59">
        <v>7796</v>
      </c>
      <c r="D3057" s="64" t="s">
        <v>196</v>
      </c>
      <c r="E3057" s="52"/>
    </row>
    <row r="3058" spans="1:5" x14ac:dyDescent="0.15">
      <c r="A3058" s="62">
        <v>202301</v>
      </c>
      <c r="B3058" s="63" t="s">
        <v>78</v>
      </c>
      <c r="C3058" s="61">
        <v>613</v>
      </c>
      <c r="D3058" s="64" t="s">
        <v>196</v>
      </c>
      <c r="E3058" s="52"/>
    </row>
    <row r="3059" spans="1:5" x14ac:dyDescent="0.15">
      <c r="A3059" s="62">
        <v>202301</v>
      </c>
      <c r="B3059" s="63" t="s">
        <v>78</v>
      </c>
      <c r="C3059" s="59">
        <v>93</v>
      </c>
      <c r="D3059" s="64" t="s">
        <v>196</v>
      </c>
      <c r="E3059" s="52"/>
    </row>
    <row r="3060" spans="1:5" x14ac:dyDescent="0.15">
      <c r="A3060" s="62">
        <v>202301</v>
      </c>
      <c r="B3060" s="63" t="s">
        <v>78</v>
      </c>
      <c r="C3060" s="59">
        <v>1671</v>
      </c>
      <c r="D3060" s="64" t="s">
        <v>196</v>
      </c>
      <c r="E3060" s="52"/>
    </row>
    <row r="3061" spans="1:5" x14ac:dyDescent="0.15">
      <c r="A3061" s="62">
        <v>202301</v>
      </c>
      <c r="B3061" s="63" t="s">
        <v>78</v>
      </c>
      <c r="C3061" s="61">
        <v>460</v>
      </c>
      <c r="D3061" s="64" t="s">
        <v>196</v>
      </c>
      <c r="E3061" s="52"/>
    </row>
    <row r="3062" spans="1:5" x14ac:dyDescent="0.15">
      <c r="A3062" s="62">
        <v>202301</v>
      </c>
      <c r="B3062" s="63" t="s">
        <v>78</v>
      </c>
      <c r="C3062" s="59">
        <v>93</v>
      </c>
      <c r="D3062" s="64" t="s">
        <v>196</v>
      </c>
      <c r="E3062" s="52"/>
    </row>
    <row r="3063" spans="1:5" x14ac:dyDescent="0.15">
      <c r="A3063" s="62">
        <v>202301</v>
      </c>
      <c r="B3063" s="63" t="s">
        <v>78</v>
      </c>
      <c r="C3063" s="59">
        <v>65</v>
      </c>
      <c r="D3063" s="64" t="s">
        <v>196</v>
      </c>
      <c r="E3063" s="52"/>
    </row>
    <row r="3064" spans="1:5" x14ac:dyDescent="0.15">
      <c r="A3064" s="62">
        <v>202301</v>
      </c>
      <c r="B3064" s="63" t="s">
        <v>144</v>
      </c>
      <c r="C3064" s="61">
        <v>1968</v>
      </c>
      <c r="D3064" s="64" t="s">
        <v>196</v>
      </c>
      <c r="E3064" s="52"/>
    </row>
    <row r="3065" spans="1:5" x14ac:dyDescent="0.15">
      <c r="A3065" s="62">
        <v>202301</v>
      </c>
      <c r="B3065" s="63" t="s">
        <v>7</v>
      </c>
      <c r="C3065" s="59">
        <v>126</v>
      </c>
      <c r="D3065" s="64" t="s">
        <v>196</v>
      </c>
      <c r="E3065" s="52"/>
    </row>
    <row r="3066" spans="1:5" x14ac:dyDescent="0.15">
      <c r="A3066" s="62">
        <v>202301</v>
      </c>
      <c r="B3066" s="63" t="s">
        <v>7</v>
      </c>
      <c r="C3066" s="61">
        <v>3</v>
      </c>
      <c r="D3066" s="64" t="s">
        <v>196</v>
      </c>
      <c r="E3066" s="52"/>
    </row>
    <row r="3067" spans="1:5" x14ac:dyDescent="0.15">
      <c r="A3067" s="62">
        <v>202301</v>
      </c>
      <c r="B3067" s="63" t="s">
        <v>144</v>
      </c>
      <c r="C3067" s="59">
        <v>986</v>
      </c>
      <c r="D3067" s="64" t="s">
        <v>196</v>
      </c>
      <c r="E3067" s="52"/>
    </row>
    <row r="3068" spans="1:5" x14ac:dyDescent="0.15">
      <c r="A3068" s="62">
        <v>202301</v>
      </c>
      <c r="B3068" s="63" t="s">
        <v>7</v>
      </c>
      <c r="C3068" s="61">
        <v>8909</v>
      </c>
      <c r="D3068" s="64" t="s">
        <v>196</v>
      </c>
      <c r="E3068" s="52"/>
    </row>
    <row r="3069" spans="1:5" x14ac:dyDescent="0.15">
      <c r="A3069" s="62">
        <v>202301</v>
      </c>
      <c r="B3069" s="63" t="s">
        <v>7</v>
      </c>
      <c r="C3069" s="61">
        <v>1569</v>
      </c>
      <c r="D3069" s="64" t="s">
        <v>196</v>
      </c>
      <c r="E3069" s="52"/>
    </row>
    <row r="3070" spans="1:5" x14ac:dyDescent="0.15">
      <c r="A3070" s="62">
        <v>202301</v>
      </c>
      <c r="B3070" s="63" t="s">
        <v>78</v>
      </c>
      <c r="C3070" s="59">
        <v>335</v>
      </c>
      <c r="D3070" s="64" t="s">
        <v>196</v>
      </c>
      <c r="E3070" s="52"/>
    </row>
    <row r="3071" spans="1:5" x14ac:dyDescent="0.15">
      <c r="A3071" s="62">
        <v>202301</v>
      </c>
      <c r="B3071" s="63" t="s">
        <v>124</v>
      </c>
      <c r="C3071" s="59">
        <v>19</v>
      </c>
      <c r="D3071" s="64" t="s">
        <v>196</v>
      </c>
      <c r="E3071" s="52"/>
    </row>
    <row r="3072" spans="1:5" x14ac:dyDescent="0.15">
      <c r="A3072" s="62">
        <v>202301</v>
      </c>
      <c r="B3072" s="63" t="s">
        <v>78</v>
      </c>
      <c r="C3072" s="61">
        <v>28</v>
      </c>
      <c r="D3072" s="64" t="s">
        <v>196</v>
      </c>
      <c r="E3072" s="52"/>
    </row>
    <row r="3073" spans="1:5" x14ac:dyDescent="0.15">
      <c r="A3073" s="62">
        <v>202301</v>
      </c>
      <c r="B3073" s="63" t="s">
        <v>124</v>
      </c>
      <c r="C3073" s="59">
        <v>0</v>
      </c>
      <c r="D3073" s="64" t="s">
        <v>196</v>
      </c>
      <c r="E3073" s="52"/>
    </row>
    <row r="3074" spans="1:5" x14ac:dyDescent="0.15">
      <c r="A3074" s="62">
        <v>202301</v>
      </c>
      <c r="B3074" s="63" t="s">
        <v>78</v>
      </c>
      <c r="C3074" s="59">
        <v>70</v>
      </c>
      <c r="D3074" s="64" t="s">
        <v>196</v>
      </c>
      <c r="E3074" s="52"/>
    </row>
    <row r="3075" spans="1:5" x14ac:dyDescent="0.15">
      <c r="A3075" s="62">
        <v>202301</v>
      </c>
      <c r="B3075" s="63" t="s">
        <v>78</v>
      </c>
      <c r="C3075" s="61">
        <v>47</v>
      </c>
      <c r="D3075" s="64" t="s">
        <v>196</v>
      </c>
      <c r="E3075" s="52"/>
    </row>
    <row r="3076" spans="1:5" x14ac:dyDescent="0.15">
      <c r="A3076" s="62">
        <v>202301</v>
      </c>
      <c r="B3076" s="63" t="s">
        <v>7</v>
      </c>
      <c r="C3076" s="61">
        <v>149</v>
      </c>
      <c r="D3076" s="64" t="s">
        <v>196</v>
      </c>
      <c r="E3076" s="52"/>
    </row>
    <row r="3077" spans="1:5" x14ac:dyDescent="0.15">
      <c r="A3077" s="62">
        <v>202301</v>
      </c>
      <c r="B3077" s="63" t="s">
        <v>124</v>
      </c>
      <c r="C3077" s="61">
        <v>10</v>
      </c>
      <c r="D3077" s="64" t="s">
        <v>196</v>
      </c>
      <c r="E3077" s="52"/>
    </row>
    <row r="3078" spans="1:5" x14ac:dyDescent="0.15">
      <c r="A3078" s="62">
        <v>202301</v>
      </c>
      <c r="B3078" s="63" t="s">
        <v>37</v>
      </c>
      <c r="C3078" s="61">
        <v>163</v>
      </c>
      <c r="D3078" s="64" t="s">
        <v>196</v>
      </c>
      <c r="E3078" s="52"/>
    </row>
    <row r="3079" spans="1:5" x14ac:dyDescent="0.15">
      <c r="A3079" s="62">
        <v>202301</v>
      </c>
      <c r="B3079" s="63" t="s">
        <v>37</v>
      </c>
      <c r="C3079" s="59">
        <v>209</v>
      </c>
      <c r="D3079" s="64" t="s">
        <v>196</v>
      </c>
      <c r="E3079" s="52"/>
    </row>
    <row r="3080" spans="1:5" x14ac:dyDescent="0.15">
      <c r="A3080" s="62">
        <v>202301</v>
      </c>
      <c r="B3080" s="63" t="s">
        <v>78</v>
      </c>
      <c r="C3080" s="61">
        <v>163</v>
      </c>
      <c r="D3080" s="64" t="s">
        <v>196</v>
      </c>
      <c r="E3080" s="52"/>
    </row>
    <row r="3081" spans="1:5" x14ac:dyDescent="0.15">
      <c r="A3081" s="62">
        <v>202301</v>
      </c>
      <c r="B3081" s="63" t="s">
        <v>37</v>
      </c>
      <c r="C3081" s="59">
        <v>38</v>
      </c>
      <c r="D3081" s="64" t="s">
        <v>196</v>
      </c>
      <c r="E3081" s="52"/>
    </row>
    <row r="3082" spans="1:5" x14ac:dyDescent="0.15">
      <c r="A3082" s="62">
        <v>202301</v>
      </c>
      <c r="B3082" s="63" t="s">
        <v>7</v>
      </c>
      <c r="C3082" s="61">
        <v>100</v>
      </c>
      <c r="D3082" s="64" t="s">
        <v>196</v>
      </c>
      <c r="E3082" s="52"/>
    </row>
    <row r="3083" spans="1:5" x14ac:dyDescent="0.15">
      <c r="A3083" s="62">
        <v>202301</v>
      </c>
      <c r="B3083" s="63" t="s">
        <v>7</v>
      </c>
      <c r="C3083" s="61">
        <v>98</v>
      </c>
      <c r="D3083" s="64" t="s">
        <v>196</v>
      </c>
      <c r="E3083" s="52"/>
    </row>
    <row r="3084" spans="1:5" x14ac:dyDescent="0.15">
      <c r="A3084" s="62">
        <v>202301</v>
      </c>
      <c r="B3084" s="63" t="s">
        <v>144</v>
      </c>
      <c r="C3084" s="61">
        <v>56</v>
      </c>
      <c r="D3084" s="64" t="s">
        <v>196</v>
      </c>
      <c r="E3084" s="52"/>
    </row>
    <row r="3085" spans="1:5" x14ac:dyDescent="0.15">
      <c r="A3085" s="62">
        <v>202301</v>
      </c>
      <c r="B3085" s="63" t="s">
        <v>124</v>
      </c>
      <c r="C3085" s="59">
        <v>82</v>
      </c>
      <c r="D3085" s="64" t="s">
        <v>196</v>
      </c>
      <c r="E3085" s="52"/>
    </row>
    <row r="3086" spans="1:5" x14ac:dyDescent="0.15">
      <c r="A3086" s="62">
        <v>202301</v>
      </c>
      <c r="B3086" s="63" t="s">
        <v>7</v>
      </c>
      <c r="C3086" s="61">
        <v>223</v>
      </c>
      <c r="D3086" s="64" t="s">
        <v>196</v>
      </c>
      <c r="E3086" s="52"/>
    </row>
    <row r="3087" spans="1:5" x14ac:dyDescent="0.15">
      <c r="A3087" s="65">
        <v>202301</v>
      </c>
      <c r="B3087" s="66" t="s">
        <v>78</v>
      </c>
      <c r="C3087" s="67">
        <v>0</v>
      </c>
      <c r="D3087" s="68" t="s">
        <v>196</v>
      </c>
      <c r="E3087" s="5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C0AA-E65A-E440-B272-772728206EBA}">
  <dimension ref="A1:H4507"/>
  <sheetViews>
    <sheetView zoomScale="246" zoomScaleNormal="246" workbookViewId="0">
      <selection activeCell="A2" sqref="A2"/>
    </sheetView>
  </sheetViews>
  <sheetFormatPr baseColWidth="10" defaultRowHeight="13" x14ac:dyDescent="0.15"/>
  <cols>
    <col min="3" max="3" width="14.83203125" customWidth="1"/>
    <col min="4" max="4" width="13.5" bestFit="1" customWidth="1"/>
  </cols>
  <sheetData>
    <row r="1" spans="1:8" ht="26" x14ac:dyDescent="0.15">
      <c r="A1" s="77" t="s">
        <v>154</v>
      </c>
      <c r="B1" s="78" t="s">
        <v>178</v>
      </c>
      <c r="C1" s="78" t="s">
        <v>165</v>
      </c>
      <c r="D1" s="79" t="s">
        <v>193</v>
      </c>
      <c r="E1" s="79" t="s">
        <v>194</v>
      </c>
      <c r="F1" s="49"/>
      <c r="G1" s="48"/>
    </row>
    <row r="2" spans="1:8" x14ac:dyDescent="0.15">
      <c r="A2" s="80">
        <v>142634985</v>
      </c>
      <c r="B2" s="41" t="s">
        <v>183</v>
      </c>
      <c r="C2" s="58" t="s">
        <v>124</v>
      </c>
      <c r="D2" s="59">
        <v>116</v>
      </c>
      <c r="E2" s="81" t="s">
        <v>195</v>
      </c>
      <c r="F2" s="50"/>
    </row>
    <row r="3" spans="1:8" x14ac:dyDescent="0.15">
      <c r="A3" s="80">
        <v>142635040</v>
      </c>
      <c r="B3" s="41" t="s">
        <v>186</v>
      </c>
      <c r="C3" s="58" t="s">
        <v>124</v>
      </c>
      <c r="D3" s="61">
        <v>2320</v>
      </c>
      <c r="E3" s="81" t="s">
        <v>195</v>
      </c>
      <c r="F3" s="50"/>
    </row>
    <row r="4" spans="1:8" x14ac:dyDescent="0.15">
      <c r="A4" s="80">
        <v>142645084</v>
      </c>
      <c r="B4" s="41" t="s">
        <v>183</v>
      </c>
      <c r="C4" s="58" t="s">
        <v>124</v>
      </c>
      <c r="D4" s="61">
        <v>116</v>
      </c>
      <c r="E4" s="81" t="s">
        <v>195</v>
      </c>
      <c r="F4" s="50"/>
    </row>
    <row r="5" spans="1:8" x14ac:dyDescent="0.15">
      <c r="A5" s="80">
        <v>142645188</v>
      </c>
      <c r="B5" s="41" t="s">
        <v>183</v>
      </c>
      <c r="C5" s="58" t="s">
        <v>7</v>
      </c>
      <c r="D5" s="59">
        <v>877</v>
      </c>
      <c r="E5" s="81" t="s">
        <v>195</v>
      </c>
      <c r="F5" s="50"/>
      <c r="H5" s="1"/>
    </row>
    <row r="6" spans="1:8" x14ac:dyDescent="0.15">
      <c r="A6" s="80">
        <v>142645192</v>
      </c>
      <c r="B6" s="41" t="s">
        <v>183</v>
      </c>
      <c r="C6" s="58" t="s">
        <v>37</v>
      </c>
      <c r="D6" s="61">
        <v>1300</v>
      </c>
      <c r="E6" s="81" t="s">
        <v>195</v>
      </c>
      <c r="F6" s="50"/>
    </row>
    <row r="7" spans="1:8" x14ac:dyDescent="0.15">
      <c r="A7" s="80">
        <v>142645192</v>
      </c>
      <c r="B7" s="41" t="s">
        <v>183</v>
      </c>
      <c r="C7" s="58" t="s">
        <v>37</v>
      </c>
      <c r="D7" s="59">
        <v>483</v>
      </c>
      <c r="E7" s="81" t="s">
        <v>195</v>
      </c>
      <c r="F7" s="51"/>
    </row>
    <row r="8" spans="1:8" x14ac:dyDescent="0.15">
      <c r="A8" s="80">
        <v>142655345</v>
      </c>
      <c r="B8" s="41" t="s">
        <v>183</v>
      </c>
      <c r="C8" s="58" t="s">
        <v>144</v>
      </c>
      <c r="D8" s="59">
        <v>5099</v>
      </c>
      <c r="E8" s="81" t="s">
        <v>195</v>
      </c>
      <c r="F8" s="51"/>
    </row>
    <row r="9" spans="1:8" x14ac:dyDescent="0.15">
      <c r="A9" s="80">
        <v>142655350</v>
      </c>
      <c r="B9" s="41" t="s">
        <v>183</v>
      </c>
      <c r="C9" s="58" t="s">
        <v>7</v>
      </c>
      <c r="D9" s="59">
        <v>14848</v>
      </c>
      <c r="E9" s="81" t="s">
        <v>195</v>
      </c>
      <c r="F9" s="50"/>
    </row>
    <row r="10" spans="1:8" x14ac:dyDescent="0.15">
      <c r="A10" s="80">
        <v>142655351</v>
      </c>
      <c r="B10" s="41" t="s">
        <v>183</v>
      </c>
      <c r="C10" s="58" t="s">
        <v>7</v>
      </c>
      <c r="D10" s="61">
        <v>17818</v>
      </c>
      <c r="E10" s="81" t="s">
        <v>195</v>
      </c>
      <c r="F10" s="51"/>
    </row>
    <row r="11" spans="1:8" x14ac:dyDescent="0.15">
      <c r="A11" s="80">
        <v>142665370</v>
      </c>
      <c r="B11" s="41" t="s">
        <v>183</v>
      </c>
      <c r="C11" s="58" t="s">
        <v>144</v>
      </c>
      <c r="D11" s="61">
        <v>1207</v>
      </c>
      <c r="E11" s="81" t="s">
        <v>195</v>
      </c>
      <c r="F11" s="50"/>
    </row>
    <row r="12" spans="1:8" x14ac:dyDescent="0.15">
      <c r="A12" s="80">
        <v>142665379</v>
      </c>
      <c r="B12" s="41" t="s">
        <v>183</v>
      </c>
      <c r="C12" s="58" t="s">
        <v>7</v>
      </c>
      <c r="D12" s="61">
        <v>1337</v>
      </c>
      <c r="E12" s="81" t="s">
        <v>195</v>
      </c>
      <c r="F12" s="51"/>
    </row>
    <row r="13" spans="1:8" x14ac:dyDescent="0.15">
      <c r="A13" s="80">
        <v>142665420</v>
      </c>
      <c r="B13" s="41" t="s">
        <v>183</v>
      </c>
      <c r="C13" s="58" t="s">
        <v>37</v>
      </c>
      <c r="D13" s="61">
        <v>1485</v>
      </c>
      <c r="E13" s="81" t="s">
        <v>195</v>
      </c>
      <c r="F13" s="51"/>
    </row>
    <row r="14" spans="1:8" x14ac:dyDescent="0.15">
      <c r="A14" s="80">
        <v>142665420</v>
      </c>
      <c r="B14" s="41" t="s">
        <v>183</v>
      </c>
      <c r="C14" s="58" t="s">
        <v>37</v>
      </c>
      <c r="D14" s="59">
        <v>297</v>
      </c>
      <c r="E14" s="81" t="s">
        <v>195</v>
      </c>
      <c r="F14" s="50"/>
    </row>
    <row r="15" spans="1:8" x14ac:dyDescent="0.15">
      <c r="A15" s="80">
        <v>142665441</v>
      </c>
      <c r="B15" s="41" t="s">
        <v>183</v>
      </c>
      <c r="C15" s="58" t="s">
        <v>37</v>
      </c>
      <c r="D15" s="61">
        <v>307</v>
      </c>
      <c r="E15" s="81" t="s">
        <v>195</v>
      </c>
      <c r="F15" s="50"/>
    </row>
    <row r="16" spans="1:8" x14ac:dyDescent="0.15">
      <c r="A16" s="80">
        <v>142665441</v>
      </c>
      <c r="B16" s="41" t="s">
        <v>183</v>
      </c>
      <c r="C16" s="58" t="s">
        <v>37</v>
      </c>
      <c r="D16" s="59">
        <v>279</v>
      </c>
      <c r="E16" s="81" t="s">
        <v>195</v>
      </c>
      <c r="F16" s="51"/>
    </row>
    <row r="17" spans="1:6" x14ac:dyDescent="0.15">
      <c r="A17" s="80">
        <v>142665458</v>
      </c>
      <c r="B17" s="41" t="s">
        <v>183</v>
      </c>
      <c r="C17" s="58" t="s">
        <v>7</v>
      </c>
      <c r="D17" s="61">
        <v>186</v>
      </c>
      <c r="E17" s="81" t="s">
        <v>195</v>
      </c>
      <c r="F17" s="50"/>
    </row>
    <row r="18" spans="1:6" x14ac:dyDescent="0.15">
      <c r="A18" s="80">
        <v>142665458</v>
      </c>
      <c r="B18" s="41" t="s">
        <v>183</v>
      </c>
      <c r="C18" s="58" t="s">
        <v>7</v>
      </c>
      <c r="D18" s="59">
        <v>140</v>
      </c>
      <c r="E18" s="81" t="s">
        <v>195</v>
      </c>
      <c r="F18" s="50"/>
    </row>
    <row r="19" spans="1:6" x14ac:dyDescent="0.15">
      <c r="A19" s="80">
        <v>142665488</v>
      </c>
      <c r="B19" s="41" t="s">
        <v>183</v>
      </c>
      <c r="C19" s="58" t="s">
        <v>7</v>
      </c>
      <c r="D19" s="59">
        <v>2645</v>
      </c>
      <c r="E19" s="81" t="s">
        <v>195</v>
      </c>
      <c r="F19" s="51"/>
    </row>
    <row r="20" spans="1:6" x14ac:dyDescent="0.15">
      <c r="A20" s="80">
        <v>142665488</v>
      </c>
      <c r="B20" s="41" t="s">
        <v>183</v>
      </c>
      <c r="C20" s="58" t="s">
        <v>7</v>
      </c>
      <c r="D20" s="61">
        <v>910</v>
      </c>
      <c r="E20" s="81" t="s">
        <v>195</v>
      </c>
      <c r="F20" s="51"/>
    </row>
    <row r="21" spans="1:6" x14ac:dyDescent="0.15">
      <c r="A21" s="80">
        <v>142665490</v>
      </c>
      <c r="B21" s="41" t="s">
        <v>183</v>
      </c>
      <c r="C21" s="58" t="s">
        <v>7</v>
      </c>
      <c r="D21" s="59">
        <v>1244</v>
      </c>
      <c r="E21" s="81" t="s">
        <v>195</v>
      </c>
      <c r="F21" s="51"/>
    </row>
    <row r="22" spans="1:6" x14ac:dyDescent="0.15">
      <c r="A22" s="80">
        <v>142665515</v>
      </c>
      <c r="B22" s="41" t="s">
        <v>183</v>
      </c>
      <c r="C22" s="58" t="s">
        <v>37</v>
      </c>
      <c r="D22" s="61">
        <v>84</v>
      </c>
      <c r="E22" s="81" t="s">
        <v>195</v>
      </c>
      <c r="F22" s="51"/>
    </row>
    <row r="23" spans="1:6" x14ac:dyDescent="0.15">
      <c r="A23" s="80">
        <v>142665515</v>
      </c>
      <c r="B23" s="41" t="s">
        <v>183</v>
      </c>
      <c r="C23" s="58" t="s">
        <v>37</v>
      </c>
      <c r="D23" s="59">
        <v>279</v>
      </c>
      <c r="E23" s="81" t="s">
        <v>195</v>
      </c>
      <c r="F23" s="50"/>
    </row>
    <row r="24" spans="1:6" x14ac:dyDescent="0.15">
      <c r="A24" s="80">
        <v>142665520</v>
      </c>
      <c r="B24" s="41" t="s">
        <v>183</v>
      </c>
      <c r="C24" s="58" t="s">
        <v>144</v>
      </c>
      <c r="D24" s="59">
        <v>1634</v>
      </c>
      <c r="E24" s="81" t="s">
        <v>195</v>
      </c>
      <c r="F24" s="51"/>
    </row>
    <row r="25" spans="1:6" x14ac:dyDescent="0.15">
      <c r="A25" s="80">
        <v>142665520</v>
      </c>
      <c r="B25" s="41" t="s">
        <v>183</v>
      </c>
      <c r="C25" s="58" t="s">
        <v>144</v>
      </c>
      <c r="D25" s="61">
        <v>8909</v>
      </c>
      <c r="E25" s="81" t="s">
        <v>195</v>
      </c>
      <c r="F25" s="50"/>
    </row>
    <row r="26" spans="1:6" x14ac:dyDescent="0.15">
      <c r="A26" s="80">
        <v>142675550</v>
      </c>
      <c r="B26" s="41" t="s">
        <v>183</v>
      </c>
      <c r="C26" s="58" t="s">
        <v>7</v>
      </c>
      <c r="D26" s="61">
        <v>2784</v>
      </c>
      <c r="E26" s="81" t="s">
        <v>195</v>
      </c>
      <c r="F26" s="51"/>
    </row>
    <row r="27" spans="1:6" x14ac:dyDescent="0.15">
      <c r="A27" s="80">
        <v>142675553</v>
      </c>
      <c r="B27" s="41" t="s">
        <v>183</v>
      </c>
      <c r="C27" s="58" t="s">
        <v>37</v>
      </c>
      <c r="D27" s="59">
        <v>418</v>
      </c>
      <c r="E27" s="81" t="s">
        <v>195</v>
      </c>
      <c r="F27" s="50"/>
    </row>
    <row r="28" spans="1:6" x14ac:dyDescent="0.15">
      <c r="A28" s="80">
        <v>142675554</v>
      </c>
      <c r="B28" s="41" t="s">
        <v>183</v>
      </c>
      <c r="C28" s="58" t="s">
        <v>37</v>
      </c>
      <c r="D28" s="61">
        <v>140</v>
      </c>
      <c r="E28" s="81" t="s">
        <v>195</v>
      </c>
      <c r="F28" s="50"/>
    </row>
    <row r="29" spans="1:6" x14ac:dyDescent="0.15">
      <c r="A29" s="80">
        <v>142675554</v>
      </c>
      <c r="B29" s="41" t="s">
        <v>183</v>
      </c>
      <c r="C29" s="58" t="s">
        <v>37</v>
      </c>
      <c r="D29" s="59">
        <v>223</v>
      </c>
      <c r="E29" s="81" t="s">
        <v>195</v>
      </c>
      <c r="F29" s="51"/>
    </row>
    <row r="30" spans="1:6" x14ac:dyDescent="0.15">
      <c r="A30" s="80">
        <v>142675554</v>
      </c>
      <c r="B30" s="41" t="s">
        <v>183</v>
      </c>
      <c r="C30" s="58" t="s">
        <v>37</v>
      </c>
      <c r="D30" s="61">
        <v>836</v>
      </c>
      <c r="E30" s="81" t="s">
        <v>195</v>
      </c>
      <c r="F30" s="50"/>
    </row>
    <row r="31" spans="1:6" x14ac:dyDescent="0.15">
      <c r="A31" s="80">
        <v>142675555</v>
      </c>
      <c r="B31" s="41" t="s">
        <v>183</v>
      </c>
      <c r="C31" s="58" t="s">
        <v>37</v>
      </c>
      <c r="D31" s="61">
        <v>557</v>
      </c>
      <c r="E31" s="81" t="s">
        <v>195</v>
      </c>
      <c r="F31" s="51"/>
    </row>
    <row r="32" spans="1:6" x14ac:dyDescent="0.15">
      <c r="A32" s="80">
        <v>142675562</v>
      </c>
      <c r="B32" s="41" t="s">
        <v>183</v>
      </c>
      <c r="C32" s="58" t="s">
        <v>78</v>
      </c>
      <c r="D32" s="59">
        <v>18338</v>
      </c>
      <c r="E32" s="81" t="s">
        <v>195</v>
      </c>
      <c r="F32" s="50"/>
    </row>
    <row r="33" spans="1:6" x14ac:dyDescent="0.15">
      <c r="A33" s="80">
        <v>142675565</v>
      </c>
      <c r="B33" s="41" t="s">
        <v>183</v>
      </c>
      <c r="C33" s="58" t="s">
        <v>7</v>
      </c>
      <c r="D33" s="61">
        <v>1764</v>
      </c>
      <c r="E33" s="81" t="s">
        <v>195</v>
      </c>
      <c r="F33" s="50"/>
    </row>
    <row r="34" spans="1:6" x14ac:dyDescent="0.15">
      <c r="A34" s="80">
        <v>142675565</v>
      </c>
      <c r="B34" s="41" t="s">
        <v>183</v>
      </c>
      <c r="C34" s="58" t="s">
        <v>7</v>
      </c>
      <c r="D34" s="59">
        <v>1560</v>
      </c>
      <c r="E34" s="81" t="s">
        <v>195</v>
      </c>
      <c r="F34" s="51"/>
    </row>
    <row r="35" spans="1:6" x14ac:dyDescent="0.15">
      <c r="A35" s="80">
        <v>142675576</v>
      </c>
      <c r="B35" s="41" t="s">
        <v>183</v>
      </c>
      <c r="C35" s="58" t="s">
        <v>37</v>
      </c>
      <c r="D35" s="59">
        <v>836</v>
      </c>
      <c r="E35" s="81" t="s">
        <v>195</v>
      </c>
      <c r="F35" s="50"/>
    </row>
    <row r="36" spans="1:6" x14ac:dyDescent="0.15">
      <c r="A36" s="80">
        <v>142675576</v>
      </c>
      <c r="B36" s="41" t="s">
        <v>183</v>
      </c>
      <c r="C36" s="58" t="s">
        <v>37</v>
      </c>
      <c r="D36" s="61">
        <v>232</v>
      </c>
      <c r="E36" s="81" t="s">
        <v>195</v>
      </c>
      <c r="F36" s="51"/>
    </row>
    <row r="37" spans="1:6" x14ac:dyDescent="0.15">
      <c r="A37" s="80">
        <v>142675576</v>
      </c>
      <c r="B37" s="41" t="s">
        <v>183</v>
      </c>
      <c r="C37" s="58" t="s">
        <v>37</v>
      </c>
      <c r="D37" s="59">
        <v>7424</v>
      </c>
      <c r="E37" s="81" t="s">
        <v>195</v>
      </c>
      <c r="F37" s="50"/>
    </row>
    <row r="38" spans="1:6" x14ac:dyDescent="0.15">
      <c r="A38" s="80">
        <v>142675576</v>
      </c>
      <c r="B38" s="41" t="s">
        <v>183</v>
      </c>
      <c r="C38" s="58" t="s">
        <v>37</v>
      </c>
      <c r="D38" s="61">
        <v>2088</v>
      </c>
      <c r="E38" s="81" t="s">
        <v>195</v>
      </c>
      <c r="F38" s="51"/>
    </row>
    <row r="39" spans="1:6" x14ac:dyDescent="0.15">
      <c r="A39" s="80">
        <v>142675576</v>
      </c>
      <c r="B39" s="41" t="s">
        <v>183</v>
      </c>
      <c r="C39" s="58" t="s">
        <v>37</v>
      </c>
      <c r="D39" s="59">
        <v>4455</v>
      </c>
      <c r="E39" s="81" t="s">
        <v>195</v>
      </c>
      <c r="F39" s="50"/>
    </row>
    <row r="40" spans="1:6" x14ac:dyDescent="0.15">
      <c r="A40" s="80">
        <v>142675581</v>
      </c>
      <c r="B40" s="41" t="s">
        <v>183</v>
      </c>
      <c r="C40" s="58" t="s">
        <v>78</v>
      </c>
      <c r="D40" s="61">
        <v>9280</v>
      </c>
      <c r="E40" s="81" t="s">
        <v>195</v>
      </c>
      <c r="F40" s="51"/>
    </row>
    <row r="41" spans="1:6" x14ac:dyDescent="0.15">
      <c r="A41" s="80">
        <v>142675581</v>
      </c>
      <c r="B41" s="41" t="s">
        <v>183</v>
      </c>
      <c r="C41" s="58" t="s">
        <v>78</v>
      </c>
      <c r="D41" s="59">
        <v>5012</v>
      </c>
      <c r="E41" s="81" t="s">
        <v>195</v>
      </c>
      <c r="F41" s="51"/>
    </row>
    <row r="42" spans="1:6" x14ac:dyDescent="0.15">
      <c r="A42" s="80">
        <v>142675581</v>
      </c>
      <c r="B42" s="41" t="s">
        <v>183</v>
      </c>
      <c r="C42" s="58" t="s">
        <v>78</v>
      </c>
      <c r="D42" s="61">
        <v>1021</v>
      </c>
      <c r="E42" s="81" t="s">
        <v>195</v>
      </c>
      <c r="F42" s="51"/>
    </row>
    <row r="43" spans="1:6" x14ac:dyDescent="0.15">
      <c r="A43" s="80">
        <v>142675582</v>
      </c>
      <c r="B43" s="41" t="s">
        <v>183</v>
      </c>
      <c r="C43" s="58" t="s">
        <v>37</v>
      </c>
      <c r="D43" s="61">
        <v>70</v>
      </c>
      <c r="E43" s="81" t="s">
        <v>195</v>
      </c>
      <c r="F43" s="51"/>
    </row>
    <row r="44" spans="1:6" x14ac:dyDescent="0.15">
      <c r="A44" s="80">
        <v>142675582</v>
      </c>
      <c r="B44" s="41" t="s">
        <v>183</v>
      </c>
      <c r="C44" s="58" t="s">
        <v>37</v>
      </c>
      <c r="D44" s="59">
        <v>140</v>
      </c>
      <c r="E44" s="81" t="s">
        <v>195</v>
      </c>
      <c r="F44" s="50"/>
    </row>
    <row r="45" spans="1:6" x14ac:dyDescent="0.15">
      <c r="A45" s="80">
        <v>142675582</v>
      </c>
      <c r="B45" s="41" t="s">
        <v>183</v>
      </c>
      <c r="C45" s="58" t="s">
        <v>37</v>
      </c>
      <c r="D45" s="61">
        <v>418</v>
      </c>
      <c r="E45" s="81" t="s">
        <v>195</v>
      </c>
      <c r="F45" s="50"/>
    </row>
    <row r="46" spans="1:6" x14ac:dyDescent="0.15">
      <c r="A46" s="80">
        <v>142675582</v>
      </c>
      <c r="B46" s="41" t="s">
        <v>183</v>
      </c>
      <c r="C46" s="58" t="s">
        <v>37</v>
      </c>
      <c r="D46" s="59">
        <v>696</v>
      </c>
      <c r="E46" s="81" t="s">
        <v>195</v>
      </c>
      <c r="F46" s="50"/>
    </row>
    <row r="47" spans="1:6" x14ac:dyDescent="0.15">
      <c r="A47" s="80">
        <v>142675582</v>
      </c>
      <c r="B47" s="41" t="s">
        <v>183</v>
      </c>
      <c r="C47" s="58" t="s">
        <v>37</v>
      </c>
      <c r="D47" s="61">
        <v>140</v>
      </c>
      <c r="E47" s="81" t="s">
        <v>195</v>
      </c>
      <c r="F47" s="51"/>
    </row>
    <row r="48" spans="1:6" x14ac:dyDescent="0.15">
      <c r="A48" s="80">
        <v>142675583</v>
      </c>
      <c r="B48" s="41" t="s">
        <v>183</v>
      </c>
      <c r="C48" s="58" t="s">
        <v>144</v>
      </c>
      <c r="D48" s="59">
        <v>986</v>
      </c>
      <c r="E48" s="81" t="s">
        <v>195</v>
      </c>
      <c r="F48" s="50"/>
    </row>
    <row r="49" spans="1:6" x14ac:dyDescent="0.15">
      <c r="A49" s="80">
        <v>142675585</v>
      </c>
      <c r="B49" s="41" t="s">
        <v>183</v>
      </c>
      <c r="C49" s="58" t="s">
        <v>78</v>
      </c>
      <c r="D49" s="59">
        <v>2256</v>
      </c>
      <c r="E49" s="81" t="s">
        <v>195</v>
      </c>
      <c r="F49" s="51"/>
    </row>
    <row r="50" spans="1:6" x14ac:dyDescent="0.15">
      <c r="A50" s="80">
        <v>142675585</v>
      </c>
      <c r="B50" s="41" t="s">
        <v>183</v>
      </c>
      <c r="C50" s="58" t="s">
        <v>78</v>
      </c>
      <c r="D50" s="61">
        <v>961</v>
      </c>
      <c r="E50" s="81" t="s">
        <v>195</v>
      </c>
      <c r="F50" s="50"/>
    </row>
    <row r="51" spans="1:6" x14ac:dyDescent="0.15">
      <c r="A51" s="80">
        <v>142675585</v>
      </c>
      <c r="B51" s="41" t="s">
        <v>183</v>
      </c>
      <c r="C51" s="58" t="s">
        <v>78</v>
      </c>
      <c r="D51" s="59">
        <v>919</v>
      </c>
      <c r="E51" s="81" t="s">
        <v>195</v>
      </c>
      <c r="F51" s="51"/>
    </row>
    <row r="52" spans="1:6" x14ac:dyDescent="0.15">
      <c r="A52" s="80">
        <v>142675587</v>
      </c>
      <c r="B52" s="41" t="s">
        <v>183</v>
      </c>
      <c r="C52" s="58" t="s">
        <v>78</v>
      </c>
      <c r="D52" s="61">
        <v>1300</v>
      </c>
      <c r="E52" s="81" t="s">
        <v>195</v>
      </c>
      <c r="F52" s="50"/>
    </row>
    <row r="53" spans="1:6" x14ac:dyDescent="0.15">
      <c r="A53" s="80">
        <v>142675587</v>
      </c>
      <c r="B53" s="41" t="s">
        <v>183</v>
      </c>
      <c r="C53" s="58" t="s">
        <v>78</v>
      </c>
      <c r="D53" s="59">
        <v>223</v>
      </c>
      <c r="E53" s="81" t="s">
        <v>195</v>
      </c>
      <c r="F53" s="50"/>
    </row>
    <row r="54" spans="1:6" x14ac:dyDescent="0.15">
      <c r="A54" s="80">
        <v>142675589</v>
      </c>
      <c r="B54" s="41" t="s">
        <v>183</v>
      </c>
      <c r="C54" s="58" t="s">
        <v>78</v>
      </c>
      <c r="D54" s="61">
        <v>1300</v>
      </c>
      <c r="E54" s="81" t="s">
        <v>195</v>
      </c>
      <c r="F54" s="50"/>
    </row>
    <row r="55" spans="1:6" x14ac:dyDescent="0.15">
      <c r="A55" s="80">
        <v>142675596</v>
      </c>
      <c r="B55" s="41" t="s">
        <v>183</v>
      </c>
      <c r="C55" s="58" t="s">
        <v>78</v>
      </c>
      <c r="D55" s="61">
        <v>4585</v>
      </c>
      <c r="E55" s="81" t="s">
        <v>195</v>
      </c>
      <c r="F55" s="51"/>
    </row>
    <row r="56" spans="1:6" x14ac:dyDescent="0.15">
      <c r="A56" s="80">
        <v>142675607</v>
      </c>
      <c r="B56" s="41" t="s">
        <v>183</v>
      </c>
      <c r="C56" s="58" t="s">
        <v>124</v>
      </c>
      <c r="D56" s="61">
        <v>891</v>
      </c>
      <c r="E56" s="81" t="s">
        <v>195</v>
      </c>
      <c r="F56" s="51"/>
    </row>
    <row r="57" spans="1:6" x14ac:dyDescent="0.15">
      <c r="A57" s="80">
        <v>142675618</v>
      </c>
      <c r="B57" s="41" t="s">
        <v>183</v>
      </c>
      <c r="C57" s="58" t="s">
        <v>37</v>
      </c>
      <c r="D57" s="59">
        <v>279</v>
      </c>
      <c r="E57" s="81" t="s">
        <v>195</v>
      </c>
      <c r="F57" s="50"/>
    </row>
    <row r="58" spans="1:6" x14ac:dyDescent="0.15">
      <c r="A58" s="80">
        <v>142675618</v>
      </c>
      <c r="B58" s="41" t="s">
        <v>183</v>
      </c>
      <c r="C58" s="58" t="s">
        <v>37</v>
      </c>
      <c r="D58" s="61">
        <v>7424</v>
      </c>
      <c r="E58" s="81" t="s">
        <v>195</v>
      </c>
      <c r="F58" s="50"/>
    </row>
    <row r="59" spans="1:6" x14ac:dyDescent="0.15">
      <c r="A59" s="80">
        <v>142675618</v>
      </c>
      <c r="B59" s="41" t="s">
        <v>183</v>
      </c>
      <c r="C59" s="58" t="s">
        <v>37</v>
      </c>
      <c r="D59" s="61">
        <v>1782</v>
      </c>
      <c r="E59" s="81" t="s">
        <v>195</v>
      </c>
      <c r="F59" s="51"/>
    </row>
    <row r="60" spans="1:6" x14ac:dyDescent="0.15">
      <c r="A60" s="80">
        <v>142675618</v>
      </c>
      <c r="B60" s="41" t="s">
        <v>183</v>
      </c>
      <c r="C60" s="58" t="s">
        <v>37</v>
      </c>
      <c r="D60" s="59">
        <v>372</v>
      </c>
      <c r="E60" s="81" t="s">
        <v>195</v>
      </c>
      <c r="F60" s="50"/>
    </row>
    <row r="61" spans="1:6" x14ac:dyDescent="0.15">
      <c r="A61" s="80">
        <v>142675619</v>
      </c>
      <c r="B61" s="41" t="s">
        <v>183</v>
      </c>
      <c r="C61" s="58" t="s">
        <v>37</v>
      </c>
      <c r="D61" s="61">
        <v>70</v>
      </c>
      <c r="E61" s="81" t="s">
        <v>195</v>
      </c>
      <c r="F61" s="50"/>
    </row>
    <row r="62" spans="1:6" x14ac:dyDescent="0.15">
      <c r="A62" s="80">
        <v>142675619</v>
      </c>
      <c r="B62" s="41" t="s">
        <v>183</v>
      </c>
      <c r="C62" s="58" t="s">
        <v>37</v>
      </c>
      <c r="D62" s="59">
        <v>836</v>
      </c>
      <c r="E62" s="81" t="s">
        <v>195</v>
      </c>
      <c r="F62" s="50"/>
    </row>
    <row r="63" spans="1:6" x14ac:dyDescent="0.15">
      <c r="A63" s="80">
        <v>142675619</v>
      </c>
      <c r="B63" s="41" t="s">
        <v>183</v>
      </c>
      <c r="C63" s="58" t="s">
        <v>37</v>
      </c>
      <c r="D63" s="59">
        <v>2088</v>
      </c>
      <c r="E63" s="81" t="s">
        <v>195</v>
      </c>
      <c r="F63" s="51"/>
    </row>
    <row r="64" spans="1:6" x14ac:dyDescent="0.15">
      <c r="A64" s="80">
        <v>142675638</v>
      </c>
      <c r="B64" s="41" t="s">
        <v>183</v>
      </c>
      <c r="C64" s="58" t="s">
        <v>78</v>
      </c>
      <c r="D64" s="61">
        <v>27506</v>
      </c>
      <c r="E64" s="81" t="s">
        <v>195</v>
      </c>
      <c r="F64" s="51"/>
    </row>
    <row r="65" spans="1:6" x14ac:dyDescent="0.15">
      <c r="A65" s="80">
        <v>142675650</v>
      </c>
      <c r="B65" s="41" t="s">
        <v>183</v>
      </c>
      <c r="C65" s="58" t="s">
        <v>37</v>
      </c>
      <c r="D65" s="61">
        <v>1935</v>
      </c>
      <c r="E65" s="81" t="s">
        <v>195</v>
      </c>
      <c r="F65" s="51"/>
    </row>
    <row r="66" spans="1:6" x14ac:dyDescent="0.15">
      <c r="A66" s="80">
        <v>142675652</v>
      </c>
      <c r="B66" s="41" t="s">
        <v>183</v>
      </c>
      <c r="C66" s="58" t="s">
        <v>37</v>
      </c>
      <c r="D66" s="59">
        <v>836</v>
      </c>
      <c r="E66" s="81" t="s">
        <v>195</v>
      </c>
      <c r="F66" s="50"/>
    </row>
    <row r="67" spans="1:6" x14ac:dyDescent="0.15">
      <c r="A67" s="80">
        <v>142675652</v>
      </c>
      <c r="B67" s="41" t="s">
        <v>183</v>
      </c>
      <c r="C67" s="58" t="s">
        <v>37</v>
      </c>
      <c r="D67" s="61">
        <v>348</v>
      </c>
      <c r="E67" s="81" t="s">
        <v>195</v>
      </c>
      <c r="F67" s="51"/>
    </row>
    <row r="68" spans="1:6" x14ac:dyDescent="0.15">
      <c r="A68" s="80">
        <v>142675652</v>
      </c>
      <c r="B68" s="41" t="s">
        <v>183</v>
      </c>
      <c r="C68" s="58" t="s">
        <v>37</v>
      </c>
      <c r="D68" s="59">
        <v>4176</v>
      </c>
      <c r="E68" s="81" t="s">
        <v>195</v>
      </c>
      <c r="F68" s="50"/>
    </row>
    <row r="69" spans="1:6" x14ac:dyDescent="0.15">
      <c r="A69" s="80">
        <v>142675653</v>
      </c>
      <c r="B69" s="41" t="s">
        <v>183</v>
      </c>
      <c r="C69" s="58" t="s">
        <v>37</v>
      </c>
      <c r="D69" s="59">
        <v>557</v>
      </c>
      <c r="E69" s="81" t="s">
        <v>195</v>
      </c>
      <c r="F69" s="50"/>
    </row>
    <row r="70" spans="1:6" x14ac:dyDescent="0.15">
      <c r="A70" s="80">
        <v>142675653</v>
      </c>
      <c r="B70" s="41" t="s">
        <v>183</v>
      </c>
      <c r="C70" s="58" t="s">
        <v>37</v>
      </c>
      <c r="D70" s="61">
        <v>4455</v>
      </c>
      <c r="E70" s="81" t="s">
        <v>195</v>
      </c>
      <c r="F70" s="51"/>
    </row>
    <row r="71" spans="1:6" x14ac:dyDescent="0.15">
      <c r="A71" s="80">
        <v>142675668</v>
      </c>
      <c r="B71" s="41" t="s">
        <v>183</v>
      </c>
      <c r="C71" s="58" t="s">
        <v>144</v>
      </c>
      <c r="D71" s="61">
        <v>5568</v>
      </c>
      <c r="E71" s="81" t="s">
        <v>195</v>
      </c>
      <c r="F71" s="50"/>
    </row>
    <row r="72" spans="1:6" x14ac:dyDescent="0.15">
      <c r="A72" s="80">
        <v>142675671</v>
      </c>
      <c r="B72" s="41" t="s">
        <v>183</v>
      </c>
      <c r="C72" s="58" t="s">
        <v>78</v>
      </c>
      <c r="D72" s="61">
        <v>2506</v>
      </c>
      <c r="E72" s="81" t="s">
        <v>195</v>
      </c>
      <c r="F72" s="50"/>
    </row>
    <row r="73" spans="1:6" x14ac:dyDescent="0.15">
      <c r="A73" s="80">
        <v>142675671</v>
      </c>
      <c r="B73" s="41" t="s">
        <v>183</v>
      </c>
      <c r="C73" s="58" t="s">
        <v>78</v>
      </c>
      <c r="D73" s="59">
        <v>7888</v>
      </c>
      <c r="E73" s="81" t="s">
        <v>195</v>
      </c>
      <c r="F73" s="50"/>
    </row>
    <row r="74" spans="1:6" x14ac:dyDescent="0.15">
      <c r="A74" s="80">
        <v>142675671</v>
      </c>
      <c r="B74" s="41" t="s">
        <v>183</v>
      </c>
      <c r="C74" s="58" t="s">
        <v>78</v>
      </c>
      <c r="D74" s="61">
        <v>5012</v>
      </c>
      <c r="E74" s="81" t="s">
        <v>195</v>
      </c>
      <c r="F74" s="50"/>
    </row>
    <row r="75" spans="1:6" x14ac:dyDescent="0.15">
      <c r="A75" s="80">
        <v>142675671</v>
      </c>
      <c r="B75" s="41" t="s">
        <v>183</v>
      </c>
      <c r="C75" s="58" t="s">
        <v>78</v>
      </c>
      <c r="D75" s="59">
        <v>3132</v>
      </c>
      <c r="E75" s="81" t="s">
        <v>195</v>
      </c>
      <c r="F75" s="51"/>
    </row>
    <row r="76" spans="1:6" x14ac:dyDescent="0.15">
      <c r="A76" s="80">
        <v>142675679</v>
      </c>
      <c r="B76" s="41" t="s">
        <v>183</v>
      </c>
      <c r="C76" s="58" t="s">
        <v>7</v>
      </c>
      <c r="D76" s="59">
        <v>93</v>
      </c>
      <c r="E76" s="81" t="s">
        <v>195</v>
      </c>
      <c r="F76" s="50"/>
    </row>
    <row r="77" spans="1:6" x14ac:dyDescent="0.15">
      <c r="A77" s="80">
        <v>142685687</v>
      </c>
      <c r="B77" s="41" t="s">
        <v>183</v>
      </c>
      <c r="C77" s="58" t="s">
        <v>37</v>
      </c>
      <c r="D77" s="61">
        <v>836</v>
      </c>
      <c r="E77" s="81" t="s">
        <v>195</v>
      </c>
      <c r="F77" s="51"/>
    </row>
    <row r="78" spans="1:6" x14ac:dyDescent="0.15">
      <c r="A78" s="80">
        <v>142685687</v>
      </c>
      <c r="B78" s="41" t="s">
        <v>183</v>
      </c>
      <c r="C78" s="58" t="s">
        <v>37</v>
      </c>
      <c r="D78" s="59">
        <v>232</v>
      </c>
      <c r="E78" s="81" t="s">
        <v>195</v>
      </c>
      <c r="F78" s="50"/>
    </row>
    <row r="79" spans="1:6" x14ac:dyDescent="0.15">
      <c r="A79" s="80">
        <v>142685687</v>
      </c>
      <c r="B79" s="41" t="s">
        <v>183</v>
      </c>
      <c r="C79" s="58" t="s">
        <v>37</v>
      </c>
      <c r="D79" s="61">
        <v>2088</v>
      </c>
      <c r="E79" s="81" t="s">
        <v>195</v>
      </c>
      <c r="F79" s="51"/>
    </row>
    <row r="80" spans="1:6" x14ac:dyDescent="0.15">
      <c r="A80" s="80">
        <v>142685688</v>
      </c>
      <c r="B80" s="41" t="s">
        <v>183</v>
      </c>
      <c r="C80" s="58" t="s">
        <v>37</v>
      </c>
      <c r="D80" s="61">
        <v>2970</v>
      </c>
      <c r="E80" s="81" t="s">
        <v>195</v>
      </c>
      <c r="F80" s="50"/>
    </row>
    <row r="81" spans="1:6" x14ac:dyDescent="0.15">
      <c r="A81" s="80">
        <v>142685688</v>
      </c>
      <c r="B81" s="41" t="s">
        <v>183</v>
      </c>
      <c r="C81" s="58" t="s">
        <v>37</v>
      </c>
      <c r="D81" s="59">
        <v>7424</v>
      </c>
      <c r="E81" s="81" t="s">
        <v>195</v>
      </c>
      <c r="F81" s="51"/>
    </row>
    <row r="82" spans="1:6" x14ac:dyDescent="0.15">
      <c r="A82" s="80">
        <v>142685688</v>
      </c>
      <c r="B82" s="41" t="s">
        <v>183</v>
      </c>
      <c r="C82" s="58" t="s">
        <v>37</v>
      </c>
      <c r="D82" s="59">
        <v>4455</v>
      </c>
      <c r="E82" s="81" t="s">
        <v>195</v>
      </c>
      <c r="F82" s="51"/>
    </row>
    <row r="83" spans="1:6" x14ac:dyDescent="0.15">
      <c r="A83" s="80">
        <v>142685691</v>
      </c>
      <c r="B83" s="41" t="s">
        <v>183</v>
      </c>
      <c r="C83" s="58" t="s">
        <v>144</v>
      </c>
      <c r="D83" s="61">
        <v>4410</v>
      </c>
      <c r="E83" s="81" t="s">
        <v>195</v>
      </c>
      <c r="F83" s="50"/>
    </row>
    <row r="84" spans="1:6" x14ac:dyDescent="0.15">
      <c r="A84" s="80">
        <v>142685691</v>
      </c>
      <c r="B84" s="41" t="s">
        <v>183</v>
      </c>
      <c r="C84" s="58" t="s">
        <v>144</v>
      </c>
      <c r="D84" s="59">
        <v>1120</v>
      </c>
      <c r="E84" s="81" t="s">
        <v>195</v>
      </c>
      <c r="F84" s="51"/>
    </row>
    <row r="85" spans="1:6" x14ac:dyDescent="0.15">
      <c r="A85" s="80">
        <v>142685692</v>
      </c>
      <c r="B85" s="41" t="s">
        <v>183</v>
      </c>
      <c r="C85" s="58" t="s">
        <v>37</v>
      </c>
      <c r="D85" s="61">
        <v>446</v>
      </c>
      <c r="E85" s="81" t="s">
        <v>195</v>
      </c>
      <c r="F85" s="50"/>
    </row>
    <row r="86" spans="1:6" x14ac:dyDescent="0.15">
      <c r="A86" s="80">
        <v>142685693</v>
      </c>
      <c r="B86" s="41" t="s">
        <v>183</v>
      </c>
      <c r="C86" s="58" t="s">
        <v>144</v>
      </c>
      <c r="D86" s="59">
        <v>6483</v>
      </c>
      <c r="E86" s="81" t="s">
        <v>195</v>
      </c>
      <c r="F86" s="50"/>
    </row>
    <row r="87" spans="1:6" x14ac:dyDescent="0.15">
      <c r="A87" s="80">
        <v>142685694</v>
      </c>
      <c r="B87" s="41" t="s">
        <v>183</v>
      </c>
      <c r="C87" s="58" t="s">
        <v>37</v>
      </c>
      <c r="D87" s="59">
        <v>209</v>
      </c>
      <c r="E87" s="81" t="s">
        <v>195</v>
      </c>
      <c r="F87" s="51"/>
    </row>
    <row r="88" spans="1:6" x14ac:dyDescent="0.15">
      <c r="A88" s="80">
        <v>142685694</v>
      </c>
      <c r="B88" s="41" t="s">
        <v>183</v>
      </c>
      <c r="C88" s="58" t="s">
        <v>37</v>
      </c>
      <c r="D88" s="61">
        <v>140</v>
      </c>
      <c r="E88" s="81" t="s">
        <v>195</v>
      </c>
      <c r="F88" s="50"/>
    </row>
    <row r="89" spans="1:6" x14ac:dyDescent="0.15">
      <c r="A89" s="80">
        <v>142685699</v>
      </c>
      <c r="B89" s="41" t="s">
        <v>183</v>
      </c>
      <c r="C89" s="58" t="s">
        <v>7</v>
      </c>
      <c r="D89" s="61">
        <v>260</v>
      </c>
      <c r="E89" s="81" t="s">
        <v>195</v>
      </c>
      <c r="F89" s="51"/>
    </row>
    <row r="90" spans="1:6" x14ac:dyDescent="0.15">
      <c r="A90" s="80">
        <v>142685699</v>
      </c>
      <c r="B90" s="41" t="s">
        <v>183</v>
      </c>
      <c r="C90" s="58" t="s">
        <v>7</v>
      </c>
      <c r="D90" s="59">
        <v>75</v>
      </c>
      <c r="E90" s="81" t="s">
        <v>195</v>
      </c>
      <c r="F90" s="50"/>
    </row>
    <row r="91" spans="1:6" x14ac:dyDescent="0.15">
      <c r="A91" s="80">
        <v>142685700</v>
      </c>
      <c r="B91" s="41" t="s">
        <v>183</v>
      </c>
      <c r="C91" s="58" t="s">
        <v>7</v>
      </c>
      <c r="D91" s="61">
        <v>47</v>
      </c>
      <c r="E91" s="81" t="s">
        <v>195</v>
      </c>
      <c r="F91" s="51"/>
    </row>
    <row r="92" spans="1:6" x14ac:dyDescent="0.15">
      <c r="A92" s="80">
        <v>142685701</v>
      </c>
      <c r="B92" s="41" t="s">
        <v>183</v>
      </c>
      <c r="C92" s="58" t="s">
        <v>7</v>
      </c>
      <c r="D92" s="59">
        <v>47</v>
      </c>
      <c r="E92" s="81" t="s">
        <v>195</v>
      </c>
      <c r="F92" s="50"/>
    </row>
    <row r="93" spans="1:6" x14ac:dyDescent="0.15">
      <c r="A93" s="80">
        <v>142685702</v>
      </c>
      <c r="B93" s="41" t="s">
        <v>183</v>
      </c>
      <c r="C93" s="58" t="s">
        <v>7</v>
      </c>
      <c r="D93" s="61">
        <v>877</v>
      </c>
      <c r="E93" s="81" t="s">
        <v>195</v>
      </c>
      <c r="F93" s="51"/>
    </row>
    <row r="94" spans="1:6" x14ac:dyDescent="0.15">
      <c r="A94" s="80">
        <v>142685705</v>
      </c>
      <c r="B94" s="41" t="s">
        <v>183</v>
      </c>
      <c r="C94" s="58" t="s">
        <v>124</v>
      </c>
      <c r="D94" s="59">
        <v>1253</v>
      </c>
      <c r="E94" s="81" t="s">
        <v>195</v>
      </c>
      <c r="F94" s="51"/>
    </row>
    <row r="95" spans="1:6" x14ac:dyDescent="0.15">
      <c r="A95" s="80">
        <v>142685710</v>
      </c>
      <c r="B95" s="41" t="s">
        <v>183</v>
      </c>
      <c r="C95" s="58" t="s">
        <v>37</v>
      </c>
      <c r="D95" s="61">
        <v>1123</v>
      </c>
      <c r="E95" s="81" t="s">
        <v>195</v>
      </c>
      <c r="F95" s="51"/>
    </row>
    <row r="96" spans="1:6" x14ac:dyDescent="0.15">
      <c r="A96" s="80">
        <v>142685712</v>
      </c>
      <c r="B96" s="41" t="s">
        <v>183</v>
      </c>
      <c r="C96" s="58" t="s">
        <v>7</v>
      </c>
      <c r="D96" s="61">
        <v>209</v>
      </c>
      <c r="E96" s="81" t="s">
        <v>195</v>
      </c>
      <c r="F96" s="50"/>
    </row>
    <row r="97" spans="1:6" x14ac:dyDescent="0.15">
      <c r="A97" s="80">
        <v>142685712</v>
      </c>
      <c r="B97" s="41" t="s">
        <v>183</v>
      </c>
      <c r="C97" s="58" t="s">
        <v>7</v>
      </c>
      <c r="D97" s="59">
        <v>75</v>
      </c>
      <c r="E97" s="81" t="s">
        <v>195</v>
      </c>
      <c r="F97" s="50"/>
    </row>
    <row r="98" spans="1:6" x14ac:dyDescent="0.15">
      <c r="A98" s="80">
        <v>142685714</v>
      </c>
      <c r="B98" s="41" t="s">
        <v>183</v>
      </c>
      <c r="C98" s="58" t="s">
        <v>78</v>
      </c>
      <c r="D98" s="59">
        <v>18375</v>
      </c>
      <c r="E98" s="81" t="s">
        <v>195</v>
      </c>
      <c r="F98" s="50"/>
    </row>
    <row r="99" spans="1:6" x14ac:dyDescent="0.15">
      <c r="A99" s="80">
        <v>142685722</v>
      </c>
      <c r="B99" s="41" t="s">
        <v>184</v>
      </c>
      <c r="C99" s="58" t="s">
        <v>124</v>
      </c>
      <c r="D99" s="61">
        <v>279</v>
      </c>
      <c r="E99" s="81" t="s">
        <v>195</v>
      </c>
      <c r="F99" s="51"/>
    </row>
    <row r="100" spans="1:6" x14ac:dyDescent="0.15">
      <c r="A100" s="80">
        <v>142685732</v>
      </c>
      <c r="B100" s="41" t="s">
        <v>183</v>
      </c>
      <c r="C100" s="58" t="s">
        <v>37</v>
      </c>
      <c r="D100" s="59">
        <v>47</v>
      </c>
      <c r="E100" s="81" t="s">
        <v>195</v>
      </c>
      <c r="F100" s="51"/>
    </row>
    <row r="101" spans="1:6" x14ac:dyDescent="0.15">
      <c r="A101" s="80">
        <v>142685732</v>
      </c>
      <c r="B101" s="41" t="s">
        <v>183</v>
      </c>
      <c r="C101" s="58" t="s">
        <v>37</v>
      </c>
      <c r="D101" s="61">
        <v>585</v>
      </c>
      <c r="E101" s="81" t="s">
        <v>195</v>
      </c>
      <c r="F101" s="50"/>
    </row>
    <row r="102" spans="1:6" x14ac:dyDescent="0.15">
      <c r="A102" s="80">
        <v>142685732</v>
      </c>
      <c r="B102" s="41" t="s">
        <v>183</v>
      </c>
      <c r="C102" s="58" t="s">
        <v>37</v>
      </c>
      <c r="D102" s="61">
        <v>464</v>
      </c>
      <c r="E102" s="81" t="s">
        <v>195</v>
      </c>
      <c r="F102" s="51"/>
    </row>
    <row r="103" spans="1:6" x14ac:dyDescent="0.15">
      <c r="A103" s="80">
        <v>142685733</v>
      </c>
      <c r="B103" s="41" t="s">
        <v>183</v>
      </c>
      <c r="C103" s="58" t="s">
        <v>37</v>
      </c>
      <c r="D103" s="61">
        <v>669</v>
      </c>
      <c r="E103" s="81" t="s">
        <v>195</v>
      </c>
      <c r="F103" s="50"/>
    </row>
    <row r="104" spans="1:6" x14ac:dyDescent="0.15">
      <c r="A104" s="80">
        <v>142685733</v>
      </c>
      <c r="B104" s="41" t="s">
        <v>183</v>
      </c>
      <c r="C104" s="58" t="s">
        <v>37</v>
      </c>
      <c r="D104" s="59">
        <v>1485</v>
      </c>
      <c r="E104" s="81" t="s">
        <v>195</v>
      </c>
      <c r="F104" s="51"/>
    </row>
    <row r="105" spans="1:6" x14ac:dyDescent="0.15">
      <c r="A105" s="80">
        <v>142685733</v>
      </c>
      <c r="B105" s="41" t="s">
        <v>183</v>
      </c>
      <c r="C105" s="58" t="s">
        <v>37</v>
      </c>
      <c r="D105" s="61">
        <v>5940</v>
      </c>
      <c r="E105" s="81" t="s">
        <v>195</v>
      </c>
      <c r="F105" s="50"/>
    </row>
    <row r="106" spans="1:6" x14ac:dyDescent="0.15">
      <c r="A106" s="80">
        <v>142685733</v>
      </c>
      <c r="B106" s="41" t="s">
        <v>183</v>
      </c>
      <c r="C106" s="58" t="s">
        <v>37</v>
      </c>
      <c r="D106" s="59">
        <v>3341</v>
      </c>
      <c r="E106" s="81" t="s">
        <v>195</v>
      </c>
      <c r="F106" s="51"/>
    </row>
    <row r="107" spans="1:6" x14ac:dyDescent="0.15">
      <c r="A107" s="80">
        <v>142685736</v>
      </c>
      <c r="B107" s="41" t="s">
        <v>183</v>
      </c>
      <c r="C107" s="58" t="s">
        <v>37</v>
      </c>
      <c r="D107" s="61">
        <v>1856</v>
      </c>
      <c r="E107" s="81" t="s">
        <v>195</v>
      </c>
      <c r="F107" s="50"/>
    </row>
    <row r="108" spans="1:6" x14ac:dyDescent="0.15">
      <c r="A108" s="80">
        <v>142685739</v>
      </c>
      <c r="B108" s="41" t="s">
        <v>183</v>
      </c>
      <c r="C108" s="58" t="s">
        <v>37</v>
      </c>
      <c r="D108" s="61">
        <v>279</v>
      </c>
      <c r="E108" s="81" t="s">
        <v>195</v>
      </c>
      <c r="F108" s="50"/>
    </row>
    <row r="109" spans="1:6" x14ac:dyDescent="0.15">
      <c r="A109" s="80">
        <v>142685739</v>
      </c>
      <c r="B109" s="41" t="s">
        <v>183</v>
      </c>
      <c r="C109" s="58" t="s">
        <v>37</v>
      </c>
      <c r="D109" s="59">
        <v>557</v>
      </c>
      <c r="E109" s="81" t="s">
        <v>195</v>
      </c>
      <c r="F109" s="51"/>
    </row>
    <row r="110" spans="1:6" x14ac:dyDescent="0.15">
      <c r="A110" s="80">
        <v>142685739</v>
      </c>
      <c r="B110" s="41" t="s">
        <v>183</v>
      </c>
      <c r="C110" s="58" t="s">
        <v>37</v>
      </c>
      <c r="D110" s="61">
        <v>557</v>
      </c>
      <c r="E110" s="81" t="s">
        <v>195</v>
      </c>
      <c r="F110" s="50"/>
    </row>
    <row r="111" spans="1:6" x14ac:dyDescent="0.15">
      <c r="A111" s="80">
        <v>142685739</v>
      </c>
      <c r="B111" s="41" t="s">
        <v>183</v>
      </c>
      <c r="C111" s="58" t="s">
        <v>37</v>
      </c>
      <c r="D111" s="59">
        <v>251</v>
      </c>
      <c r="E111" s="81" t="s">
        <v>195</v>
      </c>
      <c r="F111" s="50"/>
    </row>
    <row r="112" spans="1:6" x14ac:dyDescent="0.15">
      <c r="A112" s="80">
        <v>142685740</v>
      </c>
      <c r="B112" s="41" t="s">
        <v>183</v>
      </c>
      <c r="C112" s="58" t="s">
        <v>37</v>
      </c>
      <c r="D112" s="61">
        <v>1123</v>
      </c>
      <c r="E112" s="81" t="s">
        <v>195</v>
      </c>
      <c r="F112" s="50"/>
    </row>
    <row r="113" spans="1:6" x14ac:dyDescent="0.15">
      <c r="A113" s="80">
        <v>142685759</v>
      </c>
      <c r="B113" s="41" t="s">
        <v>183</v>
      </c>
      <c r="C113" s="58" t="s">
        <v>37</v>
      </c>
      <c r="D113" s="59">
        <v>223</v>
      </c>
      <c r="E113" s="81" t="s">
        <v>195</v>
      </c>
      <c r="F113" s="50"/>
    </row>
    <row r="114" spans="1:6" x14ac:dyDescent="0.15">
      <c r="A114" s="80">
        <v>142685759</v>
      </c>
      <c r="B114" s="41" t="s">
        <v>183</v>
      </c>
      <c r="C114" s="58" t="s">
        <v>37</v>
      </c>
      <c r="D114" s="59">
        <v>1485</v>
      </c>
      <c r="E114" s="81" t="s">
        <v>195</v>
      </c>
      <c r="F114" s="50"/>
    </row>
    <row r="115" spans="1:6" x14ac:dyDescent="0.15">
      <c r="A115" s="80">
        <v>142685777</v>
      </c>
      <c r="B115" s="41" t="s">
        <v>183</v>
      </c>
      <c r="C115" s="58" t="s">
        <v>78</v>
      </c>
      <c r="D115" s="59">
        <v>22922</v>
      </c>
      <c r="E115" s="81" t="s">
        <v>195</v>
      </c>
      <c r="F115" s="51"/>
    </row>
    <row r="116" spans="1:6" x14ac:dyDescent="0.15">
      <c r="A116" s="80">
        <v>142685780</v>
      </c>
      <c r="B116" s="41" t="s">
        <v>183</v>
      </c>
      <c r="C116" s="58" t="s">
        <v>78</v>
      </c>
      <c r="D116" s="61">
        <v>564</v>
      </c>
      <c r="E116" s="81" t="s">
        <v>195</v>
      </c>
      <c r="F116" s="51"/>
    </row>
    <row r="117" spans="1:6" x14ac:dyDescent="0.15">
      <c r="A117" s="80">
        <v>142685780</v>
      </c>
      <c r="B117" s="41" t="s">
        <v>183</v>
      </c>
      <c r="C117" s="58" t="s">
        <v>78</v>
      </c>
      <c r="D117" s="59">
        <v>1880</v>
      </c>
      <c r="E117" s="81" t="s">
        <v>195</v>
      </c>
      <c r="F117" s="50"/>
    </row>
    <row r="118" spans="1:6" x14ac:dyDescent="0.15">
      <c r="A118" s="80">
        <v>142685783</v>
      </c>
      <c r="B118" s="41" t="s">
        <v>183</v>
      </c>
      <c r="C118" s="58" t="s">
        <v>7</v>
      </c>
      <c r="D118" s="61">
        <v>3527</v>
      </c>
      <c r="E118" s="81" t="s">
        <v>195</v>
      </c>
      <c r="F118" s="50"/>
    </row>
    <row r="119" spans="1:6" x14ac:dyDescent="0.15">
      <c r="A119" s="80">
        <v>142685783</v>
      </c>
      <c r="B119" s="41" t="s">
        <v>183</v>
      </c>
      <c r="C119" s="58" t="s">
        <v>7</v>
      </c>
      <c r="D119" s="59">
        <v>221</v>
      </c>
      <c r="E119" s="81" t="s">
        <v>195</v>
      </c>
      <c r="F119" s="51"/>
    </row>
    <row r="120" spans="1:6" x14ac:dyDescent="0.15">
      <c r="A120" s="80">
        <v>142685793</v>
      </c>
      <c r="B120" s="41" t="s">
        <v>184</v>
      </c>
      <c r="C120" s="58" t="s">
        <v>124</v>
      </c>
      <c r="D120" s="61">
        <v>116</v>
      </c>
      <c r="E120" s="81" t="s">
        <v>195</v>
      </c>
      <c r="F120" s="50"/>
    </row>
    <row r="121" spans="1:6" x14ac:dyDescent="0.15">
      <c r="A121" s="80">
        <v>142685797</v>
      </c>
      <c r="B121" s="41" t="s">
        <v>183</v>
      </c>
      <c r="C121" s="58" t="s">
        <v>37</v>
      </c>
      <c r="D121" s="61">
        <v>836</v>
      </c>
      <c r="E121" s="81" t="s">
        <v>195</v>
      </c>
      <c r="F121" s="51"/>
    </row>
    <row r="122" spans="1:6" x14ac:dyDescent="0.15">
      <c r="A122" s="80">
        <v>142685798</v>
      </c>
      <c r="B122" s="41" t="s">
        <v>183</v>
      </c>
      <c r="C122" s="58" t="s">
        <v>37</v>
      </c>
      <c r="D122" s="61">
        <v>93</v>
      </c>
      <c r="E122" s="81" t="s">
        <v>195</v>
      </c>
      <c r="F122" s="50"/>
    </row>
    <row r="123" spans="1:6" x14ac:dyDescent="0.15">
      <c r="A123" s="80">
        <v>142685798</v>
      </c>
      <c r="B123" s="41" t="s">
        <v>183</v>
      </c>
      <c r="C123" s="58" t="s">
        <v>37</v>
      </c>
      <c r="D123" s="59">
        <v>4009</v>
      </c>
      <c r="E123" s="81" t="s">
        <v>195</v>
      </c>
      <c r="F123" s="51"/>
    </row>
    <row r="124" spans="1:6" x14ac:dyDescent="0.15">
      <c r="A124" s="80">
        <v>142685802</v>
      </c>
      <c r="B124" s="41" t="s">
        <v>183</v>
      </c>
      <c r="C124" s="58" t="s">
        <v>78</v>
      </c>
      <c r="D124" s="59">
        <v>6264</v>
      </c>
      <c r="E124" s="81" t="s">
        <v>195</v>
      </c>
      <c r="F124" s="51"/>
    </row>
    <row r="125" spans="1:6" x14ac:dyDescent="0.15">
      <c r="A125" s="80">
        <v>142685802</v>
      </c>
      <c r="B125" s="41" t="s">
        <v>183</v>
      </c>
      <c r="C125" s="58" t="s">
        <v>78</v>
      </c>
      <c r="D125" s="61">
        <v>7888</v>
      </c>
      <c r="E125" s="81" t="s">
        <v>195</v>
      </c>
      <c r="F125" s="50"/>
    </row>
    <row r="126" spans="1:6" x14ac:dyDescent="0.15">
      <c r="A126" s="80">
        <v>142685802</v>
      </c>
      <c r="B126" s="41" t="s">
        <v>183</v>
      </c>
      <c r="C126" s="58" t="s">
        <v>78</v>
      </c>
      <c r="D126" s="59">
        <v>6125</v>
      </c>
      <c r="E126" s="81" t="s">
        <v>195</v>
      </c>
      <c r="F126" s="51"/>
    </row>
    <row r="127" spans="1:6" x14ac:dyDescent="0.15">
      <c r="A127" s="80">
        <v>142685807</v>
      </c>
      <c r="B127" s="41" t="s">
        <v>183</v>
      </c>
      <c r="C127" s="58" t="s">
        <v>7</v>
      </c>
      <c r="D127" s="59">
        <v>2784</v>
      </c>
      <c r="E127" s="81" t="s">
        <v>195</v>
      </c>
      <c r="F127" s="51"/>
    </row>
    <row r="128" spans="1:6" x14ac:dyDescent="0.15">
      <c r="A128" s="80">
        <v>142685811</v>
      </c>
      <c r="B128" s="41" t="s">
        <v>184</v>
      </c>
      <c r="C128" s="58" t="s">
        <v>37</v>
      </c>
      <c r="D128" s="59">
        <v>483</v>
      </c>
      <c r="E128" s="81" t="s">
        <v>195</v>
      </c>
      <c r="F128" s="50"/>
    </row>
    <row r="129" spans="1:6" x14ac:dyDescent="0.15">
      <c r="A129" s="80">
        <v>142685811</v>
      </c>
      <c r="B129" s="41" t="s">
        <v>184</v>
      </c>
      <c r="C129" s="58" t="s">
        <v>37</v>
      </c>
      <c r="D129" s="61">
        <v>1300</v>
      </c>
      <c r="E129" s="81" t="s">
        <v>195</v>
      </c>
      <c r="F129" s="51"/>
    </row>
    <row r="130" spans="1:6" x14ac:dyDescent="0.15">
      <c r="A130" s="80">
        <v>142685812</v>
      </c>
      <c r="B130" s="41" t="s">
        <v>184</v>
      </c>
      <c r="C130" s="58" t="s">
        <v>37</v>
      </c>
      <c r="D130" s="59">
        <v>928</v>
      </c>
      <c r="E130" s="81" t="s">
        <v>195</v>
      </c>
      <c r="F130" s="50"/>
    </row>
    <row r="131" spans="1:6" x14ac:dyDescent="0.15">
      <c r="A131" s="80">
        <v>142685812</v>
      </c>
      <c r="B131" s="41" t="s">
        <v>184</v>
      </c>
      <c r="C131" s="58" t="s">
        <v>37</v>
      </c>
      <c r="D131" s="61">
        <v>854</v>
      </c>
      <c r="E131" s="81" t="s">
        <v>195</v>
      </c>
      <c r="F131" s="51"/>
    </row>
    <row r="132" spans="1:6" x14ac:dyDescent="0.15">
      <c r="A132" s="80">
        <v>142685814</v>
      </c>
      <c r="B132" s="41" t="s">
        <v>183</v>
      </c>
      <c r="C132" s="58" t="s">
        <v>124</v>
      </c>
      <c r="D132" s="59">
        <v>47</v>
      </c>
      <c r="E132" s="81" t="s">
        <v>195</v>
      </c>
      <c r="F132" s="50"/>
    </row>
    <row r="133" spans="1:6" x14ac:dyDescent="0.15">
      <c r="A133" s="80">
        <v>142685817</v>
      </c>
      <c r="B133" s="41" t="s">
        <v>183</v>
      </c>
      <c r="C133" s="58" t="s">
        <v>37</v>
      </c>
      <c r="D133" s="59">
        <v>297</v>
      </c>
      <c r="E133" s="81" t="s">
        <v>195</v>
      </c>
      <c r="F133" s="50"/>
    </row>
    <row r="134" spans="1:6" x14ac:dyDescent="0.15">
      <c r="A134" s="80">
        <v>142685817</v>
      </c>
      <c r="B134" s="41" t="s">
        <v>183</v>
      </c>
      <c r="C134" s="58" t="s">
        <v>37</v>
      </c>
      <c r="D134" s="61">
        <v>1485</v>
      </c>
      <c r="E134" s="81" t="s">
        <v>195</v>
      </c>
      <c r="F134" s="51"/>
    </row>
    <row r="135" spans="1:6" x14ac:dyDescent="0.15">
      <c r="A135" s="80">
        <v>142695834</v>
      </c>
      <c r="B135" s="41" t="s">
        <v>183</v>
      </c>
      <c r="C135" s="58" t="s">
        <v>37</v>
      </c>
      <c r="D135" s="59">
        <v>279</v>
      </c>
      <c r="E135" s="81" t="s">
        <v>195</v>
      </c>
      <c r="F135" s="50"/>
    </row>
    <row r="136" spans="1:6" x14ac:dyDescent="0.15">
      <c r="A136" s="80">
        <v>142695834</v>
      </c>
      <c r="B136" s="41" t="s">
        <v>183</v>
      </c>
      <c r="C136" s="58" t="s">
        <v>37</v>
      </c>
      <c r="D136" s="61">
        <v>1253</v>
      </c>
      <c r="E136" s="81" t="s">
        <v>195</v>
      </c>
      <c r="F136" s="50"/>
    </row>
    <row r="137" spans="1:6" x14ac:dyDescent="0.15">
      <c r="A137" s="80">
        <v>142695834</v>
      </c>
      <c r="B137" s="41" t="s">
        <v>183</v>
      </c>
      <c r="C137" s="58" t="s">
        <v>37</v>
      </c>
      <c r="D137" s="61">
        <v>93</v>
      </c>
      <c r="E137" s="81" t="s">
        <v>195</v>
      </c>
      <c r="F137" s="51"/>
    </row>
    <row r="138" spans="1:6" x14ac:dyDescent="0.15">
      <c r="A138" s="80">
        <v>142695835</v>
      </c>
      <c r="B138" s="41" t="s">
        <v>183</v>
      </c>
      <c r="C138" s="58" t="s">
        <v>37</v>
      </c>
      <c r="D138" s="61">
        <v>557</v>
      </c>
      <c r="E138" s="81" t="s">
        <v>195</v>
      </c>
      <c r="F138" s="50"/>
    </row>
    <row r="139" spans="1:6" x14ac:dyDescent="0.15">
      <c r="A139" s="80">
        <v>142695835</v>
      </c>
      <c r="B139" s="41" t="s">
        <v>183</v>
      </c>
      <c r="C139" s="58" t="s">
        <v>37</v>
      </c>
      <c r="D139" s="59">
        <v>4455</v>
      </c>
      <c r="E139" s="81" t="s">
        <v>195</v>
      </c>
      <c r="F139" s="51"/>
    </row>
    <row r="140" spans="1:6" x14ac:dyDescent="0.15">
      <c r="A140" s="80">
        <v>142695835</v>
      </c>
      <c r="B140" s="41" t="s">
        <v>183</v>
      </c>
      <c r="C140" s="58" t="s">
        <v>37</v>
      </c>
      <c r="D140" s="61">
        <v>1263</v>
      </c>
      <c r="E140" s="81" t="s">
        <v>195</v>
      </c>
      <c r="F140" s="50"/>
    </row>
    <row r="141" spans="1:6" x14ac:dyDescent="0.15">
      <c r="A141" s="80">
        <v>142695837</v>
      </c>
      <c r="B141" s="41" t="s">
        <v>183</v>
      </c>
      <c r="C141" s="58" t="s">
        <v>78</v>
      </c>
      <c r="D141" s="59">
        <v>1300</v>
      </c>
      <c r="E141" s="81" t="s">
        <v>195</v>
      </c>
      <c r="F141" s="51"/>
    </row>
    <row r="142" spans="1:6" x14ac:dyDescent="0.15">
      <c r="A142" s="80">
        <v>142695837</v>
      </c>
      <c r="B142" s="41" t="s">
        <v>183</v>
      </c>
      <c r="C142" s="58" t="s">
        <v>78</v>
      </c>
      <c r="D142" s="61">
        <v>1128</v>
      </c>
      <c r="E142" s="81" t="s">
        <v>195</v>
      </c>
      <c r="F142" s="50"/>
    </row>
    <row r="143" spans="1:6" x14ac:dyDescent="0.15">
      <c r="A143" s="80">
        <v>142695837</v>
      </c>
      <c r="B143" s="41" t="s">
        <v>183</v>
      </c>
      <c r="C143" s="58" t="s">
        <v>78</v>
      </c>
      <c r="D143" s="59">
        <v>1880</v>
      </c>
      <c r="E143" s="81" t="s">
        <v>195</v>
      </c>
      <c r="F143" s="51"/>
    </row>
    <row r="144" spans="1:6" x14ac:dyDescent="0.15">
      <c r="A144" s="80">
        <v>142695839</v>
      </c>
      <c r="B144" s="41" t="s">
        <v>183</v>
      </c>
      <c r="C144" s="58" t="s">
        <v>78</v>
      </c>
      <c r="D144" s="59">
        <v>891</v>
      </c>
      <c r="E144" s="81" t="s">
        <v>195</v>
      </c>
      <c r="F144" s="51"/>
    </row>
    <row r="145" spans="1:6" x14ac:dyDescent="0.15">
      <c r="A145" s="80">
        <v>142695839</v>
      </c>
      <c r="B145" s="41" t="s">
        <v>183</v>
      </c>
      <c r="C145" s="58" t="s">
        <v>78</v>
      </c>
      <c r="D145" s="61">
        <v>1782</v>
      </c>
      <c r="E145" s="81" t="s">
        <v>195</v>
      </c>
      <c r="F145" s="50"/>
    </row>
    <row r="146" spans="1:6" x14ac:dyDescent="0.15">
      <c r="A146" s="80">
        <v>142695839</v>
      </c>
      <c r="B146" s="41" t="s">
        <v>183</v>
      </c>
      <c r="C146" s="58" t="s">
        <v>78</v>
      </c>
      <c r="D146" s="59">
        <v>2599</v>
      </c>
      <c r="E146" s="81" t="s">
        <v>195</v>
      </c>
      <c r="F146" s="51"/>
    </row>
    <row r="147" spans="1:6" x14ac:dyDescent="0.15">
      <c r="A147" s="80">
        <v>142695839</v>
      </c>
      <c r="B147" s="41" t="s">
        <v>183</v>
      </c>
      <c r="C147" s="58" t="s">
        <v>78</v>
      </c>
      <c r="D147" s="61">
        <v>2228</v>
      </c>
      <c r="E147" s="81" t="s">
        <v>195</v>
      </c>
      <c r="F147" s="50"/>
    </row>
    <row r="148" spans="1:6" x14ac:dyDescent="0.15">
      <c r="A148" s="80">
        <v>142695839</v>
      </c>
      <c r="B148" s="41" t="s">
        <v>183</v>
      </c>
      <c r="C148" s="58" t="s">
        <v>78</v>
      </c>
      <c r="D148" s="59">
        <v>2228</v>
      </c>
      <c r="E148" s="81" t="s">
        <v>195</v>
      </c>
      <c r="F148" s="51"/>
    </row>
    <row r="149" spans="1:6" x14ac:dyDescent="0.15">
      <c r="A149" s="80">
        <v>142695839</v>
      </c>
      <c r="B149" s="41" t="s">
        <v>183</v>
      </c>
      <c r="C149" s="58" t="s">
        <v>78</v>
      </c>
      <c r="D149" s="61">
        <v>743</v>
      </c>
      <c r="E149" s="81" t="s">
        <v>195</v>
      </c>
      <c r="F149" s="50"/>
    </row>
    <row r="150" spans="1:6" x14ac:dyDescent="0.15">
      <c r="A150" s="80">
        <v>142695839</v>
      </c>
      <c r="B150" s="41" t="s">
        <v>183</v>
      </c>
      <c r="C150" s="58" t="s">
        <v>78</v>
      </c>
      <c r="D150" s="59">
        <v>1300</v>
      </c>
      <c r="E150" s="81" t="s">
        <v>195</v>
      </c>
      <c r="F150" s="51"/>
    </row>
    <row r="151" spans="1:6" x14ac:dyDescent="0.15">
      <c r="A151" s="80">
        <v>142695842</v>
      </c>
      <c r="B151" s="41" t="s">
        <v>183</v>
      </c>
      <c r="C151" s="58" t="s">
        <v>37</v>
      </c>
      <c r="D151" s="59">
        <v>140</v>
      </c>
      <c r="E151" s="81" t="s">
        <v>195</v>
      </c>
      <c r="F151" s="50"/>
    </row>
    <row r="152" spans="1:6" x14ac:dyDescent="0.15">
      <c r="A152" s="80">
        <v>142695845</v>
      </c>
      <c r="B152" s="41" t="s">
        <v>183</v>
      </c>
      <c r="C152" s="58" t="s">
        <v>78</v>
      </c>
      <c r="D152" s="61">
        <v>2819</v>
      </c>
      <c r="E152" s="81" t="s">
        <v>195</v>
      </c>
      <c r="F152" s="51"/>
    </row>
    <row r="153" spans="1:6" x14ac:dyDescent="0.15">
      <c r="A153" s="80">
        <v>142695845</v>
      </c>
      <c r="B153" s="41" t="s">
        <v>183</v>
      </c>
      <c r="C153" s="58" t="s">
        <v>78</v>
      </c>
      <c r="D153" s="59">
        <v>961</v>
      </c>
      <c r="E153" s="81" t="s">
        <v>195</v>
      </c>
      <c r="F153" s="50"/>
    </row>
    <row r="154" spans="1:6" x14ac:dyDescent="0.15">
      <c r="A154" s="80">
        <v>142695845</v>
      </c>
      <c r="B154" s="41" t="s">
        <v>183</v>
      </c>
      <c r="C154" s="58" t="s">
        <v>78</v>
      </c>
      <c r="D154" s="61">
        <v>1114</v>
      </c>
      <c r="E154" s="81" t="s">
        <v>195</v>
      </c>
      <c r="F154" s="51"/>
    </row>
    <row r="155" spans="1:6" x14ac:dyDescent="0.15">
      <c r="A155" s="80">
        <v>142695845</v>
      </c>
      <c r="B155" s="41" t="s">
        <v>183</v>
      </c>
      <c r="C155" s="58" t="s">
        <v>78</v>
      </c>
      <c r="D155" s="59">
        <v>543</v>
      </c>
      <c r="E155" s="81" t="s">
        <v>195</v>
      </c>
      <c r="F155" s="50"/>
    </row>
    <row r="156" spans="1:6" x14ac:dyDescent="0.15">
      <c r="A156" s="80">
        <v>142695848</v>
      </c>
      <c r="B156" s="41" t="s">
        <v>184</v>
      </c>
      <c r="C156" s="58" t="s">
        <v>7</v>
      </c>
      <c r="D156" s="59">
        <v>891</v>
      </c>
      <c r="E156" s="81" t="s">
        <v>195</v>
      </c>
      <c r="F156" s="51"/>
    </row>
    <row r="157" spans="1:6" x14ac:dyDescent="0.15">
      <c r="A157" s="80">
        <v>142695856</v>
      </c>
      <c r="B157" s="41" t="s">
        <v>183</v>
      </c>
      <c r="C157" s="58" t="s">
        <v>7</v>
      </c>
      <c r="D157" s="61">
        <v>2822</v>
      </c>
      <c r="E157" s="81" t="s">
        <v>195</v>
      </c>
      <c r="F157" s="50"/>
    </row>
    <row r="158" spans="1:6" x14ac:dyDescent="0.15">
      <c r="A158" s="80">
        <v>142695856</v>
      </c>
      <c r="B158" s="41" t="s">
        <v>183</v>
      </c>
      <c r="C158" s="58" t="s">
        <v>7</v>
      </c>
      <c r="D158" s="59">
        <v>130</v>
      </c>
      <c r="E158" s="81" t="s">
        <v>195</v>
      </c>
      <c r="F158" s="51"/>
    </row>
    <row r="159" spans="1:6" x14ac:dyDescent="0.15">
      <c r="A159" s="80">
        <v>142695857</v>
      </c>
      <c r="B159" s="41" t="s">
        <v>184</v>
      </c>
      <c r="C159" s="58" t="s">
        <v>7</v>
      </c>
      <c r="D159" s="61">
        <v>2822</v>
      </c>
      <c r="E159" s="81" t="s">
        <v>195</v>
      </c>
      <c r="F159" s="50"/>
    </row>
    <row r="160" spans="1:6" x14ac:dyDescent="0.15">
      <c r="A160" s="80">
        <v>142695857</v>
      </c>
      <c r="B160" s="41" t="s">
        <v>184</v>
      </c>
      <c r="C160" s="58" t="s">
        <v>7</v>
      </c>
      <c r="D160" s="59">
        <v>780</v>
      </c>
      <c r="E160" s="81" t="s">
        <v>195</v>
      </c>
      <c r="F160" s="51"/>
    </row>
    <row r="161" spans="1:6" x14ac:dyDescent="0.15">
      <c r="A161" s="80">
        <v>142695858</v>
      </c>
      <c r="B161" s="41" t="s">
        <v>184</v>
      </c>
      <c r="C161" s="58" t="s">
        <v>7</v>
      </c>
      <c r="D161" s="61">
        <v>1940</v>
      </c>
      <c r="E161" s="81" t="s">
        <v>195</v>
      </c>
      <c r="F161" s="50"/>
    </row>
    <row r="162" spans="1:6" x14ac:dyDescent="0.15">
      <c r="A162" s="80">
        <v>142695858</v>
      </c>
      <c r="B162" s="41" t="s">
        <v>184</v>
      </c>
      <c r="C162" s="58" t="s">
        <v>7</v>
      </c>
      <c r="D162" s="59">
        <v>520</v>
      </c>
      <c r="E162" s="81" t="s">
        <v>195</v>
      </c>
      <c r="F162" s="51"/>
    </row>
    <row r="163" spans="1:6" x14ac:dyDescent="0.15">
      <c r="A163" s="80">
        <v>142695865</v>
      </c>
      <c r="B163" s="41" t="s">
        <v>183</v>
      </c>
      <c r="C163" s="58" t="s">
        <v>37</v>
      </c>
      <c r="D163" s="59">
        <v>836</v>
      </c>
      <c r="E163" s="81" t="s">
        <v>195</v>
      </c>
      <c r="F163" s="50"/>
    </row>
    <row r="164" spans="1:6" x14ac:dyDescent="0.15">
      <c r="A164" s="80">
        <v>142695866</v>
      </c>
      <c r="B164" s="41" t="s">
        <v>183</v>
      </c>
      <c r="C164" s="58" t="s">
        <v>37</v>
      </c>
      <c r="D164" s="59">
        <v>1114</v>
      </c>
      <c r="E164" s="81" t="s">
        <v>195</v>
      </c>
      <c r="F164" s="50"/>
    </row>
    <row r="165" spans="1:6" x14ac:dyDescent="0.15">
      <c r="A165" s="80">
        <v>142695866</v>
      </c>
      <c r="B165" s="41" t="s">
        <v>183</v>
      </c>
      <c r="C165" s="58" t="s">
        <v>37</v>
      </c>
      <c r="D165" s="61">
        <v>2228</v>
      </c>
      <c r="E165" s="81" t="s">
        <v>195</v>
      </c>
      <c r="F165" s="51"/>
    </row>
    <row r="166" spans="1:6" x14ac:dyDescent="0.15">
      <c r="A166" s="80">
        <v>142695866</v>
      </c>
      <c r="B166" s="41" t="s">
        <v>183</v>
      </c>
      <c r="C166" s="58" t="s">
        <v>37</v>
      </c>
      <c r="D166" s="59">
        <v>1485</v>
      </c>
      <c r="E166" s="81" t="s">
        <v>195</v>
      </c>
      <c r="F166" s="50"/>
    </row>
    <row r="167" spans="1:6" x14ac:dyDescent="0.15">
      <c r="A167" s="80">
        <v>142695867</v>
      </c>
      <c r="B167" s="41" t="s">
        <v>183</v>
      </c>
      <c r="C167" s="58" t="s">
        <v>7</v>
      </c>
      <c r="D167" s="61">
        <v>3341</v>
      </c>
      <c r="E167" s="81" t="s">
        <v>195</v>
      </c>
      <c r="F167" s="51"/>
    </row>
    <row r="168" spans="1:6" x14ac:dyDescent="0.15">
      <c r="A168" s="80">
        <v>142695874</v>
      </c>
      <c r="B168" s="41" t="s">
        <v>183</v>
      </c>
      <c r="C168" s="58" t="s">
        <v>7</v>
      </c>
      <c r="D168" s="59">
        <v>35636</v>
      </c>
      <c r="E168" s="81" t="s">
        <v>195</v>
      </c>
      <c r="F168" s="50"/>
    </row>
    <row r="169" spans="1:6" x14ac:dyDescent="0.15">
      <c r="A169" s="80">
        <v>142695906</v>
      </c>
      <c r="B169" s="41" t="s">
        <v>183</v>
      </c>
      <c r="C169" s="58" t="s">
        <v>37</v>
      </c>
      <c r="D169" s="59">
        <v>93</v>
      </c>
      <c r="E169" s="81" t="s">
        <v>195</v>
      </c>
      <c r="F169" s="51"/>
    </row>
    <row r="170" spans="1:6" x14ac:dyDescent="0.15">
      <c r="A170" s="80">
        <v>142695907</v>
      </c>
      <c r="B170" s="41" t="s">
        <v>183</v>
      </c>
      <c r="C170" s="58" t="s">
        <v>37</v>
      </c>
      <c r="D170" s="59">
        <v>1114</v>
      </c>
      <c r="E170" s="81" t="s">
        <v>195</v>
      </c>
      <c r="F170" s="50"/>
    </row>
    <row r="171" spans="1:6" x14ac:dyDescent="0.15">
      <c r="A171" s="80">
        <v>142695907</v>
      </c>
      <c r="B171" s="41" t="s">
        <v>183</v>
      </c>
      <c r="C171" s="58" t="s">
        <v>37</v>
      </c>
      <c r="D171" s="61">
        <v>1671</v>
      </c>
      <c r="E171" s="81" t="s">
        <v>195</v>
      </c>
      <c r="F171" s="51"/>
    </row>
    <row r="172" spans="1:6" x14ac:dyDescent="0.15">
      <c r="A172" s="80">
        <v>142695907</v>
      </c>
      <c r="B172" s="41" t="s">
        <v>183</v>
      </c>
      <c r="C172" s="58" t="s">
        <v>37</v>
      </c>
      <c r="D172" s="59">
        <v>1114</v>
      </c>
      <c r="E172" s="81" t="s">
        <v>195</v>
      </c>
      <c r="F172" s="51"/>
    </row>
    <row r="173" spans="1:6" x14ac:dyDescent="0.15">
      <c r="A173" s="80">
        <v>142695909</v>
      </c>
      <c r="B173" s="41" t="s">
        <v>183</v>
      </c>
      <c r="C173" s="58" t="s">
        <v>78</v>
      </c>
      <c r="D173" s="59">
        <v>15034</v>
      </c>
      <c r="E173" s="81" t="s">
        <v>195</v>
      </c>
      <c r="F173" s="51"/>
    </row>
    <row r="174" spans="1:6" x14ac:dyDescent="0.15">
      <c r="A174" s="80">
        <v>142695909</v>
      </c>
      <c r="B174" s="41" t="s">
        <v>183</v>
      </c>
      <c r="C174" s="58" t="s">
        <v>78</v>
      </c>
      <c r="D174" s="61">
        <v>8816</v>
      </c>
      <c r="E174" s="81" t="s">
        <v>195</v>
      </c>
      <c r="F174" s="50"/>
    </row>
    <row r="175" spans="1:6" x14ac:dyDescent="0.15">
      <c r="A175" s="80">
        <v>142695909</v>
      </c>
      <c r="B175" s="41" t="s">
        <v>183</v>
      </c>
      <c r="C175" s="58" t="s">
        <v>78</v>
      </c>
      <c r="D175" s="59">
        <v>546</v>
      </c>
      <c r="E175" s="81" t="s">
        <v>195</v>
      </c>
      <c r="F175" s="50"/>
    </row>
    <row r="176" spans="1:6" x14ac:dyDescent="0.15">
      <c r="A176" s="80">
        <v>142695909</v>
      </c>
      <c r="B176" s="41" t="s">
        <v>183</v>
      </c>
      <c r="C176" s="58" t="s">
        <v>78</v>
      </c>
      <c r="D176" s="61">
        <v>1044</v>
      </c>
      <c r="E176" s="81" t="s">
        <v>195</v>
      </c>
      <c r="F176" s="51"/>
    </row>
    <row r="177" spans="1:6" x14ac:dyDescent="0.15">
      <c r="A177" s="80">
        <v>142695914</v>
      </c>
      <c r="B177" s="41" t="s">
        <v>184</v>
      </c>
      <c r="C177" s="58" t="s">
        <v>124</v>
      </c>
      <c r="D177" s="59">
        <v>232</v>
      </c>
      <c r="E177" s="81" t="s">
        <v>195</v>
      </c>
      <c r="F177" s="50"/>
    </row>
    <row r="178" spans="1:6" x14ac:dyDescent="0.15">
      <c r="A178" s="80">
        <v>142695914</v>
      </c>
      <c r="B178" s="41" t="s">
        <v>184</v>
      </c>
      <c r="C178" s="58" t="s">
        <v>124</v>
      </c>
      <c r="D178" s="61">
        <v>116</v>
      </c>
      <c r="E178" s="81" t="s">
        <v>195</v>
      </c>
      <c r="F178" s="51"/>
    </row>
    <row r="179" spans="1:6" x14ac:dyDescent="0.15">
      <c r="A179" s="80">
        <v>142695921</v>
      </c>
      <c r="B179" s="41" t="s">
        <v>183</v>
      </c>
      <c r="C179" s="58" t="s">
        <v>37</v>
      </c>
      <c r="D179" s="59">
        <v>140</v>
      </c>
      <c r="E179" s="81" t="s">
        <v>195</v>
      </c>
      <c r="F179" s="50"/>
    </row>
    <row r="180" spans="1:6" x14ac:dyDescent="0.15">
      <c r="A180" s="80">
        <v>142695921</v>
      </c>
      <c r="B180" s="41" t="s">
        <v>183</v>
      </c>
      <c r="C180" s="58" t="s">
        <v>37</v>
      </c>
      <c r="D180" s="59">
        <v>348</v>
      </c>
      <c r="E180" s="81" t="s">
        <v>195</v>
      </c>
      <c r="F180" s="51"/>
    </row>
    <row r="181" spans="1:6" x14ac:dyDescent="0.15">
      <c r="A181" s="80">
        <v>142695922</v>
      </c>
      <c r="B181" s="41" t="s">
        <v>183</v>
      </c>
      <c r="C181" s="58" t="s">
        <v>37</v>
      </c>
      <c r="D181" s="61">
        <v>557</v>
      </c>
      <c r="E181" s="81" t="s">
        <v>195</v>
      </c>
      <c r="F181" s="50"/>
    </row>
    <row r="182" spans="1:6" x14ac:dyDescent="0.15">
      <c r="A182" s="80">
        <v>142695922</v>
      </c>
      <c r="B182" s="41" t="s">
        <v>183</v>
      </c>
      <c r="C182" s="58" t="s">
        <v>37</v>
      </c>
      <c r="D182" s="59">
        <v>2970</v>
      </c>
      <c r="E182" s="81" t="s">
        <v>195</v>
      </c>
      <c r="F182" s="50"/>
    </row>
    <row r="183" spans="1:6" x14ac:dyDescent="0.15">
      <c r="A183" s="80">
        <v>142695922</v>
      </c>
      <c r="B183" s="41" t="s">
        <v>183</v>
      </c>
      <c r="C183" s="58" t="s">
        <v>37</v>
      </c>
      <c r="D183" s="61">
        <v>7424</v>
      </c>
      <c r="E183" s="81" t="s">
        <v>195</v>
      </c>
      <c r="F183" s="50"/>
    </row>
    <row r="184" spans="1:6" x14ac:dyDescent="0.15">
      <c r="A184" s="80">
        <v>142695922</v>
      </c>
      <c r="B184" s="41" t="s">
        <v>183</v>
      </c>
      <c r="C184" s="58" t="s">
        <v>37</v>
      </c>
      <c r="D184" s="59">
        <v>4455</v>
      </c>
      <c r="E184" s="81" t="s">
        <v>195</v>
      </c>
      <c r="F184" s="50"/>
    </row>
    <row r="185" spans="1:6" x14ac:dyDescent="0.15">
      <c r="A185" s="80">
        <v>142695922</v>
      </c>
      <c r="B185" s="41" t="s">
        <v>183</v>
      </c>
      <c r="C185" s="58" t="s">
        <v>37</v>
      </c>
      <c r="D185" s="61">
        <v>1485</v>
      </c>
      <c r="E185" s="81" t="s">
        <v>195</v>
      </c>
      <c r="F185" s="51"/>
    </row>
    <row r="186" spans="1:6" x14ac:dyDescent="0.15">
      <c r="A186" s="80">
        <v>142695931</v>
      </c>
      <c r="B186" s="41" t="s">
        <v>184</v>
      </c>
      <c r="C186" s="58" t="s">
        <v>144</v>
      </c>
      <c r="D186" s="59">
        <v>2068</v>
      </c>
      <c r="E186" s="81" t="s">
        <v>195</v>
      </c>
      <c r="F186" s="50"/>
    </row>
    <row r="187" spans="1:6" x14ac:dyDescent="0.15">
      <c r="A187" s="80">
        <v>142695931</v>
      </c>
      <c r="B187" s="41" t="s">
        <v>184</v>
      </c>
      <c r="C187" s="58" t="s">
        <v>144</v>
      </c>
      <c r="D187" s="61">
        <v>15591</v>
      </c>
      <c r="E187" s="81" t="s">
        <v>195</v>
      </c>
      <c r="F187" s="51"/>
    </row>
    <row r="188" spans="1:6" x14ac:dyDescent="0.15">
      <c r="A188" s="80">
        <v>142695931</v>
      </c>
      <c r="B188" s="41" t="s">
        <v>184</v>
      </c>
      <c r="C188" s="58" t="s">
        <v>144</v>
      </c>
      <c r="D188" s="59">
        <v>1120</v>
      </c>
      <c r="E188" s="81" t="s">
        <v>195</v>
      </c>
      <c r="F188" s="51"/>
    </row>
    <row r="189" spans="1:6" x14ac:dyDescent="0.15">
      <c r="A189" s="80">
        <v>142695940</v>
      </c>
      <c r="B189" s="41" t="s">
        <v>184</v>
      </c>
      <c r="C189" s="58" t="s">
        <v>144</v>
      </c>
      <c r="D189" s="61">
        <v>2311</v>
      </c>
      <c r="E189" s="81" t="s">
        <v>195</v>
      </c>
      <c r="F189" s="50"/>
    </row>
    <row r="190" spans="1:6" x14ac:dyDescent="0.15">
      <c r="A190" s="80">
        <v>142695940</v>
      </c>
      <c r="B190" s="41" t="s">
        <v>184</v>
      </c>
      <c r="C190" s="58" t="s">
        <v>144</v>
      </c>
      <c r="D190" s="59">
        <v>13364</v>
      </c>
      <c r="E190" s="81" t="s">
        <v>195</v>
      </c>
      <c r="F190" s="51"/>
    </row>
    <row r="191" spans="1:6" x14ac:dyDescent="0.15">
      <c r="A191" s="80">
        <v>142695948</v>
      </c>
      <c r="B191" s="41" t="s">
        <v>183</v>
      </c>
      <c r="C191" s="58" t="s">
        <v>37</v>
      </c>
      <c r="D191" s="61">
        <v>2970</v>
      </c>
      <c r="E191" s="81" t="s">
        <v>195</v>
      </c>
      <c r="F191" s="51"/>
    </row>
    <row r="192" spans="1:6" x14ac:dyDescent="0.15">
      <c r="A192" s="80">
        <v>142695948</v>
      </c>
      <c r="B192" s="41" t="s">
        <v>183</v>
      </c>
      <c r="C192" s="58" t="s">
        <v>37</v>
      </c>
      <c r="D192" s="59">
        <v>4455</v>
      </c>
      <c r="E192" s="81" t="s">
        <v>195</v>
      </c>
      <c r="F192" s="50"/>
    </row>
    <row r="193" spans="1:6" x14ac:dyDescent="0.15">
      <c r="A193" s="80">
        <v>142695949</v>
      </c>
      <c r="B193" s="41" t="s">
        <v>183</v>
      </c>
      <c r="C193" s="58" t="s">
        <v>37</v>
      </c>
      <c r="D193" s="61">
        <v>696</v>
      </c>
      <c r="E193" s="81" t="s">
        <v>195</v>
      </c>
      <c r="F193" s="51"/>
    </row>
    <row r="194" spans="1:6" x14ac:dyDescent="0.15">
      <c r="A194" s="80">
        <v>142695949</v>
      </c>
      <c r="B194" s="41" t="s">
        <v>183</v>
      </c>
      <c r="C194" s="58" t="s">
        <v>37</v>
      </c>
      <c r="D194" s="59">
        <v>232</v>
      </c>
      <c r="E194" s="81" t="s">
        <v>195</v>
      </c>
      <c r="F194" s="50"/>
    </row>
    <row r="195" spans="1:6" x14ac:dyDescent="0.15">
      <c r="A195" s="80">
        <v>142695952</v>
      </c>
      <c r="B195" s="41" t="s">
        <v>184</v>
      </c>
      <c r="C195" s="58" t="s">
        <v>144</v>
      </c>
      <c r="D195" s="59">
        <v>11136</v>
      </c>
      <c r="E195" s="81" t="s">
        <v>195</v>
      </c>
      <c r="F195" s="50"/>
    </row>
    <row r="196" spans="1:6" x14ac:dyDescent="0.15">
      <c r="A196" s="80">
        <v>142695956</v>
      </c>
      <c r="B196" s="41" t="s">
        <v>183</v>
      </c>
      <c r="C196" s="58" t="s">
        <v>37</v>
      </c>
      <c r="D196" s="61">
        <v>279</v>
      </c>
      <c r="E196" s="81" t="s">
        <v>195</v>
      </c>
      <c r="F196" s="51"/>
    </row>
    <row r="197" spans="1:6" x14ac:dyDescent="0.15">
      <c r="A197" s="80">
        <v>142695956</v>
      </c>
      <c r="B197" s="41" t="s">
        <v>183</v>
      </c>
      <c r="C197" s="58" t="s">
        <v>37</v>
      </c>
      <c r="D197" s="59">
        <v>557</v>
      </c>
      <c r="E197" s="81" t="s">
        <v>195</v>
      </c>
      <c r="F197" s="50"/>
    </row>
    <row r="198" spans="1:6" x14ac:dyDescent="0.15">
      <c r="A198" s="80">
        <v>142695956</v>
      </c>
      <c r="B198" s="41" t="s">
        <v>183</v>
      </c>
      <c r="C198" s="58" t="s">
        <v>37</v>
      </c>
      <c r="D198" s="61">
        <v>418</v>
      </c>
      <c r="E198" s="81" t="s">
        <v>195</v>
      </c>
      <c r="F198" s="50"/>
    </row>
    <row r="199" spans="1:6" x14ac:dyDescent="0.15">
      <c r="A199" s="80">
        <v>142695956</v>
      </c>
      <c r="B199" s="41" t="s">
        <v>183</v>
      </c>
      <c r="C199" s="58" t="s">
        <v>37</v>
      </c>
      <c r="D199" s="59">
        <v>279</v>
      </c>
      <c r="E199" s="81" t="s">
        <v>195</v>
      </c>
      <c r="F199" s="51"/>
    </row>
    <row r="200" spans="1:6" x14ac:dyDescent="0.15">
      <c r="A200" s="80">
        <v>142695962</v>
      </c>
      <c r="B200" s="41" t="s">
        <v>184</v>
      </c>
      <c r="C200" s="58" t="s">
        <v>124</v>
      </c>
      <c r="D200" s="61">
        <v>84</v>
      </c>
      <c r="E200" s="81" t="s">
        <v>195</v>
      </c>
      <c r="F200" s="50"/>
    </row>
    <row r="201" spans="1:6" x14ac:dyDescent="0.15">
      <c r="A201" s="80">
        <v>142695962</v>
      </c>
      <c r="B201" s="41" t="s">
        <v>184</v>
      </c>
      <c r="C201" s="58" t="s">
        <v>124</v>
      </c>
      <c r="D201" s="59">
        <v>3</v>
      </c>
      <c r="E201" s="81" t="s">
        <v>195</v>
      </c>
      <c r="F201" s="51"/>
    </row>
    <row r="202" spans="1:6" x14ac:dyDescent="0.15">
      <c r="A202" s="80">
        <v>142695962</v>
      </c>
      <c r="B202" s="41" t="s">
        <v>184</v>
      </c>
      <c r="C202" s="58" t="s">
        <v>124</v>
      </c>
      <c r="D202" s="61">
        <v>63</v>
      </c>
      <c r="E202" s="81" t="s">
        <v>195</v>
      </c>
      <c r="F202" s="50"/>
    </row>
    <row r="203" spans="1:6" x14ac:dyDescent="0.15">
      <c r="A203" s="80">
        <v>142695970</v>
      </c>
      <c r="B203" s="41" t="s">
        <v>183</v>
      </c>
      <c r="C203" s="58" t="s">
        <v>37</v>
      </c>
      <c r="D203" s="61">
        <v>140</v>
      </c>
      <c r="E203" s="81" t="s">
        <v>195</v>
      </c>
      <c r="F203" s="51"/>
    </row>
    <row r="204" spans="1:6" x14ac:dyDescent="0.15">
      <c r="A204" s="80">
        <v>142695978</v>
      </c>
      <c r="B204" s="41" t="s">
        <v>183</v>
      </c>
      <c r="C204" s="58" t="s">
        <v>7</v>
      </c>
      <c r="D204" s="59">
        <v>174</v>
      </c>
      <c r="E204" s="81" t="s">
        <v>195</v>
      </c>
      <c r="F204" s="51"/>
    </row>
    <row r="205" spans="1:6" x14ac:dyDescent="0.15">
      <c r="A205" s="80">
        <v>142695978</v>
      </c>
      <c r="B205" s="41" t="s">
        <v>183</v>
      </c>
      <c r="C205" s="58" t="s">
        <v>7</v>
      </c>
      <c r="D205" s="61">
        <v>140</v>
      </c>
      <c r="E205" s="81" t="s">
        <v>195</v>
      </c>
      <c r="F205" s="50"/>
    </row>
    <row r="206" spans="1:6" x14ac:dyDescent="0.15">
      <c r="A206" s="80">
        <v>142695981</v>
      </c>
      <c r="B206" s="41" t="s">
        <v>183</v>
      </c>
      <c r="C206" s="58" t="s">
        <v>7</v>
      </c>
      <c r="D206" s="59">
        <v>130</v>
      </c>
      <c r="E206" s="81" t="s">
        <v>195</v>
      </c>
      <c r="F206" s="50"/>
    </row>
    <row r="207" spans="1:6" x14ac:dyDescent="0.15">
      <c r="A207" s="80">
        <v>142695981</v>
      </c>
      <c r="B207" s="41" t="s">
        <v>183</v>
      </c>
      <c r="C207" s="58" t="s">
        <v>7</v>
      </c>
      <c r="D207" s="61">
        <v>223</v>
      </c>
      <c r="E207" s="81" t="s">
        <v>195</v>
      </c>
      <c r="F207" s="51"/>
    </row>
    <row r="208" spans="1:6" x14ac:dyDescent="0.15">
      <c r="A208" s="80">
        <v>142695981</v>
      </c>
      <c r="B208" s="41" t="s">
        <v>183</v>
      </c>
      <c r="C208" s="58" t="s">
        <v>7</v>
      </c>
      <c r="D208" s="59">
        <v>29696</v>
      </c>
      <c r="E208" s="81" t="s">
        <v>195</v>
      </c>
      <c r="F208" s="51"/>
    </row>
    <row r="209" spans="1:6" x14ac:dyDescent="0.15">
      <c r="A209" s="80">
        <v>142706009</v>
      </c>
      <c r="B209" s="41" t="s">
        <v>186</v>
      </c>
      <c r="C209" s="58" t="s">
        <v>124</v>
      </c>
      <c r="D209" s="59">
        <v>1392</v>
      </c>
      <c r="E209" s="81" t="s">
        <v>195</v>
      </c>
      <c r="F209" s="51"/>
    </row>
    <row r="210" spans="1:6" x14ac:dyDescent="0.15">
      <c r="A210" s="80">
        <v>142706012</v>
      </c>
      <c r="B210" s="41" t="s">
        <v>184</v>
      </c>
      <c r="C210" s="58" t="s">
        <v>124</v>
      </c>
      <c r="D210" s="61">
        <v>928</v>
      </c>
      <c r="E210" s="81" t="s">
        <v>195</v>
      </c>
      <c r="F210" s="50"/>
    </row>
    <row r="211" spans="1:6" x14ac:dyDescent="0.15">
      <c r="A211" s="80">
        <v>142706018</v>
      </c>
      <c r="B211" s="41" t="s">
        <v>183</v>
      </c>
      <c r="C211" s="58" t="s">
        <v>37</v>
      </c>
      <c r="D211" s="61">
        <v>2228</v>
      </c>
      <c r="E211" s="81" t="s">
        <v>195</v>
      </c>
      <c r="F211" s="51"/>
    </row>
    <row r="212" spans="1:6" x14ac:dyDescent="0.15">
      <c r="A212" s="80">
        <v>142706018</v>
      </c>
      <c r="B212" s="41" t="s">
        <v>183</v>
      </c>
      <c r="C212" s="58" t="s">
        <v>37</v>
      </c>
      <c r="D212" s="59">
        <v>7424</v>
      </c>
      <c r="E212" s="81" t="s">
        <v>195</v>
      </c>
      <c r="F212" s="50"/>
    </row>
    <row r="213" spans="1:6" x14ac:dyDescent="0.15">
      <c r="A213" s="80">
        <v>142706018</v>
      </c>
      <c r="B213" s="41" t="s">
        <v>183</v>
      </c>
      <c r="C213" s="58" t="s">
        <v>37</v>
      </c>
      <c r="D213" s="61">
        <v>2228</v>
      </c>
      <c r="E213" s="81" t="s">
        <v>195</v>
      </c>
      <c r="F213" s="50"/>
    </row>
    <row r="214" spans="1:6" x14ac:dyDescent="0.15">
      <c r="A214" s="80">
        <v>142706018</v>
      </c>
      <c r="B214" s="41" t="s">
        <v>183</v>
      </c>
      <c r="C214" s="58" t="s">
        <v>37</v>
      </c>
      <c r="D214" s="59">
        <v>1485</v>
      </c>
      <c r="E214" s="81" t="s">
        <v>195</v>
      </c>
      <c r="F214" s="51"/>
    </row>
    <row r="215" spans="1:6" x14ac:dyDescent="0.15">
      <c r="A215" s="80">
        <v>142706019</v>
      </c>
      <c r="B215" s="41" t="s">
        <v>183</v>
      </c>
      <c r="C215" s="58" t="s">
        <v>37</v>
      </c>
      <c r="D215" s="61">
        <v>209</v>
      </c>
      <c r="E215" s="81" t="s">
        <v>195</v>
      </c>
      <c r="F215" s="51"/>
    </row>
    <row r="216" spans="1:6" x14ac:dyDescent="0.15">
      <c r="A216" s="80">
        <v>142706019</v>
      </c>
      <c r="B216" s="41" t="s">
        <v>183</v>
      </c>
      <c r="C216" s="58" t="s">
        <v>37</v>
      </c>
      <c r="D216" s="59">
        <v>464</v>
      </c>
      <c r="E216" s="81" t="s">
        <v>195</v>
      </c>
      <c r="F216" s="50"/>
    </row>
    <row r="217" spans="1:6" x14ac:dyDescent="0.15">
      <c r="A217" s="80">
        <v>142706024</v>
      </c>
      <c r="B217" s="41" t="s">
        <v>183</v>
      </c>
      <c r="C217" s="58" t="s">
        <v>37</v>
      </c>
      <c r="D217" s="61">
        <v>557</v>
      </c>
      <c r="E217" s="81" t="s">
        <v>195</v>
      </c>
      <c r="F217" s="51"/>
    </row>
    <row r="218" spans="1:6" x14ac:dyDescent="0.15">
      <c r="A218" s="80">
        <v>142706024</v>
      </c>
      <c r="B218" s="41" t="s">
        <v>183</v>
      </c>
      <c r="C218" s="58" t="s">
        <v>37</v>
      </c>
      <c r="D218" s="59">
        <v>557</v>
      </c>
      <c r="E218" s="81" t="s">
        <v>195</v>
      </c>
      <c r="F218" s="50"/>
    </row>
    <row r="219" spans="1:6" x14ac:dyDescent="0.15">
      <c r="A219" s="80">
        <v>142706024</v>
      </c>
      <c r="B219" s="41" t="s">
        <v>183</v>
      </c>
      <c r="C219" s="58" t="s">
        <v>37</v>
      </c>
      <c r="D219" s="61">
        <v>557</v>
      </c>
      <c r="E219" s="81" t="s">
        <v>195</v>
      </c>
      <c r="F219" s="51"/>
    </row>
    <row r="220" spans="1:6" x14ac:dyDescent="0.15">
      <c r="A220" s="80">
        <v>142706040</v>
      </c>
      <c r="B220" s="41" t="s">
        <v>183</v>
      </c>
      <c r="C220" s="58" t="s">
        <v>78</v>
      </c>
      <c r="D220" s="59">
        <v>20463</v>
      </c>
      <c r="E220" s="81" t="s">
        <v>195</v>
      </c>
      <c r="F220" s="51"/>
    </row>
    <row r="221" spans="1:6" x14ac:dyDescent="0.15">
      <c r="A221" s="80">
        <v>142706041</v>
      </c>
      <c r="B221" s="41" t="s">
        <v>183</v>
      </c>
      <c r="C221" s="58" t="s">
        <v>37</v>
      </c>
      <c r="D221" s="59">
        <v>4176</v>
      </c>
      <c r="E221" s="81" t="s">
        <v>195</v>
      </c>
      <c r="F221" s="50"/>
    </row>
    <row r="222" spans="1:6" x14ac:dyDescent="0.15">
      <c r="A222" s="80">
        <v>142706048</v>
      </c>
      <c r="B222" s="41" t="s">
        <v>183</v>
      </c>
      <c r="C222" s="58" t="s">
        <v>144</v>
      </c>
      <c r="D222" s="61">
        <v>2909</v>
      </c>
      <c r="E222" s="81" t="s">
        <v>195</v>
      </c>
      <c r="F222" s="51"/>
    </row>
    <row r="223" spans="1:6" x14ac:dyDescent="0.15">
      <c r="A223" s="80">
        <v>142706053</v>
      </c>
      <c r="B223" s="41" t="s">
        <v>183</v>
      </c>
      <c r="C223" s="58" t="s">
        <v>37</v>
      </c>
      <c r="D223" s="61">
        <v>4455</v>
      </c>
      <c r="E223" s="81" t="s">
        <v>195</v>
      </c>
      <c r="F223" s="50"/>
    </row>
    <row r="224" spans="1:6" x14ac:dyDescent="0.15">
      <c r="A224" s="80">
        <v>142706056</v>
      </c>
      <c r="B224" s="41" t="s">
        <v>183</v>
      </c>
      <c r="C224" s="58" t="s">
        <v>78</v>
      </c>
      <c r="D224" s="61">
        <v>1300</v>
      </c>
      <c r="E224" s="81" t="s">
        <v>195</v>
      </c>
      <c r="F224" s="50"/>
    </row>
    <row r="225" spans="1:6" x14ac:dyDescent="0.15">
      <c r="A225" s="80">
        <v>142706056</v>
      </c>
      <c r="B225" s="41" t="s">
        <v>183</v>
      </c>
      <c r="C225" s="58" t="s">
        <v>78</v>
      </c>
      <c r="D225" s="59">
        <v>564</v>
      </c>
      <c r="E225" s="81" t="s">
        <v>195</v>
      </c>
      <c r="F225" s="51"/>
    </row>
    <row r="226" spans="1:6" x14ac:dyDescent="0.15">
      <c r="A226" s="80">
        <v>142706056</v>
      </c>
      <c r="B226" s="41" t="s">
        <v>183</v>
      </c>
      <c r="C226" s="58" t="s">
        <v>78</v>
      </c>
      <c r="D226" s="61">
        <v>2819</v>
      </c>
      <c r="E226" s="81" t="s">
        <v>195</v>
      </c>
      <c r="F226" s="50"/>
    </row>
    <row r="227" spans="1:6" x14ac:dyDescent="0.15">
      <c r="A227" s="80">
        <v>142706058</v>
      </c>
      <c r="B227" s="41" t="s">
        <v>183</v>
      </c>
      <c r="C227" s="58" t="s">
        <v>78</v>
      </c>
      <c r="D227" s="61">
        <v>5012</v>
      </c>
      <c r="E227" s="81" t="s">
        <v>195</v>
      </c>
      <c r="F227" s="51"/>
    </row>
    <row r="228" spans="1:6" x14ac:dyDescent="0.15">
      <c r="A228" s="80">
        <v>142706058</v>
      </c>
      <c r="B228" s="41" t="s">
        <v>183</v>
      </c>
      <c r="C228" s="58" t="s">
        <v>78</v>
      </c>
      <c r="D228" s="59">
        <v>7424</v>
      </c>
      <c r="E228" s="81" t="s">
        <v>195</v>
      </c>
      <c r="F228" s="50"/>
    </row>
    <row r="229" spans="1:6" x14ac:dyDescent="0.15">
      <c r="A229" s="80">
        <v>142706058</v>
      </c>
      <c r="B229" s="41" t="s">
        <v>183</v>
      </c>
      <c r="C229" s="58" t="s">
        <v>78</v>
      </c>
      <c r="D229" s="61">
        <v>8445</v>
      </c>
      <c r="E229" s="81" t="s">
        <v>195</v>
      </c>
      <c r="F229" s="51"/>
    </row>
    <row r="230" spans="1:6" x14ac:dyDescent="0.15">
      <c r="A230" s="80">
        <v>142706060</v>
      </c>
      <c r="B230" s="41" t="s">
        <v>183</v>
      </c>
      <c r="C230" s="58" t="s">
        <v>7</v>
      </c>
      <c r="D230" s="59">
        <v>2784</v>
      </c>
      <c r="E230" s="81" t="s">
        <v>195</v>
      </c>
      <c r="F230" s="50"/>
    </row>
    <row r="231" spans="1:6" x14ac:dyDescent="0.15">
      <c r="A231" s="80">
        <v>142706067</v>
      </c>
      <c r="B231" s="41" t="s">
        <v>183</v>
      </c>
      <c r="C231" s="58" t="s">
        <v>37</v>
      </c>
      <c r="D231" s="59">
        <v>557</v>
      </c>
      <c r="E231" s="81" t="s">
        <v>195</v>
      </c>
      <c r="F231" s="51"/>
    </row>
    <row r="232" spans="1:6" x14ac:dyDescent="0.15">
      <c r="A232" s="80">
        <v>142706067</v>
      </c>
      <c r="B232" s="41" t="s">
        <v>183</v>
      </c>
      <c r="C232" s="58" t="s">
        <v>37</v>
      </c>
      <c r="D232" s="61">
        <v>3712</v>
      </c>
      <c r="E232" s="81" t="s">
        <v>195</v>
      </c>
      <c r="F232" s="51"/>
    </row>
    <row r="233" spans="1:6" x14ac:dyDescent="0.15">
      <c r="A233" s="80">
        <v>142706067</v>
      </c>
      <c r="B233" s="41" t="s">
        <v>183</v>
      </c>
      <c r="C233" s="58" t="s">
        <v>37</v>
      </c>
      <c r="D233" s="59">
        <v>7424</v>
      </c>
      <c r="E233" s="81" t="s">
        <v>195</v>
      </c>
      <c r="F233" s="50"/>
    </row>
    <row r="234" spans="1:6" x14ac:dyDescent="0.15">
      <c r="A234" s="80">
        <v>142706067</v>
      </c>
      <c r="B234" s="41" t="s">
        <v>183</v>
      </c>
      <c r="C234" s="58" t="s">
        <v>37</v>
      </c>
      <c r="D234" s="61">
        <v>4455</v>
      </c>
      <c r="E234" s="81" t="s">
        <v>195</v>
      </c>
      <c r="F234" s="51"/>
    </row>
    <row r="235" spans="1:6" x14ac:dyDescent="0.15">
      <c r="A235" s="80">
        <v>142706067</v>
      </c>
      <c r="B235" s="41" t="s">
        <v>183</v>
      </c>
      <c r="C235" s="58" t="s">
        <v>37</v>
      </c>
      <c r="D235" s="59">
        <v>743</v>
      </c>
      <c r="E235" s="81" t="s">
        <v>195</v>
      </c>
      <c r="F235" s="50"/>
    </row>
    <row r="236" spans="1:6" x14ac:dyDescent="0.15">
      <c r="A236" s="80">
        <v>142706068</v>
      </c>
      <c r="B236" s="41" t="s">
        <v>183</v>
      </c>
      <c r="C236" s="58" t="s">
        <v>37</v>
      </c>
      <c r="D236" s="59">
        <v>279</v>
      </c>
      <c r="E236" s="81" t="s">
        <v>195</v>
      </c>
      <c r="F236" s="51"/>
    </row>
    <row r="237" spans="1:6" x14ac:dyDescent="0.15">
      <c r="A237" s="80">
        <v>142706068</v>
      </c>
      <c r="B237" s="41" t="s">
        <v>183</v>
      </c>
      <c r="C237" s="58" t="s">
        <v>37</v>
      </c>
      <c r="D237" s="61">
        <v>1253</v>
      </c>
      <c r="E237" s="81" t="s">
        <v>195</v>
      </c>
      <c r="F237" s="50"/>
    </row>
    <row r="238" spans="1:6" x14ac:dyDescent="0.15">
      <c r="A238" s="80">
        <v>142706068</v>
      </c>
      <c r="B238" s="41" t="s">
        <v>183</v>
      </c>
      <c r="C238" s="58" t="s">
        <v>37</v>
      </c>
      <c r="D238" s="61">
        <v>464</v>
      </c>
      <c r="E238" s="81" t="s">
        <v>195</v>
      </c>
      <c r="F238" s="50"/>
    </row>
    <row r="239" spans="1:6" x14ac:dyDescent="0.15">
      <c r="A239" s="80">
        <v>142706068</v>
      </c>
      <c r="B239" s="41" t="s">
        <v>183</v>
      </c>
      <c r="C239" s="58" t="s">
        <v>37</v>
      </c>
      <c r="D239" s="59">
        <v>2088</v>
      </c>
      <c r="E239" s="81" t="s">
        <v>195</v>
      </c>
      <c r="F239" s="51"/>
    </row>
    <row r="240" spans="1:6" x14ac:dyDescent="0.15">
      <c r="A240" s="80">
        <v>142706093</v>
      </c>
      <c r="B240" s="41" t="s">
        <v>183</v>
      </c>
      <c r="C240" s="58" t="s">
        <v>37</v>
      </c>
      <c r="D240" s="59">
        <v>418</v>
      </c>
      <c r="E240" s="81" t="s">
        <v>195</v>
      </c>
      <c r="F240" s="50"/>
    </row>
    <row r="241" spans="1:6" x14ac:dyDescent="0.15">
      <c r="A241" s="80">
        <v>142706093</v>
      </c>
      <c r="B241" s="41" t="s">
        <v>183</v>
      </c>
      <c r="C241" s="58" t="s">
        <v>37</v>
      </c>
      <c r="D241" s="61">
        <v>232</v>
      </c>
      <c r="E241" s="81" t="s">
        <v>195</v>
      </c>
      <c r="F241" s="51"/>
    </row>
    <row r="242" spans="1:6" x14ac:dyDescent="0.15">
      <c r="A242" s="80">
        <v>142706094</v>
      </c>
      <c r="B242" s="41" t="s">
        <v>183</v>
      </c>
      <c r="C242" s="58" t="s">
        <v>37</v>
      </c>
      <c r="D242" s="59">
        <v>557</v>
      </c>
      <c r="E242" s="81" t="s">
        <v>195</v>
      </c>
      <c r="F242" s="50"/>
    </row>
    <row r="243" spans="1:6" x14ac:dyDescent="0.15">
      <c r="A243" s="80">
        <v>142706094</v>
      </c>
      <c r="B243" s="41" t="s">
        <v>183</v>
      </c>
      <c r="C243" s="58" t="s">
        <v>37</v>
      </c>
      <c r="D243" s="59">
        <v>2228</v>
      </c>
      <c r="E243" s="81" t="s">
        <v>195</v>
      </c>
      <c r="F243" s="51"/>
    </row>
    <row r="244" spans="1:6" x14ac:dyDescent="0.15">
      <c r="A244" s="80">
        <v>142706101</v>
      </c>
      <c r="B244" s="41" t="s">
        <v>183</v>
      </c>
      <c r="C244" s="58" t="s">
        <v>78</v>
      </c>
      <c r="D244" s="61">
        <v>23490</v>
      </c>
      <c r="E244" s="81" t="s">
        <v>195</v>
      </c>
      <c r="F244" s="51"/>
    </row>
    <row r="245" spans="1:6" x14ac:dyDescent="0.15">
      <c r="A245" s="80">
        <v>142706106</v>
      </c>
      <c r="B245" s="41" t="s">
        <v>183</v>
      </c>
      <c r="C245" s="58" t="s">
        <v>78</v>
      </c>
      <c r="D245" s="59">
        <v>1128</v>
      </c>
      <c r="E245" s="81" t="s">
        <v>195</v>
      </c>
      <c r="F245" s="51"/>
    </row>
    <row r="246" spans="1:6" x14ac:dyDescent="0.15">
      <c r="A246" s="80">
        <v>142706106</v>
      </c>
      <c r="B246" s="41" t="s">
        <v>183</v>
      </c>
      <c r="C246" s="58" t="s">
        <v>78</v>
      </c>
      <c r="D246" s="61">
        <v>1044</v>
      </c>
      <c r="E246" s="81" t="s">
        <v>195</v>
      </c>
      <c r="F246" s="51"/>
    </row>
    <row r="247" spans="1:6" x14ac:dyDescent="0.15">
      <c r="A247" s="80">
        <v>142706111</v>
      </c>
      <c r="B247" s="41" t="s">
        <v>183</v>
      </c>
      <c r="C247" s="58" t="s">
        <v>78</v>
      </c>
      <c r="D247" s="61">
        <v>2506</v>
      </c>
      <c r="E247" s="81" t="s">
        <v>195</v>
      </c>
      <c r="F247" s="50"/>
    </row>
    <row r="248" spans="1:6" x14ac:dyDescent="0.15">
      <c r="A248" s="80">
        <v>142706111</v>
      </c>
      <c r="B248" s="41" t="s">
        <v>183</v>
      </c>
      <c r="C248" s="58" t="s">
        <v>78</v>
      </c>
      <c r="D248" s="59">
        <v>6496</v>
      </c>
      <c r="E248" s="81" t="s">
        <v>195</v>
      </c>
      <c r="F248" s="51"/>
    </row>
    <row r="249" spans="1:6" x14ac:dyDescent="0.15">
      <c r="A249" s="80">
        <v>142706111</v>
      </c>
      <c r="B249" s="41" t="s">
        <v>183</v>
      </c>
      <c r="C249" s="58" t="s">
        <v>78</v>
      </c>
      <c r="D249" s="61">
        <v>2088</v>
      </c>
      <c r="E249" s="81" t="s">
        <v>195</v>
      </c>
      <c r="F249" s="51"/>
    </row>
    <row r="250" spans="1:6" x14ac:dyDescent="0.15">
      <c r="A250" s="80">
        <v>142716113</v>
      </c>
      <c r="B250" s="41" t="s">
        <v>184</v>
      </c>
      <c r="C250" s="58" t="s">
        <v>144</v>
      </c>
      <c r="D250" s="59">
        <v>5769</v>
      </c>
      <c r="E250" s="81" t="s">
        <v>195</v>
      </c>
      <c r="F250" s="50"/>
    </row>
    <row r="251" spans="1:6" x14ac:dyDescent="0.15">
      <c r="A251" s="80">
        <v>142716118</v>
      </c>
      <c r="B251" s="41" t="s">
        <v>183</v>
      </c>
      <c r="C251" s="58" t="s">
        <v>37</v>
      </c>
      <c r="D251" s="59">
        <v>557</v>
      </c>
      <c r="E251" s="81" t="s">
        <v>195</v>
      </c>
      <c r="F251" s="51"/>
    </row>
    <row r="252" spans="1:6" x14ac:dyDescent="0.15">
      <c r="A252" s="80">
        <v>142716118</v>
      </c>
      <c r="B252" s="41" t="s">
        <v>183</v>
      </c>
      <c r="C252" s="58" t="s">
        <v>37</v>
      </c>
      <c r="D252" s="61">
        <v>232</v>
      </c>
      <c r="E252" s="81" t="s">
        <v>195</v>
      </c>
      <c r="F252" s="50"/>
    </row>
    <row r="253" spans="1:6" x14ac:dyDescent="0.15">
      <c r="A253" s="80">
        <v>142716119</v>
      </c>
      <c r="B253" s="41" t="s">
        <v>183</v>
      </c>
      <c r="C253" s="58" t="s">
        <v>37</v>
      </c>
      <c r="D253" s="61">
        <v>743</v>
      </c>
      <c r="E253" s="81" t="s">
        <v>195</v>
      </c>
      <c r="F253" s="50"/>
    </row>
    <row r="254" spans="1:6" x14ac:dyDescent="0.15">
      <c r="A254" s="80">
        <v>142716122</v>
      </c>
      <c r="B254" s="41" t="s">
        <v>183</v>
      </c>
      <c r="C254" s="58" t="s">
        <v>37</v>
      </c>
      <c r="D254" s="61">
        <v>140</v>
      </c>
      <c r="E254" s="81" t="s">
        <v>195</v>
      </c>
      <c r="F254" s="51"/>
    </row>
    <row r="255" spans="1:6" x14ac:dyDescent="0.15">
      <c r="A255" s="80">
        <v>142716122</v>
      </c>
      <c r="B255" s="41" t="s">
        <v>183</v>
      </c>
      <c r="C255" s="58" t="s">
        <v>37</v>
      </c>
      <c r="D255" s="59">
        <v>279</v>
      </c>
      <c r="E255" s="81" t="s">
        <v>195</v>
      </c>
      <c r="F255" s="51"/>
    </row>
    <row r="256" spans="1:6" x14ac:dyDescent="0.15">
      <c r="A256" s="80">
        <v>142716131</v>
      </c>
      <c r="B256" s="41" t="s">
        <v>184</v>
      </c>
      <c r="C256" s="58" t="s">
        <v>78</v>
      </c>
      <c r="D256" s="59">
        <v>3898</v>
      </c>
      <c r="E256" s="81" t="s">
        <v>195</v>
      </c>
      <c r="F256" s="50"/>
    </row>
    <row r="257" spans="1:6" x14ac:dyDescent="0.15">
      <c r="A257" s="80">
        <v>142716134</v>
      </c>
      <c r="B257" s="41" t="s">
        <v>184</v>
      </c>
      <c r="C257" s="58" t="s">
        <v>144</v>
      </c>
      <c r="D257" s="61">
        <v>2413</v>
      </c>
      <c r="E257" s="81" t="s">
        <v>195</v>
      </c>
      <c r="F257" s="51"/>
    </row>
    <row r="258" spans="1:6" x14ac:dyDescent="0.15">
      <c r="A258" s="80">
        <v>142716136</v>
      </c>
      <c r="B258" s="41" t="s">
        <v>185</v>
      </c>
      <c r="C258" s="58" t="s">
        <v>144</v>
      </c>
      <c r="D258" s="61">
        <v>8909</v>
      </c>
      <c r="E258" s="81" t="s">
        <v>195</v>
      </c>
      <c r="F258" s="50"/>
    </row>
    <row r="259" spans="1:6" x14ac:dyDescent="0.15">
      <c r="A259" s="80">
        <v>142716137</v>
      </c>
      <c r="B259" s="41" t="s">
        <v>184</v>
      </c>
      <c r="C259" s="58" t="s">
        <v>144</v>
      </c>
      <c r="D259" s="59">
        <v>11136</v>
      </c>
      <c r="E259" s="81" t="s">
        <v>195</v>
      </c>
      <c r="F259" s="50"/>
    </row>
    <row r="260" spans="1:6" x14ac:dyDescent="0.15">
      <c r="A260" s="80">
        <v>142716138</v>
      </c>
      <c r="B260" s="41" t="s">
        <v>184</v>
      </c>
      <c r="C260" s="58" t="s">
        <v>78</v>
      </c>
      <c r="D260" s="61">
        <v>8457</v>
      </c>
      <c r="E260" s="81" t="s">
        <v>195</v>
      </c>
      <c r="F260" s="51"/>
    </row>
    <row r="261" spans="1:6" x14ac:dyDescent="0.15">
      <c r="A261" s="80">
        <v>142716150</v>
      </c>
      <c r="B261" s="41" t="s">
        <v>183</v>
      </c>
      <c r="C261" s="58" t="s">
        <v>37</v>
      </c>
      <c r="D261" s="59">
        <v>1253</v>
      </c>
      <c r="E261" s="81" t="s">
        <v>195</v>
      </c>
      <c r="F261" s="51"/>
    </row>
    <row r="262" spans="1:6" x14ac:dyDescent="0.15">
      <c r="A262" s="80">
        <v>142716150</v>
      </c>
      <c r="B262" s="41" t="s">
        <v>183</v>
      </c>
      <c r="C262" s="58" t="s">
        <v>37</v>
      </c>
      <c r="D262" s="59">
        <v>3132</v>
      </c>
      <c r="E262" s="81" t="s">
        <v>195</v>
      </c>
      <c r="F262" s="51"/>
    </row>
    <row r="263" spans="1:6" x14ac:dyDescent="0.15">
      <c r="A263" s="80">
        <v>142716150</v>
      </c>
      <c r="B263" s="41" t="s">
        <v>183</v>
      </c>
      <c r="C263" s="58" t="s">
        <v>37</v>
      </c>
      <c r="D263" s="61">
        <v>4009</v>
      </c>
      <c r="E263" s="81" t="s">
        <v>195</v>
      </c>
      <c r="F263" s="50"/>
    </row>
    <row r="264" spans="1:6" x14ac:dyDescent="0.15">
      <c r="A264" s="80">
        <v>142716151</v>
      </c>
      <c r="B264" s="41" t="s">
        <v>183</v>
      </c>
      <c r="C264" s="58" t="s">
        <v>37</v>
      </c>
      <c r="D264" s="59">
        <v>2228</v>
      </c>
      <c r="E264" s="81" t="s">
        <v>195</v>
      </c>
      <c r="F264" s="51"/>
    </row>
    <row r="265" spans="1:6" x14ac:dyDescent="0.15">
      <c r="A265" s="80">
        <v>142716151</v>
      </c>
      <c r="B265" s="41" t="s">
        <v>183</v>
      </c>
      <c r="C265" s="58" t="s">
        <v>37</v>
      </c>
      <c r="D265" s="61">
        <v>7424</v>
      </c>
      <c r="E265" s="81" t="s">
        <v>195</v>
      </c>
      <c r="F265" s="50"/>
    </row>
    <row r="266" spans="1:6" x14ac:dyDescent="0.15">
      <c r="A266" s="80">
        <v>142716151</v>
      </c>
      <c r="B266" s="41" t="s">
        <v>183</v>
      </c>
      <c r="C266" s="58" t="s">
        <v>37</v>
      </c>
      <c r="D266" s="61">
        <v>1485</v>
      </c>
      <c r="E266" s="81" t="s">
        <v>195</v>
      </c>
      <c r="F266" s="50"/>
    </row>
    <row r="267" spans="1:6" x14ac:dyDescent="0.15">
      <c r="A267" s="80">
        <v>142716168</v>
      </c>
      <c r="B267" s="41" t="s">
        <v>184</v>
      </c>
      <c r="C267" s="58" t="s">
        <v>37</v>
      </c>
      <c r="D267" s="61">
        <v>372</v>
      </c>
      <c r="E267" s="81" t="s">
        <v>195</v>
      </c>
      <c r="F267" s="51"/>
    </row>
    <row r="268" spans="1:6" x14ac:dyDescent="0.15">
      <c r="A268" s="80">
        <v>142716168</v>
      </c>
      <c r="B268" s="41" t="s">
        <v>184</v>
      </c>
      <c r="C268" s="58" t="s">
        <v>37</v>
      </c>
      <c r="D268" s="59">
        <v>1411</v>
      </c>
      <c r="E268" s="81" t="s">
        <v>195</v>
      </c>
      <c r="F268" s="50"/>
    </row>
    <row r="269" spans="1:6" x14ac:dyDescent="0.15">
      <c r="A269" s="80">
        <v>142716170</v>
      </c>
      <c r="B269" s="41" t="s">
        <v>183</v>
      </c>
      <c r="C269" s="58" t="s">
        <v>37</v>
      </c>
      <c r="D269" s="59">
        <v>7424</v>
      </c>
      <c r="E269" s="81" t="s">
        <v>195</v>
      </c>
      <c r="F269" s="51"/>
    </row>
    <row r="270" spans="1:6" x14ac:dyDescent="0.15">
      <c r="A270" s="80">
        <v>142716170</v>
      </c>
      <c r="B270" s="41" t="s">
        <v>183</v>
      </c>
      <c r="C270" s="58" t="s">
        <v>37</v>
      </c>
      <c r="D270" s="61">
        <v>2228</v>
      </c>
      <c r="E270" s="81" t="s">
        <v>195</v>
      </c>
      <c r="F270" s="51"/>
    </row>
    <row r="271" spans="1:6" x14ac:dyDescent="0.15">
      <c r="A271" s="80">
        <v>142716176</v>
      </c>
      <c r="B271" s="41" t="s">
        <v>183</v>
      </c>
      <c r="C271" s="58" t="s">
        <v>37</v>
      </c>
      <c r="D271" s="61">
        <v>140</v>
      </c>
      <c r="E271" s="81" t="s">
        <v>195</v>
      </c>
      <c r="F271" s="50"/>
    </row>
    <row r="272" spans="1:6" x14ac:dyDescent="0.15">
      <c r="A272" s="80">
        <v>142716182</v>
      </c>
      <c r="B272" s="41" t="s">
        <v>184</v>
      </c>
      <c r="C272" s="58" t="s">
        <v>78</v>
      </c>
      <c r="D272" s="61">
        <v>2506</v>
      </c>
      <c r="E272" s="81" t="s">
        <v>195</v>
      </c>
      <c r="F272" s="50"/>
    </row>
    <row r="273" spans="1:6" x14ac:dyDescent="0.15">
      <c r="A273" s="80">
        <v>142716182</v>
      </c>
      <c r="B273" s="41" t="s">
        <v>184</v>
      </c>
      <c r="C273" s="58" t="s">
        <v>78</v>
      </c>
      <c r="D273" s="59">
        <v>6960</v>
      </c>
      <c r="E273" s="81" t="s">
        <v>195</v>
      </c>
      <c r="F273" s="51"/>
    </row>
    <row r="274" spans="1:6" x14ac:dyDescent="0.15">
      <c r="A274" s="80">
        <v>142716182</v>
      </c>
      <c r="B274" s="41" t="s">
        <v>184</v>
      </c>
      <c r="C274" s="58" t="s">
        <v>78</v>
      </c>
      <c r="D274" s="61">
        <v>696</v>
      </c>
      <c r="E274" s="81" t="s">
        <v>195</v>
      </c>
      <c r="F274" s="50"/>
    </row>
    <row r="275" spans="1:6" x14ac:dyDescent="0.15">
      <c r="A275" s="80">
        <v>142716182</v>
      </c>
      <c r="B275" s="41" t="s">
        <v>184</v>
      </c>
      <c r="C275" s="58" t="s">
        <v>78</v>
      </c>
      <c r="D275" s="59">
        <v>8770</v>
      </c>
      <c r="E275" s="81" t="s">
        <v>195</v>
      </c>
      <c r="F275" s="51"/>
    </row>
    <row r="276" spans="1:6" x14ac:dyDescent="0.15">
      <c r="A276" s="80">
        <v>142716192</v>
      </c>
      <c r="B276" s="41" t="s">
        <v>184</v>
      </c>
      <c r="C276" s="58" t="s">
        <v>144</v>
      </c>
      <c r="D276" s="61">
        <v>6615</v>
      </c>
      <c r="E276" s="81" t="s">
        <v>195</v>
      </c>
      <c r="F276" s="50"/>
    </row>
    <row r="277" spans="1:6" x14ac:dyDescent="0.15">
      <c r="A277" s="80">
        <v>142716192</v>
      </c>
      <c r="B277" s="41" t="s">
        <v>184</v>
      </c>
      <c r="C277" s="58" t="s">
        <v>144</v>
      </c>
      <c r="D277" s="59">
        <v>10023</v>
      </c>
      <c r="E277" s="81" t="s">
        <v>195</v>
      </c>
      <c r="F277" s="50"/>
    </row>
    <row r="278" spans="1:6" x14ac:dyDescent="0.15">
      <c r="A278" s="80">
        <v>142716192</v>
      </c>
      <c r="B278" s="41" t="s">
        <v>184</v>
      </c>
      <c r="C278" s="58" t="s">
        <v>144</v>
      </c>
      <c r="D278" s="61">
        <v>1120</v>
      </c>
      <c r="E278" s="81" t="s">
        <v>195</v>
      </c>
      <c r="F278" s="51"/>
    </row>
    <row r="279" spans="1:6" x14ac:dyDescent="0.15">
      <c r="A279" s="80">
        <v>142716209</v>
      </c>
      <c r="B279" s="41" t="s">
        <v>183</v>
      </c>
      <c r="C279" s="58" t="s">
        <v>37</v>
      </c>
      <c r="D279" s="61">
        <v>2228</v>
      </c>
      <c r="E279" s="81" t="s">
        <v>195</v>
      </c>
      <c r="F279" s="51"/>
    </row>
    <row r="280" spans="1:6" x14ac:dyDescent="0.15">
      <c r="A280" s="80">
        <v>142716210</v>
      </c>
      <c r="B280" s="41" t="s">
        <v>183</v>
      </c>
      <c r="C280" s="58" t="s">
        <v>37</v>
      </c>
      <c r="D280" s="61">
        <v>1044</v>
      </c>
      <c r="E280" s="81" t="s">
        <v>195</v>
      </c>
      <c r="F280" s="50"/>
    </row>
    <row r="281" spans="1:6" x14ac:dyDescent="0.15">
      <c r="A281" s="80">
        <v>142716223</v>
      </c>
      <c r="B281" s="41" t="s">
        <v>183</v>
      </c>
      <c r="C281" s="58" t="s">
        <v>37</v>
      </c>
      <c r="D281" s="59">
        <v>836</v>
      </c>
      <c r="E281" s="81" t="s">
        <v>195</v>
      </c>
      <c r="F281" s="51"/>
    </row>
    <row r="282" spans="1:6" x14ac:dyDescent="0.15">
      <c r="A282" s="80">
        <v>142716223</v>
      </c>
      <c r="B282" s="41" t="s">
        <v>183</v>
      </c>
      <c r="C282" s="58" t="s">
        <v>37</v>
      </c>
      <c r="D282" s="61">
        <v>4176</v>
      </c>
      <c r="E282" s="81" t="s">
        <v>195</v>
      </c>
      <c r="F282" s="50"/>
    </row>
    <row r="283" spans="1:6" x14ac:dyDescent="0.15">
      <c r="A283" s="80">
        <v>142716225</v>
      </c>
      <c r="B283" s="41" t="s">
        <v>184</v>
      </c>
      <c r="C283" s="58" t="s">
        <v>37</v>
      </c>
      <c r="D283" s="61">
        <v>1114</v>
      </c>
      <c r="E283" s="81" t="s">
        <v>195</v>
      </c>
      <c r="F283" s="51"/>
    </row>
    <row r="284" spans="1:6" x14ac:dyDescent="0.15">
      <c r="A284" s="80">
        <v>142716225</v>
      </c>
      <c r="B284" s="41" t="s">
        <v>184</v>
      </c>
      <c r="C284" s="58" t="s">
        <v>37</v>
      </c>
      <c r="D284" s="59">
        <v>4455</v>
      </c>
      <c r="E284" s="81" t="s">
        <v>195</v>
      </c>
      <c r="F284" s="50"/>
    </row>
    <row r="285" spans="1:6" x14ac:dyDescent="0.15">
      <c r="A285" s="80">
        <v>142716225</v>
      </c>
      <c r="B285" s="41" t="s">
        <v>184</v>
      </c>
      <c r="C285" s="58" t="s">
        <v>37</v>
      </c>
      <c r="D285" s="61">
        <v>2228</v>
      </c>
      <c r="E285" s="81" t="s">
        <v>195</v>
      </c>
      <c r="F285" s="51"/>
    </row>
    <row r="286" spans="1:6" x14ac:dyDescent="0.15">
      <c r="A286" s="80">
        <v>142716226</v>
      </c>
      <c r="B286" s="41" t="s">
        <v>184</v>
      </c>
      <c r="C286" s="58" t="s">
        <v>37</v>
      </c>
      <c r="D286" s="61">
        <v>418</v>
      </c>
      <c r="E286" s="81" t="s">
        <v>195</v>
      </c>
      <c r="F286" s="51"/>
    </row>
    <row r="287" spans="1:6" x14ac:dyDescent="0.15">
      <c r="A287" s="80">
        <v>142716226</v>
      </c>
      <c r="B287" s="41" t="s">
        <v>184</v>
      </c>
      <c r="C287" s="58" t="s">
        <v>37</v>
      </c>
      <c r="D287" s="61">
        <v>696</v>
      </c>
      <c r="E287" s="81" t="s">
        <v>195</v>
      </c>
      <c r="F287" s="50"/>
    </row>
    <row r="288" spans="1:6" x14ac:dyDescent="0.15">
      <c r="A288" s="80">
        <v>142716226</v>
      </c>
      <c r="B288" s="41" t="s">
        <v>184</v>
      </c>
      <c r="C288" s="58" t="s">
        <v>37</v>
      </c>
      <c r="D288" s="61">
        <v>2088</v>
      </c>
      <c r="E288" s="81" t="s">
        <v>195</v>
      </c>
      <c r="F288" s="50"/>
    </row>
    <row r="289" spans="1:6" x14ac:dyDescent="0.15">
      <c r="A289" s="80">
        <v>142716226</v>
      </c>
      <c r="B289" s="41" t="s">
        <v>184</v>
      </c>
      <c r="C289" s="58" t="s">
        <v>37</v>
      </c>
      <c r="D289" s="61">
        <v>232</v>
      </c>
      <c r="E289" s="81" t="s">
        <v>195</v>
      </c>
      <c r="F289" s="51"/>
    </row>
    <row r="290" spans="1:6" x14ac:dyDescent="0.15">
      <c r="A290" s="80">
        <v>142716239</v>
      </c>
      <c r="B290" s="41" t="s">
        <v>184</v>
      </c>
      <c r="C290" s="58" t="s">
        <v>37</v>
      </c>
      <c r="D290" s="61">
        <v>279</v>
      </c>
      <c r="E290" s="81" t="s">
        <v>195</v>
      </c>
      <c r="F290" s="50"/>
    </row>
    <row r="291" spans="1:6" x14ac:dyDescent="0.15">
      <c r="A291" s="80">
        <v>142716239</v>
      </c>
      <c r="B291" s="41" t="s">
        <v>184</v>
      </c>
      <c r="C291" s="58" t="s">
        <v>37</v>
      </c>
      <c r="D291" s="59">
        <v>70</v>
      </c>
      <c r="E291" s="81" t="s">
        <v>195</v>
      </c>
      <c r="F291" s="51"/>
    </row>
    <row r="292" spans="1:6" x14ac:dyDescent="0.15">
      <c r="A292" s="80">
        <v>142716239</v>
      </c>
      <c r="B292" s="41" t="s">
        <v>184</v>
      </c>
      <c r="C292" s="58" t="s">
        <v>37</v>
      </c>
      <c r="D292" s="61">
        <v>836</v>
      </c>
      <c r="E292" s="81" t="s">
        <v>195</v>
      </c>
      <c r="F292" s="51"/>
    </row>
    <row r="293" spans="1:6" x14ac:dyDescent="0.15">
      <c r="A293" s="80">
        <v>142716239</v>
      </c>
      <c r="B293" s="41" t="s">
        <v>184</v>
      </c>
      <c r="C293" s="58" t="s">
        <v>37</v>
      </c>
      <c r="D293" s="59">
        <v>557</v>
      </c>
      <c r="E293" s="81" t="s">
        <v>195</v>
      </c>
      <c r="F293" s="51"/>
    </row>
    <row r="294" spans="1:6" x14ac:dyDescent="0.15">
      <c r="A294" s="80">
        <v>142716242</v>
      </c>
      <c r="B294" s="41" t="s">
        <v>184</v>
      </c>
      <c r="C294" s="58" t="s">
        <v>7</v>
      </c>
      <c r="D294" s="61">
        <v>650</v>
      </c>
      <c r="E294" s="81" t="s">
        <v>195</v>
      </c>
      <c r="F294" s="50"/>
    </row>
    <row r="295" spans="1:6" x14ac:dyDescent="0.15">
      <c r="A295" s="80">
        <v>142716247</v>
      </c>
      <c r="B295" s="41" t="s">
        <v>184</v>
      </c>
      <c r="C295" s="58" t="s">
        <v>7</v>
      </c>
      <c r="D295" s="59">
        <v>1235</v>
      </c>
      <c r="E295" s="81" t="s">
        <v>195</v>
      </c>
      <c r="F295" s="51"/>
    </row>
    <row r="296" spans="1:6" x14ac:dyDescent="0.15">
      <c r="A296" s="80">
        <v>142716247</v>
      </c>
      <c r="B296" s="41" t="s">
        <v>184</v>
      </c>
      <c r="C296" s="58" t="s">
        <v>7</v>
      </c>
      <c r="D296" s="61">
        <v>260</v>
      </c>
      <c r="E296" s="81" t="s">
        <v>195</v>
      </c>
      <c r="F296" s="50"/>
    </row>
    <row r="297" spans="1:6" x14ac:dyDescent="0.15">
      <c r="A297" s="80">
        <v>142716248</v>
      </c>
      <c r="B297" s="41" t="s">
        <v>184</v>
      </c>
      <c r="C297" s="58" t="s">
        <v>7</v>
      </c>
      <c r="D297" s="59">
        <v>130</v>
      </c>
      <c r="E297" s="81" t="s">
        <v>195</v>
      </c>
      <c r="F297" s="51"/>
    </row>
    <row r="298" spans="1:6" x14ac:dyDescent="0.15">
      <c r="A298" s="80">
        <v>142716248</v>
      </c>
      <c r="B298" s="41" t="s">
        <v>184</v>
      </c>
      <c r="C298" s="58" t="s">
        <v>7</v>
      </c>
      <c r="D298" s="61">
        <v>223</v>
      </c>
      <c r="E298" s="81" t="s">
        <v>195</v>
      </c>
      <c r="F298" s="51"/>
    </row>
    <row r="299" spans="1:6" x14ac:dyDescent="0.15">
      <c r="A299" s="80">
        <v>142716248</v>
      </c>
      <c r="B299" s="41" t="s">
        <v>184</v>
      </c>
      <c r="C299" s="58" t="s">
        <v>7</v>
      </c>
      <c r="D299" s="59">
        <v>26727</v>
      </c>
      <c r="E299" s="81" t="s">
        <v>195</v>
      </c>
      <c r="F299" s="50"/>
    </row>
    <row r="300" spans="1:6" x14ac:dyDescent="0.15">
      <c r="A300" s="80">
        <v>142716250</v>
      </c>
      <c r="B300" s="41" t="s">
        <v>184</v>
      </c>
      <c r="C300" s="58" t="s">
        <v>7</v>
      </c>
      <c r="D300" s="61">
        <v>3898</v>
      </c>
      <c r="E300" s="81" t="s">
        <v>195</v>
      </c>
      <c r="F300" s="51"/>
    </row>
    <row r="301" spans="1:6" x14ac:dyDescent="0.15">
      <c r="A301" s="80">
        <v>142716251</v>
      </c>
      <c r="B301" s="41" t="s">
        <v>184</v>
      </c>
      <c r="C301" s="58" t="s">
        <v>7</v>
      </c>
      <c r="D301" s="59">
        <v>3898</v>
      </c>
      <c r="E301" s="81" t="s">
        <v>195</v>
      </c>
      <c r="F301" s="50"/>
    </row>
    <row r="302" spans="1:6" x14ac:dyDescent="0.15">
      <c r="A302" s="80">
        <v>142726264</v>
      </c>
      <c r="B302" s="41" t="s">
        <v>184</v>
      </c>
      <c r="C302" s="58" t="s">
        <v>37</v>
      </c>
      <c r="D302" s="59">
        <v>1114</v>
      </c>
      <c r="E302" s="81" t="s">
        <v>195</v>
      </c>
      <c r="F302" s="51"/>
    </row>
    <row r="303" spans="1:6" x14ac:dyDescent="0.15">
      <c r="A303" s="80">
        <v>142726264</v>
      </c>
      <c r="B303" s="41" t="s">
        <v>184</v>
      </c>
      <c r="C303" s="58" t="s">
        <v>37</v>
      </c>
      <c r="D303" s="61">
        <v>2228</v>
      </c>
      <c r="E303" s="81" t="s">
        <v>195</v>
      </c>
      <c r="F303" s="50"/>
    </row>
    <row r="304" spans="1:6" x14ac:dyDescent="0.15">
      <c r="A304" s="80">
        <v>142726264</v>
      </c>
      <c r="B304" s="41" t="s">
        <v>184</v>
      </c>
      <c r="C304" s="58" t="s">
        <v>37</v>
      </c>
      <c r="D304" s="59">
        <v>4455</v>
      </c>
      <c r="E304" s="81" t="s">
        <v>195</v>
      </c>
      <c r="F304" s="50"/>
    </row>
    <row r="305" spans="1:6" x14ac:dyDescent="0.15">
      <c r="A305" s="80">
        <v>142726265</v>
      </c>
      <c r="B305" s="41" t="s">
        <v>184</v>
      </c>
      <c r="C305" s="58" t="s">
        <v>37</v>
      </c>
      <c r="D305" s="61">
        <v>24</v>
      </c>
      <c r="E305" s="81" t="s">
        <v>195</v>
      </c>
      <c r="F305" s="50"/>
    </row>
    <row r="306" spans="1:6" x14ac:dyDescent="0.15">
      <c r="A306" s="80">
        <v>142726265</v>
      </c>
      <c r="B306" s="41" t="s">
        <v>184</v>
      </c>
      <c r="C306" s="58" t="s">
        <v>37</v>
      </c>
      <c r="D306" s="61">
        <v>3132</v>
      </c>
      <c r="E306" s="81" t="s">
        <v>195</v>
      </c>
      <c r="F306" s="51"/>
    </row>
    <row r="307" spans="1:6" x14ac:dyDescent="0.15">
      <c r="A307" s="80">
        <v>142726276</v>
      </c>
      <c r="B307" s="41" t="s">
        <v>184</v>
      </c>
      <c r="C307" s="58" t="s">
        <v>78</v>
      </c>
      <c r="D307" s="61">
        <v>502</v>
      </c>
      <c r="E307" s="81" t="s">
        <v>195</v>
      </c>
      <c r="F307" s="50"/>
    </row>
    <row r="308" spans="1:6" x14ac:dyDescent="0.15">
      <c r="A308" s="80">
        <v>142726276</v>
      </c>
      <c r="B308" s="41" t="s">
        <v>184</v>
      </c>
      <c r="C308" s="58" t="s">
        <v>78</v>
      </c>
      <c r="D308" s="59">
        <v>1949</v>
      </c>
      <c r="E308" s="81" t="s">
        <v>195</v>
      </c>
      <c r="F308" s="51"/>
    </row>
    <row r="309" spans="1:6" x14ac:dyDescent="0.15">
      <c r="A309" s="80">
        <v>142726276</v>
      </c>
      <c r="B309" s="41" t="s">
        <v>184</v>
      </c>
      <c r="C309" s="58" t="s">
        <v>78</v>
      </c>
      <c r="D309" s="61">
        <v>564</v>
      </c>
      <c r="E309" s="81" t="s">
        <v>195</v>
      </c>
      <c r="F309" s="50"/>
    </row>
    <row r="310" spans="1:6" x14ac:dyDescent="0.15">
      <c r="A310" s="80">
        <v>142726276</v>
      </c>
      <c r="B310" s="41" t="s">
        <v>184</v>
      </c>
      <c r="C310" s="58" t="s">
        <v>78</v>
      </c>
      <c r="D310" s="59">
        <v>1880</v>
      </c>
      <c r="E310" s="81" t="s">
        <v>195</v>
      </c>
      <c r="F310" s="51"/>
    </row>
    <row r="311" spans="1:6" x14ac:dyDescent="0.15">
      <c r="A311" s="80">
        <v>142726276</v>
      </c>
      <c r="B311" s="41" t="s">
        <v>184</v>
      </c>
      <c r="C311" s="58" t="s">
        <v>78</v>
      </c>
      <c r="D311" s="61">
        <v>2339</v>
      </c>
      <c r="E311" s="81" t="s">
        <v>195</v>
      </c>
      <c r="F311" s="51"/>
    </row>
    <row r="312" spans="1:6" x14ac:dyDescent="0.15">
      <c r="A312" s="80">
        <v>142726278</v>
      </c>
      <c r="B312" s="41" t="s">
        <v>184</v>
      </c>
      <c r="C312" s="58" t="s">
        <v>78</v>
      </c>
      <c r="D312" s="59">
        <v>3898</v>
      </c>
      <c r="E312" s="81" t="s">
        <v>195</v>
      </c>
      <c r="F312" s="51"/>
    </row>
    <row r="313" spans="1:6" x14ac:dyDescent="0.15">
      <c r="A313" s="80">
        <v>142726278</v>
      </c>
      <c r="B313" s="41" t="s">
        <v>184</v>
      </c>
      <c r="C313" s="58" t="s">
        <v>78</v>
      </c>
      <c r="D313" s="61">
        <v>223</v>
      </c>
      <c r="E313" s="81" t="s">
        <v>195</v>
      </c>
      <c r="F313" s="50"/>
    </row>
    <row r="314" spans="1:6" x14ac:dyDescent="0.15">
      <c r="A314" s="80">
        <v>142726278</v>
      </c>
      <c r="B314" s="41" t="s">
        <v>184</v>
      </c>
      <c r="C314" s="58" t="s">
        <v>78</v>
      </c>
      <c r="D314" s="59">
        <v>1114</v>
      </c>
      <c r="E314" s="81" t="s">
        <v>195</v>
      </c>
      <c r="F314" s="50"/>
    </row>
    <row r="315" spans="1:6" x14ac:dyDescent="0.15">
      <c r="A315" s="80">
        <v>142726278</v>
      </c>
      <c r="B315" s="41" t="s">
        <v>184</v>
      </c>
      <c r="C315" s="58" t="s">
        <v>78</v>
      </c>
      <c r="D315" s="61">
        <v>1114</v>
      </c>
      <c r="E315" s="81" t="s">
        <v>195</v>
      </c>
      <c r="F315" s="51"/>
    </row>
    <row r="316" spans="1:6" x14ac:dyDescent="0.15">
      <c r="A316" s="80">
        <v>142726281</v>
      </c>
      <c r="B316" s="41" t="s">
        <v>184</v>
      </c>
      <c r="C316" s="58" t="s">
        <v>78</v>
      </c>
      <c r="D316" s="61">
        <v>3007</v>
      </c>
      <c r="E316" s="81" t="s">
        <v>195</v>
      </c>
      <c r="F316" s="50"/>
    </row>
    <row r="317" spans="1:6" x14ac:dyDescent="0.15">
      <c r="A317" s="80">
        <v>142726281</v>
      </c>
      <c r="B317" s="41" t="s">
        <v>184</v>
      </c>
      <c r="C317" s="58" t="s">
        <v>78</v>
      </c>
      <c r="D317" s="59">
        <v>1044</v>
      </c>
      <c r="E317" s="81" t="s">
        <v>195</v>
      </c>
      <c r="F317" s="50"/>
    </row>
    <row r="318" spans="1:6" x14ac:dyDescent="0.15">
      <c r="A318" s="80">
        <v>142726281</v>
      </c>
      <c r="B318" s="41" t="s">
        <v>184</v>
      </c>
      <c r="C318" s="58" t="s">
        <v>78</v>
      </c>
      <c r="D318" s="61">
        <v>919</v>
      </c>
      <c r="E318" s="81" t="s">
        <v>195</v>
      </c>
      <c r="F318" s="50"/>
    </row>
    <row r="319" spans="1:6" x14ac:dyDescent="0.15">
      <c r="A319" s="80">
        <v>142726281</v>
      </c>
      <c r="B319" s="41" t="s">
        <v>184</v>
      </c>
      <c r="C319" s="58" t="s">
        <v>78</v>
      </c>
      <c r="D319" s="59">
        <v>452</v>
      </c>
      <c r="E319" s="81" t="s">
        <v>195</v>
      </c>
      <c r="F319" s="51"/>
    </row>
    <row r="320" spans="1:6" x14ac:dyDescent="0.15">
      <c r="A320" s="80">
        <v>142726298</v>
      </c>
      <c r="B320" s="41" t="s">
        <v>184</v>
      </c>
      <c r="C320" s="58" t="s">
        <v>37</v>
      </c>
      <c r="D320" s="59">
        <v>418</v>
      </c>
      <c r="E320" s="81" t="s">
        <v>195</v>
      </c>
      <c r="F320" s="50"/>
    </row>
    <row r="321" spans="1:6" x14ac:dyDescent="0.15">
      <c r="A321" s="80">
        <v>142726298</v>
      </c>
      <c r="B321" s="41" t="s">
        <v>184</v>
      </c>
      <c r="C321" s="58" t="s">
        <v>37</v>
      </c>
      <c r="D321" s="61">
        <v>464</v>
      </c>
      <c r="E321" s="81" t="s">
        <v>195</v>
      </c>
      <c r="F321" s="51"/>
    </row>
    <row r="322" spans="1:6" x14ac:dyDescent="0.15">
      <c r="A322" s="80">
        <v>142726299</v>
      </c>
      <c r="B322" s="41" t="s">
        <v>184</v>
      </c>
      <c r="C322" s="58" t="s">
        <v>37</v>
      </c>
      <c r="D322" s="59">
        <v>836</v>
      </c>
      <c r="E322" s="81" t="s">
        <v>195</v>
      </c>
      <c r="F322" s="50"/>
    </row>
    <row r="323" spans="1:6" x14ac:dyDescent="0.15">
      <c r="A323" s="80">
        <v>142726299</v>
      </c>
      <c r="B323" s="41" t="s">
        <v>184</v>
      </c>
      <c r="C323" s="58" t="s">
        <v>37</v>
      </c>
      <c r="D323" s="61">
        <v>2970</v>
      </c>
      <c r="E323" s="81" t="s">
        <v>195</v>
      </c>
      <c r="F323" s="50"/>
    </row>
    <row r="324" spans="1:6" x14ac:dyDescent="0.15">
      <c r="A324" s="80">
        <v>142726299</v>
      </c>
      <c r="B324" s="41" t="s">
        <v>184</v>
      </c>
      <c r="C324" s="58" t="s">
        <v>37</v>
      </c>
      <c r="D324" s="59">
        <v>7424</v>
      </c>
      <c r="E324" s="81" t="s">
        <v>195</v>
      </c>
      <c r="F324" s="51"/>
    </row>
    <row r="325" spans="1:6" x14ac:dyDescent="0.15">
      <c r="A325" s="80">
        <v>142726299</v>
      </c>
      <c r="B325" s="41" t="s">
        <v>184</v>
      </c>
      <c r="C325" s="58" t="s">
        <v>37</v>
      </c>
      <c r="D325" s="61">
        <v>4455</v>
      </c>
      <c r="E325" s="81" t="s">
        <v>195</v>
      </c>
      <c r="F325" s="50"/>
    </row>
    <row r="326" spans="1:6" x14ac:dyDescent="0.15">
      <c r="A326" s="80">
        <v>142726299</v>
      </c>
      <c r="B326" s="41" t="s">
        <v>184</v>
      </c>
      <c r="C326" s="58" t="s">
        <v>37</v>
      </c>
      <c r="D326" s="59">
        <v>743</v>
      </c>
      <c r="E326" s="81" t="s">
        <v>195</v>
      </c>
      <c r="F326" s="51"/>
    </row>
    <row r="327" spans="1:6" x14ac:dyDescent="0.15">
      <c r="A327" s="80">
        <v>142726301</v>
      </c>
      <c r="B327" s="41" t="s">
        <v>184</v>
      </c>
      <c r="C327" s="58" t="s">
        <v>37</v>
      </c>
      <c r="D327" s="61">
        <v>140</v>
      </c>
      <c r="E327" s="81" t="s">
        <v>195</v>
      </c>
      <c r="F327" s="51"/>
    </row>
    <row r="328" spans="1:6" x14ac:dyDescent="0.15">
      <c r="A328" s="80">
        <v>142726301</v>
      </c>
      <c r="B328" s="41" t="s">
        <v>184</v>
      </c>
      <c r="C328" s="58" t="s">
        <v>37</v>
      </c>
      <c r="D328" s="59">
        <v>279</v>
      </c>
      <c r="E328" s="81" t="s">
        <v>195</v>
      </c>
      <c r="F328" s="51"/>
    </row>
    <row r="329" spans="1:6" x14ac:dyDescent="0.15">
      <c r="A329" s="80">
        <v>142726302</v>
      </c>
      <c r="B329" s="41" t="s">
        <v>184</v>
      </c>
      <c r="C329" s="58" t="s">
        <v>37</v>
      </c>
      <c r="D329" s="61">
        <v>557</v>
      </c>
      <c r="E329" s="81" t="s">
        <v>195</v>
      </c>
      <c r="F329" s="50"/>
    </row>
    <row r="330" spans="1:6" x14ac:dyDescent="0.15">
      <c r="A330" s="80">
        <v>142726302</v>
      </c>
      <c r="B330" s="41" t="s">
        <v>184</v>
      </c>
      <c r="C330" s="58" t="s">
        <v>37</v>
      </c>
      <c r="D330" s="59">
        <v>557</v>
      </c>
      <c r="E330" s="81" t="s">
        <v>195</v>
      </c>
      <c r="F330" s="51"/>
    </row>
    <row r="331" spans="1:6" x14ac:dyDescent="0.15">
      <c r="A331" s="80">
        <v>142726302</v>
      </c>
      <c r="B331" s="41" t="s">
        <v>184</v>
      </c>
      <c r="C331" s="58" t="s">
        <v>37</v>
      </c>
      <c r="D331" s="61">
        <v>557</v>
      </c>
      <c r="E331" s="81" t="s">
        <v>195</v>
      </c>
      <c r="F331" s="50"/>
    </row>
    <row r="332" spans="1:6" x14ac:dyDescent="0.15">
      <c r="A332" s="80">
        <v>142726322</v>
      </c>
      <c r="B332" s="41" t="s">
        <v>184</v>
      </c>
      <c r="C332" s="58" t="s">
        <v>37</v>
      </c>
      <c r="D332" s="61">
        <v>1253</v>
      </c>
      <c r="E332" s="81" t="s">
        <v>195</v>
      </c>
      <c r="F332" s="51"/>
    </row>
    <row r="333" spans="1:6" x14ac:dyDescent="0.15">
      <c r="A333" s="80">
        <v>142726322</v>
      </c>
      <c r="B333" s="41" t="s">
        <v>184</v>
      </c>
      <c r="C333" s="58" t="s">
        <v>37</v>
      </c>
      <c r="D333" s="61">
        <v>232</v>
      </c>
      <c r="E333" s="81" t="s">
        <v>195</v>
      </c>
      <c r="F333" s="50"/>
    </row>
    <row r="334" spans="1:6" x14ac:dyDescent="0.15">
      <c r="A334" s="80">
        <v>142726323</v>
      </c>
      <c r="B334" s="41" t="s">
        <v>184</v>
      </c>
      <c r="C334" s="58" t="s">
        <v>37</v>
      </c>
      <c r="D334" s="59">
        <v>1485</v>
      </c>
      <c r="E334" s="81" t="s">
        <v>195</v>
      </c>
      <c r="F334" s="50"/>
    </row>
    <row r="335" spans="1:6" x14ac:dyDescent="0.15">
      <c r="A335" s="80">
        <v>142726323</v>
      </c>
      <c r="B335" s="41" t="s">
        <v>184</v>
      </c>
      <c r="C335" s="58" t="s">
        <v>37</v>
      </c>
      <c r="D335" s="61">
        <v>5940</v>
      </c>
      <c r="E335" s="81" t="s">
        <v>195</v>
      </c>
      <c r="F335" s="51"/>
    </row>
    <row r="336" spans="1:6" x14ac:dyDescent="0.15">
      <c r="A336" s="80">
        <v>142726323</v>
      </c>
      <c r="B336" s="41" t="s">
        <v>184</v>
      </c>
      <c r="C336" s="58" t="s">
        <v>37</v>
      </c>
      <c r="D336" s="59">
        <v>2228</v>
      </c>
      <c r="E336" s="81" t="s">
        <v>195</v>
      </c>
      <c r="F336" s="50"/>
    </row>
    <row r="337" spans="1:6" x14ac:dyDescent="0.15">
      <c r="A337" s="80">
        <v>142726323</v>
      </c>
      <c r="B337" s="41" t="s">
        <v>184</v>
      </c>
      <c r="C337" s="58" t="s">
        <v>37</v>
      </c>
      <c r="D337" s="61">
        <v>372</v>
      </c>
      <c r="E337" s="81" t="s">
        <v>195</v>
      </c>
      <c r="F337" s="51"/>
    </row>
    <row r="338" spans="1:6" x14ac:dyDescent="0.15">
      <c r="A338" s="80">
        <v>142726329</v>
      </c>
      <c r="B338" s="41" t="s">
        <v>184</v>
      </c>
      <c r="C338" s="58" t="s">
        <v>78</v>
      </c>
      <c r="D338" s="59">
        <v>15312</v>
      </c>
      <c r="E338" s="81" t="s">
        <v>195</v>
      </c>
      <c r="F338" s="50"/>
    </row>
    <row r="339" spans="1:6" x14ac:dyDescent="0.15">
      <c r="A339" s="80">
        <v>142726330</v>
      </c>
      <c r="B339" s="41" t="s">
        <v>184</v>
      </c>
      <c r="C339" s="58" t="s">
        <v>144</v>
      </c>
      <c r="D339" s="61">
        <v>2450</v>
      </c>
      <c r="E339" s="81" t="s">
        <v>195</v>
      </c>
      <c r="F339" s="51"/>
    </row>
    <row r="340" spans="1:6" x14ac:dyDescent="0.15">
      <c r="A340" s="80">
        <v>142726330</v>
      </c>
      <c r="B340" s="41" t="s">
        <v>184</v>
      </c>
      <c r="C340" s="58" t="s">
        <v>144</v>
      </c>
      <c r="D340" s="59">
        <v>8018</v>
      </c>
      <c r="E340" s="81" t="s">
        <v>195</v>
      </c>
      <c r="F340" s="50"/>
    </row>
    <row r="341" spans="1:6" x14ac:dyDescent="0.15">
      <c r="A341" s="80">
        <v>142726334</v>
      </c>
      <c r="B341" s="41" t="s">
        <v>184</v>
      </c>
      <c r="C341" s="58" t="s">
        <v>78</v>
      </c>
      <c r="D341" s="59">
        <v>2088</v>
      </c>
      <c r="E341" s="81" t="s">
        <v>195</v>
      </c>
      <c r="F341" s="50"/>
    </row>
    <row r="342" spans="1:6" x14ac:dyDescent="0.15">
      <c r="A342" s="80">
        <v>142726344</v>
      </c>
      <c r="B342" s="41" t="s">
        <v>184</v>
      </c>
      <c r="C342" s="58" t="s">
        <v>37</v>
      </c>
      <c r="D342" s="61">
        <v>4176</v>
      </c>
      <c r="E342" s="81" t="s">
        <v>195</v>
      </c>
      <c r="F342" s="51"/>
    </row>
    <row r="343" spans="1:6" x14ac:dyDescent="0.15">
      <c r="A343" s="80">
        <v>142726346</v>
      </c>
      <c r="B343" s="41" t="s">
        <v>184</v>
      </c>
      <c r="C343" s="58" t="s">
        <v>37</v>
      </c>
      <c r="D343" s="61">
        <v>1114</v>
      </c>
      <c r="E343" s="81" t="s">
        <v>195</v>
      </c>
      <c r="F343" s="50"/>
    </row>
    <row r="344" spans="1:6" x14ac:dyDescent="0.15">
      <c r="A344" s="80">
        <v>142726346</v>
      </c>
      <c r="B344" s="41" t="s">
        <v>184</v>
      </c>
      <c r="C344" s="58" t="s">
        <v>37</v>
      </c>
      <c r="D344" s="59">
        <v>4455</v>
      </c>
      <c r="E344" s="81" t="s">
        <v>195</v>
      </c>
      <c r="F344" s="51"/>
    </row>
    <row r="345" spans="1:6" x14ac:dyDescent="0.15">
      <c r="A345" s="80">
        <v>142726346</v>
      </c>
      <c r="B345" s="41" t="s">
        <v>184</v>
      </c>
      <c r="C345" s="58" t="s">
        <v>37</v>
      </c>
      <c r="D345" s="61">
        <v>14848</v>
      </c>
      <c r="E345" s="81" t="s">
        <v>195</v>
      </c>
      <c r="F345" s="50"/>
    </row>
    <row r="346" spans="1:6" x14ac:dyDescent="0.15">
      <c r="A346" s="80">
        <v>142726346</v>
      </c>
      <c r="B346" s="41" t="s">
        <v>184</v>
      </c>
      <c r="C346" s="58" t="s">
        <v>37</v>
      </c>
      <c r="D346" s="61">
        <v>6682</v>
      </c>
      <c r="E346" s="81" t="s">
        <v>195</v>
      </c>
      <c r="F346" s="50"/>
    </row>
    <row r="347" spans="1:6" x14ac:dyDescent="0.15">
      <c r="A347" s="80">
        <v>142726346</v>
      </c>
      <c r="B347" s="41" t="s">
        <v>184</v>
      </c>
      <c r="C347" s="58" t="s">
        <v>37</v>
      </c>
      <c r="D347" s="59">
        <v>1114</v>
      </c>
      <c r="E347" s="81" t="s">
        <v>195</v>
      </c>
      <c r="F347" s="51"/>
    </row>
    <row r="348" spans="1:6" x14ac:dyDescent="0.15">
      <c r="A348" s="80">
        <v>142726347</v>
      </c>
      <c r="B348" s="41" t="s">
        <v>184</v>
      </c>
      <c r="C348" s="58" t="s">
        <v>37</v>
      </c>
      <c r="D348" s="61">
        <v>1671</v>
      </c>
      <c r="E348" s="81" t="s">
        <v>195</v>
      </c>
      <c r="F348" s="50"/>
    </row>
    <row r="349" spans="1:6" x14ac:dyDescent="0.15">
      <c r="A349" s="80">
        <v>142726347</v>
      </c>
      <c r="B349" s="41" t="s">
        <v>184</v>
      </c>
      <c r="C349" s="58" t="s">
        <v>37</v>
      </c>
      <c r="D349" s="59">
        <v>464</v>
      </c>
      <c r="E349" s="81" t="s">
        <v>195</v>
      </c>
      <c r="F349" s="51"/>
    </row>
    <row r="350" spans="1:6" x14ac:dyDescent="0.15">
      <c r="A350" s="80">
        <v>142726347</v>
      </c>
      <c r="B350" s="41" t="s">
        <v>184</v>
      </c>
      <c r="C350" s="58" t="s">
        <v>37</v>
      </c>
      <c r="D350" s="59">
        <v>4176</v>
      </c>
      <c r="E350" s="81" t="s">
        <v>195</v>
      </c>
      <c r="F350" s="50"/>
    </row>
    <row r="351" spans="1:6" x14ac:dyDescent="0.15">
      <c r="A351" s="80">
        <v>142726363</v>
      </c>
      <c r="B351" s="41" t="s">
        <v>184</v>
      </c>
      <c r="C351" s="58" t="s">
        <v>144</v>
      </c>
      <c r="D351" s="59">
        <v>2228</v>
      </c>
      <c r="E351" s="81" t="s">
        <v>195</v>
      </c>
      <c r="F351" s="51"/>
    </row>
    <row r="352" spans="1:6" x14ac:dyDescent="0.15">
      <c r="A352" s="80">
        <v>142726364</v>
      </c>
      <c r="B352" s="41" t="s">
        <v>184</v>
      </c>
      <c r="C352" s="58" t="s">
        <v>37</v>
      </c>
      <c r="D352" s="61">
        <v>84</v>
      </c>
      <c r="E352" s="81" t="s">
        <v>195</v>
      </c>
      <c r="F352" s="50"/>
    </row>
    <row r="353" spans="1:6" x14ac:dyDescent="0.15">
      <c r="A353" s="80">
        <v>142726364</v>
      </c>
      <c r="B353" s="41" t="s">
        <v>184</v>
      </c>
      <c r="C353" s="58" t="s">
        <v>37</v>
      </c>
      <c r="D353" s="59">
        <v>70</v>
      </c>
      <c r="E353" s="81" t="s">
        <v>195</v>
      </c>
      <c r="F353" s="50"/>
    </row>
    <row r="354" spans="1:6" x14ac:dyDescent="0.15">
      <c r="A354" s="80">
        <v>142726364</v>
      </c>
      <c r="B354" s="41" t="s">
        <v>184</v>
      </c>
      <c r="C354" s="58" t="s">
        <v>37</v>
      </c>
      <c r="D354" s="61">
        <v>140</v>
      </c>
      <c r="E354" s="81" t="s">
        <v>195</v>
      </c>
      <c r="F354" s="50"/>
    </row>
    <row r="355" spans="1:6" x14ac:dyDescent="0.15">
      <c r="A355" s="80">
        <v>142726364</v>
      </c>
      <c r="B355" s="41" t="s">
        <v>184</v>
      </c>
      <c r="C355" s="58" t="s">
        <v>37</v>
      </c>
      <c r="D355" s="59">
        <v>279</v>
      </c>
      <c r="E355" s="81" t="s">
        <v>195</v>
      </c>
      <c r="F355" s="51"/>
    </row>
    <row r="356" spans="1:6" x14ac:dyDescent="0.15">
      <c r="A356" s="80">
        <v>142726364</v>
      </c>
      <c r="B356" s="41" t="s">
        <v>184</v>
      </c>
      <c r="C356" s="58" t="s">
        <v>37</v>
      </c>
      <c r="D356" s="61">
        <v>836</v>
      </c>
      <c r="E356" s="81" t="s">
        <v>195</v>
      </c>
      <c r="F356" s="50"/>
    </row>
    <row r="357" spans="1:6" x14ac:dyDescent="0.15">
      <c r="A357" s="80">
        <v>142726368</v>
      </c>
      <c r="B357" s="41" t="s">
        <v>184</v>
      </c>
      <c r="C357" s="58" t="s">
        <v>78</v>
      </c>
      <c r="D357" s="59">
        <v>2506</v>
      </c>
      <c r="E357" s="81" t="s">
        <v>195</v>
      </c>
      <c r="F357" s="51"/>
    </row>
    <row r="358" spans="1:6" x14ac:dyDescent="0.15">
      <c r="A358" s="80">
        <v>142726368</v>
      </c>
      <c r="B358" s="41" t="s">
        <v>184</v>
      </c>
      <c r="C358" s="58" t="s">
        <v>78</v>
      </c>
      <c r="D358" s="61">
        <v>10208</v>
      </c>
      <c r="E358" s="81" t="s">
        <v>195</v>
      </c>
      <c r="F358" s="50"/>
    </row>
    <row r="359" spans="1:6" x14ac:dyDescent="0.15">
      <c r="A359" s="80">
        <v>142726368</v>
      </c>
      <c r="B359" s="41" t="s">
        <v>184</v>
      </c>
      <c r="C359" s="58" t="s">
        <v>78</v>
      </c>
      <c r="D359" s="59">
        <v>3341</v>
      </c>
      <c r="E359" s="81" t="s">
        <v>195</v>
      </c>
      <c r="F359" s="50"/>
    </row>
    <row r="360" spans="1:6" x14ac:dyDescent="0.15">
      <c r="A360" s="80">
        <v>142726370</v>
      </c>
      <c r="B360" s="41" t="s">
        <v>184</v>
      </c>
      <c r="C360" s="58" t="s">
        <v>37</v>
      </c>
      <c r="D360" s="59">
        <v>1114</v>
      </c>
      <c r="E360" s="81" t="s">
        <v>195</v>
      </c>
      <c r="F360" s="50"/>
    </row>
    <row r="361" spans="1:6" x14ac:dyDescent="0.15">
      <c r="A361" s="80">
        <v>142726370</v>
      </c>
      <c r="B361" s="41" t="s">
        <v>184</v>
      </c>
      <c r="C361" s="58" t="s">
        <v>37</v>
      </c>
      <c r="D361" s="61">
        <v>1485</v>
      </c>
      <c r="E361" s="81" t="s">
        <v>195</v>
      </c>
      <c r="F361" s="51"/>
    </row>
    <row r="362" spans="1:6" x14ac:dyDescent="0.15">
      <c r="A362" s="80">
        <v>142726370</v>
      </c>
      <c r="B362" s="41" t="s">
        <v>184</v>
      </c>
      <c r="C362" s="58" t="s">
        <v>37</v>
      </c>
      <c r="D362" s="59">
        <v>11136</v>
      </c>
      <c r="E362" s="81" t="s">
        <v>195</v>
      </c>
      <c r="F362" s="50"/>
    </row>
    <row r="363" spans="1:6" x14ac:dyDescent="0.15">
      <c r="A363" s="80">
        <v>142726370</v>
      </c>
      <c r="B363" s="41" t="s">
        <v>184</v>
      </c>
      <c r="C363" s="58" t="s">
        <v>37</v>
      </c>
      <c r="D363" s="61">
        <v>4455</v>
      </c>
      <c r="E363" s="81" t="s">
        <v>195</v>
      </c>
      <c r="F363" s="50"/>
    </row>
    <row r="364" spans="1:6" x14ac:dyDescent="0.15">
      <c r="A364" s="80">
        <v>142726370</v>
      </c>
      <c r="B364" s="41" t="s">
        <v>184</v>
      </c>
      <c r="C364" s="58" t="s">
        <v>37</v>
      </c>
      <c r="D364" s="59">
        <v>743</v>
      </c>
      <c r="E364" s="81" t="s">
        <v>195</v>
      </c>
      <c r="F364" s="51"/>
    </row>
    <row r="365" spans="1:6" x14ac:dyDescent="0.15">
      <c r="A365" s="80">
        <v>142726371</v>
      </c>
      <c r="B365" s="41" t="s">
        <v>184</v>
      </c>
      <c r="C365" s="58" t="s">
        <v>37</v>
      </c>
      <c r="D365" s="61">
        <v>47</v>
      </c>
      <c r="E365" s="81" t="s">
        <v>195</v>
      </c>
      <c r="F365" s="50"/>
    </row>
    <row r="366" spans="1:6" x14ac:dyDescent="0.15">
      <c r="A366" s="80">
        <v>142726371</v>
      </c>
      <c r="B366" s="41" t="s">
        <v>184</v>
      </c>
      <c r="C366" s="58" t="s">
        <v>37</v>
      </c>
      <c r="D366" s="59">
        <v>2506</v>
      </c>
      <c r="E366" s="81" t="s">
        <v>195</v>
      </c>
      <c r="F366" s="51"/>
    </row>
    <row r="367" spans="1:6" x14ac:dyDescent="0.15">
      <c r="A367" s="80">
        <v>142726371</v>
      </c>
      <c r="B367" s="41" t="s">
        <v>184</v>
      </c>
      <c r="C367" s="58" t="s">
        <v>37</v>
      </c>
      <c r="D367" s="61">
        <v>2088</v>
      </c>
      <c r="E367" s="81" t="s">
        <v>195</v>
      </c>
      <c r="F367" s="50"/>
    </row>
    <row r="368" spans="1:6" x14ac:dyDescent="0.15">
      <c r="A368" s="80">
        <v>142736392</v>
      </c>
      <c r="B368" s="41" t="s">
        <v>184</v>
      </c>
      <c r="C368" s="58" t="s">
        <v>37</v>
      </c>
      <c r="D368" s="59">
        <v>4455</v>
      </c>
      <c r="E368" s="81" t="s">
        <v>195</v>
      </c>
      <c r="F368" s="51"/>
    </row>
    <row r="369" spans="1:6" x14ac:dyDescent="0.15">
      <c r="A369" s="80">
        <v>142736392</v>
      </c>
      <c r="B369" s="41" t="s">
        <v>184</v>
      </c>
      <c r="C369" s="58" t="s">
        <v>37</v>
      </c>
      <c r="D369" s="59">
        <v>2228</v>
      </c>
      <c r="E369" s="81" t="s">
        <v>195</v>
      </c>
      <c r="F369" s="50"/>
    </row>
    <row r="370" spans="1:6" x14ac:dyDescent="0.15">
      <c r="A370" s="80">
        <v>142736392</v>
      </c>
      <c r="B370" s="41" t="s">
        <v>184</v>
      </c>
      <c r="C370" s="58" t="s">
        <v>37</v>
      </c>
      <c r="D370" s="61">
        <v>743</v>
      </c>
      <c r="E370" s="81" t="s">
        <v>195</v>
      </c>
      <c r="F370" s="50"/>
    </row>
    <row r="371" spans="1:6" x14ac:dyDescent="0.15">
      <c r="A371" s="80">
        <v>142736394</v>
      </c>
      <c r="B371" s="41" t="s">
        <v>184</v>
      </c>
      <c r="C371" s="58" t="s">
        <v>37</v>
      </c>
      <c r="D371" s="59">
        <v>93</v>
      </c>
      <c r="E371" s="81" t="s">
        <v>195</v>
      </c>
      <c r="F371" s="51"/>
    </row>
    <row r="372" spans="1:6" x14ac:dyDescent="0.15">
      <c r="A372" s="80">
        <v>142736412</v>
      </c>
      <c r="B372" s="41" t="s">
        <v>184</v>
      </c>
      <c r="C372" s="58" t="s">
        <v>7</v>
      </c>
      <c r="D372" s="61">
        <v>140</v>
      </c>
      <c r="E372" s="81" t="s">
        <v>195</v>
      </c>
      <c r="F372" s="50"/>
    </row>
    <row r="373" spans="1:6" x14ac:dyDescent="0.15">
      <c r="A373" s="80">
        <v>142736412</v>
      </c>
      <c r="B373" s="41" t="s">
        <v>184</v>
      </c>
      <c r="C373" s="58" t="s">
        <v>7</v>
      </c>
      <c r="D373" s="59">
        <v>186</v>
      </c>
      <c r="E373" s="81" t="s">
        <v>195</v>
      </c>
      <c r="F373" s="51"/>
    </row>
    <row r="374" spans="1:6" x14ac:dyDescent="0.15">
      <c r="A374" s="80">
        <v>142736414</v>
      </c>
      <c r="B374" s="41" t="s">
        <v>184</v>
      </c>
      <c r="C374" s="58" t="s">
        <v>7</v>
      </c>
      <c r="D374" s="59">
        <v>223</v>
      </c>
      <c r="E374" s="81" t="s">
        <v>195</v>
      </c>
      <c r="F374" s="50"/>
    </row>
    <row r="375" spans="1:6" x14ac:dyDescent="0.15">
      <c r="A375" s="80">
        <v>142736417</v>
      </c>
      <c r="B375" s="41" t="s">
        <v>184</v>
      </c>
      <c r="C375" s="58" t="s">
        <v>78</v>
      </c>
      <c r="D375" s="59">
        <v>6032</v>
      </c>
      <c r="E375" s="81" t="s">
        <v>195</v>
      </c>
      <c r="F375" s="51"/>
    </row>
    <row r="376" spans="1:6" x14ac:dyDescent="0.15">
      <c r="A376" s="80">
        <v>142736417</v>
      </c>
      <c r="B376" s="41" t="s">
        <v>184</v>
      </c>
      <c r="C376" s="58" t="s">
        <v>78</v>
      </c>
      <c r="D376" s="61">
        <v>9466</v>
      </c>
      <c r="E376" s="81" t="s">
        <v>195</v>
      </c>
      <c r="F376" s="50"/>
    </row>
    <row r="377" spans="1:6" x14ac:dyDescent="0.15">
      <c r="A377" s="80">
        <v>142736424</v>
      </c>
      <c r="B377" s="41" t="s">
        <v>184</v>
      </c>
      <c r="C377" s="58" t="s">
        <v>37</v>
      </c>
      <c r="D377" s="61">
        <v>2228</v>
      </c>
      <c r="E377" s="81" t="s">
        <v>195</v>
      </c>
      <c r="F377" s="51"/>
    </row>
    <row r="378" spans="1:6" x14ac:dyDescent="0.15">
      <c r="A378" s="80">
        <v>142736424</v>
      </c>
      <c r="B378" s="41" t="s">
        <v>184</v>
      </c>
      <c r="C378" s="58" t="s">
        <v>37</v>
      </c>
      <c r="D378" s="59">
        <v>3712</v>
      </c>
      <c r="E378" s="81" t="s">
        <v>195</v>
      </c>
      <c r="F378" s="50"/>
    </row>
    <row r="379" spans="1:6" x14ac:dyDescent="0.15">
      <c r="A379" s="80">
        <v>142736425</v>
      </c>
      <c r="B379" s="41" t="s">
        <v>184</v>
      </c>
      <c r="C379" s="58" t="s">
        <v>37</v>
      </c>
      <c r="D379" s="59">
        <v>1504</v>
      </c>
      <c r="E379" s="81" t="s">
        <v>195</v>
      </c>
      <c r="F379" s="51"/>
    </row>
    <row r="380" spans="1:6" x14ac:dyDescent="0.15">
      <c r="A380" s="80">
        <v>142736425</v>
      </c>
      <c r="B380" s="41" t="s">
        <v>184</v>
      </c>
      <c r="C380" s="58" t="s">
        <v>37</v>
      </c>
      <c r="D380" s="61">
        <v>2088</v>
      </c>
      <c r="E380" s="81" t="s">
        <v>195</v>
      </c>
      <c r="F380" s="50"/>
    </row>
    <row r="381" spans="1:6" x14ac:dyDescent="0.15">
      <c r="A381" s="80">
        <v>142736425</v>
      </c>
      <c r="B381" s="41" t="s">
        <v>184</v>
      </c>
      <c r="C381" s="58" t="s">
        <v>37</v>
      </c>
      <c r="D381" s="59">
        <v>4009</v>
      </c>
      <c r="E381" s="81" t="s">
        <v>195</v>
      </c>
      <c r="F381" s="51"/>
    </row>
    <row r="382" spans="1:6" x14ac:dyDescent="0.15">
      <c r="A382" s="80">
        <v>142736427</v>
      </c>
      <c r="B382" s="41" t="s">
        <v>184</v>
      </c>
      <c r="C382" s="58" t="s">
        <v>37</v>
      </c>
      <c r="D382" s="59">
        <v>70</v>
      </c>
      <c r="E382" s="81" t="s">
        <v>195</v>
      </c>
      <c r="F382" s="50"/>
    </row>
    <row r="383" spans="1:6" x14ac:dyDescent="0.15">
      <c r="A383" s="80">
        <v>142736427</v>
      </c>
      <c r="B383" s="41" t="s">
        <v>184</v>
      </c>
      <c r="C383" s="58" t="s">
        <v>37</v>
      </c>
      <c r="D383" s="61">
        <v>279</v>
      </c>
      <c r="E383" s="81" t="s">
        <v>195</v>
      </c>
      <c r="F383" s="51"/>
    </row>
    <row r="384" spans="1:6" x14ac:dyDescent="0.15">
      <c r="A384" s="80">
        <v>142736435</v>
      </c>
      <c r="B384" s="41" t="s">
        <v>184</v>
      </c>
      <c r="C384" s="58" t="s">
        <v>7</v>
      </c>
      <c r="D384" s="61">
        <v>4455</v>
      </c>
      <c r="E384" s="81" t="s">
        <v>195</v>
      </c>
      <c r="F384" s="50"/>
    </row>
    <row r="385" spans="1:6" x14ac:dyDescent="0.15">
      <c r="A385" s="80">
        <v>142736449</v>
      </c>
      <c r="B385" s="41" t="s">
        <v>184</v>
      </c>
      <c r="C385" s="58" t="s">
        <v>37</v>
      </c>
      <c r="D385" s="61">
        <v>2228</v>
      </c>
      <c r="E385" s="81" t="s">
        <v>195</v>
      </c>
      <c r="F385" s="50"/>
    </row>
    <row r="386" spans="1:6" x14ac:dyDescent="0.15">
      <c r="A386" s="80">
        <v>142736456</v>
      </c>
      <c r="B386" s="41" t="s">
        <v>185</v>
      </c>
      <c r="C386" s="58" t="s">
        <v>37</v>
      </c>
      <c r="D386" s="59">
        <v>1485</v>
      </c>
      <c r="E386" s="81" t="s">
        <v>195</v>
      </c>
      <c r="F386" s="51"/>
    </row>
    <row r="387" spans="1:6" x14ac:dyDescent="0.15">
      <c r="A387" s="80">
        <v>142736456</v>
      </c>
      <c r="B387" s="41" t="s">
        <v>185</v>
      </c>
      <c r="C387" s="58" t="s">
        <v>37</v>
      </c>
      <c r="D387" s="61">
        <v>297</v>
      </c>
      <c r="E387" s="81" t="s">
        <v>195</v>
      </c>
      <c r="F387" s="50"/>
    </row>
    <row r="388" spans="1:6" x14ac:dyDescent="0.15">
      <c r="A388" s="80">
        <v>142736459</v>
      </c>
      <c r="B388" s="41" t="s">
        <v>184</v>
      </c>
      <c r="C388" s="58" t="s">
        <v>7</v>
      </c>
      <c r="D388" s="61">
        <v>279</v>
      </c>
      <c r="E388" s="81" t="s">
        <v>195</v>
      </c>
      <c r="F388" s="51"/>
    </row>
    <row r="389" spans="1:6" x14ac:dyDescent="0.15">
      <c r="A389" s="80">
        <v>142736459</v>
      </c>
      <c r="B389" s="41" t="s">
        <v>184</v>
      </c>
      <c r="C389" s="58" t="s">
        <v>7</v>
      </c>
      <c r="D389" s="59">
        <v>65</v>
      </c>
      <c r="E389" s="81" t="s">
        <v>195</v>
      </c>
      <c r="F389" s="50"/>
    </row>
    <row r="390" spans="1:6" x14ac:dyDescent="0.15">
      <c r="A390" s="80">
        <v>142736462</v>
      </c>
      <c r="B390" s="41" t="s">
        <v>184</v>
      </c>
      <c r="C390" s="58" t="s">
        <v>78</v>
      </c>
      <c r="D390" s="61">
        <v>2506</v>
      </c>
      <c r="E390" s="81" t="s">
        <v>195</v>
      </c>
      <c r="F390" s="51"/>
    </row>
    <row r="391" spans="1:6" x14ac:dyDescent="0.15">
      <c r="A391" s="80">
        <v>142736462</v>
      </c>
      <c r="B391" s="41" t="s">
        <v>184</v>
      </c>
      <c r="C391" s="58" t="s">
        <v>78</v>
      </c>
      <c r="D391" s="59">
        <v>7888</v>
      </c>
      <c r="E391" s="81" t="s">
        <v>195</v>
      </c>
      <c r="F391" s="50"/>
    </row>
    <row r="392" spans="1:6" x14ac:dyDescent="0.15">
      <c r="A392" s="80">
        <v>142736462</v>
      </c>
      <c r="B392" s="41" t="s">
        <v>184</v>
      </c>
      <c r="C392" s="58" t="s">
        <v>78</v>
      </c>
      <c r="D392" s="61">
        <v>3341</v>
      </c>
      <c r="E392" s="81" t="s">
        <v>195</v>
      </c>
      <c r="F392" s="51"/>
    </row>
    <row r="393" spans="1:6" x14ac:dyDescent="0.15">
      <c r="A393" s="80">
        <v>142736462</v>
      </c>
      <c r="B393" s="41" t="s">
        <v>184</v>
      </c>
      <c r="C393" s="58" t="s">
        <v>78</v>
      </c>
      <c r="D393" s="59">
        <v>3828</v>
      </c>
      <c r="E393" s="81" t="s">
        <v>195</v>
      </c>
      <c r="F393" s="51"/>
    </row>
    <row r="394" spans="1:6" x14ac:dyDescent="0.15">
      <c r="A394" s="80">
        <v>142736463</v>
      </c>
      <c r="B394" s="41" t="s">
        <v>185</v>
      </c>
      <c r="C394" s="58" t="s">
        <v>78</v>
      </c>
      <c r="D394" s="61">
        <v>502</v>
      </c>
      <c r="E394" s="81" t="s">
        <v>195</v>
      </c>
      <c r="F394" s="50"/>
    </row>
    <row r="395" spans="1:6" x14ac:dyDescent="0.15">
      <c r="A395" s="80">
        <v>142736464</v>
      </c>
      <c r="B395" s="41" t="s">
        <v>184</v>
      </c>
      <c r="C395" s="58" t="s">
        <v>144</v>
      </c>
      <c r="D395" s="59">
        <v>2559</v>
      </c>
      <c r="E395" s="81" t="s">
        <v>195</v>
      </c>
      <c r="F395" s="51"/>
    </row>
    <row r="396" spans="1:6" x14ac:dyDescent="0.15">
      <c r="A396" s="80">
        <v>142736471</v>
      </c>
      <c r="B396" s="41" t="s">
        <v>184</v>
      </c>
      <c r="C396" s="58" t="s">
        <v>37</v>
      </c>
      <c r="D396" s="61">
        <v>7424</v>
      </c>
      <c r="E396" s="81" t="s">
        <v>195</v>
      </c>
      <c r="F396" s="50"/>
    </row>
    <row r="397" spans="1:6" x14ac:dyDescent="0.15">
      <c r="A397" s="80">
        <v>142736471</v>
      </c>
      <c r="B397" s="41" t="s">
        <v>184</v>
      </c>
      <c r="C397" s="58" t="s">
        <v>37</v>
      </c>
      <c r="D397" s="61">
        <v>3341</v>
      </c>
      <c r="E397" s="81" t="s">
        <v>195</v>
      </c>
      <c r="F397" s="51"/>
    </row>
    <row r="398" spans="1:6" x14ac:dyDescent="0.15">
      <c r="A398" s="80">
        <v>142736471</v>
      </c>
      <c r="B398" s="41" t="s">
        <v>184</v>
      </c>
      <c r="C398" s="58" t="s">
        <v>37</v>
      </c>
      <c r="D398" s="59">
        <v>2228</v>
      </c>
      <c r="E398" s="81" t="s">
        <v>195</v>
      </c>
      <c r="F398" s="50"/>
    </row>
    <row r="399" spans="1:6" x14ac:dyDescent="0.15">
      <c r="A399" s="80">
        <v>142736472</v>
      </c>
      <c r="B399" s="41" t="s">
        <v>184</v>
      </c>
      <c r="C399" s="58" t="s">
        <v>37</v>
      </c>
      <c r="D399" s="61">
        <v>836</v>
      </c>
      <c r="E399" s="81" t="s">
        <v>195</v>
      </c>
      <c r="F399" s="50"/>
    </row>
    <row r="400" spans="1:6" x14ac:dyDescent="0.15">
      <c r="A400" s="80">
        <v>142736474</v>
      </c>
      <c r="B400" s="41" t="s">
        <v>184</v>
      </c>
      <c r="C400" s="58" t="s">
        <v>37</v>
      </c>
      <c r="D400" s="61">
        <v>483</v>
      </c>
      <c r="E400" s="81" t="s">
        <v>195</v>
      </c>
      <c r="F400" s="51"/>
    </row>
    <row r="401" spans="1:6" x14ac:dyDescent="0.15">
      <c r="A401" s="80">
        <v>142736489</v>
      </c>
      <c r="B401" s="41" t="s">
        <v>184</v>
      </c>
      <c r="C401" s="58" t="s">
        <v>37</v>
      </c>
      <c r="D401" s="61">
        <v>7387</v>
      </c>
      <c r="E401" s="81" t="s">
        <v>195</v>
      </c>
      <c r="F401" s="51"/>
    </row>
    <row r="402" spans="1:6" x14ac:dyDescent="0.15">
      <c r="A402" s="80">
        <v>142736489</v>
      </c>
      <c r="B402" s="41" t="s">
        <v>184</v>
      </c>
      <c r="C402" s="58" t="s">
        <v>37</v>
      </c>
      <c r="D402" s="59">
        <v>4455</v>
      </c>
      <c r="E402" s="81" t="s">
        <v>195</v>
      </c>
      <c r="F402" s="50"/>
    </row>
    <row r="403" spans="1:6" x14ac:dyDescent="0.15">
      <c r="A403" s="80">
        <v>142736490</v>
      </c>
      <c r="B403" s="41" t="s">
        <v>184</v>
      </c>
      <c r="C403" s="58" t="s">
        <v>37</v>
      </c>
      <c r="D403" s="59">
        <v>279</v>
      </c>
      <c r="E403" s="81" t="s">
        <v>195</v>
      </c>
      <c r="F403" s="51"/>
    </row>
    <row r="404" spans="1:6" x14ac:dyDescent="0.15">
      <c r="A404" s="80">
        <v>142736490</v>
      </c>
      <c r="B404" s="41" t="s">
        <v>184</v>
      </c>
      <c r="C404" s="58" t="s">
        <v>37</v>
      </c>
      <c r="D404" s="59">
        <v>464</v>
      </c>
      <c r="E404" s="81" t="s">
        <v>195</v>
      </c>
      <c r="F404" s="50"/>
    </row>
    <row r="405" spans="1:6" x14ac:dyDescent="0.15">
      <c r="A405" s="80">
        <v>142736490</v>
      </c>
      <c r="B405" s="41" t="s">
        <v>184</v>
      </c>
      <c r="C405" s="58" t="s">
        <v>37</v>
      </c>
      <c r="D405" s="61">
        <v>2088</v>
      </c>
      <c r="E405" s="81" t="s">
        <v>195</v>
      </c>
      <c r="F405" s="51"/>
    </row>
    <row r="406" spans="1:6" x14ac:dyDescent="0.15">
      <c r="A406" s="80">
        <v>142736490</v>
      </c>
      <c r="B406" s="41" t="s">
        <v>184</v>
      </c>
      <c r="C406" s="58" t="s">
        <v>37</v>
      </c>
      <c r="D406" s="59">
        <v>116</v>
      </c>
      <c r="E406" s="81" t="s">
        <v>195</v>
      </c>
      <c r="F406" s="50"/>
    </row>
    <row r="407" spans="1:6" x14ac:dyDescent="0.15">
      <c r="A407" s="80">
        <v>142736493</v>
      </c>
      <c r="B407" s="41" t="s">
        <v>184</v>
      </c>
      <c r="C407" s="58" t="s">
        <v>37</v>
      </c>
      <c r="D407" s="59">
        <v>70</v>
      </c>
      <c r="E407" s="81" t="s">
        <v>195</v>
      </c>
      <c r="F407" s="51"/>
    </row>
    <row r="408" spans="1:6" x14ac:dyDescent="0.15">
      <c r="A408" s="80">
        <v>142736493</v>
      </c>
      <c r="B408" s="41" t="s">
        <v>184</v>
      </c>
      <c r="C408" s="58" t="s">
        <v>37</v>
      </c>
      <c r="D408" s="61">
        <v>279</v>
      </c>
      <c r="E408" s="81" t="s">
        <v>195</v>
      </c>
      <c r="F408" s="50"/>
    </row>
    <row r="409" spans="1:6" x14ac:dyDescent="0.15">
      <c r="A409" s="80">
        <v>142736499</v>
      </c>
      <c r="B409" s="41" t="s">
        <v>184</v>
      </c>
      <c r="C409" s="58" t="s">
        <v>144</v>
      </c>
      <c r="D409" s="61">
        <v>1634</v>
      </c>
      <c r="E409" s="81" t="s">
        <v>195</v>
      </c>
      <c r="F409" s="51"/>
    </row>
    <row r="410" spans="1:6" x14ac:dyDescent="0.15">
      <c r="A410" s="80">
        <v>142736499</v>
      </c>
      <c r="B410" s="41" t="s">
        <v>184</v>
      </c>
      <c r="C410" s="58" t="s">
        <v>144</v>
      </c>
      <c r="D410" s="59">
        <v>6237</v>
      </c>
      <c r="E410" s="81" t="s">
        <v>195</v>
      </c>
      <c r="F410" s="50"/>
    </row>
    <row r="411" spans="1:6" x14ac:dyDescent="0.15">
      <c r="A411" s="80">
        <v>142736502</v>
      </c>
      <c r="B411" s="41" t="s">
        <v>185</v>
      </c>
      <c r="C411" s="58" t="s">
        <v>7</v>
      </c>
      <c r="D411" s="59">
        <v>1420</v>
      </c>
      <c r="E411" s="81" t="s">
        <v>195</v>
      </c>
      <c r="F411" s="50"/>
    </row>
    <row r="412" spans="1:6" x14ac:dyDescent="0.15">
      <c r="A412" s="80">
        <v>142746514</v>
      </c>
      <c r="B412" s="41" t="s">
        <v>184</v>
      </c>
      <c r="C412" s="58" t="s">
        <v>37</v>
      </c>
      <c r="D412" s="59">
        <v>4176</v>
      </c>
      <c r="E412" s="81" t="s">
        <v>195</v>
      </c>
      <c r="F412" s="51"/>
    </row>
    <row r="413" spans="1:6" x14ac:dyDescent="0.15">
      <c r="A413" s="80">
        <v>142746514</v>
      </c>
      <c r="B413" s="41" t="s">
        <v>184</v>
      </c>
      <c r="C413" s="58" t="s">
        <v>37</v>
      </c>
      <c r="D413" s="61">
        <v>93</v>
      </c>
      <c r="E413" s="81" t="s">
        <v>195</v>
      </c>
      <c r="F413" s="51"/>
    </row>
    <row r="414" spans="1:6" x14ac:dyDescent="0.15">
      <c r="A414" s="80">
        <v>142746515</v>
      </c>
      <c r="B414" s="41" t="s">
        <v>184</v>
      </c>
      <c r="C414" s="58" t="s">
        <v>37</v>
      </c>
      <c r="D414" s="59">
        <v>557</v>
      </c>
      <c r="E414" s="81" t="s">
        <v>195</v>
      </c>
      <c r="F414" s="51"/>
    </row>
    <row r="415" spans="1:6" x14ac:dyDescent="0.15">
      <c r="A415" s="80">
        <v>142746516</v>
      </c>
      <c r="B415" s="41" t="s">
        <v>184</v>
      </c>
      <c r="C415" s="58" t="s">
        <v>78</v>
      </c>
      <c r="D415" s="59">
        <v>2506</v>
      </c>
      <c r="E415" s="81" t="s">
        <v>195</v>
      </c>
      <c r="F415" s="50"/>
    </row>
    <row r="416" spans="1:6" x14ac:dyDescent="0.15">
      <c r="A416" s="80">
        <v>142746516</v>
      </c>
      <c r="B416" s="41" t="s">
        <v>184</v>
      </c>
      <c r="C416" s="58" t="s">
        <v>78</v>
      </c>
      <c r="D416" s="61">
        <v>6960</v>
      </c>
      <c r="E416" s="81" t="s">
        <v>195</v>
      </c>
      <c r="F416" s="51"/>
    </row>
    <row r="417" spans="1:6" x14ac:dyDescent="0.15">
      <c r="A417" s="80">
        <v>142746516</v>
      </c>
      <c r="B417" s="41" t="s">
        <v>184</v>
      </c>
      <c r="C417" s="58" t="s">
        <v>78</v>
      </c>
      <c r="D417" s="59">
        <v>7796</v>
      </c>
      <c r="E417" s="81" t="s">
        <v>195</v>
      </c>
      <c r="F417" s="51"/>
    </row>
    <row r="418" spans="1:6" x14ac:dyDescent="0.15">
      <c r="A418" s="80">
        <v>142746517</v>
      </c>
      <c r="B418" s="41" t="s">
        <v>184</v>
      </c>
      <c r="C418" s="58" t="s">
        <v>78</v>
      </c>
      <c r="D418" s="59">
        <v>12528</v>
      </c>
      <c r="E418" s="81" t="s">
        <v>195</v>
      </c>
      <c r="F418" s="50"/>
    </row>
    <row r="419" spans="1:6" x14ac:dyDescent="0.15">
      <c r="A419" s="80">
        <v>142746524</v>
      </c>
      <c r="B419" s="41" t="s">
        <v>184</v>
      </c>
      <c r="C419" s="58" t="s">
        <v>144</v>
      </c>
      <c r="D419" s="59">
        <v>3308</v>
      </c>
      <c r="E419" s="81" t="s">
        <v>195</v>
      </c>
      <c r="F419" s="51"/>
    </row>
    <row r="420" spans="1:6" x14ac:dyDescent="0.15">
      <c r="A420" s="80">
        <v>142746524</v>
      </c>
      <c r="B420" s="41" t="s">
        <v>184</v>
      </c>
      <c r="C420" s="58" t="s">
        <v>144</v>
      </c>
      <c r="D420" s="61">
        <v>1114</v>
      </c>
      <c r="E420" s="81" t="s">
        <v>195</v>
      </c>
      <c r="F420" s="50"/>
    </row>
    <row r="421" spans="1:6" x14ac:dyDescent="0.15">
      <c r="A421" s="80">
        <v>142746524</v>
      </c>
      <c r="B421" s="41" t="s">
        <v>184</v>
      </c>
      <c r="C421" s="58" t="s">
        <v>144</v>
      </c>
      <c r="D421" s="59">
        <v>2239</v>
      </c>
      <c r="E421" s="81" t="s">
        <v>195</v>
      </c>
      <c r="F421" s="50"/>
    </row>
    <row r="422" spans="1:6" x14ac:dyDescent="0.15">
      <c r="A422" s="80">
        <v>142746542</v>
      </c>
      <c r="B422" s="41" t="s">
        <v>184</v>
      </c>
      <c r="C422" s="58" t="s">
        <v>144</v>
      </c>
      <c r="D422" s="59">
        <v>2228</v>
      </c>
      <c r="E422" s="81" t="s">
        <v>195</v>
      </c>
      <c r="F422" s="51"/>
    </row>
    <row r="423" spans="1:6" x14ac:dyDescent="0.15">
      <c r="A423" s="80">
        <v>142746545</v>
      </c>
      <c r="B423" s="41" t="s">
        <v>184</v>
      </c>
      <c r="C423" s="58" t="s">
        <v>37</v>
      </c>
      <c r="D423" s="59">
        <v>557</v>
      </c>
      <c r="E423" s="81" t="s">
        <v>195</v>
      </c>
      <c r="F423" s="50"/>
    </row>
    <row r="424" spans="1:6" x14ac:dyDescent="0.15">
      <c r="A424" s="80">
        <v>142746545</v>
      </c>
      <c r="B424" s="41" t="s">
        <v>184</v>
      </c>
      <c r="C424" s="58" t="s">
        <v>37</v>
      </c>
      <c r="D424" s="61">
        <v>2970</v>
      </c>
      <c r="E424" s="81" t="s">
        <v>195</v>
      </c>
      <c r="F424" s="51"/>
    </row>
    <row r="425" spans="1:6" x14ac:dyDescent="0.15">
      <c r="A425" s="80">
        <v>142746545</v>
      </c>
      <c r="B425" s="41" t="s">
        <v>184</v>
      </c>
      <c r="C425" s="58" t="s">
        <v>37</v>
      </c>
      <c r="D425" s="59">
        <v>7424</v>
      </c>
      <c r="E425" s="81" t="s">
        <v>195</v>
      </c>
      <c r="F425" s="50"/>
    </row>
    <row r="426" spans="1:6" x14ac:dyDescent="0.15">
      <c r="A426" s="80">
        <v>142746545</v>
      </c>
      <c r="B426" s="41" t="s">
        <v>184</v>
      </c>
      <c r="C426" s="58" t="s">
        <v>37</v>
      </c>
      <c r="D426" s="61">
        <v>2228</v>
      </c>
      <c r="E426" s="81" t="s">
        <v>195</v>
      </c>
      <c r="F426" s="50"/>
    </row>
    <row r="427" spans="1:6" x14ac:dyDescent="0.15">
      <c r="A427" s="80">
        <v>142746545</v>
      </c>
      <c r="B427" s="41" t="s">
        <v>184</v>
      </c>
      <c r="C427" s="58" t="s">
        <v>37</v>
      </c>
      <c r="D427" s="59">
        <v>743</v>
      </c>
      <c r="E427" s="81" t="s">
        <v>195</v>
      </c>
      <c r="F427" s="51"/>
    </row>
    <row r="428" spans="1:6" x14ac:dyDescent="0.15">
      <c r="A428" s="80">
        <v>142746546</v>
      </c>
      <c r="B428" s="41" t="s">
        <v>184</v>
      </c>
      <c r="C428" s="58" t="s">
        <v>37</v>
      </c>
      <c r="D428" s="59">
        <v>4176</v>
      </c>
      <c r="E428" s="81" t="s">
        <v>195</v>
      </c>
      <c r="F428" s="51"/>
    </row>
    <row r="429" spans="1:6" x14ac:dyDescent="0.15">
      <c r="A429" s="80">
        <v>142746569</v>
      </c>
      <c r="B429" s="41" t="s">
        <v>184</v>
      </c>
      <c r="C429" s="58" t="s">
        <v>37</v>
      </c>
      <c r="D429" s="59">
        <v>836</v>
      </c>
      <c r="E429" s="81" t="s">
        <v>195</v>
      </c>
      <c r="F429" s="50"/>
    </row>
    <row r="430" spans="1:6" x14ac:dyDescent="0.15">
      <c r="A430" s="80">
        <v>142746570</v>
      </c>
      <c r="B430" s="41" t="s">
        <v>184</v>
      </c>
      <c r="C430" s="58" t="s">
        <v>37</v>
      </c>
      <c r="D430" s="59">
        <v>7424</v>
      </c>
      <c r="E430" s="81" t="s">
        <v>195</v>
      </c>
      <c r="F430" s="50"/>
    </row>
    <row r="431" spans="1:6" x14ac:dyDescent="0.15">
      <c r="A431" s="80">
        <v>142746570</v>
      </c>
      <c r="B431" s="41" t="s">
        <v>184</v>
      </c>
      <c r="C431" s="58" t="s">
        <v>37</v>
      </c>
      <c r="D431" s="59">
        <v>2228</v>
      </c>
      <c r="E431" s="81" t="s">
        <v>195</v>
      </c>
      <c r="F431" s="51"/>
    </row>
    <row r="432" spans="1:6" x14ac:dyDescent="0.15">
      <c r="A432" s="80">
        <v>142746570</v>
      </c>
      <c r="B432" s="41" t="s">
        <v>184</v>
      </c>
      <c r="C432" s="58" t="s">
        <v>37</v>
      </c>
      <c r="D432" s="61">
        <v>743</v>
      </c>
      <c r="E432" s="81" t="s">
        <v>195</v>
      </c>
      <c r="F432" s="50"/>
    </row>
    <row r="433" spans="1:6" x14ac:dyDescent="0.15">
      <c r="A433" s="80">
        <v>142746575</v>
      </c>
      <c r="B433" s="41" t="s">
        <v>185</v>
      </c>
      <c r="C433" s="58" t="s">
        <v>7</v>
      </c>
      <c r="D433" s="59">
        <v>2998</v>
      </c>
      <c r="E433" s="81" t="s">
        <v>195</v>
      </c>
      <c r="F433" s="50"/>
    </row>
    <row r="434" spans="1:6" x14ac:dyDescent="0.15">
      <c r="A434" s="80">
        <v>142746575</v>
      </c>
      <c r="B434" s="41" t="s">
        <v>185</v>
      </c>
      <c r="C434" s="58" t="s">
        <v>7</v>
      </c>
      <c r="D434" s="61">
        <v>650</v>
      </c>
      <c r="E434" s="81" t="s">
        <v>195</v>
      </c>
      <c r="F434" s="51"/>
    </row>
    <row r="435" spans="1:6" x14ac:dyDescent="0.15">
      <c r="A435" s="80">
        <v>142746588</v>
      </c>
      <c r="B435" s="41" t="s">
        <v>184</v>
      </c>
      <c r="C435" s="58" t="s">
        <v>37</v>
      </c>
      <c r="D435" s="61">
        <v>418</v>
      </c>
      <c r="E435" s="81" t="s">
        <v>195</v>
      </c>
      <c r="F435" s="50"/>
    </row>
    <row r="436" spans="1:6" x14ac:dyDescent="0.15">
      <c r="A436" s="80">
        <v>142746588</v>
      </c>
      <c r="B436" s="41" t="s">
        <v>184</v>
      </c>
      <c r="C436" s="58" t="s">
        <v>37</v>
      </c>
      <c r="D436" s="59">
        <v>232</v>
      </c>
      <c r="E436" s="81" t="s">
        <v>195</v>
      </c>
      <c r="F436" s="51"/>
    </row>
    <row r="437" spans="1:6" x14ac:dyDescent="0.15">
      <c r="A437" s="80">
        <v>142746588</v>
      </c>
      <c r="B437" s="41" t="s">
        <v>184</v>
      </c>
      <c r="C437" s="58" t="s">
        <v>37</v>
      </c>
      <c r="D437" s="59">
        <v>4176</v>
      </c>
      <c r="E437" s="81" t="s">
        <v>195</v>
      </c>
      <c r="F437" s="51"/>
    </row>
    <row r="438" spans="1:6" x14ac:dyDescent="0.15">
      <c r="A438" s="80">
        <v>142746588</v>
      </c>
      <c r="B438" s="41" t="s">
        <v>184</v>
      </c>
      <c r="C438" s="58" t="s">
        <v>37</v>
      </c>
      <c r="D438" s="61">
        <v>93</v>
      </c>
      <c r="E438" s="81" t="s">
        <v>195</v>
      </c>
      <c r="F438" s="50"/>
    </row>
    <row r="439" spans="1:6" x14ac:dyDescent="0.15">
      <c r="A439" s="80">
        <v>142746590</v>
      </c>
      <c r="B439" s="41" t="s">
        <v>184</v>
      </c>
      <c r="C439" s="58" t="s">
        <v>37</v>
      </c>
      <c r="D439" s="59">
        <v>7424</v>
      </c>
      <c r="E439" s="81" t="s">
        <v>195</v>
      </c>
      <c r="F439" s="51"/>
    </row>
    <row r="440" spans="1:6" x14ac:dyDescent="0.15">
      <c r="A440" s="80">
        <v>142746590</v>
      </c>
      <c r="B440" s="41" t="s">
        <v>184</v>
      </c>
      <c r="C440" s="58" t="s">
        <v>37</v>
      </c>
      <c r="D440" s="59">
        <v>4455</v>
      </c>
      <c r="E440" s="81" t="s">
        <v>195</v>
      </c>
      <c r="F440" s="50"/>
    </row>
    <row r="441" spans="1:6" x14ac:dyDescent="0.15">
      <c r="A441" s="80">
        <v>142746590</v>
      </c>
      <c r="B441" s="41" t="s">
        <v>184</v>
      </c>
      <c r="C441" s="58" t="s">
        <v>37</v>
      </c>
      <c r="D441" s="61">
        <v>743</v>
      </c>
      <c r="E441" s="81" t="s">
        <v>195</v>
      </c>
      <c r="F441" s="50"/>
    </row>
    <row r="442" spans="1:6" x14ac:dyDescent="0.15">
      <c r="A442" s="80">
        <v>142746606</v>
      </c>
      <c r="B442" s="41" t="s">
        <v>184</v>
      </c>
      <c r="C442" s="58" t="s">
        <v>37</v>
      </c>
      <c r="D442" s="61">
        <v>418</v>
      </c>
      <c r="E442" s="81" t="s">
        <v>195</v>
      </c>
      <c r="F442" s="51"/>
    </row>
    <row r="443" spans="1:6" x14ac:dyDescent="0.15">
      <c r="A443" s="80">
        <v>142746606</v>
      </c>
      <c r="B443" s="41" t="s">
        <v>184</v>
      </c>
      <c r="C443" s="58" t="s">
        <v>37</v>
      </c>
      <c r="D443" s="59">
        <v>232</v>
      </c>
      <c r="E443" s="81" t="s">
        <v>195</v>
      </c>
      <c r="F443" s="51"/>
    </row>
    <row r="444" spans="1:6" x14ac:dyDescent="0.15">
      <c r="A444" s="80">
        <v>142746608</v>
      </c>
      <c r="B444" s="41" t="s">
        <v>184</v>
      </c>
      <c r="C444" s="58" t="s">
        <v>37</v>
      </c>
      <c r="D444" s="61">
        <v>279</v>
      </c>
      <c r="E444" s="81" t="s">
        <v>195</v>
      </c>
      <c r="F444" s="51"/>
    </row>
    <row r="445" spans="1:6" x14ac:dyDescent="0.15">
      <c r="A445" s="80">
        <v>142746608</v>
      </c>
      <c r="B445" s="41" t="s">
        <v>184</v>
      </c>
      <c r="C445" s="58" t="s">
        <v>37</v>
      </c>
      <c r="D445" s="59">
        <v>1485</v>
      </c>
      <c r="E445" s="81" t="s">
        <v>195</v>
      </c>
      <c r="F445" s="50"/>
    </row>
    <row r="446" spans="1:6" x14ac:dyDescent="0.15">
      <c r="A446" s="80">
        <v>142746608</v>
      </c>
      <c r="B446" s="41" t="s">
        <v>184</v>
      </c>
      <c r="C446" s="58" t="s">
        <v>37</v>
      </c>
      <c r="D446" s="61">
        <v>7424</v>
      </c>
      <c r="E446" s="81" t="s">
        <v>195</v>
      </c>
      <c r="F446" s="50"/>
    </row>
    <row r="447" spans="1:6" x14ac:dyDescent="0.15">
      <c r="A447" s="80">
        <v>142746608</v>
      </c>
      <c r="B447" s="41" t="s">
        <v>184</v>
      </c>
      <c r="C447" s="58" t="s">
        <v>37</v>
      </c>
      <c r="D447" s="59">
        <v>2228</v>
      </c>
      <c r="E447" s="81" t="s">
        <v>195</v>
      </c>
      <c r="F447" s="51"/>
    </row>
    <row r="448" spans="1:6" x14ac:dyDescent="0.15">
      <c r="A448" s="80">
        <v>142746611</v>
      </c>
      <c r="B448" s="41" t="s">
        <v>184</v>
      </c>
      <c r="C448" s="58" t="s">
        <v>37</v>
      </c>
      <c r="D448" s="61">
        <v>140</v>
      </c>
      <c r="E448" s="81" t="s">
        <v>195</v>
      </c>
      <c r="F448" s="51"/>
    </row>
    <row r="449" spans="1:6" x14ac:dyDescent="0.15">
      <c r="A449" s="80">
        <v>142746611</v>
      </c>
      <c r="B449" s="41" t="s">
        <v>184</v>
      </c>
      <c r="C449" s="58" t="s">
        <v>37</v>
      </c>
      <c r="D449" s="59">
        <v>140</v>
      </c>
      <c r="E449" s="81" t="s">
        <v>195</v>
      </c>
      <c r="F449" s="50"/>
    </row>
    <row r="450" spans="1:6" x14ac:dyDescent="0.15">
      <c r="A450" s="80">
        <v>142746612</v>
      </c>
      <c r="B450" s="41" t="s">
        <v>184</v>
      </c>
      <c r="C450" s="58" t="s">
        <v>37</v>
      </c>
      <c r="D450" s="61">
        <v>140</v>
      </c>
      <c r="E450" s="81" t="s">
        <v>195</v>
      </c>
      <c r="F450" s="51"/>
    </row>
    <row r="451" spans="1:6" x14ac:dyDescent="0.15">
      <c r="A451" s="80">
        <v>142746612</v>
      </c>
      <c r="B451" s="41" t="s">
        <v>184</v>
      </c>
      <c r="C451" s="58" t="s">
        <v>37</v>
      </c>
      <c r="D451" s="59">
        <v>279</v>
      </c>
      <c r="E451" s="81" t="s">
        <v>195</v>
      </c>
      <c r="F451" s="50"/>
    </row>
    <row r="452" spans="1:6" x14ac:dyDescent="0.15">
      <c r="A452" s="80">
        <v>142756621</v>
      </c>
      <c r="B452" s="41" t="s">
        <v>184</v>
      </c>
      <c r="C452" s="58" t="s">
        <v>37</v>
      </c>
      <c r="D452" s="61">
        <v>2088</v>
      </c>
      <c r="E452" s="81" t="s">
        <v>195</v>
      </c>
      <c r="F452" s="50"/>
    </row>
    <row r="453" spans="1:6" x14ac:dyDescent="0.15">
      <c r="A453" s="80">
        <v>142756622</v>
      </c>
      <c r="B453" s="41" t="s">
        <v>186</v>
      </c>
      <c r="C453" s="58" t="s">
        <v>124</v>
      </c>
      <c r="D453" s="59">
        <v>724</v>
      </c>
      <c r="E453" s="81" t="s">
        <v>195</v>
      </c>
      <c r="F453" s="51"/>
    </row>
    <row r="454" spans="1:6" x14ac:dyDescent="0.15">
      <c r="A454" s="80">
        <v>142756623</v>
      </c>
      <c r="B454" s="41" t="s">
        <v>184</v>
      </c>
      <c r="C454" s="58" t="s">
        <v>78</v>
      </c>
      <c r="D454" s="59">
        <v>3759</v>
      </c>
      <c r="E454" s="81" t="s">
        <v>195</v>
      </c>
      <c r="F454" s="50"/>
    </row>
    <row r="455" spans="1:6" x14ac:dyDescent="0.15">
      <c r="A455" s="80">
        <v>142756623</v>
      </c>
      <c r="B455" s="41" t="s">
        <v>184</v>
      </c>
      <c r="C455" s="58" t="s">
        <v>78</v>
      </c>
      <c r="D455" s="61">
        <v>7424</v>
      </c>
      <c r="E455" s="81" t="s">
        <v>195</v>
      </c>
      <c r="F455" s="51"/>
    </row>
    <row r="456" spans="1:6" x14ac:dyDescent="0.15">
      <c r="A456" s="80">
        <v>142756623</v>
      </c>
      <c r="B456" s="41" t="s">
        <v>184</v>
      </c>
      <c r="C456" s="58" t="s">
        <v>78</v>
      </c>
      <c r="D456" s="59">
        <v>2784</v>
      </c>
      <c r="E456" s="81" t="s">
        <v>195</v>
      </c>
      <c r="F456" s="51"/>
    </row>
    <row r="457" spans="1:6" x14ac:dyDescent="0.15">
      <c r="A457" s="80">
        <v>142756623</v>
      </c>
      <c r="B457" s="41" t="s">
        <v>184</v>
      </c>
      <c r="C457" s="58" t="s">
        <v>78</v>
      </c>
      <c r="D457" s="61">
        <v>1253</v>
      </c>
      <c r="E457" s="81" t="s">
        <v>195</v>
      </c>
      <c r="F457" s="51"/>
    </row>
    <row r="458" spans="1:6" x14ac:dyDescent="0.15">
      <c r="A458" s="80">
        <v>142756623</v>
      </c>
      <c r="B458" s="41" t="s">
        <v>184</v>
      </c>
      <c r="C458" s="58" t="s">
        <v>78</v>
      </c>
      <c r="D458" s="59">
        <v>5847</v>
      </c>
      <c r="E458" s="81" t="s">
        <v>195</v>
      </c>
      <c r="F458" s="50"/>
    </row>
    <row r="459" spans="1:6" x14ac:dyDescent="0.15">
      <c r="A459" s="80">
        <v>142756629</v>
      </c>
      <c r="B459" s="41" t="s">
        <v>184</v>
      </c>
      <c r="C459" s="58" t="s">
        <v>37</v>
      </c>
      <c r="D459" s="59">
        <v>557</v>
      </c>
      <c r="E459" s="81" t="s">
        <v>195</v>
      </c>
      <c r="F459" s="50"/>
    </row>
    <row r="460" spans="1:6" x14ac:dyDescent="0.15">
      <c r="A460" s="80">
        <v>142756639</v>
      </c>
      <c r="B460" s="41" t="s">
        <v>184</v>
      </c>
      <c r="C460" s="58" t="s">
        <v>37</v>
      </c>
      <c r="D460" s="59">
        <v>557</v>
      </c>
      <c r="E460" s="81" t="s">
        <v>195</v>
      </c>
      <c r="F460" s="51"/>
    </row>
    <row r="461" spans="1:6" x14ac:dyDescent="0.15">
      <c r="A461" s="80">
        <v>142756639</v>
      </c>
      <c r="B461" s="41" t="s">
        <v>184</v>
      </c>
      <c r="C461" s="58" t="s">
        <v>37</v>
      </c>
      <c r="D461" s="59">
        <v>1448</v>
      </c>
      <c r="E461" s="81" t="s">
        <v>195</v>
      </c>
      <c r="F461" s="51"/>
    </row>
    <row r="462" spans="1:6" x14ac:dyDescent="0.15">
      <c r="A462" s="80">
        <v>142756639</v>
      </c>
      <c r="B462" s="41" t="s">
        <v>184</v>
      </c>
      <c r="C462" s="58" t="s">
        <v>37</v>
      </c>
      <c r="D462" s="61">
        <v>5568</v>
      </c>
      <c r="E462" s="81" t="s">
        <v>195</v>
      </c>
      <c r="F462" s="51"/>
    </row>
    <row r="463" spans="1:6" x14ac:dyDescent="0.15">
      <c r="A463" s="80">
        <v>142756639</v>
      </c>
      <c r="B463" s="41" t="s">
        <v>184</v>
      </c>
      <c r="C463" s="58" t="s">
        <v>37</v>
      </c>
      <c r="D463" s="61">
        <v>1114</v>
      </c>
      <c r="E463" s="81" t="s">
        <v>195</v>
      </c>
      <c r="F463" s="50"/>
    </row>
    <row r="464" spans="1:6" x14ac:dyDescent="0.15">
      <c r="A464" s="80">
        <v>142756639</v>
      </c>
      <c r="B464" s="41" t="s">
        <v>184</v>
      </c>
      <c r="C464" s="58" t="s">
        <v>37</v>
      </c>
      <c r="D464" s="59">
        <v>1485</v>
      </c>
      <c r="E464" s="81" t="s">
        <v>195</v>
      </c>
      <c r="F464" s="51"/>
    </row>
    <row r="465" spans="1:6" x14ac:dyDescent="0.15">
      <c r="A465" s="80">
        <v>142756640</v>
      </c>
      <c r="B465" s="41" t="s">
        <v>184</v>
      </c>
      <c r="C465" s="58" t="s">
        <v>37</v>
      </c>
      <c r="D465" s="61">
        <v>418</v>
      </c>
      <c r="E465" s="81" t="s">
        <v>195</v>
      </c>
      <c r="F465" s="50"/>
    </row>
    <row r="466" spans="1:6" x14ac:dyDescent="0.15">
      <c r="A466" s="80">
        <v>142756640</v>
      </c>
      <c r="B466" s="41" t="s">
        <v>184</v>
      </c>
      <c r="C466" s="58" t="s">
        <v>37</v>
      </c>
      <c r="D466" s="61">
        <v>232</v>
      </c>
      <c r="E466" s="81" t="s">
        <v>195</v>
      </c>
      <c r="F466" s="51"/>
    </row>
    <row r="467" spans="1:6" x14ac:dyDescent="0.15">
      <c r="A467" s="80">
        <v>142756640</v>
      </c>
      <c r="B467" s="41" t="s">
        <v>184</v>
      </c>
      <c r="C467" s="58" t="s">
        <v>37</v>
      </c>
      <c r="D467" s="61">
        <v>2088</v>
      </c>
      <c r="E467" s="81" t="s">
        <v>195</v>
      </c>
      <c r="F467" s="50"/>
    </row>
    <row r="468" spans="1:6" x14ac:dyDescent="0.15">
      <c r="A468" s="80">
        <v>142756658</v>
      </c>
      <c r="B468" s="41" t="s">
        <v>184</v>
      </c>
      <c r="C468" s="58" t="s">
        <v>37</v>
      </c>
      <c r="D468" s="59">
        <v>1114</v>
      </c>
      <c r="E468" s="81" t="s">
        <v>195</v>
      </c>
      <c r="F468" s="51"/>
    </row>
    <row r="469" spans="1:6" x14ac:dyDescent="0.15">
      <c r="A469" s="80">
        <v>142756658</v>
      </c>
      <c r="B469" s="41" t="s">
        <v>184</v>
      </c>
      <c r="C469" s="58" t="s">
        <v>37</v>
      </c>
      <c r="D469" s="61">
        <v>2228</v>
      </c>
      <c r="E469" s="81" t="s">
        <v>195</v>
      </c>
      <c r="F469" s="51"/>
    </row>
    <row r="470" spans="1:6" x14ac:dyDescent="0.15">
      <c r="A470" s="80">
        <v>142756658</v>
      </c>
      <c r="B470" s="41" t="s">
        <v>184</v>
      </c>
      <c r="C470" s="58" t="s">
        <v>37</v>
      </c>
      <c r="D470" s="59">
        <v>11136</v>
      </c>
      <c r="E470" s="81" t="s">
        <v>195</v>
      </c>
      <c r="F470" s="51"/>
    </row>
    <row r="471" spans="1:6" x14ac:dyDescent="0.15">
      <c r="A471" s="80">
        <v>142756658</v>
      </c>
      <c r="B471" s="41" t="s">
        <v>184</v>
      </c>
      <c r="C471" s="58" t="s">
        <v>37</v>
      </c>
      <c r="D471" s="59">
        <v>5568</v>
      </c>
      <c r="E471" s="81" t="s">
        <v>195</v>
      </c>
      <c r="F471" s="50"/>
    </row>
    <row r="472" spans="1:6" x14ac:dyDescent="0.15">
      <c r="A472" s="80">
        <v>142756658</v>
      </c>
      <c r="B472" s="41" t="s">
        <v>184</v>
      </c>
      <c r="C472" s="58" t="s">
        <v>37</v>
      </c>
      <c r="D472" s="61">
        <v>743</v>
      </c>
      <c r="E472" s="81" t="s">
        <v>195</v>
      </c>
      <c r="F472" s="51"/>
    </row>
    <row r="473" spans="1:6" x14ac:dyDescent="0.15">
      <c r="A473" s="80">
        <v>142756659</v>
      </c>
      <c r="B473" s="41" t="s">
        <v>184</v>
      </c>
      <c r="C473" s="58" t="s">
        <v>37</v>
      </c>
      <c r="D473" s="59">
        <v>35</v>
      </c>
      <c r="E473" s="81" t="s">
        <v>195</v>
      </c>
      <c r="F473" s="51"/>
    </row>
    <row r="474" spans="1:6" x14ac:dyDescent="0.15">
      <c r="A474" s="80">
        <v>142756659</v>
      </c>
      <c r="B474" s="41" t="s">
        <v>184</v>
      </c>
      <c r="C474" s="58" t="s">
        <v>37</v>
      </c>
      <c r="D474" s="61">
        <v>140</v>
      </c>
      <c r="E474" s="81" t="s">
        <v>195</v>
      </c>
      <c r="F474" s="50"/>
    </row>
    <row r="475" spans="1:6" x14ac:dyDescent="0.15">
      <c r="A475" s="80">
        <v>142756659</v>
      </c>
      <c r="B475" s="41" t="s">
        <v>184</v>
      </c>
      <c r="C475" s="58" t="s">
        <v>37</v>
      </c>
      <c r="D475" s="59">
        <v>836</v>
      </c>
      <c r="E475" s="81" t="s">
        <v>195</v>
      </c>
      <c r="F475" s="51"/>
    </row>
    <row r="476" spans="1:6" x14ac:dyDescent="0.15">
      <c r="A476" s="80">
        <v>142756659</v>
      </c>
      <c r="B476" s="41" t="s">
        <v>184</v>
      </c>
      <c r="C476" s="58" t="s">
        <v>37</v>
      </c>
      <c r="D476" s="59">
        <v>464</v>
      </c>
      <c r="E476" s="81" t="s">
        <v>195</v>
      </c>
      <c r="F476" s="51"/>
    </row>
    <row r="477" spans="1:6" x14ac:dyDescent="0.15">
      <c r="A477" s="80">
        <v>142756659</v>
      </c>
      <c r="B477" s="41" t="s">
        <v>184</v>
      </c>
      <c r="C477" s="58" t="s">
        <v>37</v>
      </c>
      <c r="D477" s="59">
        <v>4176</v>
      </c>
      <c r="E477" s="81" t="s">
        <v>195</v>
      </c>
      <c r="F477" s="51"/>
    </row>
    <row r="478" spans="1:6" x14ac:dyDescent="0.15">
      <c r="A478" s="80">
        <v>142756659</v>
      </c>
      <c r="B478" s="41" t="s">
        <v>184</v>
      </c>
      <c r="C478" s="58" t="s">
        <v>37</v>
      </c>
      <c r="D478" s="61">
        <v>232</v>
      </c>
      <c r="E478" s="81" t="s">
        <v>195</v>
      </c>
      <c r="F478" s="51"/>
    </row>
    <row r="479" spans="1:6" x14ac:dyDescent="0.15">
      <c r="A479" s="80">
        <v>142756659</v>
      </c>
      <c r="B479" s="41" t="s">
        <v>184</v>
      </c>
      <c r="C479" s="58" t="s">
        <v>37</v>
      </c>
      <c r="D479" s="61">
        <v>2005</v>
      </c>
      <c r="E479" s="81" t="s">
        <v>195</v>
      </c>
      <c r="F479" s="51"/>
    </row>
    <row r="480" spans="1:6" x14ac:dyDescent="0.15">
      <c r="A480" s="80">
        <v>142756660</v>
      </c>
      <c r="B480" s="41" t="s">
        <v>185</v>
      </c>
      <c r="C480" s="58" t="s">
        <v>37</v>
      </c>
      <c r="D480" s="59">
        <v>70</v>
      </c>
      <c r="E480" s="81" t="s">
        <v>195</v>
      </c>
      <c r="F480" s="51"/>
    </row>
    <row r="481" spans="1:6" x14ac:dyDescent="0.15">
      <c r="A481" s="80">
        <v>142756660</v>
      </c>
      <c r="B481" s="41" t="s">
        <v>185</v>
      </c>
      <c r="C481" s="58" t="s">
        <v>37</v>
      </c>
      <c r="D481" s="61">
        <v>140</v>
      </c>
      <c r="E481" s="81" t="s">
        <v>195</v>
      </c>
      <c r="F481" s="50"/>
    </row>
    <row r="482" spans="1:6" x14ac:dyDescent="0.15">
      <c r="A482" s="80">
        <v>142756660</v>
      </c>
      <c r="B482" s="41" t="s">
        <v>185</v>
      </c>
      <c r="C482" s="58" t="s">
        <v>37</v>
      </c>
      <c r="D482" s="59">
        <v>557</v>
      </c>
      <c r="E482" s="81" t="s">
        <v>195</v>
      </c>
      <c r="F482" s="51"/>
    </row>
    <row r="483" spans="1:6" x14ac:dyDescent="0.15">
      <c r="A483" s="80">
        <v>142756660</v>
      </c>
      <c r="B483" s="41" t="s">
        <v>185</v>
      </c>
      <c r="C483" s="58" t="s">
        <v>37</v>
      </c>
      <c r="D483" s="61">
        <v>836</v>
      </c>
      <c r="E483" s="81" t="s">
        <v>195</v>
      </c>
      <c r="F483" s="50"/>
    </row>
    <row r="484" spans="1:6" x14ac:dyDescent="0.15">
      <c r="A484" s="80">
        <v>142756660</v>
      </c>
      <c r="B484" s="41" t="s">
        <v>185</v>
      </c>
      <c r="C484" s="58" t="s">
        <v>37</v>
      </c>
      <c r="D484" s="59">
        <v>140</v>
      </c>
      <c r="E484" s="81" t="s">
        <v>195</v>
      </c>
      <c r="F484" s="51"/>
    </row>
    <row r="485" spans="1:6" x14ac:dyDescent="0.15">
      <c r="A485" s="80">
        <v>142756672</v>
      </c>
      <c r="B485" s="41" t="s">
        <v>184</v>
      </c>
      <c r="C485" s="58" t="s">
        <v>37</v>
      </c>
      <c r="D485" s="61">
        <v>557</v>
      </c>
      <c r="E485" s="81" t="s">
        <v>195</v>
      </c>
      <c r="F485" s="50"/>
    </row>
    <row r="486" spans="1:6" x14ac:dyDescent="0.15">
      <c r="A486" s="80">
        <v>142756672</v>
      </c>
      <c r="B486" s="41" t="s">
        <v>184</v>
      </c>
      <c r="C486" s="58" t="s">
        <v>37</v>
      </c>
      <c r="D486" s="59">
        <v>2970</v>
      </c>
      <c r="E486" s="81" t="s">
        <v>195</v>
      </c>
      <c r="F486" s="51"/>
    </row>
    <row r="487" spans="1:6" x14ac:dyDescent="0.15">
      <c r="A487" s="80">
        <v>142756672</v>
      </c>
      <c r="B487" s="41" t="s">
        <v>184</v>
      </c>
      <c r="C487" s="58" t="s">
        <v>37</v>
      </c>
      <c r="D487" s="61">
        <v>7424</v>
      </c>
      <c r="E487" s="81" t="s">
        <v>195</v>
      </c>
      <c r="F487" s="50"/>
    </row>
    <row r="488" spans="1:6" x14ac:dyDescent="0.15">
      <c r="A488" s="80">
        <v>142756672</v>
      </c>
      <c r="B488" s="41" t="s">
        <v>184</v>
      </c>
      <c r="C488" s="58" t="s">
        <v>37</v>
      </c>
      <c r="D488" s="61">
        <v>6682</v>
      </c>
      <c r="E488" s="81" t="s">
        <v>195</v>
      </c>
      <c r="F488" s="51"/>
    </row>
    <row r="489" spans="1:6" x14ac:dyDescent="0.15">
      <c r="A489" s="80">
        <v>142756672</v>
      </c>
      <c r="B489" s="41" t="s">
        <v>184</v>
      </c>
      <c r="C489" s="58" t="s">
        <v>37</v>
      </c>
      <c r="D489" s="59">
        <v>1485</v>
      </c>
      <c r="E489" s="81" t="s">
        <v>195</v>
      </c>
      <c r="F489" s="50"/>
    </row>
    <row r="490" spans="1:6" x14ac:dyDescent="0.15">
      <c r="A490" s="80">
        <v>142756674</v>
      </c>
      <c r="B490" s="41" t="s">
        <v>184</v>
      </c>
      <c r="C490" s="58" t="s">
        <v>37</v>
      </c>
      <c r="D490" s="61">
        <v>836</v>
      </c>
      <c r="E490" s="81" t="s">
        <v>195</v>
      </c>
      <c r="F490" s="51"/>
    </row>
    <row r="491" spans="1:6" x14ac:dyDescent="0.15">
      <c r="A491" s="80">
        <v>142756674</v>
      </c>
      <c r="B491" s="41" t="s">
        <v>184</v>
      </c>
      <c r="C491" s="58" t="s">
        <v>37</v>
      </c>
      <c r="D491" s="59">
        <v>464</v>
      </c>
      <c r="E491" s="81" t="s">
        <v>195</v>
      </c>
      <c r="F491" s="50"/>
    </row>
    <row r="492" spans="1:6" x14ac:dyDescent="0.15">
      <c r="A492" s="80">
        <v>142756674</v>
      </c>
      <c r="B492" s="41" t="s">
        <v>184</v>
      </c>
      <c r="C492" s="58" t="s">
        <v>37</v>
      </c>
      <c r="D492" s="59">
        <v>3132</v>
      </c>
      <c r="E492" s="81" t="s">
        <v>195</v>
      </c>
      <c r="F492" s="50"/>
    </row>
    <row r="493" spans="1:6" x14ac:dyDescent="0.15">
      <c r="A493" s="80">
        <v>142756677</v>
      </c>
      <c r="B493" s="41" t="s">
        <v>185</v>
      </c>
      <c r="C493" s="58" t="s">
        <v>37</v>
      </c>
      <c r="D493" s="61">
        <v>140</v>
      </c>
      <c r="E493" s="81" t="s">
        <v>195</v>
      </c>
      <c r="F493" s="51"/>
    </row>
    <row r="494" spans="1:6" x14ac:dyDescent="0.15">
      <c r="A494" s="80">
        <v>142756677</v>
      </c>
      <c r="B494" s="41" t="s">
        <v>185</v>
      </c>
      <c r="C494" s="58" t="s">
        <v>37</v>
      </c>
      <c r="D494" s="59">
        <v>140</v>
      </c>
      <c r="E494" s="81" t="s">
        <v>195</v>
      </c>
      <c r="F494" s="50"/>
    </row>
    <row r="495" spans="1:6" x14ac:dyDescent="0.15">
      <c r="A495" s="80">
        <v>142756694</v>
      </c>
      <c r="B495" s="41" t="s">
        <v>185</v>
      </c>
      <c r="C495" s="58" t="s">
        <v>7</v>
      </c>
      <c r="D495" s="61">
        <v>325</v>
      </c>
      <c r="E495" s="81" t="s">
        <v>195</v>
      </c>
      <c r="F495" s="51"/>
    </row>
    <row r="496" spans="1:6" x14ac:dyDescent="0.15">
      <c r="A496" s="80">
        <v>142756694</v>
      </c>
      <c r="B496" s="41" t="s">
        <v>185</v>
      </c>
      <c r="C496" s="58" t="s">
        <v>7</v>
      </c>
      <c r="D496" s="59">
        <v>93</v>
      </c>
      <c r="E496" s="81" t="s">
        <v>195</v>
      </c>
      <c r="F496" s="51"/>
    </row>
    <row r="497" spans="1:6" x14ac:dyDescent="0.15">
      <c r="A497" s="80">
        <v>142756696</v>
      </c>
      <c r="B497" s="41" t="s">
        <v>185</v>
      </c>
      <c r="C497" s="58" t="s">
        <v>78</v>
      </c>
      <c r="D497" s="61">
        <v>1114</v>
      </c>
      <c r="E497" s="81" t="s">
        <v>195</v>
      </c>
      <c r="F497" s="51"/>
    </row>
    <row r="498" spans="1:6" x14ac:dyDescent="0.15">
      <c r="A498" s="80">
        <v>142756696</v>
      </c>
      <c r="B498" s="41" t="s">
        <v>185</v>
      </c>
      <c r="C498" s="58" t="s">
        <v>78</v>
      </c>
      <c r="D498" s="59">
        <v>1300</v>
      </c>
      <c r="E498" s="81" t="s">
        <v>195</v>
      </c>
      <c r="F498" s="50"/>
    </row>
    <row r="499" spans="1:6" x14ac:dyDescent="0.15">
      <c r="A499" s="80">
        <v>142766701</v>
      </c>
      <c r="B499" s="41" t="s">
        <v>185</v>
      </c>
      <c r="C499" s="58" t="s">
        <v>37</v>
      </c>
      <c r="D499" s="59">
        <v>140</v>
      </c>
      <c r="E499" s="81" t="s">
        <v>195</v>
      </c>
      <c r="F499" s="51"/>
    </row>
    <row r="500" spans="1:6" x14ac:dyDescent="0.15">
      <c r="A500" s="80">
        <v>142766701</v>
      </c>
      <c r="B500" s="41" t="s">
        <v>185</v>
      </c>
      <c r="C500" s="58" t="s">
        <v>37</v>
      </c>
      <c r="D500" s="61">
        <v>232</v>
      </c>
      <c r="E500" s="81" t="s">
        <v>195</v>
      </c>
      <c r="F500" s="50"/>
    </row>
    <row r="501" spans="1:6" x14ac:dyDescent="0.15">
      <c r="A501" s="80">
        <v>142766701</v>
      </c>
      <c r="B501" s="41" t="s">
        <v>185</v>
      </c>
      <c r="C501" s="58" t="s">
        <v>37</v>
      </c>
      <c r="D501" s="61">
        <v>4176</v>
      </c>
      <c r="E501" s="81" t="s">
        <v>195</v>
      </c>
      <c r="F501" s="51"/>
    </row>
    <row r="502" spans="1:6" x14ac:dyDescent="0.15">
      <c r="A502" s="80">
        <v>142766701</v>
      </c>
      <c r="B502" s="41" t="s">
        <v>185</v>
      </c>
      <c r="C502" s="58" t="s">
        <v>37</v>
      </c>
      <c r="D502" s="61">
        <v>116</v>
      </c>
      <c r="E502" s="81" t="s">
        <v>195</v>
      </c>
      <c r="F502" s="50"/>
    </row>
    <row r="503" spans="1:6" x14ac:dyDescent="0.15">
      <c r="A503" s="80">
        <v>142766702</v>
      </c>
      <c r="B503" s="41" t="s">
        <v>185</v>
      </c>
      <c r="C503" s="58" t="s">
        <v>37</v>
      </c>
      <c r="D503" s="59">
        <v>4455</v>
      </c>
      <c r="E503" s="81" t="s">
        <v>195</v>
      </c>
      <c r="F503" s="51"/>
    </row>
    <row r="504" spans="1:6" x14ac:dyDescent="0.15">
      <c r="A504" s="80">
        <v>142766702</v>
      </c>
      <c r="B504" s="41" t="s">
        <v>185</v>
      </c>
      <c r="C504" s="58" t="s">
        <v>37</v>
      </c>
      <c r="D504" s="61">
        <v>4455</v>
      </c>
      <c r="E504" s="81" t="s">
        <v>195</v>
      </c>
      <c r="F504" s="50"/>
    </row>
    <row r="505" spans="1:6" x14ac:dyDescent="0.15">
      <c r="A505" s="80">
        <v>142766702</v>
      </c>
      <c r="B505" s="41" t="s">
        <v>185</v>
      </c>
      <c r="C505" s="58" t="s">
        <v>37</v>
      </c>
      <c r="D505" s="59">
        <v>743</v>
      </c>
      <c r="E505" s="81" t="s">
        <v>195</v>
      </c>
      <c r="F505" s="51"/>
    </row>
    <row r="506" spans="1:6" x14ac:dyDescent="0.15">
      <c r="A506" s="80">
        <v>142766704</v>
      </c>
      <c r="B506" s="41" t="s">
        <v>185</v>
      </c>
      <c r="C506" s="58" t="s">
        <v>37</v>
      </c>
      <c r="D506" s="61">
        <v>70</v>
      </c>
      <c r="E506" s="81" t="s">
        <v>195</v>
      </c>
      <c r="F506" s="51"/>
    </row>
    <row r="507" spans="1:6" x14ac:dyDescent="0.15">
      <c r="A507" s="80">
        <v>142766704</v>
      </c>
      <c r="B507" s="41" t="s">
        <v>185</v>
      </c>
      <c r="C507" s="58" t="s">
        <v>37</v>
      </c>
      <c r="D507" s="59">
        <v>140</v>
      </c>
      <c r="E507" s="81" t="s">
        <v>195</v>
      </c>
      <c r="F507" s="50"/>
    </row>
    <row r="508" spans="1:6" x14ac:dyDescent="0.15">
      <c r="A508" s="80">
        <v>142766704</v>
      </c>
      <c r="B508" s="41" t="s">
        <v>185</v>
      </c>
      <c r="C508" s="58" t="s">
        <v>37</v>
      </c>
      <c r="D508" s="61">
        <v>279</v>
      </c>
      <c r="E508" s="81" t="s">
        <v>195</v>
      </c>
      <c r="F508" s="51"/>
    </row>
    <row r="509" spans="1:6" x14ac:dyDescent="0.15">
      <c r="A509" s="80">
        <v>142766704</v>
      </c>
      <c r="B509" s="41" t="s">
        <v>185</v>
      </c>
      <c r="C509" s="58" t="s">
        <v>37</v>
      </c>
      <c r="D509" s="59">
        <v>279</v>
      </c>
      <c r="E509" s="81" t="s">
        <v>195</v>
      </c>
      <c r="F509" s="50"/>
    </row>
    <row r="510" spans="1:6" x14ac:dyDescent="0.15">
      <c r="A510" s="80">
        <v>142766704</v>
      </c>
      <c r="B510" s="41" t="s">
        <v>185</v>
      </c>
      <c r="C510" s="58" t="s">
        <v>37</v>
      </c>
      <c r="D510" s="61">
        <v>140</v>
      </c>
      <c r="E510" s="81" t="s">
        <v>195</v>
      </c>
      <c r="F510" s="50"/>
    </row>
    <row r="511" spans="1:6" x14ac:dyDescent="0.15">
      <c r="A511" s="80">
        <v>142766705</v>
      </c>
      <c r="B511" s="41" t="s">
        <v>185</v>
      </c>
      <c r="C511" s="58" t="s">
        <v>78</v>
      </c>
      <c r="D511" s="61">
        <v>3225</v>
      </c>
      <c r="E511" s="81" t="s">
        <v>195</v>
      </c>
      <c r="F511" s="51"/>
    </row>
    <row r="512" spans="1:6" x14ac:dyDescent="0.15">
      <c r="A512" s="80">
        <v>142766705</v>
      </c>
      <c r="B512" s="41" t="s">
        <v>185</v>
      </c>
      <c r="C512" s="58" t="s">
        <v>78</v>
      </c>
      <c r="D512" s="59">
        <v>4455</v>
      </c>
      <c r="E512" s="81" t="s">
        <v>195</v>
      </c>
      <c r="F512" s="50"/>
    </row>
    <row r="513" spans="1:6" x14ac:dyDescent="0.15">
      <c r="A513" s="80">
        <v>142766705</v>
      </c>
      <c r="B513" s="41" t="s">
        <v>185</v>
      </c>
      <c r="C513" s="58" t="s">
        <v>78</v>
      </c>
      <c r="D513" s="61">
        <v>1253</v>
      </c>
      <c r="E513" s="81" t="s">
        <v>195</v>
      </c>
      <c r="F513" s="51"/>
    </row>
    <row r="514" spans="1:6" x14ac:dyDescent="0.15">
      <c r="A514" s="80">
        <v>142766705</v>
      </c>
      <c r="B514" s="41" t="s">
        <v>185</v>
      </c>
      <c r="C514" s="58" t="s">
        <v>78</v>
      </c>
      <c r="D514" s="59">
        <v>5568</v>
      </c>
      <c r="E514" s="81" t="s">
        <v>195</v>
      </c>
      <c r="F514" s="50"/>
    </row>
    <row r="515" spans="1:6" x14ac:dyDescent="0.15">
      <c r="A515" s="80">
        <v>142766705</v>
      </c>
      <c r="B515" s="41" t="s">
        <v>185</v>
      </c>
      <c r="C515" s="58" t="s">
        <v>78</v>
      </c>
      <c r="D515" s="61">
        <v>5847</v>
      </c>
      <c r="E515" s="81" t="s">
        <v>195</v>
      </c>
      <c r="F515" s="51"/>
    </row>
    <row r="516" spans="1:6" x14ac:dyDescent="0.15">
      <c r="A516" s="80">
        <v>142766712</v>
      </c>
      <c r="B516" s="41" t="s">
        <v>185</v>
      </c>
      <c r="C516" s="58" t="s">
        <v>124</v>
      </c>
      <c r="D516" s="59">
        <v>223</v>
      </c>
      <c r="E516" s="81" t="s">
        <v>195</v>
      </c>
      <c r="F516" s="50"/>
    </row>
    <row r="517" spans="1:6" x14ac:dyDescent="0.15">
      <c r="A517" s="80">
        <v>143246714</v>
      </c>
      <c r="B517" s="41" t="s">
        <v>185</v>
      </c>
      <c r="C517" s="58" t="s">
        <v>37</v>
      </c>
      <c r="D517" s="61">
        <v>836</v>
      </c>
      <c r="E517" s="81" t="s">
        <v>195</v>
      </c>
      <c r="F517" s="51"/>
    </row>
    <row r="518" spans="1:6" x14ac:dyDescent="0.15">
      <c r="A518" s="80">
        <v>143246714</v>
      </c>
      <c r="B518" s="41" t="s">
        <v>185</v>
      </c>
      <c r="C518" s="58" t="s">
        <v>37</v>
      </c>
      <c r="D518" s="59">
        <v>1485</v>
      </c>
      <c r="E518" s="81" t="s">
        <v>195</v>
      </c>
      <c r="F518" s="50"/>
    </row>
    <row r="519" spans="1:6" x14ac:dyDescent="0.15">
      <c r="A519" s="80">
        <v>143246714</v>
      </c>
      <c r="B519" s="41" t="s">
        <v>185</v>
      </c>
      <c r="C519" s="58" t="s">
        <v>37</v>
      </c>
      <c r="D519" s="61">
        <v>4455</v>
      </c>
      <c r="E519" s="81" t="s">
        <v>195</v>
      </c>
      <c r="F519" s="51"/>
    </row>
    <row r="520" spans="1:6" x14ac:dyDescent="0.15">
      <c r="A520" s="80">
        <v>143246714</v>
      </c>
      <c r="B520" s="41" t="s">
        <v>185</v>
      </c>
      <c r="C520" s="58" t="s">
        <v>37</v>
      </c>
      <c r="D520" s="59">
        <v>743</v>
      </c>
      <c r="E520" s="81" t="s">
        <v>195</v>
      </c>
      <c r="F520" s="50"/>
    </row>
    <row r="521" spans="1:6" x14ac:dyDescent="0.15">
      <c r="A521" s="80">
        <v>143246715</v>
      </c>
      <c r="B521" s="41" t="s">
        <v>185</v>
      </c>
      <c r="C521" s="58" t="s">
        <v>37</v>
      </c>
      <c r="D521" s="59">
        <v>836</v>
      </c>
      <c r="E521" s="81" t="s">
        <v>195</v>
      </c>
      <c r="F521" s="51"/>
    </row>
    <row r="522" spans="1:6" x14ac:dyDescent="0.15">
      <c r="A522" s="80">
        <v>143246715</v>
      </c>
      <c r="B522" s="41" t="s">
        <v>185</v>
      </c>
      <c r="C522" s="58" t="s">
        <v>37</v>
      </c>
      <c r="D522" s="59">
        <v>2088</v>
      </c>
      <c r="E522" s="81" t="s">
        <v>195</v>
      </c>
      <c r="F522" s="51"/>
    </row>
    <row r="523" spans="1:6" x14ac:dyDescent="0.15">
      <c r="A523" s="80">
        <v>143246731</v>
      </c>
      <c r="B523" s="41" t="s">
        <v>185</v>
      </c>
      <c r="C523" s="58" t="s">
        <v>37</v>
      </c>
      <c r="D523" s="61">
        <v>140</v>
      </c>
      <c r="E523" s="81" t="s">
        <v>195</v>
      </c>
      <c r="F523" s="51"/>
    </row>
    <row r="524" spans="1:6" x14ac:dyDescent="0.15">
      <c r="A524" s="80">
        <v>143246731</v>
      </c>
      <c r="B524" s="41" t="s">
        <v>185</v>
      </c>
      <c r="C524" s="58" t="s">
        <v>37</v>
      </c>
      <c r="D524" s="59">
        <v>116</v>
      </c>
      <c r="E524" s="81" t="s">
        <v>195</v>
      </c>
      <c r="F524" s="50"/>
    </row>
    <row r="525" spans="1:6" x14ac:dyDescent="0.15">
      <c r="A525" s="80">
        <v>143246732</v>
      </c>
      <c r="B525" s="41" t="s">
        <v>185</v>
      </c>
      <c r="C525" s="58" t="s">
        <v>37</v>
      </c>
      <c r="D525" s="59">
        <v>279</v>
      </c>
      <c r="E525" s="81" t="s">
        <v>195</v>
      </c>
      <c r="F525" s="51"/>
    </row>
    <row r="526" spans="1:6" x14ac:dyDescent="0.15">
      <c r="A526" s="80">
        <v>143246732</v>
      </c>
      <c r="B526" s="41" t="s">
        <v>185</v>
      </c>
      <c r="C526" s="58" t="s">
        <v>37</v>
      </c>
      <c r="D526" s="59">
        <v>2228</v>
      </c>
      <c r="E526" s="81" t="s">
        <v>195</v>
      </c>
      <c r="F526" s="50"/>
    </row>
    <row r="527" spans="1:6" x14ac:dyDescent="0.15">
      <c r="A527" s="80">
        <v>143246732</v>
      </c>
      <c r="B527" s="41" t="s">
        <v>185</v>
      </c>
      <c r="C527" s="58" t="s">
        <v>37</v>
      </c>
      <c r="D527" s="61">
        <v>743</v>
      </c>
      <c r="E527" s="81" t="s">
        <v>195</v>
      </c>
      <c r="F527" s="51"/>
    </row>
    <row r="528" spans="1:6" x14ac:dyDescent="0.15">
      <c r="A528" s="80">
        <v>143246741</v>
      </c>
      <c r="B528" s="41" t="s">
        <v>185</v>
      </c>
      <c r="C528" s="58" t="s">
        <v>78</v>
      </c>
      <c r="D528" s="59">
        <v>1003</v>
      </c>
      <c r="E528" s="81" t="s">
        <v>195</v>
      </c>
      <c r="F528" s="50"/>
    </row>
    <row r="529" spans="1:6" x14ac:dyDescent="0.15">
      <c r="A529" s="80">
        <v>143246741</v>
      </c>
      <c r="B529" s="41" t="s">
        <v>185</v>
      </c>
      <c r="C529" s="58" t="s">
        <v>78</v>
      </c>
      <c r="D529" s="61">
        <v>961</v>
      </c>
      <c r="E529" s="81" t="s">
        <v>195</v>
      </c>
      <c r="F529" s="51"/>
    </row>
    <row r="530" spans="1:6" x14ac:dyDescent="0.15">
      <c r="A530" s="80">
        <v>143246742</v>
      </c>
      <c r="B530" s="41" t="s">
        <v>185</v>
      </c>
      <c r="C530" s="58" t="s">
        <v>7</v>
      </c>
      <c r="D530" s="59">
        <v>3174</v>
      </c>
      <c r="E530" s="81" t="s">
        <v>195</v>
      </c>
      <c r="F530" s="50"/>
    </row>
    <row r="531" spans="1:6" x14ac:dyDescent="0.15">
      <c r="A531" s="80">
        <v>143246742</v>
      </c>
      <c r="B531" s="41" t="s">
        <v>185</v>
      </c>
      <c r="C531" s="58" t="s">
        <v>7</v>
      </c>
      <c r="D531" s="61">
        <v>520</v>
      </c>
      <c r="E531" s="81" t="s">
        <v>195</v>
      </c>
      <c r="F531" s="50"/>
    </row>
    <row r="532" spans="1:6" x14ac:dyDescent="0.15">
      <c r="A532" s="80">
        <v>143246755</v>
      </c>
      <c r="B532" s="41" t="s">
        <v>185</v>
      </c>
      <c r="C532" s="58" t="s">
        <v>37</v>
      </c>
      <c r="D532" s="61">
        <v>836</v>
      </c>
      <c r="E532" s="81" t="s">
        <v>195</v>
      </c>
      <c r="F532" s="51"/>
    </row>
    <row r="533" spans="1:6" x14ac:dyDescent="0.15">
      <c r="A533" s="80">
        <v>143246755</v>
      </c>
      <c r="B533" s="41" t="s">
        <v>185</v>
      </c>
      <c r="C533" s="58" t="s">
        <v>37</v>
      </c>
      <c r="D533" s="61">
        <v>348</v>
      </c>
      <c r="E533" s="81" t="s">
        <v>195</v>
      </c>
      <c r="F533" s="51"/>
    </row>
    <row r="534" spans="1:6" x14ac:dyDescent="0.15">
      <c r="A534" s="80">
        <v>143246756</v>
      </c>
      <c r="B534" s="41" t="s">
        <v>185</v>
      </c>
      <c r="C534" s="58" t="s">
        <v>37</v>
      </c>
      <c r="D534" s="61">
        <v>836</v>
      </c>
      <c r="E534" s="81" t="s">
        <v>195</v>
      </c>
      <c r="F534" s="50"/>
    </row>
    <row r="535" spans="1:6" x14ac:dyDescent="0.15">
      <c r="A535" s="80">
        <v>143246756</v>
      </c>
      <c r="B535" s="41" t="s">
        <v>185</v>
      </c>
      <c r="C535" s="58" t="s">
        <v>37</v>
      </c>
      <c r="D535" s="59">
        <v>1485</v>
      </c>
      <c r="E535" s="81" t="s">
        <v>195</v>
      </c>
      <c r="F535" s="51"/>
    </row>
    <row r="536" spans="1:6" x14ac:dyDescent="0.15">
      <c r="A536" s="80">
        <v>143246756</v>
      </c>
      <c r="B536" s="41" t="s">
        <v>185</v>
      </c>
      <c r="C536" s="58" t="s">
        <v>37</v>
      </c>
      <c r="D536" s="61">
        <v>3712</v>
      </c>
      <c r="E536" s="81" t="s">
        <v>195</v>
      </c>
      <c r="F536" s="51"/>
    </row>
    <row r="537" spans="1:6" x14ac:dyDescent="0.15">
      <c r="A537" s="80">
        <v>143246756</v>
      </c>
      <c r="B537" s="41" t="s">
        <v>185</v>
      </c>
      <c r="C537" s="58" t="s">
        <v>37</v>
      </c>
      <c r="D537" s="59">
        <v>3341</v>
      </c>
      <c r="E537" s="81" t="s">
        <v>195</v>
      </c>
      <c r="F537" s="50"/>
    </row>
    <row r="538" spans="1:6" x14ac:dyDescent="0.15">
      <c r="A538" s="80">
        <v>143246756</v>
      </c>
      <c r="B538" s="41" t="s">
        <v>185</v>
      </c>
      <c r="C538" s="58" t="s">
        <v>37</v>
      </c>
      <c r="D538" s="61">
        <v>743</v>
      </c>
      <c r="E538" s="81" t="s">
        <v>195</v>
      </c>
      <c r="F538" s="51"/>
    </row>
    <row r="539" spans="1:6" x14ac:dyDescent="0.15">
      <c r="A539" s="80">
        <v>143246759</v>
      </c>
      <c r="B539" s="41" t="s">
        <v>185</v>
      </c>
      <c r="C539" s="58" t="s">
        <v>37</v>
      </c>
      <c r="D539" s="59">
        <v>418</v>
      </c>
      <c r="E539" s="81" t="s">
        <v>195</v>
      </c>
      <c r="F539" s="50"/>
    </row>
    <row r="540" spans="1:6" x14ac:dyDescent="0.15">
      <c r="A540" s="80">
        <v>143246759</v>
      </c>
      <c r="B540" s="41" t="s">
        <v>185</v>
      </c>
      <c r="C540" s="58" t="s">
        <v>37</v>
      </c>
      <c r="D540" s="61">
        <v>557</v>
      </c>
      <c r="E540" s="81" t="s">
        <v>195</v>
      </c>
      <c r="F540" s="50"/>
    </row>
    <row r="541" spans="1:6" x14ac:dyDescent="0.15">
      <c r="A541" s="80">
        <v>143246759</v>
      </c>
      <c r="B541" s="41" t="s">
        <v>185</v>
      </c>
      <c r="C541" s="58" t="s">
        <v>37</v>
      </c>
      <c r="D541" s="59">
        <v>557</v>
      </c>
      <c r="E541" s="81" t="s">
        <v>195</v>
      </c>
      <c r="F541" s="50"/>
    </row>
    <row r="542" spans="1:6" x14ac:dyDescent="0.15">
      <c r="A542" s="80">
        <v>143246763</v>
      </c>
      <c r="B542" s="41" t="s">
        <v>185</v>
      </c>
      <c r="C542" s="58" t="s">
        <v>7</v>
      </c>
      <c r="D542" s="61">
        <v>2228</v>
      </c>
      <c r="E542" s="81" t="s">
        <v>195</v>
      </c>
      <c r="F542" s="51"/>
    </row>
    <row r="543" spans="1:6" x14ac:dyDescent="0.15">
      <c r="A543" s="80">
        <v>143246764</v>
      </c>
      <c r="B543" s="41" t="s">
        <v>185</v>
      </c>
      <c r="C543" s="58" t="s">
        <v>37</v>
      </c>
      <c r="D543" s="59">
        <v>1485</v>
      </c>
      <c r="E543" s="81" t="s">
        <v>195</v>
      </c>
      <c r="F543" s="50"/>
    </row>
    <row r="544" spans="1:6" x14ac:dyDescent="0.15">
      <c r="A544" s="80">
        <v>143246764</v>
      </c>
      <c r="B544" s="41" t="s">
        <v>185</v>
      </c>
      <c r="C544" s="58" t="s">
        <v>37</v>
      </c>
      <c r="D544" s="61">
        <v>297</v>
      </c>
      <c r="E544" s="81" t="s">
        <v>195</v>
      </c>
      <c r="F544" s="51"/>
    </row>
    <row r="545" spans="1:6" x14ac:dyDescent="0.15">
      <c r="A545" s="80">
        <v>143246771</v>
      </c>
      <c r="B545" s="41" t="s">
        <v>185</v>
      </c>
      <c r="C545" s="58" t="s">
        <v>144</v>
      </c>
      <c r="D545" s="59">
        <v>2998</v>
      </c>
      <c r="E545" s="81" t="s">
        <v>195</v>
      </c>
      <c r="F545" s="50"/>
    </row>
    <row r="546" spans="1:6" x14ac:dyDescent="0.15">
      <c r="A546" s="80">
        <v>143246771</v>
      </c>
      <c r="B546" s="41" t="s">
        <v>185</v>
      </c>
      <c r="C546" s="58" t="s">
        <v>144</v>
      </c>
      <c r="D546" s="61">
        <v>3341</v>
      </c>
      <c r="E546" s="81" t="s">
        <v>195</v>
      </c>
      <c r="F546" s="51"/>
    </row>
    <row r="547" spans="1:6" x14ac:dyDescent="0.15">
      <c r="A547" s="80">
        <v>143246771</v>
      </c>
      <c r="B547" s="41" t="s">
        <v>185</v>
      </c>
      <c r="C547" s="58" t="s">
        <v>144</v>
      </c>
      <c r="D547" s="59">
        <v>1120</v>
      </c>
      <c r="E547" s="81" t="s">
        <v>195</v>
      </c>
      <c r="F547" s="50"/>
    </row>
    <row r="548" spans="1:6" x14ac:dyDescent="0.15">
      <c r="A548" s="80">
        <v>143246772</v>
      </c>
      <c r="B548" s="41" t="s">
        <v>185</v>
      </c>
      <c r="C548" s="58" t="s">
        <v>144</v>
      </c>
      <c r="D548" s="61">
        <v>6682</v>
      </c>
      <c r="E548" s="81" t="s">
        <v>195</v>
      </c>
      <c r="F548" s="51"/>
    </row>
    <row r="549" spans="1:6" x14ac:dyDescent="0.15">
      <c r="A549" s="80">
        <v>143246775</v>
      </c>
      <c r="B549" s="41" t="s">
        <v>185</v>
      </c>
      <c r="C549" s="58" t="s">
        <v>78</v>
      </c>
      <c r="D549" s="59">
        <v>3248</v>
      </c>
      <c r="E549" s="81" t="s">
        <v>195</v>
      </c>
      <c r="F549" s="50"/>
    </row>
    <row r="550" spans="1:6" x14ac:dyDescent="0.15">
      <c r="A550" s="80">
        <v>143246775</v>
      </c>
      <c r="B550" s="41" t="s">
        <v>185</v>
      </c>
      <c r="C550" s="58" t="s">
        <v>78</v>
      </c>
      <c r="D550" s="61">
        <v>5568</v>
      </c>
      <c r="E550" s="81" t="s">
        <v>195</v>
      </c>
      <c r="F550" s="50"/>
    </row>
    <row r="551" spans="1:6" x14ac:dyDescent="0.15">
      <c r="A551" s="80">
        <v>143246775</v>
      </c>
      <c r="B551" s="41" t="s">
        <v>185</v>
      </c>
      <c r="C551" s="58" t="s">
        <v>78</v>
      </c>
      <c r="D551" s="59">
        <v>11136</v>
      </c>
      <c r="E551" s="81" t="s">
        <v>195</v>
      </c>
      <c r="F551" s="51"/>
    </row>
    <row r="552" spans="1:6" x14ac:dyDescent="0.15">
      <c r="A552" s="80">
        <v>143246775</v>
      </c>
      <c r="B552" s="41" t="s">
        <v>185</v>
      </c>
      <c r="C552" s="58" t="s">
        <v>78</v>
      </c>
      <c r="D552" s="61">
        <v>2924</v>
      </c>
      <c r="E552" s="81" t="s">
        <v>195</v>
      </c>
      <c r="F552" s="50"/>
    </row>
    <row r="553" spans="1:6" x14ac:dyDescent="0.15">
      <c r="A553" s="80">
        <v>143246782</v>
      </c>
      <c r="B553" s="41" t="s">
        <v>185</v>
      </c>
      <c r="C553" s="58" t="s">
        <v>7</v>
      </c>
      <c r="D553" s="61">
        <v>335</v>
      </c>
      <c r="E553" s="81" t="s">
        <v>195</v>
      </c>
      <c r="F553" s="51"/>
    </row>
    <row r="554" spans="1:6" x14ac:dyDescent="0.15">
      <c r="A554" s="80">
        <v>143246791</v>
      </c>
      <c r="B554" s="41" t="s">
        <v>185</v>
      </c>
      <c r="C554" s="58" t="s">
        <v>37</v>
      </c>
      <c r="D554" s="61">
        <v>1114</v>
      </c>
      <c r="E554" s="81" t="s">
        <v>195</v>
      </c>
      <c r="F554" s="50"/>
    </row>
    <row r="555" spans="1:6" x14ac:dyDescent="0.15">
      <c r="A555" s="80">
        <v>143246791</v>
      </c>
      <c r="B555" s="41" t="s">
        <v>185</v>
      </c>
      <c r="C555" s="58" t="s">
        <v>37</v>
      </c>
      <c r="D555" s="61">
        <v>1485</v>
      </c>
      <c r="E555" s="81" t="s">
        <v>195</v>
      </c>
      <c r="F555" s="51"/>
    </row>
    <row r="556" spans="1:6" x14ac:dyDescent="0.15">
      <c r="A556" s="80">
        <v>143246791</v>
      </c>
      <c r="B556" s="41" t="s">
        <v>185</v>
      </c>
      <c r="C556" s="58" t="s">
        <v>37</v>
      </c>
      <c r="D556" s="59">
        <v>4455</v>
      </c>
      <c r="E556" s="81" t="s">
        <v>195</v>
      </c>
      <c r="F556" s="50"/>
    </row>
    <row r="557" spans="1:6" x14ac:dyDescent="0.15">
      <c r="A557" s="80">
        <v>143246791</v>
      </c>
      <c r="B557" s="41" t="s">
        <v>185</v>
      </c>
      <c r="C557" s="58" t="s">
        <v>37</v>
      </c>
      <c r="D557" s="61">
        <v>1448</v>
      </c>
      <c r="E557" s="81" t="s">
        <v>195</v>
      </c>
      <c r="F557" s="51"/>
    </row>
    <row r="558" spans="1:6" x14ac:dyDescent="0.15">
      <c r="A558" s="80">
        <v>143246793</v>
      </c>
      <c r="B558" s="41" t="s">
        <v>185</v>
      </c>
      <c r="C558" s="58" t="s">
        <v>37</v>
      </c>
      <c r="D558" s="61">
        <v>279</v>
      </c>
      <c r="E558" s="81" t="s">
        <v>195</v>
      </c>
      <c r="F558" s="50"/>
    </row>
    <row r="559" spans="1:6" x14ac:dyDescent="0.15">
      <c r="A559" s="80">
        <v>143246793</v>
      </c>
      <c r="B559" s="41" t="s">
        <v>185</v>
      </c>
      <c r="C559" s="58" t="s">
        <v>37</v>
      </c>
      <c r="D559" s="59">
        <v>464</v>
      </c>
      <c r="E559" s="81" t="s">
        <v>195</v>
      </c>
      <c r="F559" s="50"/>
    </row>
    <row r="560" spans="1:6" x14ac:dyDescent="0.15">
      <c r="A560" s="80">
        <v>143246793</v>
      </c>
      <c r="B560" s="41" t="s">
        <v>185</v>
      </c>
      <c r="C560" s="58" t="s">
        <v>37</v>
      </c>
      <c r="D560" s="61">
        <v>116</v>
      </c>
      <c r="E560" s="81" t="s">
        <v>195</v>
      </c>
      <c r="F560" s="51"/>
    </row>
    <row r="561" spans="1:6" x14ac:dyDescent="0.15">
      <c r="A561" s="80">
        <v>143246802</v>
      </c>
      <c r="B561" s="41" t="s">
        <v>185</v>
      </c>
      <c r="C561" s="58" t="s">
        <v>7</v>
      </c>
      <c r="D561" s="61">
        <v>557</v>
      </c>
      <c r="E561" s="81" t="s">
        <v>195</v>
      </c>
      <c r="F561" s="50"/>
    </row>
    <row r="562" spans="1:6" x14ac:dyDescent="0.15">
      <c r="A562" s="80">
        <v>143246803</v>
      </c>
      <c r="B562" s="41" t="s">
        <v>185</v>
      </c>
      <c r="C562" s="58" t="s">
        <v>7</v>
      </c>
      <c r="D562" s="59">
        <v>891</v>
      </c>
      <c r="E562" s="81" t="s">
        <v>195</v>
      </c>
      <c r="F562" s="51"/>
    </row>
    <row r="563" spans="1:6" x14ac:dyDescent="0.15">
      <c r="A563" s="80">
        <v>143246815</v>
      </c>
      <c r="B563" s="41" t="s">
        <v>185</v>
      </c>
      <c r="C563" s="58" t="s">
        <v>37</v>
      </c>
      <c r="D563" s="59">
        <v>557</v>
      </c>
      <c r="E563" s="81" t="s">
        <v>195</v>
      </c>
      <c r="F563" s="50"/>
    </row>
    <row r="564" spans="1:6" x14ac:dyDescent="0.15">
      <c r="A564" s="80">
        <v>143246815</v>
      </c>
      <c r="B564" s="41" t="s">
        <v>185</v>
      </c>
      <c r="C564" s="58" t="s">
        <v>37</v>
      </c>
      <c r="D564" s="61">
        <v>2228</v>
      </c>
      <c r="E564" s="81" t="s">
        <v>195</v>
      </c>
      <c r="F564" s="50"/>
    </row>
    <row r="565" spans="1:6" x14ac:dyDescent="0.15">
      <c r="A565" s="80">
        <v>143246815</v>
      </c>
      <c r="B565" s="41" t="s">
        <v>185</v>
      </c>
      <c r="C565" s="58" t="s">
        <v>37</v>
      </c>
      <c r="D565" s="59">
        <v>1485</v>
      </c>
      <c r="E565" s="81" t="s">
        <v>195</v>
      </c>
      <c r="F565" s="50"/>
    </row>
    <row r="566" spans="1:6" x14ac:dyDescent="0.15">
      <c r="A566" s="80">
        <v>143246816</v>
      </c>
      <c r="B566" s="41" t="s">
        <v>185</v>
      </c>
      <c r="C566" s="58" t="s">
        <v>37</v>
      </c>
      <c r="D566" s="59">
        <v>47</v>
      </c>
      <c r="E566" s="81" t="s">
        <v>195</v>
      </c>
      <c r="F566" s="51"/>
    </row>
    <row r="567" spans="1:6" x14ac:dyDescent="0.15">
      <c r="A567" s="80">
        <v>143246816</v>
      </c>
      <c r="B567" s="41" t="s">
        <v>185</v>
      </c>
      <c r="C567" s="58" t="s">
        <v>37</v>
      </c>
      <c r="D567" s="61">
        <v>279</v>
      </c>
      <c r="E567" s="81" t="s">
        <v>195</v>
      </c>
      <c r="F567" s="51"/>
    </row>
    <row r="568" spans="1:6" x14ac:dyDescent="0.15">
      <c r="A568" s="80">
        <v>143246816</v>
      </c>
      <c r="B568" s="41" t="s">
        <v>185</v>
      </c>
      <c r="C568" s="58" t="s">
        <v>37</v>
      </c>
      <c r="D568" s="59">
        <v>1671</v>
      </c>
      <c r="E568" s="81" t="s">
        <v>195</v>
      </c>
      <c r="F568" s="50"/>
    </row>
    <row r="569" spans="1:6" x14ac:dyDescent="0.15">
      <c r="A569" s="80">
        <v>143246816</v>
      </c>
      <c r="B569" s="41" t="s">
        <v>185</v>
      </c>
      <c r="C569" s="58" t="s">
        <v>37</v>
      </c>
      <c r="D569" s="59">
        <v>464</v>
      </c>
      <c r="E569" s="81" t="s">
        <v>195</v>
      </c>
      <c r="F569" s="50"/>
    </row>
    <row r="570" spans="1:6" x14ac:dyDescent="0.15">
      <c r="A570" s="80">
        <v>143246816</v>
      </c>
      <c r="B570" s="41" t="s">
        <v>185</v>
      </c>
      <c r="C570" s="58" t="s">
        <v>37</v>
      </c>
      <c r="D570" s="59">
        <v>6264</v>
      </c>
      <c r="E570" s="81" t="s">
        <v>195</v>
      </c>
      <c r="F570" s="51"/>
    </row>
    <row r="571" spans="1:6" x14ac:dyDescent="0.15">
      <c r="A571" s="80">
        <v>143246816</v>
      </c>
      <c r="B571" s="41" t="s">
        <v>185</v>
      </c>
      <c r="C571" s="58" t="s">
        <v>37</v>
      </c>
      <c r="D571" s="61">
        <v>4009</v>
      </c>
      <c r="E571" s="81" t="s">
        <v>195</v>
      </c>
      <c r="F571" s="50"/>
    </row>
    <row r="572" spans="1:6" x14ac:dyDescent="0.15">
      <c r="A572" s="80">
        <v>143246818</v>
      </c>
      <c r="B572" s="41" t="s">
        <v>185</v>
      </c>
      <c r="C572" s="58" t="s">
        <v>144</v>
      </c>
      <c r="D572" s="61">
        <v>2450</v>
      </c>
      <c r="E572" s="81" t="s">
        <v>195</v>
      </c>
      <c r="F572" s="50"/>
    </row>
    <row r="573" spans="1:6" x14ac:dyDescent="0.15">
      <c r="A573" s="80">
        <v>143246818</v>
      </c>
      <c r="B573" s="41" t="s">
        <v>185</v>
      </c>
      <c r="C573" s="58" t="s">
        <v>144</v>
      </c>
      <c r="D573" s="59">
        <v>10691</v>
      </c>
      <c r="E573" s="81" t="s">
        <v>195</v>
      </c>
      <c r="F573" s="51"/>
    </row>
    <row r="574" spans="1:6" x14ac:dyDescent="0.15">
      <c r="A574" s="80">
        <v>143246822</v>
      </c>
      <c r="B574" s="41" t="s">
        <v>185</v>
      </c>
      <c r="C574" s="58" t="s">
        <v>37</v>
      </c>
      <c r="D574" s="59">
        <v>70</v>
      </c>
      <c r="E574" s="81" t="s">
        <v>195</v>
      </c>
      <c r="F574" s="51"/>
    </row>
    <row r="575" spans="1:6" x14ac:dyDescent="0.15">
      <c r="A575" s="80">
        <v>143246822</v>
      </c>
      <c r="B575" s="41" t="s">
        <v>185</v>
      </c>
      <c r="C575" s="58" t="s">
        <v>37</v>
      </c>
      <c r="D575" s="61">
        <v>836</v>
      </c>
      <c r="E575" s="81" t="s">
        <v>195</v>
      </c>
      <c r="F575" s="51"/>
    </row>
    <row r="576" spans="1:6" x14ac:dyDescent="0.15">
      <c r="A576" s="80">
        <v>143246822</v>
      </c>
      <c r="B576" s="41" t="s">
        <v>185</v>
      </c>
      <c r="C576" s="58" t="s">
        <v>37</v>
      </c>
      <c r="D576" s="59">
        <v>557</v>
      </c>
      <c r="E576" s="81" t="s">
        <v>195</v>
      </c>
      <c r="F576" s="50"/>
    </row>
    <row r="577" spans="1:6" x14ac:dyDescent="0.15">
      <c r="A577" s="80">
        <v>143246822</v>
      </c>
      <c r="B577" s="41" t="s">
        <v>185</v>
      </c>
      <c r="C577" s="58" t="s">
        <v>37</v>
      </c>
      <c r="D577" s="61">
        <v>279</v>
      </c>
      <c r="E577" s="81" t="s">
        <v>195</v>
      </c>
      <c r="F577" s="51"/>
    </row>
    <row r="578" spans="1:6" x14ac:dyDescent="0.15">
      <c r="A578" s="80">
        <v>143246823</v>
      </c>
      <c r="B578" s="41" t="s">
        <v>185</v>
      </c>
      <c r="C578" s="58" t="s">
        <v>37</v>
      </c>
      <c r="D578" s="61">
        <v>5012</v>
      </c>
      <c r="E578" s="81" t="s">
        <v>195</v>
      </c>
      <c r="F578" s="51"/>
    </row>
    <row r="579" spans="1:6" x14ac:dyDescent="0.15">
      <c r="A579" s="80">
        <v>143246827</v>
      </c>
      <c r="B579" s="41" t="s">
        <v>185</v>
      </c>
      <c r="C579" s="58" t="s">
        <v>78</v>
      </c>
      <c r="D579" s="61">
        <v>1253</v>
      </c>
      <c r="E579" s="81" t="s">
        <v>195</v>
      </c>
      <c r="F579" s="50"/>
    </row>
    <row r="580" spans="1:6" x14ac:dyDescent="0.15">
      <c r="A580" s="80">
        <v>143246827</v>
      </c>
      <c r="B580" s="41" t="s">
        <v>185</v>
      </c>
      <c r="C580" s="58" t="s">
        <v>78</v>
      </c>
      <c r="D580" s="59">
        <v>30624</v>
      </c>
      <c r="E580" s="81" t="s">
        <v>195</v>
      </c>
      <c r="F580" s="51"/>
    </row>
    <row r="581" spans="1:6" x14ac:dyDescent="0.15">
      <c r="A581" s="80">
        <v>143246827</v>
      </c>
      <c r="B581" s="41" t="s">
        <v>185</v>
      </c>
      <c r="C581" s="58" t="s">
        <v>78</v>
      </c>
      <c r="D581" s="61">
        <v>8770</v>
      </c>
      <c r="E581" s="81" t="s">
        <v>195</v>
      </c>
      <c r="F581" s="50"/>
    </row>
    <row r="582" spans="1:6" x14ac:dyDescent="0.15">
      <c r="A582" s="80">
        <v>143256847</v>
      </c>
      <c r="B582" s="41" t="s">
        <v>185</v>
      </c>
      <c r="C582" s="58" t="s">
        <v>37</v>
      </c>
      <c r="D582" s="59">
        <v>251</v>
      </c>
      <c r="E582" s="81" t="s">
        <v>195</v>
      </c>
      <c r="F582" s="51"/>
    </row>
    <row r="583" spans="1:6" x14ac:dyDescent="0.15">
      <c r="A583" s="80">
        <v>143256847</v>
      </c>
      <c r="B583" s="41" t="s">
        <v>185</v>
      </c>
      <c r="C583" s="58" t="s">
        <v>37</v>
      </c>
      <c r="D583" s="59">
        <v>116</v>
      </c>
      <c r="E583" s="81" t="s">
        <v>195</v>
      </c>
      <c r="F583" s="50"/>
    </row>
    <row r="584" spans="1:6" x14ac:dyDescent="0.15">
      <c r="A584" s="80">
        <v>143256866</v>
      </c>
      <c r="B584" s="41" t="s">
        <v>185</v>
      </c>
      <c r="C584" s="58" t="s">
        <v>78</v>
      </c>
      <c r="D584" s="61">
        <v>1692</v>
      </c>
      <c r="E584" s="81" t="s">
        <v>195</v>
      </c>
      <c r="F584" s="51"/>
    </row>
    <row r="585" spans="1:6" x14ac:dyDescent="0.15">
      <c r="A585" s="80">
        <v>143256870</v>
      </c>
      <c r="B585" s="41" t="s">
        <v>185</v>
      </c>
      <c r="C585" s="58" t="s">
        <v>37</v>
      </c>
      <c r="D585" s="59">
        <v>84</v>
      </c>
      <c r="E585" s="81" t="s">
        <v>195</v>
      </c>
      <c r="F585" s="50"/>
    </row>
    <row r="586" spans="1:6" x14ac:dyDescent="0.15">
      <c r="A586" s="80">
        <v>143256876</v>
      </c>
      <c r="B586" s="41" t="s">
        <v>185</v>
      </c>
      <c r="C586" s="58" t="s">
        <v>37</v>
      </c>
      <c r="D586" s="61">
        <v>4455</v>
      </c>
      <c r="E586" s="81" t="s">
        <v>195</v>
      </c>
      <c r="F586" s="51"/>
    </row>
    <row r="587" spans="1:6" x14ac:dyDescent="0.15">
      <c r="A587" s="80">
        <v>143256876</v>
      </c>
      <c r="B587" s="41" t="s">
        <v>185</v>
      </c>
      <c r="C587" s="58" t="s">
        <v>37</v>
      </c>
      <c r="D587" s="59">
        <v>1671</v>
      </c>
      <c r="E587" s="81" t="s">
        <v>195</v>
      </c>
      <c r="F587" s="51"/>
    </row>
    <row r="588" spans="1:6" x14ac:dyDescent="0.15">
      <c r="A588" s="80">
        <v>143256876</v>
      </c>
      <c r="B588" s="41" t="s">
        <v>185</v>
      </c>
      <c r="C588" s="58" t="s">
        <v>37</v>
      </c>
      <c r="D588" s="61">
        <v>446</v>
      </c>
      <c r="E588" s="81" t="s">
        <v>195</v>
      </c>
      <c r="F588" s="50"/>
    </row>
    <row r="589" spans="1:6" x14ac:dyDescent="0.15">
      <c r="A589" s="80">
        <v>143256877</v>
      </c>
      <c r="B589" s="41" t="s">
        <v>185</v>
      </c>
      <c r="C589" s="58" t="s">
        <v>37</v>
      </c>
      <c r="D589" s="59">
        <v>1671</v>
      </c>
      <c r="E589" s="81" t="s">
        <v>195</v>
      </c>
      <c r="F589" s="51"/>
    </row>
    <row r="590" spans="1:6" x14ac:dyDescent="0.15">
      <c r="A590" s="80">
        <v>143256877</v>
      </c>
      <c r="B590" s="41" t="s">
        <v>185</v>
      </c>
      <c r="C590" s="58" t="s">
        <v>37</v>
      </c>
      <c r="D590" s="61">
        <v>3132</v>
      </c>
      <c r="E590" s="81" t="s">
        <v>195</v>
      </c>
      <c r="F590" s="51"/>
    </row>
    <row r="591" spans="1:6" x14ac:dyDescent="0.15">
      <c r="A591" s="80">
        <v>143256891</v>
      </c>
      <c r="B591" s="41" t="s">
        <v>187</v>
      </c>
      <c r="C591" s="58" t="s">
        <v>124</v>
      </c>
      <c r="D591" s="59">
        <v>1225</v>
      </c>
      <c r="E591" s="81" t="s">
        <v>195</v>
      </c>
      <c r="F591" s="51"/>
    </row>
    <row r="592" spans="1:6" x14ac:dyDescent="0.15">
      <c r="A592" s="80">
        <v>143256898</v>
      </c>
      <c r="B592" s="41" t="s">
        <v>185</v>
      </c>
      <c r="C592" s="58" t="s">
        <v>37</v>
      </c>
      <c r="D592" s="61">
        <v>1671</v>
      </c>
      <c r="E592" s="81" t="s">
        <v>195</v>
      </c>
      <c r="F592" s="50"/>
    </row>
    <row r="593" spans="1:6" x14ac:dyDescent="0.15">
      <c r="A593" s="80">
        <v>143256898</v>
      </c>
      <c r="B593" s="41" t="s">
        <v>185</v>
      </c>
      <c r="C593" s="58" t="s">
        <v>37</v>
      </c>
      <c r="D593" s="59">
        <v>743</v>
      </c>
      <c r="E593" s="81" t="s">
        <v>195</v>
      </c>
      <c r="F593" s="50"/>
    </row>
    <row r="594" spans="1:6" x14ac:dyDescent="0.15">
      <c r="A594" s="80">
        <v>143256899</v>
      </c>
      <c r="B594" s="41" t="s">
        <v>185</v>
      </c>
      <c r="C594" s="58" t="s">
        <v>37</v>
      </c>
      <c r="D594" s="61">
        <v>116</v>
      </c>
      <c r="E594" s="81" t="s">
        <v>195</v>
      </c>
      <c r="F594" s="50"/>
    </row>
    <row r="595" spans="1:6" x14ac:dyDescent="0.15">
      <c r="A595" s="80">
        <v>143256901</v>
      </c>
      <c r="B595" s="41" t="s">
        <v>185</v>
      </c>
      <c r="C595" s="58" t="s">
        <v>37</v>
      </c>
      <c r="D595" s="61">
        <v>279</v>
      </c>
      <c r="E595" s="81" t="s">
        <v>195</v>
      </c>
      <c r="F595" s="51"/>
    </row>
    <row r="596" spans="1:6" x14ac:dyDescent="0.15">
      <c r="A596" s="80">
        <v>143256901</v>
      </c>
      <c r="B596" s="41" t="s">
        <v>185</v>
      </c>
      <c r="C596" s="58" t="s">
        <v>37</v>
      </c>
      <c r="D596" s="59">
        <v>140</v>
      </c>
      <c r="E596" s="81" t="s">
        <v>195</v>
      </c>
      <c r="F596" s="50"/>
    </row>
    <row r="597" spans="1:6" x14ac:dyDescent="0.15">
      <c r="A597" s="80">
        <v>143256906</v>
      </c>
      <c r="B597" s="41" t="s">
        <v>186</v>
      </c>
      <c r="C597" s="58" t="s">
        <v>37</v>
      </c>
      <c r="D597" s="59">
        <v>362</v>
      </c>
      <c r="E597" s="81" t="s">
        <v>195</v>
      </c>
      <c r="F597" s="50"/>
    </row>
    <row r="598" spans="1:6" x14ac:dyDescent="0.15">
      <c r="A598" s="80">
        <v>143256927</v>
      </c>
      <c r="B598" s="41" t="s">
        <v>186</v>
      </c>
      <c r="C598" s="58" t="s">
        <v>124</v>
      </c>
      <c r="D598" s="61">
        <v>576</v>
      </c>
      <c r="E598" s="81" t="s">
        <v>195</v>
      </c>
      <c r="F598" s="51"/>
    </row>
    <row r="599" spans="1:6" x14ac:dyDescent="0.15">
      <c r="A599" s="80">
        <v>143256927</v>
      </c>
      <c r="B599" s="41" t="s">
        <v>186</v>
      </c>
      <c r="C599" s="58" t="s">
        <v>124</v>
      </c>
      <c r="D599" s="59">
        <v>274</v>
      </c>
      <c r="E599" s="81" t="s">
        <v>195</v>
      </c>
      <c r="F599" s="51"/>
    </row>
    <row r="600" spans="1:6" x14ac:dyDescent="0.15">
      <c r="A600" s="80">
        <v>143256939</v>
      </c>
      <c r="B600" s="41" t="s">
        <v>185</v>
      </c>
      <c r="C600" s="58" t="s">
        <v>37</v>
      </c>
      <c r="D600" s="59">
        <v>1671</v>
      </c>
      <c r="E600" s="81" t="s">
        <v>195</v>
      </c>
      <c r="F600" s="50"/>
    </row>
    <row r="601" spans="1:6" x14ac:dyDescent="0.15">
      <c r="A601" s="80">
        <v>143256939</v>
      </c>
      <c r="B601" s="41" t="s">
        <v>185</v>
      </c>
      <c r="C601" s="58" t="s">
        <v>37</v>
      </c>
      <c r="D601" s="61">
        <v>3132</v>
      </c>
      <c r="E601" s="81" t="s">
        <v>195</v>
      </c>
      <c r="F601" s="50"/>
    </row>
    <row r="602" spans="1:6" x14ac:dyDescent="0.15">
      <c r="A602" s="80">
        <v>143256941</v>
      </c>
      <c r="B602" s="41" t="s">
        <v>185</v>
      </c>
      <c r="C602" s="58" t="s">
        <v>37</v>
      </c>
      <c r="D602" s="59">
        <v>209</v>
      </c>
      <c r="E602" s="81" t="s">
        <v>195</v>
      </c>
      <c r="F602" s="50"/>
    </row>
    <row r="603" spans="1:6" x14ac:dyDescent="0.15">
      <c r="A603" s="80">
        <v>143266956</v>
      </c>
      <c r="B603" s="41" t="s">
        <v>185</v>
      </c>
      <c r="C603" s="58" t="s">
        <v>37</v>
      </c>
      <c r="D603" s="61">
        <v>232</v>
      </c>
      <c r="E603" s="81" t="s">
        <v>195</v>
      </c>
      <c r="F603" s="51"/>
    </row>
    <row r="604" spans="1:6" x14ac:dyDescent="0.15">
      <c r="A604" s="80">
        <v>143266966</v>
      </c>
      <c r="B604" s="41" t="s">
        <v>185</v>
      </c>
      <c r="C604" s="58" t="s">
        <v>7</v>
      </c>
      <c r="D604" s="61">
        <v>140</v>
      </c>
      <c r="E604" s="81" t="s">
        <v>195</v>
      </c>
      <c r="F604" s="50"/>
    </row>
    <row r="605" spans="1:6" x14ac:dyDescent="0.15">
      <c r="A605" s="80">
        <v>143266966</v>
      </c>
      <c r="B605" s="41" t="s">
        <v>185</v>
      </c>
      <c r="C605" s="58" t="s">
        <v>7</v>
      </c>
      <c r="D605" s="59">
        <v>140</v>
      </c>
      <c r="E605" s="81" t="s">
        <v>195</v>
      </c>
      <c r="F605" s="50"/>
    </row>
    <row r="606" spans="1:6" x14ac:dyDescent="0.15">
      <c r="A606" s="80">
        <v>143266966</v>
      </c>
      <c r="B606" s="41" t="s">
        <v>185</v>
      </c>
      <c r="C606" s="58" t="s">
        <v>7</v>
      </c>
      <c r="D606" s="59">
        <v>17818</v>
      </c>
      <c r="E606" s="81" t="s">
        <v>195</v>
      </c>
      <c r="F606" s="51"/>
    </row>
    <row r="607" spans="1:6" x14ac:dyDescent="0.15">
      <c r="A607" s="80">
        <v>143266968</v>
      </c>
      <c r="B607" s="41" t="s">
        <v>185</v>
      </c>
      <c r="C607" s="58" t="s">
        <v>7</v>
      </c>
      <c r="D607" s="59">
        <v>1838</v>
      </c>
      <c r="E607" s="81" t="s">
        <v>195</v>
      </c>
      <c r="F607" s="50"/>
    </row>
    <row r="608" spans="1:6" x14ac:dyDescent="0.15">
      <c r="A608" s="80">
        <v>143266973</v>
      </c>
      <c r="B608" s="41" t="s">
        <v>185</v>
      </c>
      <c r="C608" s="58" t="s">
        <v>37</v>
      </c>
      <c r="D608" s="59">
        <v>743</v>
      </c>
      <c r="E608" s="81" t="s">
        <v>195</v>
      </c>
      <c r="F608" s="50"/>
    </row>
    <row r="609" spans="1:6" x14ac:dyDescent="0.15">
      <c r="A609" s="80">
        <v>143266973</v>
      </c>
      <c r="B609" s="41" t="s">
        <v>185</v>
      </c>
      <c r="C609" s="58" t="s">
        <v>37</v>
      </c>
      <c r="D609" s="61">
        <v>2970</v>
      </c>
      <c r="E609" s="81" t="s">
        <v>195</v>
      </c>
      <c r="F609" s="50"/>
    </row>
    <row r="610" spans="1:6" x14ac:dyDescent="0.15">
      <c r="A610" s="80">
        <v>143266980</v>
      </c>
      <c r="B610" s="41" t="s">
        <v>185</v>
      </c>
      <c r="C610" s="58" t="s">
        <v>78</v>
      </c>
      <c r="D610" s="59">
        <v>1300</v>
      </c>
      <c r="E610" s="81" t="s">
        <v>195</v>
      </c>
      <c r="F610" s="51"/>
    </row>
    <row r="611" spans="1:6" x14ac:dyDescent="0.15">
      <c r="A611" s="80">
        <v>143266988</v>
      </c>
      <c r="B611" s="41" t="s">
        <v>185</v>
      </c>
      <c r="C611" s="58" t="s">
        <v>37</v>
      </c>
      <c r="D611" s="59">
        <v>1671</v>
      </c>
      <c r="E611" s="81" t="s">
        <v>195</v>
      </c>
      <c r="F611" s="50"/>
    </row>
    <row r="612" spans="1:6" x14ac:dyDescent="0.15">
      <c r="A612" s="80">
        <v>143266988</v>
      </c>
      <c r="B612" s="41" t="s">
        <v>185</v>
      </c>
      <c r="C612" s="58" t="s">
        <v>37</v>
      </c>
      <c r="D612" s="59">
        <v>1044</v>
      </c>
      <c r="E612" s="81" t="s">
        <v>195</v>
      </c>
      <c r="F612" s="50"/>
    </row>
    <row r="613" spans="1:6" x14ac:dyDescent="0.15">
      <c r="A613" s="80">
        <v>143266989</v>
      </c>
      <c r="B613" s="41" t="s">
        <v>185</v>
      </c>
      <c r="C613" s="58" t="s">
        <v>37</v>
      </c>
      <c r="D613" s="59">
        <v>743</v>
      </c>
      <c r="E613" s="81" t="s">
        <v>195</v>
      </c>
      <c r="F613" s="50"/>
    </row>
    <row r="614" spans="1:6" x14ac:dyDescent="0.15">
      <c r="A614" s="80">
        <v>143266989</v>
      </c>
      <c r="B614" s="41" t="s">
        <v>185</v>
      </c>
      <c r="C614" s="58" t="s">
        <v>37</v>
      </c>
      <c r="D614" s="61">
        <v>3712</v>
      </c>
      <c r="E614" s="81" t="s">
        <v>195</v>
      </c>
      <c r="F614" s="51"/>
    </row>
    <row r="615" spans="1:6" x14ac:dyDescent="0.15">
      <c r="A615" s="80">
        <v>143267002</v>
      </c>
      <c r="B615" s="41" t="s">
        <v>185</v>
      </c>
      <c r="C615" s="58" t="s">
        <v>37</v>
      </c>
      <c r="D615" s="59">
        <v>502</v>
      </c>
      <c r="E615" s="81" t="s">
        <v>195</v>
      </c>
      <c r="F615" s="50"/>
    </row>
    <row r="616" spans="1:6" x14ac:dyDescent="0.15">
      <c r="A616" s="80">
        <v>143267002</v>
      </c>
      <c r="B616" s="41" t="s">
        <v>185</v>
      </c>
      <c r="C616" s="58" t="s">
        <v>37</v>
      </c>
      <c r="D616" s="61">
        <v>232</v>
      </c>
      <c r="E616" s="81" t="s">
        <v>195</v>
      </c>
      <c r="F616" s="51"/>
    </row>
    <row r="617" spans="1:6" x14ac:dyDescent="0.15">
      <c r="A617" s="80">
        <v>143267002</v>
      </c>
      <c r="B617" s="41" t="s">
        <v>185</v>
      </c>
      <c r="C617" s="58" t="s">
        <v>37</v>
      </c>
      <c r="D617" s="61">
        <v>93</v>
      </c>
      <c r="E617" s="81" t="s">
        <v>195</v>
      </c>
      <c r="F617" s="50"/>
    </row>
    <row r="618" spans="1:6" x14ac:dyDescent="0.15">
      <c r="A618" s="80">
        <v>143267004</v>
      </c>
      <c r="B618" s="41" t="s">
        <v>185</v>
      </c>
      <c r="C618" s="58" t="s">
        <v>37</v>
      </c>
      <c r="D618" s="59">
        <v>557</v>
      </c>
      <c r="E618" s="81" t="s">
        <v>195</v>
      </c>
      <c r="F618" s="50"/>
    </row>
    <row r="619" spans="1:6" x14ac:dyDescent="0.15">
      <c r="A619" s="80">
        <v>143267004</v>
      </c>
      <c r="B619" s="41" t="s">
        <v>185</v>
      </c>
      <c r="C619" s="58" t="s">
        <v>37</v>
      </c>
      <c r="D619" s="59">
        <v>372</v>
      </c>
      <c r="E619" s="81" t="s">
        <v>195</v>
      </c>
      <c r="F619" s="50"/>
    </row>
    <row r="620" spans="1:6" x14ac:dyDescent="0.15">
      <c r="A620" s="80">
        <v>143267009</v>
      </c>
      <c r="B620" s="41" t="s">
        <v>185</v>
      </c>
      <c r="C620" s="58" t="s">
        <v>7</v>
      </c>
      <c r="D620" s="59">
        <v>2228</v>
      </c>
      <c r="E620" s="81" t="s">
        <v>195</v>
      </c>
      <c r="F620" s="50"/>
    </row>
    <row r="621" spans="1:6" x14ac:dyDescent="0.15">
      <c r="A621" s="80">
        <v>143267010</v>
      </c>
      <c r="B621" s="41" t="s">
        <v>185</v>
      </c>
      <c r="C621" s="58" t="s">
        <v>7</v>
      </c>
      <c r="D621" s="61">
        <v>1940</v>
      </c>
      <c r="E621" s="81" t="s">
        <v>195</v>
      </c>
      <c r="F621" s="50"/>
    </row>
    <row r="622" spans="1:6" x14ac:dyDescent="0.15">
      <c r="A622" s="80">
        <v>143267010</v>
      </c>
      <c r="B622" s="41" t="s">
        <v>185</v>
      </c>
      <c r="C622" s="58" t="s">
        <v>7</v>
      </c>
      <c r="D622" s="59">
        <v>1033</v>
      </c>
      <c r="E622" s="81" t="s">
        <v>195</v>
      </c>
      <c r="F622" s="51"/>
    </row>
    <row r="623" spans="1:6" x14ac:dyDescent="0.15">
      <c r="A623" s="80">
        <v>143267030</v>
      </c>
      <c r="B623" s="41" t="s">
        <v>185</v>
      </c>
      <c r="C623" s="58" t="s">
        <v>37</v>
      </c>
      <c r="D623" s="61">
        <v>279</v>
      </c>
      <c r="E623" s="81" t="s">
        <v>195</v>
      </c>
      <c r="F623" s="50"/>
    </row>
    <row r="624" spans="1:6" x14ac:dyDescent="0.15">
      <c r="A624" s="80">
        <v>143267030</v>
      </c>
      <c r="B624" s="41" t="s">
        <v>185</v>
      </c>
      <c r="C624" s="58" t="s">
        <v>37</v>
      </c>
      <c r="D624" s="59">
        <v>372</v>
      </c>
      <c r="E624" s="81" t="s">
        <v>195</v>
      </c>
      <c r="F624" s="51"/>
    </row>
    <row r="625" spans="1:6" x14ac:dyDescent="0.15">
      <c r="A625" s="80">
        <v>143267031</v>
      </c>
      <c r="B625" s="41" t="s">
        <v>185</v>
      </c>
      <c r="C625" s="58" t="s">
        <v>37</v>
      </c>
      <c r="D625" s="61">
        <v>232</v>
      </c>
      <c r="E625" s="81" t="s">
        <v>195</v>
      </c>
      <c r="F625" s="51"/>
    </row>
    <row r="626" spans="1:6" x14ac:dyDescent="0.15">
      <c r="A626" s="80">
        <v>143267031</v>
      </c>
      <c r="B626" s="41" t="s">
        <v>185</v>
      </c>
      <c r="C626" s="58" t="s">
        <v>37</v>
      </c>
      <c r="D626" s="61">
        <v>2088</v>
      </c>
      <c r="E626" s="81" t="s">
        <v>195</v>
      </c>
      <c r="F626" s="50"/>
    </row>
    <row r="627" spans="1:6" x14ac:dyDescent="0.15">
      <c r="A627" s="80">
        <v>143267033</v>
      </c>
      <c r="B627" s="41" t="s">
        <v>185</v>
      </c>
      <c r="C627" s="58" t="s">
        <v>37</v>
      </c>
      <c r="D627" s="59">
        <v>209</v>
      </c>
      <c r="E627" s="81" t="s">
        <v>195</v>
      </c>
      <c r="F627" s="50"/>
    </row>
    <row r="628" spans="1:6" x14ac:dyDescent="0.15">
      <c r="A628" s="80">
        <v>143267033</v>
      </c>
      <c r="B628" s="41" t="s">
        <v>185</v>
      </c>
      <c r="C628" s="58" t="s">
        <v>37</v>
      </c>
      <c r="D628" s="61">
        <v>279</v>
      </c>
      <c r="E628" s="81" t="s">
        <v>195</v>
      </c>
      <c r="F628" s="51"/>
    </row>
    <row r="629" spans="1:6" x14ac:dyDescent="0.15">
      <c r="A629" s="80">
        <v>143267039</v>
      </c>
      <c r="B629" s="41" t="s">
        <v>185</v>
      </c>
      <c r="C629" s="58" t="s">
        <v>78</v>
      </c>
      <c r="D629" s="59">
        <v>13753</v>
      </c>
      <c r="E629" s="81" t="s">
        <v>195</v>
      </c>
      <c r="F629" s="50"/>
    </row>
    <row r="630" spans="1:6" x14ac:dyDescent="0.15">
      <c r="A630" s="80">
        <v>143277052</v>
      </c>
      <c r="B630" s="41" t="s">
        <v>185</v>
      </c>
      <c r="C630" s="58" t="s">
        <v>37</v>
      </c>
      <c r="D630" s="59">
        <v>836</v>
      </c>
      <c r="E630" s="81" t="s">
        <v>195</v>
      </c>
      <c r="F630" s="50"/>
    </row>
    <row r="631" spans="1:6" x14ac:dyDescent="0.15">
      <c r="A631" s="80">
        <v>143277052</v>
      </c>
      <c r="B631" s="41" t="s">
        <v>185</v>
      </c>
      <c r="C631" s="58" t="s">
        <v>37</v>
      </c>
      <c r="D631" s="59">
        <v>464</v>
      </c>
      <c r="E631" s="81" t="s">
        <v>195</v>
      </c>
      <c r="F631" s="51"/>
    </row>
    <row r="632" spans="1:6" x14ac:dyDescent="0.15">
      <c r="A632" s="80">
        <v>143277052</v>
      </c>
      <c r="B632" s="41" t="s">
        <v>185</v>
      </c>
      <c r="C632" s="58" t="s">
        <v>37</v>
      </c>
      <c r="D632" s="59">
        <v>2088</v>
      </c>
      <c r="E632" s="81" t="s">
        <v>195</v>
      </c>
      <c r="F632" s="51"/>
    </row>
    <row r="633" spans="1:6" x14ac:dyDescent="0.15">
      <c r="A633" s="80">
        <v>143277053</v>
      </c>
      <c r="B633" s="41" t="s">
        <v>185</v>
      </c>
      <c r="C633" s="58" t="s">
        <v>37</v>
      </c>
      <c r="D633" s="59">
        <v>1114</v>
      </c>
      <c r="E633" s="81" t="s">
        <v>195</v>
      </c>
      <c r="F633" s="50"/>
    </row>
    <row r="634" spans="1:6" x14ac:dyDescent="0.15">
      <c r="A634" s="80">
        <v>143277053</v>
      </c>
      <c r="B634" s="41" t="s">
        <v>185</v>
      </c>
      <c r="C634" s="58" t="s">
        <v>37</v>
      </c>
      <c r="D634" s="59">
        <v>743</v>
      </c>
      <c r="E634" s="81" t="s">
        <v>195</v>
      </c>
      <c r="F634" s="51"/>
    </row>
    <row r="635" spans="1:6" x14ac:dyDescent="0.15">
      <c r="A635" s="80">
        <v>143277067</v>
      </c>
      <c r="B635" s="41" t="s">
        <v>186</v>
      </c>
      <c r="C635" s="58" t="s">
        <v>78</v>
      </c>
      <c r="D635" s="59">
        <v>1114</v>
      </c>
      <c r="E635" s="81" t="s">
        <v>195</v>
      </c>
      <c r="F635" s="50"/>
    </row>
    <row r="636" spans="1:6" x14ac:dyDescent="0.15">
      <c r="A636" s="80">
        <v>143277074</v>
      </c>
      <c r="B636" s="41" t="s">
        <v>185</v>
      </c>
      <c r="C636" s="58" t="s">
        <v>37</v>
      </c>
      <c r="D636" s="59">
        <v>372</v>
      </c>
      <c r="E636" s="81" t="s">
        <v>195</v>
      </c>
      <c r="F636" s="51"/>
    </row>
    <row r="637" spans="1:6" x14ac:dyDescent="0.15">
      <c r="A637" s="80">
        <v>143277075</v>
      </c>
      <c r="B637" s="41" t="s">
        <v>185</v>
      </c>
      <c r="C637" s="58" t="s">
        <v>37</v>
      </c>
      <c r="D637" s="61">
        <v>418</v>
      </c>
      <c r="E637" s="81" t="s">
        <v>195</v>
      </c>
      <c r="F637" s="50"/>
    </row>
    <row r="638" spans="1:6" x14ac:dyDescent="0.15">
      <c r="A638" s="80">
        <v>143277088</v>
      </c>
      <c r="B638" s="41" t="s">
        <v>185</v>
      </c>
      <c r="C638" s="58" t="s">
        <v>37</v>
      </c>
      <c r="D638" s="59">
        <v>1114</v>
      </c>
      <c r="E638" s="81" t="s">
        <v>195</v>
      </c>
      <c r="F638" s="51"/>
    </row>
    <row r="639" spans="1:6" x14ac:dyDescent="0.15">
      <c r="A639" s="80">
        <v>143277088</v>
      </c>
      <c r="B639" s="41" t="s">
        <v>185</v>
      </c>
      <c r="C639" s="58" t="s">
        <v>37</v>
      </c>
      <c r="D639" s="61">
        <v>4455</v>
      </c>
      <c r="E639" s="81" t="s">
        <v>195</v>
      </c>
      <c r="F639" s="50"/>
    </row>
    <row r="640" spans="1:6" x14ac:dyDescent="0.15">
      <c r="A640" s="80">
        <v>143277088</v>
      </c>
      <c r="B640" s="41" t="s">
        <v>185</v>
      </c>
      <c r="C640" s="58" t="s">
        <v>37</v>
      </c>
      <c r="D640" s="59">
        <v>372</v>
      </c>
      <c r="E640" s="81" t="s">
        <v>195</v>
      </c>
      <c r="F640" s="51"/>
    </row>
    <row r="641" spans="1:6" x14ac:dyDescent="0.15">
      <c r="A641" s="80">
        <v>143277089</v>
      </c>
      <c r="B641" s="41" t="s">
        <v>185</v>
      </c>
      <c r="C641" s="58" t="s">
        <v>37</v>
      </c>
      <c r="D641" s="59">
        <v>836</v>
      </c>
      <c r="E641" s="81" t="s">
        <v>195</v>
      </c>
      <c r="F641" s="50"/>
    </row>
    <row r="642" spans="1:6" x14ac:dyDescent="0.15">
      <c r="A642" s="80">
        <v>143277089</v>
      </c>
      <c r="B642" s="41" t="s">
        <v>185</v>
      </c>
      <c r="C642" s="58" t="s">
        <v>37</v>
      </c>
      <c r="D642" s="59">
        <v>232</v>
      </c>
      <c r="E642" s="81" t="s">
        <v>195</v>
      </c>
      <c r="F642" s="51"/>
    </row>
    <row r="643" spans="1:6" x14ac:dyDescent="0.15">
      <c r="A643" s="80">
        <v>143277089</v>
      </c>
      <c r="B643" s="41" t="s">
        <v>185</v>
      </c>
      <c r="C643" s="58" t="s">
        <v>37</v>
      </c>
      <c r="D643" s="61">
        <v>2088</v>
      </c>
      <c r="E643" s="81" t="s">
        <v>195</v>
      </c>
      <c r="F643" s="50"/>
    </row>
    <row r="644" spans="1:6" x14ac:dyDescent="0.15">
      <c r="A644" s="80">
        <v>143277090</v>
      </c>
      <c r="B644" s="41" t="s">
        <v>185</v>
      </c>
      <c r="C644" s="58" t="s">
        <v>78</v>
      </c>
      <c r="D644" s="61">
        <v>1253</v>
      </c>
      <c r="E644" s="81" t="s">
        <v>195</v>
      </c>
      <c r="F644" s="50"/>
    </row>
    <row r="645" spans="1:6" x14ac:dyDescent="0.15">
      <c r="A645" s="80">
        <v>143277090</v>
      </c>
      <c r="B645" s="41" t="s">
        <v>185</v>
      </c>
      <c r="C645" s="58" t="s">
        <v>78</v>
      </c>
      <c r="D645" s="59">
        <v>2228</v>
      </c>
      <c r="E645" s="81" t="s">
        <v>195</v>
      </c>
      <c r="F645" s="51"/>
    </row>
    <row r="646" spans="1:6" x14ac:dyDescent="0.15">
      <c r="A646" s="80">
        <v>143277090</v>
      </c>
      <c r="B646" s="41" t="s">
        <v>185</v>
      </c>
      <c r="C646" s="58" t="s">
        <v>78</v>
      </c>
      <c r="D646" s="61">
        <v>25056</v>
      </c>
      <c r="E646" s="81" t="s">
        <v>195</v>
      </c>
      <c r="F646" s="50"/>
    </row>
    <row r="647" spans="1:6" x14ac:dyDescent="0.15">
      <c r="A647" s="80">
        <v>143277090</v>
      </c>
      <c r="B647" s="41" t="s">
        <v>185</v>
      </c>
      <c r="C647" s="58" t="s">
        <v>78</v>
      </c>
      <c r="D647" s="59">
        <v>4385</v>
      </c>
      <c r="E647" s="81" t="s">
        <v>195</v>
      </c>
      <c r="F647" s="51"/>
    </row>
    <row r="648" spans="1:6" x14ac:dyDescent="0.15">
      <c r="A648" s="80">
        <v>143277091</v>
      </c>
      <c r="B648" s="41" t="s">
        <v>186</v>
      </c>
      <c r="C648" s="58" t="s">
        <v>78</v>
      </c>
      <c r="D648" s="61">
        <v>1128</v>
      </c>
      <c r="E648" s="81" t="s">
        <v>195</v>
      </c>
      <c r="F648" s="50"/>
    </row>
    <row r="649" spans="1:6" x14ac:dyDescent="0.15">
      <c r="A649" s="80">
        <v>143277091</v>
      </c>
      <c r="B649" s="41" t="s">
        <v>186</v>
      </c>
      <c r="C649" s="58" t="s">
        <v>78</v>
      </c>
      <c r="D649" s="59">
        <v>961</v>
      </c>
      <c r="E649" s="81" t="s">
        <v>195</v>
      </c>
      <c r="F649" s="50"/>
    </row>
    <row r="650" spans="1:6" x14ac:dyDescent="0.15">
      <c r="A650" s="80">
        <v>143277091</v>
      </c>
      <c r="B650" s="41" t="s">
        <v>186</v>
      </c>
      <c r="C650" s="58" t="s">
        <v>78</v>
      </c>
      <c r="D650" s="61">
        <v>919</v>
      </c>
      <c r="E650" s="81" t="s">
        <v>195</v>
      </c>
      <c r="F650" s="50"/>
    </row>
    <row r="651" spans="1:6" x14ac:dyDescent="0.15">
      <c r="A651" s="80">
        <v>143277097</v>
      </c>
      <c r="B651" s="41" t="s">
        <v>186</v>
      </c>
      <c r="C651" s="58" t="s">
        <v>7</v>
      </c>
      <c r="D651" s="59">
        <v>130</v>
      </c>
      <c r="E651" s="81" t="s">
        <v>195</v>
      </c>
      <c r="F651" s="50"/>
    </row>
    <row r="652" spans="1:6" x14ac:dyDescent="0.15">
      <c r="A652" s="80">
        <v>143277109</v>
      </c>
      <c r="B652" s="41" t="s">
        <v>185</v>
      </c>
      <c r="C652" s="58" t="s">
        <v>37</v>
      </c>
      <c r="D652" s="59">
        <v>464</v>
      </c>
      <c r="E652" s="81" t="s">
        <v>195</v>
      </c>
      <c r="F652" s="51"/>
    </row>
    <row r="653" spans="1:6" x14ac:dyDescent="0.15">
      <c r="A653" s="80">
        <v>143277109</v>
      </c>
      <c r="B653" s="41" t="s">
        <v>185</v>
      </c>
      <c r="C653" s="58" t="s">
        <v>37</v>
      </c>
      <c r="D653" s="61">
        <v>836</v>
      </c>
      <c r="E653" s="81" t="s">
        <v>195</v>
      </c>
      <c r="F653" s="51"/>
    </row>
    <row r="654" spans="1:6" x14ac:dyDescent="0.15">
      <c r="A654" s="80">
        <v>143277109</v>
      </c>
      <c r="B654" s="41" t="s">
        <v>185</v>
      </c>
      <c r="C654" s="58" t="s">
        <v>37</v>
      </c>
      <c r="D654" s="59">
        <v>232</v>
      </c>
      <c r="E654" s="81" t="s">
        <v>195</v>
      </c>
      <c r="F654" s="50"/>
    </row>
    <row r="655" spans="1:6" x14ac:dyDescent="0.15">
      <c r="A655" s="80">
        <v>143277109</v>
      </c>
      <c r="B655" s="41" t="s">
        <v>185</v>
      </c>
      <c r="C655" s="58" t="s">
        <v>37</v>
      </c>
      <c r="D655" s="59">
        <v>2005</v>
      </c>
      <c r="E655" s="81" t="s">
        <v>195</v>
      </c>
      <c r="F655" s="51"/>
    </row>
    <row r="656" spans="1:6" x14ac:dyDescent="0.15">
      <c r="A656" s="80">
        <v>143277110</v>
      </c>
      <c r="B656" s="41" t="s">
        <v>185</v>
      </c>
      <c r="C656" s="58" t="s">
        <v>37</v>
      </c>
      <c r="D656" s="59">
        <v>1485</v>
      </c>
      <c r="E656" s="81" t="s">
        <v>195</v>
      </c>
      <c r="F656" s="51"/>
    </row>
    <row r="657" spans="1:6" x14ac:dyDescent="0.15">
      <c r="A657" s="80">
        <v>143277110</v>
      </c>
      <c r="B657" s="41" t="s">
        <v>185</v>
      </c>
      <c r="C657" s="58" t="s">
        <v>37</v>
      </c>
      <c r="D657" s="61">
        <v>7424</v>
      </c>
      <c r="E657" s="81" t="s">
        <v>195</v>
      </c>
      <c r="F657" s="51"/>
    </row>
    <row r="658" spans="1:6" x14ac:dyDescent="0.15">
      <c r="A658" s="80">
        <v>143277110</v>
      </c>
      <c r="B658" s="41" t="s">
        <v>185</v>
      </c>
      <c r="C658" s="58" t="s">
        <v>37</v>
      </c>
      <c r="D658" s="61">
        <v>2228</v>
      </c>
      <c r="E658" s="81" t="s">
        <v>195</v>
      </c>
      <c r="F658" s="50"/>
    </row>
    <row r="659" spans="1:6" x14ac:dyDescent="0.15">
      <c r="A659" s="80">
        <v>143277110</v>
      </c>
      <c r="B659" s="41" t="s">
        <v>185</v>
      </c>
      <c r="C659" s="58" t="s">
        <v>37</v>
      </c>
      <c r="D659" s="59">
        <v>743</v>
      </c>
      <c r="E659" s="81" t="s">
        <v>195</v>
      </c>
      <c r="F659" s="51"/>
    </row>
    <row r="660" spans="1:6" x14ac:dyDescent="0.15">
      <c r="A660" s="80">
        <v>143277123</v>
      </c>
      <c r="B660" s="41" t="s">
        <v>185</v>
      </c>
      <c r="C660" s="58" t="s">
        <v>37</v>
      </c>
      <c r="D660" s="59">
        <v>743</v>
      </c>
      <c r="E660" s="81" t="s">
        <v>195</v>
      </c>
      <c r="F660" s="50"/>
    </row>
    <row r="661" spans="1:6" x14ac:dyDescent="0.15">
      <c r="A661" s="80">
        <v>143277123</v>
      </c>
      <c r="B661" s="41" t="s">
        <v>185</v>
      </c>
      <c r="C661" s="58" t="s">
        <v>37</v>
      </c>
      <c r="D661" s="61">
        <v>1485</v>
      </c>
      <c r="E661" s="81" t="s">
        <v>195</v>
      </c>
      <c r="F661" s="50"/>
    </row>
    <row r="662" spans="1:6" x14ac:dyDescent="0.15">
      <c r="A662" s="80">
        <v>143277123</v>
      </c>
      <c r="B662" s="41" t="s">
        <v>185</v>
      </c>
      <c r="C662" s="58" t="s">
        <v>37</v>
      </c>
      <c r="D662" s="61">
        <v>557</v>
      </c>
      <c r="E662" s="81" t="s">
        <v>195</v>
      </c>
      <c r="F662" s="51"/>
    </row>
    <row r="663" spans="1:6" x14ac:dyDescent="0.15">
      <c r="A663" s="80">
        <v>143277124</v>
      </c>
      <c r="B663" s="41" t="s">
        <v>185</v>
      </c>
      <c r="C663" s="58" t="s">
        <v>37</v>
      </c>
      <c r="D663" s="59">
        <v>836</v>
      </c>
      <c r="E663" s="81" t="s">
        <v>195</v>
      </c>
      <c r="F663" s="50"/>
    </row>
    <row r="664" spans="1:6" x14ac:dyDescent="0.15">
      <c r="A664" s="80">
        <v>143277124</v>
      </c>
      <c r="B664" s="41" t="s">
        <v>185</v>
      </c>
      <c r="C664" s="58" t="s">
        <v>37</v>
      </c>
      <c r="D664" s="59">
        <v>2088</v>
      </c>
      <c r="E664" s="81" t="s">
        <v>195</v>
      </c>
      <c r="F664" s="51"/>
    </row>
    <row r="665" spans="1:6" x14ac:dyDescent="0.15">
      <c r="A665" s="80">
        <v>143277124</v>
      </c>
      <c r="B665" s="41" t="s">
        <v>185</v>
      </c>
      <c r="C665" s="58" t="s">
        <v>37</v>
      </c>
      <c r="D665" s="61">
        <v>116</v>
      </c>
      <c r="E665" s="81" t="s">
        <v>195</v>
      </c>
      <c r="F665" s="50"/>
    </row>
    <row r="666" spans="1:6" x14ac:dyDescent="0.15">
      <c r="A666" s="80">
        <v>143287132</v>
      </c>
      <c r="B666" s="41" t="s">
        <v>185</v>
      </c>
      <c r="C666" s="58" t="s">
        <v>37</v>
      </c>
      <c r="D666" s="61">
        <v>836</v>
      </c>
      <c r="E666" s="81" t="s">
        <v>195</v>
      </c>
      <c r="F666" s="50"/>
    </row>
    <row r="667" spans="1:6" x14ac:dyDescent="0.15">
      <c r="A667" s="80">
        <v>143287132</v>
      </c>
      <c r="B667" s="41" t="s">
        <v>185</v>
      </c>
      <c r="C667" s="58" t="s">
        <v>37</v>
      </c>
      <c r="D667" s="59">
        <v>1044</v>
      </c>
      <c r="E667" s="81" t="s">
        <v>195</v>
      </c>
      <c r="F667" s="50"/>
    </row>
    <row r="668" spans="1:6" x14ac:dyDescent="0.15">
      <c r="A668" s="80">
        <v>143287132</v>
      </c>
      <c r="B668" s="41" t="s">
        <v>185</v>
      </c>
      <c r="C668" s="58" t="s">
        <v>37</v>
      </c>
      <c r="D668" s="61">
        <v>116</v>
      </c>
      <c r="E668" s="81" t="s">
        <v>195</v>
      </c>
      <c r="F668" s="51"/>
    </row>
    <row r="669" spans="1:6" x14ac:dyDescent="0.15">
      <c r="A669" s="80">
        <v>143287133</v>
      </c>
      <c r="B669" s="41" t="s">
        <v>185</v>
      </c>
      <c r="C669" s="58" t="s">
        <v>37</v>
      </c>
      <c r="D669" s="59">
        <v>1114</v>
      </c>
      <c r="E669" s="81" t="s">
        <v>195</v>
      </c>
      <c r="F669" s="51"/>
    </row>
    <row r="670" spans="1:6" x14ac:dyDescent="0.15">
      <c r="A670" s="80">
        <v>143287136</v>
      </c>
      <c r="B670" s="41" t="s">
        <v>186</v>
      </c>
      <c r="C670" s="58" t="s">
        <v>37</v>
      </c>
      <c r="D670" s="61">
        <v>70</v>
      </c>
      <c r="E670" s="81" t="s">
        <v>195</v>
      </c>
      <c r="F670" s="50"/>
    </row>
    <row r="671" spans="1:6" x14ac:dyDescent="0.15">
      <c r="A671" s="80">
        <v>143287152</v>
      </c>
      <c r="B671" s="41" t="s">
        <v>186</v>
      </c>
      <c r="C671" s="58" t="s">
        <v>37</v>
      </c>
      <c r="D671" s="59">
        <v>418</v>
      </c>
      <c r="E671" s="81" t="s">
        <v>195</v>
      </c>
      <c r="F671" s="51"/>
    </row>
    <row r="672" spans="1:6" x14ac:dyDescent="0.15">
      <c r="A672" s="80">
        <v>143287152</v>
      </c>
      <c r="B672" s="41" t="s">
        <v>186</v>
      </c>
      <c r="C672" s="58" t="s">
        <v>37</v>
      </c>
      <c r="D672" s="61">
        <v>279</v>
      </c>
      <c r="E672" s="81" t="s">
        <v>195</v>
      </c>
      <c r="F672" s="50"/>
    </row>
    <row r="673" spans="1:6" x14ac:dyDescent="0.15">
      <c r="A673" s="80">
        <v>143287152</v>
      </c>
      <c r="B673" s="41" t="s">
        <v>186</v>
      </c>
      <c r="C673" s="58" t="s">
        <v>37</v>
      </c>
      <c r="D673" s="59">
        <v>418</v>
      </c>
      <c r="E673" s="81" t="s">
        <v>195</v>
      </c>
      <c r="F673" s="51"/>
    </row>
    <row r="674" spans="1:6" x14ac:dyDescent="0.15">
      <c r="A674" s="80">
        <v>143287152</v>
      </c>
      <c r="B674" s="41" t="s">
        <v>186</v>
      </c>
      <c r="C674" s="58" t="s">
        <v>37</v>
      </c>
      <c r="D674" s="61">
        <v>418</v>
      </c>
      <c r="E674" s="81" t="s">
        <v>195</v>
      </c>
      <c r="F674" s="50"/>
    </row>
    <row r="675" spans="1:6" x14ac:dyDescent="0.15">
      <c r="A675" s="80">
        <v>143287152</v>
      </c>
      <c r="B675" s="41" t="s">
        <v>186</v>
      </c>
      <c r="C675" s="58" t="s">
        <v>37</v>
      </c>
      <c r="D675" s="59">
        <v>140</v>
      </c>
      <c r="E675" s="81" t="s">
        <v>195</v>
      </c>
      <c r="F675" s="51"/>
    </row>
    <row r="676" spans="1:6" x14ac:dyDescent="0.15">
      <c r="A676" s="80">
        <v>143287159</v>
      </c>
      <c r="B676" s="41" t="s">
        <v>185</v>
      </c>
      <c r="C676" s="58" t="s">
        <v>37</v>
      </c>
      <c r="D676" s="59">
        <v>335</v>
      </c>
      <c r="E676" s="81" t="s">
        <v>195</v>
      </c>
      <c r="F676" s="50"/>
    </row>
    <row r="677" spans="1:6" x14ac:dyDescent="0.15">
      <c r="A677" s="80">
        <v>143287159</v>
      </c>
      <c r="B677" s="41" t="s">
        <v>185</v>
      </c>
      <c r="C677" s="58" t="s">
        <v>37</v>
      </c>
      <c r="D677" s="61">
        <v>743</v>
      </c>
      <c r="E677" s="81" t="s">
        <v>195</v>
      </c>
      <c r="F677" s="51"/>
    </row>
    <row r="678" spans="1:6" x14ac:dyDescent="0.15">
      <c r="A678" s="80">
        <v>143287159</v>
      </c>
      <c r="B678" s="41" t="s">
        <v>185</v>
      </c>
      <c r="C678" s="58" t="s">
        <v>37</v>
      </c>
      <c r="D678" s="59">
        <v>1671</v>
      </c>
      <c r="E678" s="81" t="s">
        <v>195</v>
      </c>
      <c r="F678" s="51"/>
    </row>
    <row r="679" spans="1:6" x14ac:dyDescent="0.15">
      <c r="A679" s="80">
        <v>143287163</v>
      </c>
      <c r="B679" s="41" t="s">
        <v>185</v>
      </c>
      <c r="C679" s="58" t="s">
        <v>37</v>
      </c>
      <c r="D679" s="59">
        <v>836</v>
      </c>
      <c r="E679" s="81" t="s">
        <v>195</v>
      </c>
      <c r="F679" s="50"/>
    </row>
    <row r="680" spans="1:6" x14ac:dyDescent="0.15">
      <c r="A680" s="80">
        <v>143287163</v>
      </c>
      <c r="B680" s="41" t="s">
        <v>185</v>
      </c>
      <c r="C680" s="58" t="s">
        <v>37</v>
      </c>
      <c r="D680" s="61">
        <v>836</v>
      </c>
      <c r="E680" s="81" t="s">
        <v>195</v>
      </c>
      <c r="F680" s="51"/>
    </row>
    <row r="681" spans="1:6" x14ac:dyDescent="0.15">
      <c r="A681" s="80">
        <v>143287169</v>
      </c>
      <c r="B681" s="41" t="s">
        <v>186</v>
      </c>
      <c r="C681" s="58" t="s">
        <v>78</v>
      </c>
      <c r="D681" s="61">
        <v>502</v>
      </c>
      <c r="E681" s="81" t="s">
        <v>195</v>
      </c>
      <c r="F681" s="50"/>
    </row>
    <row r="682" spans="1:6" x14ac:dyDescent="0.15">
      <c r="A682" s="80">
        <v>143287169</v>
      </c>
      <c r="B682" s="41" t="s">
        <v>186</v>
      </c>
      <c r="C682" s="58" t="s">
        <v>78</v>
      </c>
      <c r="D682" s="59">
        <v>650</v>
      </c>
      <c r="E682" s="81" t="s">
        <v>195</v>
      </c>
      <c r="F682" s="50"/>
    </row>
    <row r="683" spans="1:6" x14ac:dyDescent="0.15">
      <c r="A683" s="80">
        <v>143287172</v>
      </c>
      <c r="B683" s="41" t="s">
        <v>186</v>
      </c>
      <c r="C683" s="58" t="s">
        <v>7</v>
      </c>
      <c r="D683" s="61">
        <v>891</v>
      </c>
      <c r="E683" s="81" t="s">
        <v>195</v>
      </c>
      <c r="F683" s="51"/>
    </row>
    <row r="684" spans="1:6" x14ac:dyDescent="0.15">
      <c r="A684" s="80">
        <v>143287173</v>
      </c>
      <c r="B684" s="41" t="s">
        <v>186</v>
      </c>
      <c r="C684" s="58" t="s">
        <v>7</v>
      </c>
      <c r="D684" s="61">
        <v>669</v>
      </c>
      <c r="E684" s="81" t="s">
        <v>195</v>
      </c>
      <c r="F684" s="50"/>
    </row>
    <row r="685" spans="1:6" x14ac:dyDescent="0.15">
      <c r="A685" s="80">
        <v>143287181</v>
      </c>
      <c r="B685" s="41" t="s">
        <v>186</v>
      </c>
      <c r="C685" s="58" t="s">
        <v>37</v>
      </c>
      <c r="D685" s="61">
        <v>743</v>
      </c>
      <c r="E685" s="81" t="s">
        <v>195</v>
      </c>
      <c r="F685" s="51"/>
    </row>
    <row r="686" spans="1:6" x14ac:dyDescent="0.15">
      <c r="A686" s="80">
        <v>143287181</v>
      </c>
      <c r="B686" s="41" t="s">
        <v>186</v>
      </c>
      <c r="C686" s="58" t="s">
        <v>37</v>
      </c>
      <c r="D686" s="59">
        <v>2970</v>
      </c>
      <c r="E686" s="81" t="s">
        <v>195</v>
      </c>
      <c r="F686" s="50"/>
    </row>
    <row r="687" spans="1:6" x14ac:dyDescent="0.15">
      <c r="A687" s="80">
        <v>143287181</v>
      </c>
      <c r="B687" s="41" t="s">
        <v>186</v>
      </c>
      <c r="C687" s="58" t="s">
        <v>37</v>
      </c>
      <c r="D687" s="61">
        <v>1671</v>
      </c>
      <c r="E687" s="81" t="s">
        <v>195</v>
      </c>
      <c r="F687" s="51"/>
    </row>
    <row r="688" spans="1:6" x14ac:dyDescent="0.15">
      <c r="A688" s="80">
        <v>143287181</v>
      </c>
      <c r="B688" s="41" t="s">
        <v>186</v>
      </c>
      <c r="C688" s="58" t="s">
        <v>37</v>
      </c>
      <c r="D688" s="59">
        <v>372</v>
      </c>
      <c r="E688" s="81" t="s">
        <v>195</v>
      </c>
      <c r="F688" s="50"/>
    </row>
    <row r="689" spans="1:6" x14ac:dyDescent="0.15">
      <c r="A689" s="80">
        <v>143287185</v>
      </c>
      <c r="B689" s="41" t="s">
        <v>186</v>
      </c>
      <c r="C689" s="58" t="s">
        <v>37</v>
      </c>
      <c r="D689" s="59">
        <v>279</v>
      </c>
      <c r="E689" s="81" t="s">
        <v>195</v>
      </c>
      <c r="F689" s="50"/>
    </row>
    <row r="690" spans="1:6" x14ac:dyDescent="0.15">
      <c r="A690" s="80">
        <v>143287185</v>
      </c>
      <c r="B690" s="41" t="s">
        <v>186</v>
      </c>
      <c r="C690" s="58" t="s">
        <v>37</v>
      </c>
      <c r="D690" s="61">
        <v>836</v>
      </c>
      <c r="E690" s="81" t="s">
        <v>195</v>
      </c>
      <c r="F690" s="51"/>
    </row>
    <row r="691" spans="1:6" x14ac:dyDescent="0.15">
      <c r="A691" s="80">
        <v>143287185</v>
      </c>
      <c r="B691" s="41" t="s">
        <v>186</v>
      </c>
      <c r="C691" s="58" t="s">
        <v>37</v>
      </c>
      <c r="D691" s="59">
        <v>232</v>
      </c>
      <c r="E691" s="81" t="s">
        <v>195</v>
      </c>
      <c r="F691" s="51"/>
    </row>
    <row r="692" spans="1:6" x14ac:dyDescent="0.15">
      <c r="A692" s="80">
        <v>143287208</v>
      </c>
      <c r="B692" s="41" t="s">
        <v>186</v>
      </c>
      <c r="C692" s="58" t="s">
        <v>37</v>
      </c>
      <c r="D692" s="59">
        <v>1114</v>
      </c>
      <c r="E692" s="81" t="s">
        <v>195</v>
      </c>
      <c r="F692" s="51"/>
    </row>
    <row r="693" spans="1:6" x14ac:dyDescent="0.15">
      <c r="A693" s="80">
        <v>143287208</v>
      </c>
      <c r="B693" s="41" t="s">
        <v>186</v>
      </c>
      <c r="C693" s="58" t="s">
        <v>37</v>
      </c>
      <c r="D693" s="61">
        <v>1485</v>
      </c>
      <c r="E693" s="81" t="s">
        <v>195</v>
      </c>
      <c r="F693" s="50"/>
    </row>
    <row r="694" spans="1:6" x14ac:dyDescent="0.15">
      <c r="A694" s="80">
        <v>143287208</v>
      </c>
      <c r="B694" s="41" t="s">
        <v>186</v>
      </c>
      <c r="C694" s="58" t="s">
        <v>37</v>
      </c>
      <c r="D694" s="59">
        <v>3564</v>
      </c>
      <c r="E694" s="81" t="s">
        <v>195</v>
      </c>
      <c r="F694" s="51"/>
    </row>
    <row r="695" spans="1:6" x14ac:dyDescent="0.15">
      <c r="A695" s="80">
        <v>143287208</v>
      </c>
      <c r="B695" s="41" t="s">
        <v>186</v>
      </c>
      <c r="C695" s="58" t="s">
        <v>37</v>
      </c>
      <c r="D695" s="59">
        <v>3898</v>
      </c>
      <c r="E695" s="81" t="s">
        <v>195</v>
      </c>
      <c r="F695" s="50"/>
    </row>
    <row r="696" spans="1:6" x14ac:dyDescent="0.15">
      <c r="A696" s="80">
        <v>143287208</v>
      </c>
      <c r="B696" s="41" t="s">
        <v>186</v>
      </c>
      <c r="C696" s="58" t="s">
        <v>37</v>
      </c>
      <c r="D696" s="61">
        <v>743</v>
      </c>
      <c r="E696" s="81" t="s">
        <v>195</v>
      </c>
      <c r="F696" s="51"/>
    </row>
    <row r="697" spans="1:6" x14ac:dyDescent="0.15">
      <c r="A697" s="80">
        <v>143287212</v>
      </c>
      <c r="B697" s="41" t="s">
        <v>186</v>
      </c>
      <c r="C697" s="58" t="s">
        <v>37</v>
      </c>
      <c r="D697" s="61">
        <v>557</v>
      </c>
      <c r="E697" s="81" t="s">
        <v>195</v>
      </c>
      <c r="F697" s="50"/>
    </row>
    <row r="698" spans="1:6" x14ac:dyDescent="0.15">
      <c r="A698" s="80">
        <v>143287212</v>
      </c>
      <c r="B698" s="41" t="s">
        <v>186</v>
      </c>
      <c r="C698" s="58" t="s">
        <v>37</v>
      </c>
      <c r="D698" s="59">
        <v>743</v>
      </c>
      <c r="E698" s="81" t="s">
        <v>195</v>
      </c>
      <c r="F698" s="51"/>
    </row>
    <row r="699" spans="1:6" x14ac:dyDescent="0.15">
      <c r="A699" s="80">
        <v>143287212</v>
      </c>
      <c r="B699" s="41" t="s">
        <v>186</v>
      </c>
      <c r="C699" s="58" t="s">
        <v>37</v>
      </c>
      <c r="D699" s="61">
        <v>2228</v>
      </c>
      <c r="E699" s="81" t="s">
        <v>195</v>
      </c>
      <c r="F699" s="50"/>
    </row>
    <row r="700" spans="1:6" x14ac:dyDescent="0.15">
      <c r="A700" s="80">
        <v>143287212</v>
      </c>
      <c r="B700" s="41" t="s">
        <v>186</v>
      </c>
      <c r="C700" s="58" t="s">
        <v>37</v>
      </c>
      <c r="D700" s="59">
        <v>2228</v>
      </c>
      <c r="E700" s="81" t="s">
        <v>195</v>
      </c>
      <c r="F700" s="51"/>
    </row>
    <row r="701" spans="1:6" x14ac:dyDescent="0.15">
      <c r="A701" s="80">
        <v>143287212</v>
      </c>
      <c r="B701" s="41" t="s">
        <v>186</v>
      </c>
      <c r="C701" s="58" t="s">
        <v>37</v>
      </c>
      <c r="D701" s="61">
        <v>186</v>
      </c>
      <c r="E701" s="81" t="s">
        <v>195</v>
      </c>
      <c r="F701" s="51"/>
    </row>
    <row r="702" spans="1:6" x14ac:dyDescent="0.15">
      <c r="A702" s="80">
        <v>143287213</v>
      </c>
      <c r="B702" s="41" t="s">
        <v>186</v>
      </c>
      <c r="C702" s="58" t="s">
        <v>37</v>
      </c>
      <c r="D702" s="61">
        <v>1253</v>
      </c>
      <c r="E702" s="81" t="s">
        <v>195</v>
      </c>
      <c r="F702" s="50"/>
    </row>
    <row r="703" spans="1:6" x14ac:dyDescent="0.15">
      <c r="A703" s="80">
        <v>143287214</v>
      </c>
      <c r="B703" s="41" t="s">
        <v>186</v>
      </c>
      <c r="C703" s="58" t="s">
        <v>37</v>
      </c>
      <c r="D703" s="59">
        <v>836</v>
      </c>
      <c r="E703" s="81" t="s">
        <v>195</v>
      </c>
      <c r="F703" s="51"/>
    </row>
    <row r="704" spans="1:6" x14ac:dyDescent="0.15">
      <c r="A704" s="80">
        <v>143287214</v>
      </c>
      <c r="B704" s="41" t="s">
        <v>186</v>
      </c>
      <c r="C704" s="58" t="s">
        <v>37</v>
      </c>
      <c r="D704" s="61">
        <v>232</v>
      </c>
      <c r="E704" s="81" t="s">
        <v>195</v>
      </c>
      <c r="F704" s="50"/>
    </row>
    <row r="705" spans="1:6" x14ac:dyDescent="0.15">
      <c r="A705" s="80">
        <v>143287214</v>
      </c>
      <c r="B705" s="41" t="s">
        <v>186</v>
      </c>
      <c r="C705" s="58" t="s">
        <v>37</v>
      </c>
      <c r="D705" s="61">
        <v>2088</v>
      </c>
      <c r="E705" s="81" t="s">
        <v>195</v>
      </c>
      <c r="F705" s="51"/>
    </row>
    <row r="706" spans="1:6" x14ac:dyDescent="0.15">
      <c r="A706" s="80">
        <v>143287219</v>
      </c>
      <c r="B706" s="41" t="s">
        <v>186</v>
      </c>
      <c r="C706" s="58" t="s">
        <v>37</v>
      </c>
      <c r="D706" s="59">
        <v>70</v>
      </c>
      <c r="E706" s="81" t="s">
        <v>195</v>
      </c>
      <c r="F706" s="50"/>
    </row>
    <row r="707" spans="1:6" x14ac:dyDescent="0.15">
      <c r="A707" s="80">
        <v>143287220</v>
      </c>
      <c r="B707" s="41" t="s">
        <v>186</v>
      </c>
      <c r="C707" s="58" t="s">
        <v>144</v>
      </c>
      <c r="D707" s="59">
        <v>3871</v>
      </c>
      <c r="E707" s="81" t="s">
        <v>195</v>
      </c>
      <c r="F707" s="51"/>
    </row>
    <row r="708" spans="1:6" x14ac:dyDescent="0.15">
      <c r="A708" s="80">
        <v>143287220</v>
      </c>
      <c r="B708" s="41" t="s">
        <v>186</v>
      </c>
      <c r="C708" s="58" t="s">
        <v>144</v>
      </c>
      <c r="D708" s="61">
        <v>2228</v>
      </c>
      <c r="E708" s="81" t="s">
        <v>195</v>
      </c>
      <c r="F708" s="50"/>
    </row>
    <row r="709" spans="1:6" x14ac:dyDescent="0.15">
      <c r="A709" s="80">
        <v>143287220</v>
      </c>
      <c r="B709" s="41" t="s">
        <v>186</v>
      </c>
      <c r="C709" s="58" t="s">
        <v>144</v>
      </c>
      <c r="D709" s="59">
        <v>1120</v>
      </c>
      <c r="E709" s="81" t="s">
        <v>195</v>
      </c>
      <c r="F709" s="51"/>
    </row>
    <row r="710" spans="1:6" x14ac:dyDescent="0.15">
      <c r="A710" s="80">
        <v>143287222</v>
      </c>
      <c r="B710" s="41" t="s">
        <v>186</v>
      </c>
      <c r="C710" s="58" t="s">
        <v>78</v>
      </c>
      <c r="D710" s="59">
        <v>2599</v>
      </c>
      <c r="E710" s="81" t="s">
        <v>195</v>
      </c>
      <c r="F710" s="50"/>
    </row>
    <row r="711" spans="1:6" x14ac:dyDescent="0.15">
      <c r="A711" s="80">
        <v>143287222</v>
      </c>
      <c r="B711" s="41" t="s">
        <v>186</v>
      </c>
      <c r="C711" s="58" t="s">
        <v>78</v>
      </c>
      <c r="D711" s="61">
        <v>223</v>
      </c>
      <c r="E711" s="81" t="s">
        <v>195</v>
      </c>
      <c r="F711" s="50"/>
    </row>
    <row r="712" spans="1:6" x14ac:dyDescent="0.15">
      <c r="A712" s="80">
        <v>143287222</v>
      </c>
      <c r="B712" s="41" t="s">
        <v>186</v>
      </c>
      <c r="C712" s="58" t="s">
        <v>78</v>
      </c>
      <c r="D712" s="59">
        <v>1114</v>
      </c>
      <c r="E712" s="81" t="s">
        <v>195</v>
      </c>
      <c r="F712" s="50"/>
    </row>
    <row r="713" spans="1:6" x14ac:dyDescent="0.15">
      <c r="A713" s="80">
        <v>143287222</v>
      </c>
      <c r="B713" s="41" t="s">
        <v>186</v>
      </c>
      <c r="C713" s="58" t="s">
        <v>78</v>
      </c>
      <c r="D713" s="61">
        <v>1114</v>
      </c>
      <c r="E713" s="81" t="s">
        <v>195</v>
      </c>
      <c r="F713" s="51"/>
    </row>
    <row r="714" spans="1:6" x14ac:dyDescent="0.15">
      <c r="A714" s="80">
        <v>143287223</v>
      </c>
      <c r="B714" s="41" t="s">
        <v>186</v>
      </c>
      <c r="C714" s="58" t="s">
        <v>37</v>
      </c>
      <c r="D714" s="59">
        <v>1485</v>
      </c>
      <c r="E714" s="81" t="s">
        <v>195</v>
      </c>
      <c r="F714" s="50"/>
    </row>
    <row r="715" spans="1:6" x14ac:dyDescent="0.15">
      <c r="A715" s="80">
        <v>143287223</v>
      </c>
      <c r="B715" s="41" t="s">
        <v>186</v>
      </c>
      <c r="C715" s="58" t="s">
        <v>37</v>
      </c>
      <c r="D715" s="61">
        <v>297</v>
      </c>
      <c r="E715" s="81" t="s">
        <v>195</v>
      </c>
      <c r="F715" s="50"/>
    </row>
    <row r="716" spans="1:6" x14ac:dyDescent="0.15">
      <c r="A716" s="80">
        <v>143287228</v>
      </c>
      <c r="B716" s="41" t="s">
        <v>186</v>
      </c>
      <c r="C716" s="58" t="s">
        <v>7</v>
      </c>
      <c r="D716" s="61">
        <v>2228</v>
      </c>
      <c r="E716" s="81" t="s">
        <v>195</v>
      </c>
      <c r="F716" s="50"/>
    </row>
    <row r="717" spans="1:6" x14ac:dyDescent="0.15">
      <c r="A717" s="80">
        <v>143287229</v>
      </c>
      <c r="B717" s="41" t="s">
        <v>186</v>
      </c>
      <c r="C717" s="58" t="s">
        <v>7</v>
      </c>
      <c r="D717" s="59">
        <v>3880</v>
      </c>
      <c r="E717" s="81" t="s">
        <v>195</v>
      </c>
      <c r="F717" s="51"/>
    </row>
    <row r="718" spans="1:6" x14ac:dyDescent="0.15">
      <c r="A718" s="80">
        <v>143287248</v>
      </c>
      <c r="B718" s="41" t="s">
        <v>186</v>
      </c>
      <c r="C718" s="58" t="s">
        <v>37</v>
      </c>
      <c r="D718" s="61">
        <v>836</v>
      </c>
      <c r="E718" s="81" t="s">
        <v>195</v>
      </c>
      <c r="F718" s="50"/>
    </row>
    <row r="719" spans="1:6" x14ac:dyDescent="0.15">
      <c r="A719" s="80">
        <v>143287248</v>
      </c>
      <c r="B719" s="41" t="s">
        <v>186</v>
      </c>
      <c r="C719" s="58" t="s">
        <v>37</v>
      </c>
      <c r="D719" s="61">
        <v>2088</v>
      </c>
      <c r="E719" s="81" t="s">
        <v>195</v>
      </c>
      <c r="F719" s="51"/>
    </row>
    <row r="720" spans="1:6" x14ac:dyDescent="0.15">
      <c r="A720" s="80">
        <v>143287249</v>
      </c>
      <c r="B720" s="41" t="s">
        <v>186</v>
      </c>
      <c r="C720" s="58" t="s">
        <v>37</v>
      </c>
      <c r="D720" s="59">
        <v>195</v>
      </c>
      <c r="E720" s="81" t="s">
        <v>195</v>
      </c>
      <c r="F720" s="50"/>
    </row>
    <row r="721" spans="1:6" x14ac:dyDescent="0.15">
      <c r="A721" s="80">
        <v>143287252</v>
      </c>
      <c r="B721" s="41" t="s">
        <v>186</v>
      </c>
      <c r="C721" s="58" t="s">
        <v>78</v>
      </c>
      <c r="D721" s="61">
        <v>9169</v>
      </c>
      <c r="E721" s="81" t="s">
        <v>195</v>
      </c>
      <c r="F721" s="51"/>
    </row>
    <row r="722" spans="1:6" x14ac:dyDescent="0.15">
      <c r="A722" s="80">
        <v>143287255</v>
      </c>
      <c r="B722" s="41" t="s">
        <v>186</v>
      </c>
      <c r="C722" s="58" t="s">
        <v>78</v>
      </c>
      <c r="D722" s="61">
        <v>5012</v>
      </c>
      <c r="E722" s="81" t="s">
        <v>195</v>
      </c>
      <c r="F722" s="51"/>
    </row>
    <row r="723" spans="1:6" x14ac:dyDescent="0.15">
      <c r="A723" s="80">
        <v>143287255</v>
      </c>
      <c r="B723" s="41" t="s">
        <v>186</v>
      </c>
      <c r="C723" s="58" t="s">
        <v>78</v>
      </c>
      <c r="D723" s="59">
        <v>4455</v>
      </c>
      <c r="E723" s="81" t="s">
        <v>195</v>
      </c>
      <c r="F723" s="51"/>
    </row>
    <row r="724" spans="1:6" x14ac:dyDescent="0.15">
      <c r="A724" s="80">
        <v>143287255</v>
      </c>
      <c r="B724" s="41" t="s">
        <v>186</v>
      </c>
      <c r="C724" s="58" t="s">
        <v>78</v>
      </c>
      <c r="D724" s="61">
        <v>16704</v>
      </c>
      <c r="E724" s="81" t="s">
        <v>195</v>
      </c>
      <c r="F724" s="51"/>
    </row>
    <row r="725" spans="1:6" x14ac:dyDescent="0.15">
      <c r="A725" s="80">
        <v>143287262</v>
      </c>
      <c r="B725" s="41" t="s">
        <v>186</v>
      </c>
      <c r="C725" s="58" t="s">
        <v>37</v>
      </c>
      <c r="D725" s="59">
        <v>743</v>
      </c>
      <c r="E725" s="81" t="s">
        <v>195</v>
      </c>
      <c r="F725" s="50"/>
    </row>
    <row r="726" spans="1:6" x14ac:dyDescent="0.15">
      <c r="A726" s="80">
        <v>143297271</v>
      </c>
      <c r="B726" s="41" t="s">
        <v>186</v>
      </c>
      <c r="C726" s="58" t="s">
        <v>37</v>
      </c>
      <c r="D726" s="59">
        <v>4455</v>
      </c>
      <c r="E726" s="81" t="s">
        <v>195</v>
      </c>
      <c r="F726" s="51"/>
    </row>
    <row r="727" spans="1:6" x14ac:dyDescent="0.15">
      <c r="A727" s="80">
        <v>143297271</v>
      </c>
      <c r="B727" s="41" t="s">
        <v>186</v>
      </c>
      <c r="C727" s="58" t="s">
        <v>37</v>
      </c>
      <c r="D727" s="59">
        <v>743</v>
      </c>
      <c r="E727" s="81" t="s">
        <v>195</v>
      </c>
      <c r="F727" s="50"/>
    </row>
    <row r="728" spans="1:6" x14ac:dyDescent="0.15">
      <c r="A728" s="80">
        <v>143297272</v>
      </c>
      <c r="B728" s="41" t="s">
        <v>186</v>
      </c>
      <c r="C728" s="58" t="s">
        <v>37</v>
      </c>
      <c r="D728" s="59">
        <v>232</v>
      </c>
      <c r="E728" s="81" t="s">
        <v>195</v>
      </c>
      <c r="F728" s="51"/>
    </row>
    <row r="729" spans="1:6" x14ac:dyDescent="0.15">
      <c r="A729" s="80">
        <v>143297272</v>
      </c>
      <c r="B729" s="41" t="s">
        <v>186</v>
      </c>
      <c r="C729" s="58" t="s">
        <v>37</v>
      </c>
      <c r="D729" s="59">
        <v>2088</v>
      </c>
      <c r="E729" s="81" t="s">
        <v>195</v>
      </c>
      <c r="F729" s="50"/>
    </row>
    <row r="730" spans="1:6" x14ac:dyDescent="0.15">
      <c r="A730" s="80">
        <v>143297272</v>
      </c>
      <c r="B730" s="41" t="s">
        <v>186</v>
      </c>
      <c r="C730" s="58" t="s">
        <v>37</v>
      </c>
      <c r="D730" s="61">
        <v>2005</v>
      </c>
      <c r="E730" s="81" t="s">
        <v>195</v>
      </c>
      <c r="F730" s="51"/>
    </row>
    <row r="731" spans="1:6" x14ac:dyDescent="0.15">
      <c r="A731" s="80">
        <v>143297273</v>
      </c>
      <c r="B731" s="41" t="s">
        <v>186</v>
      </c>
      <c r="C731" s="58" t="s">
        <v>37</v>
      </c>
      <c r="D731" s="59">
        <v>70</v>
      </c>
      <c r="E731" s="81" t="s">
        <v>195</v>
      </c>
      <c r="F731" s="50"/>
    </row>
    <row r="732" spans="1:6" x14ac:dyDescent="0.15">
      <c r="A732" s="80">
        <v>143297273</v>
      </c>
      <c r="B732" s="41" t="s">
        <v>186</v>
      </c>
      <c r="C732" s="58" t="s">
        <v>37</v>
      </c>
      <c r="D732" s="61">
        <v>279</v>
      </c>
      <c r="E732" s="81" t="s">
        <v>195</v>
      </c>
      <c r="F732" s="51"/>
    </row>
    <row r="733" spans="1:6" x14ac:dyDescent="0.15">
      <c r="A733" s="80">
        <v>143297273</v>
      </c>
      <c r="B733" s="41" t="s">
        <v>186</v>
      </c>
      <c r="C733" s="58" t="s">
        <v>37</v>
      </c>
      <c r="D733" s="59">
        <v>557</v>
      </c>
      <c r="E733" s="81" t="s">
        <v>195</v>
      </c>
      <c r="F733" s="50"/>
    </row>
    <row r="734" spans="1:6" x14ac:dyDescent="0.15">
      <c r="A734" s="80">
        <v>143297273</v>
      </c>
      <c r="B734" s="41" t="s">
        <v>186</v>
      </c>
      <c r="C734" s="58" t="s">
        <v>37</v>
      </c>
      <c r="D734" s="61">
        <v>557</v>
      </c>
      <c r="E734" s="81" t="s">
        <v>195</v>
      </c>
      <c r="F734" s="51"/>
    </row>
    <row r="735" spans="1:6" x14ac:dyDescent="0.15">
      <c r="A735" s="80">
        <v>143297273</v>
      </c>
      <c r="B735" s="41" t="s">
        <v>186</v>
      </c>
      <c r="C735" s="58" t="s">
        <v>37</v>
      </c>
      <c r="D735" s="59">
        <v>279</v>
      </c>
      <c r="E735" s="81" t="s">
        <v>195</v>
      </c>
      <c r="F735" s="50"/>
    </row>
    <row r="736" spans="1:6" x14ac:dyDescent="0.15">
      <c r="A736" s="80">
        <v>143297289</v>
      </c>
      <c r="B736" s="41" t="s">
        <v>186</v>
      </c>
      <c r="C736" s="58" t="s">
        <v>37</v>
      </c>
      <c r="D736" s="59">
        <v>1411</v>
      </c>
      <c r="E736" s="81" t="s">
        <v>195</v>
      </c>
      <c r="F736" s="51"/>
    </row>
    <row r="737" spans="1:6" x14ac:dyDescent="0.15">
      <c r="A737" s="80">
        <v>143297289</v>
      </c>
      <c r="B737" s="41" t="s">
        <v>186</v>
      </c>
      <c r="C737" s="58" t="s">
        <v>37</v>
      </c>
      <c r="D737" s="61">
        <v>7424</v>
      </c>
      <c r="E737" s="81" t="s">
        <v>195</v>
      </c>
      <c r="F737" s="50"/>
    </row>
    <row r="738" spans="1:6" x14ac:dyDescent="0.15">
      <c r="A738" s="80">
        <v>143297289</v>
      </c>
      <c r="B738" s="41" t="s">
        <v>186</v>
      </c>
      <c r="C738" s="58" t="s">
        <v>37</v>
      </c>
      <c r="D738" s="61">
        <v>2228</v>
      </c>
      <c r="E738" s="81" t="s">
        <v>195</v>
      </c>
      <c r="F738" s="51"/>
    </row>
    <row r="739" spans="1:6" x14ac:dyDescent="0.15">
      <c r="A739" s="80">
        <v>143297289</v>
      </c>
      <c r="B739" s="41" t="s">
        <v>186</v>
      </c>
      <c r="C739" s="58" t="s">
        <v>37</v>
      </c>
      <c r="D739" s="59">
        <v>1485</v>
      </c>
      <c r="E739" s="81" t="s">
        <v>195</v>
      </c>
      <c r="F739" s="50"/>
    </row>
    <row r="740" spans="1:6" x14ac:dyDescent="0.15">
      <c r="A740" s="80">
        <v>143297291</v>
      </c>
      <c r="B740" s="41" t="s">
        <v>186</v>
      </c>
      <c r="C740" s="58" t="s">
        <v>37</v>
      </c>
      <c r="D740" s="59">
        <v>35</v>
      </c>
      <c r="E740" s="81" t="s">
        <v>195</v>
      </c>
      <c r="F740" s="51"/>
    </row>
    <row r="741" spans="1:6" x14ac:dyDescent="0.15">
      <c r="A741" s="80">
        <v>143297291</v>
      </c>
      <c r="B741" s="41" t="s">
        <v>186</v>
      </c>
      <c r="C741" s="58" t="s">
        <v>37</v>
      </c>
      <c r="D741" s="61">
        <v>464</v>
      </c>
      <c r="E741" s="81" t="s">
        <v>195</v>
      </c>
      <c r="F741" s="50"/>
    </row>
    <row r="742" spans="1:6" x14ac:dyDescent="0.15">
      <c r="A742" s="80">
        <v>143297291</v>
      </c>
      <c r="B742" s="41" t="s">
        <v>186</v>
      </c>
      <c r="C742" s="58" t="s">
        <v>37</v>
      </c>
      <c r="D742" s="61">
        <v>3132</v>
      </c>
      <c r="E742" s="81" t="s">
        <v>195</v>
      </c>
      <c r="F742" s="51"/>
    </row>
    <row r="743" spans="1:6" x14ac:dyDescent="0.15">
      <c r="A743" s="80">
        <v>143297303</v>
      </c>
      <c r="B743" s="41" t="s">
        <v>186</v>
      </c>
      <c r="C743" s="58" t="s">
        <v>78</v>
      </c>
      <c r="D743" s="59">
        <v>1128</v>
      </c>
      <c r="E743" s="81" t="s">
        <v>195</v>
      </c>
      <c r="F743" s="51"/>
    </row>
    <row r="744" spans="1:6" x14ac:dyDescent="0.15">
      <c r="A744" s="80">
        <v>143297303</v>
      </c>
      <c r="B744" s="41" t="s">
        <v>186</v>
      </c>
      <c r="C744" s="58" t="s">
        <v>78</v>
      </c>
      <c r="D744" s="61">
        <v>2172</v>
      </c>
      <c r="E744" s="81" t="s">
        <v>195</v>
      </c>
      <c r="F744" s="51"/>
    </row>
    <row r="745" spans="1:6" x14ac:dyDescent="0.15">
      <c r="A745" s="80">
        <v>143297306</v>
      </c>
      <c r="B745" s="41" t="s">
        <v>186</v>
      </c>
      <c r="C745" s="58" t="s">
        <v>7</v>
      </c>
      <c r="D745" s="59">
        <v>335</v>
      </c>
      <c r="E745" s="81" t="s">
        <v>195</v>
      </c>
      <c r="F745" s="51"/>
    </row>
    <row r="746" spans="1:6" x14ac:dyDescent="0.15">
      <c r="A746" s="80">
        <v>143297322</v>
      </c>
      <c r="B746" s="41" t="s">
        <v>186</v>
      </c>
      <c r="C746" s="58" t="s">
        <v>37</v>
      </c>
      <c r="D746" s="59">
        <v>279</v>
      </c>
      <c r="E746" s="81" t="s">
        <v>195</v>
      </c>
      <c r="F746" s="50"/>
    </row>
    <row r="747" spans="1:6" x14ac:dyDescent="0.15">
      <c r="A747" s="80">
        <v>143297322</v>
      </c>
      <c r="B747" s="41" t="s">
        <v>186</v>
      </c>
      <c r="C747" s="58" t="s">
        <v>37</v>
      </c>
      <c r="D747" s="61">
        <v>2506</v>
      </c>
      <c r="E747" s="81" t="s">
        <v>195</v>
      </c>
      <c r="F747" s="51"/>
    </row>
    <row r="748" spans="1:6" x14ac:dyDescent="0.15">
      <c r="A748" s="80">
        <v>143297322</v>
      </c>
      <c r="B748" s="41" t="s">
        <v>186</v>
      </c>
      <c r="C748" s="58" t="s">
        <v>37</v>
      </c>
      <c r="D748" s="61">
        <v>3132</v>
      </c>
      <c r="E748" s="81" t="s">
        <v>195</v>
      </c>
      <c r="F748" s="51"/>
    </row>
    <row r="749" spans="1:6" x14ac:dyDescent="0.15">
      <c r="A749" s="80">
        <v>143297322</v>
      </c>
      <c r="B749" s="41" t="s">
        <v>186</v>
      </c>
      <c r="C749" s="58" t="s">
        <v>37</v>
      </c>
      <c r="D749" s="59">
        <v>232</v>
      </c>
      <c r="E749" s="81" t="s">
        <v>195</v>
      </c>
      <c r="F749" s="50"/>
    </row>
    <row r="750" spans="1:6" x14ac:dyDescent="0.15">
      <c r="A750" s="80">
        <v>143297322</v>
      </c>
      <c r="B750" s="41" t="s">
        <v>186</v>
      </c>
      <c r="C750" s="58" t="s">
        <v>37</v>
      </c>
      <c r="D750" s="59">
        <v>2005</v>
      </c>
      <c r="E750" s="81" t="s">
        <v>195</v>
      </c>
      <c r="F750" s="51"/>
    </row>
    <row r="751" spans="1:6" x14ac:dyDescent="0.15">
      <c r="A751" s="80">
        <v>143297326</v>
      </c>
      <c r="B751" s="41" t="s">
        <v>186</v>
      </c>
      <c r="C751" s="58" t="s">
        <v>37</v>
      </c>
      <c r="D751" s="59">
        <v>1114</v>
      </c>
      <c r="E751" s="81" t="s">
        <v>195</v>
      </c>
      <c r="F751" s="51"/>
    </row>
    <row r="752" spans="1:6" x14ac:dyDescent="0.15">
      <c r="A752" s="80">
        <v>143297326</v>
      </c>
      <c r="B752" s="41" t="s">
        <v>186</v>
      </c>
      <c r="C752" s="58" t="s">
        <v>37</v>
      </c>
      <c r="D752" s="61">
        <v>11136</v>
      </c>
      <c r="E752" s="81" t="s">
        <v>195</v>
      </c>
      <c r="F752" s="50"/>
    </row>
    <row r="753" spans="1:6" x14ac:dyDescent="0.15">
      <c r="A753" s="80">
        <v>143297326</v>
      </c>
      <c r="B753" s="41" t="s">
        <v>186</v>
      </c>
      <c r="C753" s="58" t="s">
        <v>37</v>
      </c>
      <c r="D753" s="61">
        <v>3341</v>
      </c>
      <c r="E753" s="81" t="s">
        <v>195</v>
      </c>
      <c r="F753" s="50"/>
    </row>
    <row r="754" spans="1:6" x14ac:dyDescent="0.15">
      <c r="A754" s="80">
        <v>143297326</v>
      </c>
      <c r="B754" s="41" t="s">
        <v>186</v>
      </c>
      <c r="C754" s="58" t="s">
        <v>37</v>
      </c>
      <c r="D754" s="59">
        <v>1448</v>
      </c>
      <c r="E754" s="81" t="s">
        <v>195</v>
      </c>
      <c r="F754" s="51"/>
    </row>
    <row r="755" spans="1:6" x14ac:dyDescent="0.15">
      <c r="A755" s="80">
        <v>143297348</v>
      </c>
      <c r="B755" s="41" t="s">
        <v>186</v>
      </c>
      <c r="C755" s="58" t="s">
        <v>37</v>
      </c>
      <c r="D755" s="61">
        <v>1485</v>
      </c>
      <c r="E755" s="81" t="s">
        <v>195</v>
      </c>
      <c r="F755" s="50"/>
    </row>
    <row r="756" spans="1:6" x14ac:dyDescent="0.15">
      <c r="A756" s="80">
        <v>143297348</v>
      </c>
      <c r="B756" s="41" t="s">
        <v>186</v>
      </c>
      <c r="C756" s="58" t="s">
        <v>37</v>
      </c>
      <c r="D756" s="59">
        <v>7424</v>
      </c>
      <c r="E756" s="81" t="s">
        <v>195</v>
      </c>
      <c r="F756" s="50"/>
    </row>
    <row r="757" spans="1:6" x14ac:dyDescent="0.15">
      <c r="A757" s="80">
        <v>143297348</v>
      </c>
      <c r="B757" s="41" t="s">
        <v>186</v>
      </c>
      <c r="C757" s="58" t="s">
        <v>37</v>
      </c>
      <c r="D757" s="61">
        <v>4455</v>
      </c>
      <c r="E757" s="81" t="s">
        <v>195</v>
      </c>
      <c r="F757" s="51"/>
    </row>
    <row r="758" spans="1:6" x14ac:dyDescent="0.15">
      <c r="A758" s="80">
        <v>143297348</v>
      </c>
      <c r="B758" s="41" t="s">
        <v>186</v>
      </c>
      <c r="C758" s="58" t="s">
        <v>37</v>
      </c>
      <c r="D758" s="59">
        <v>743</v>
      </c>
      <c r="E758" s="81" t="s">
        <v>195</v>
      </c>
      <c r="F758" s="50"/>
    </row>
    <row r="759" spans="1:6" x14ac:dyDescent="0.15">
      <c r="A759" s="80">
        <v>143297349</v>
      </c>
      <c r="B759" s="41" t="s">
        <v>186</v>
      </c>
      <c r="C759" s="58" t="s">
        <v>37</v>
      </c>
      <c r="D759" s="61">
        <v>836</v>
      </c>
      <c r="E759" s="81" t="s">
        <v>195</v>
      </c>
      <c r="F759" s="50"/>
    </row>
    <row r="760" spans="1:6" x14ac:dyDescent="0.15">
      <c r="A760" s="80">
        <v>143297349</v>
      </c>
      <c r="B760" s="41" t="s">
        <v>186</v>
      </c>
      <c r="C760" s="58" t="s">
        <v>37</v>
      </c>
      <c r="D760" s="61">
        <v>696</v>
      </c>
      <c r="E760" s="81" t="s">
        <v>195</v>
      </c>
      <c r="F760" s="50"/>
    </row>
    <row r="761" spans="1:6" x14ac:dyDescent="0.15">
      <c r="A761" s="80">
        <v>143297349</v>
      </c>
      <c r="B761" s="41" t="s">
        <v>186</v>
      </c>
      <c r="C761" s="58" t="s">
        <v>37</v>
      </c>
      <c r="D761" s="61">
        <v>3132</v>
      </c>
      <c r="E761" s="81" t="s">
        <v>195</v>
      </c>
      <c r="F761" s="51"/>
    </row>
    <row r="762" spans="1:6" x14ac:dyDescent="0.15">
      <c r="A762" s="80">
        <v>143297349</v>
      </c>
      <c r="B762" s="41" t="s">
        <v>186</v>
      </c>
      <c r="C762" s="58" t="s">
        <v>37</v>
      </c>
      <c r="D762" s="61">
        <v>232</v>
      </c>
      <c r="E762" s="81" t="s">
        <v>195</v>
      </c>
      <c r="F762" s="51"/>
    </row>
    <row r="763" spans="1:6" x14ac:dyDescent="0.15">
      <c r="A763" s="80">
        <v>143297351</v>
      </c>
      <c r="B763" s="41" t="s">
        <v>186</v>
      </c>
      <c r="C763" s="58" t="s">
        <v>37</v>
      </c>
      <c r="D763" s="61">
        <v>418</v>
      </c>
      <c r="E763" s="81" t="s">
        <v>195</v>
      </c>
      <c r="F763" s="50"/>
    </row>
    <row r="764" spans="1:6" x14ac:dyDescent="0.15">
      <c r="A764" s="80">
        <v>143297351</v>
      </c>
      <c r="B764" s="41" t="s">
        <v>186</v>
      </c>
      <c r="C764" s="58" t="s">
        <v>37</v>
      </c>
      <c r="D764" s="59">
        <v>279</v>
      </c>
      <c r="E764" s="81" t="s">
        <v>195</v>
      </c>
      <c r="F764" s="50"/>
    </row>
    <row r="765" spans="1:6" x14ac:dyDescent="0.15">
      <c r="A765" s="80">
        <v>143297351</v>
      </c>
      <c r="B765" s="41" t="s">
        <v>186</v>
      </c>
      <c r="C765" s="58" t="s">
        <v>37</v>
      </c>
      <c r="D765" s="61">
        <v>279</v>
      </c>
      <c r="E765" s="81" t="s">
        <v>195</v>
      </c>
      <c r="F765" s="51"/>
    </row>
    <row r="766" spans="1:6" x14ac:dyDescent="0.15">
      <c r="A766" s="80">
        <v>143297351</v>
      </c>
      <c r="B766" s="41" t="s">
        <v>186</v>
      </c>
      <c r="C766" s="58" t="s">
        <v>37</v>
      </c>
      <c r="D766" s="59">
        <v>418</v>
      </c>
      <c r="E766" s="81" t="s">
        <v>195</v>
      </c>
      <c r="F766" s="50"/>
    </row>
    <row r="767" spans="1:6" x14ac:dyDescent="0.15">
      <c r="A767" s="80">
        <v>143297353</v>
      </c>
      <c r="B767" s="41" t="s">
        <v>186</v>
      </c>
      <c r="C767" s="58" t="s">
        <v>37</v>
      </c>
      <c r="D767" s="61">
        <v>140</v>
      </c>
      <c r="E767" s="81" t="s">
        <v>195</v>
      </c>
      <c r="F767" s="51"/>
    </row>
    <row r="768" spans="1:6" x14ac:dyDescent="0.15">
      <c r="A768" s="80">
        <v>143297353</v>
      </c>
      <c r="B768" s="41" t="s">
        <v>186</v>
      </c>
      <c r="C768" s="58" t="s">
        <v>37</v>
      </c>
      <c r="D768" s="59">
        <v>140</v>
      </c>
      <c r="E768" s="81" t="s">
        <v>195</v>
      </c>
      <c r="F768" s="51"/>
    </row>
    <row r="769" spans="1:6" x14ac:dyDescent="0.15">
      <c r="A769" s="80">
        <v>143297362</v>
      </c>
      <c r="B769" s="41" t="s">
        <v>186</v>
      </c>
      <c r="C769" s="58" t="s">
        <v>78</v>
      </c>
      <c r="D769" s="59">
        <v>4585</v>
      </c>
      <c r="E769" s="81" t="s">
        <v>195</v>
      </c>
      <c r="F769" s="51"/>
    </row>
    <row r="770" spans="1:6" x14ac:dyDescent="0.15">
      <c r="A770" s="80">
        <v>143297375</v>
      </c>
      <c r="B770" s="41" t="s">
        <v>186</v>
      </c>
      <c r="C770" s="58" t="s">
        <v>37</v>
      </c>
      <c r="D770" s="59">
        <v>24</v>
      </c>
      <c r="E770" s="81" t="s">
        <v>195</v>
      </c>
      <c r="F770" s="50"/>
    </row>
    <row r="771" spans="1:6" x14ac:dyDescent="0.15">
      <c r="A771" s="80">
        <v>143297375</v>
      </c>
      <c r="B771" s="41" t="s">
        <v>186</v>
      </c>
      <c r="C771" s="58" t="s">
        <v>37</v>
      </c>
      <c r="D771" s="61">
        <v>836</v>
      </c>
      <c r="E771" s="81" t="s">
        <v>195</v>
      </c>
      <c r="F771" s="51"/>
    </row>
    <row r="772" spans="1:6" x14ac:dyDescent="0.15">
      <c r="A772" s="80">
        <v>143297375</v>
      </c>
      <c r="B772" s="41" t="s">
        <v>186</v>
      </c>
      <c r="C772" s="58" t="s">
        <v>37</v>
      </c>
      <c r="D772" s="59">
        <v>232</v>
      </c>
      <c r="E772" s="81" t="s">
        <v>195</v>
      </c>
      <c r="F772" s="50"/>
    </row>
    <row r="773" spans="1:6" x14ac:dyDescent="0.15">
      <c r="A773" s="80">
        <v>143297375</v>
      </c>
      <c r="B773" s="41" t="s">
        <v>186</v>
      </c>
      <c r="C773" s="58" t="s">
        <v>37</v>
      </c>
      <c r="D773" s="59">
        <v>2088</v>
      </c>
      <c r="E773" s="81" t="s">
        <v>195</v>
      </c>
      <c r="F773" s="50"/>
    </row>
    <row r="774" spans="1:6" x14ac:dyDescent="0.15">
      <c r="A774" s="80">
        <v>143297376</v>
      </c>
      <c r="B774" s="41" t="s">
        <v>186</v>
      </c>
      <c r="C774" s="58" t="s">
        <v>37</v>
      </c>
      <c r="D774" s="61">
        <v>1114</v>
      </c>
      <c r="E774" s="81" t="s">
        <v>195</v>
      </c>
      <c r="F774" s="51"/>
    </row>
    <row r="775" spans="1:6" x14ac:dyDescent="0.15">
      <c r="A775" s="80">
        <v>143297376</v>
      </c>
      <c r="B775" s="41" t="s">
        <v>186</v>
      </c>
      <c r="C775" s="58" t="s">
        <v>37</v>
      </c>
      <c r="D775" s="59">
        <v>4455</v>
      </c>
      <c r="E775" s="81" t="s">
        <v>195</v>
      </c>
      <c r="F775" s="50"/>
    </row>
    <row r="776" spans="1:6" x14ac:dyDescent="0.15">
      <c r="A776" s="80">
        <v>143297376</v>
      </c>
      <c r="B776" s="41" t="s">
        <v>186</v>
      </c>
      <c r="C776" s="58" t="s">
        <v>37</v>
      </c>
      <c r="D776" s="61">
        <v>743</v>
      </c>
      <c r="E776" s="81" t="s">
        <v>195</v>
      </c>
      <c r="F776" s="51"/>
    </row>
    <row r="777" spans="1:6" x14ac:dyDescent="0.15">
      <c r="A777" s="80">
        <v>143297384</v>
      </c>
      <c r="B777" s="41" t="s">
        <v>186</v>
      </c>
      <c r="C777" s="58" t="s">
        <v>144</v>
      </c>
      <c r="D777" s="61">
        <v>5568</v>
      </c>
      <c r="E777" s="81" t="s">
        <v>195</v>
      </c>
      <c r="F777" s="50"/>
    </row>
    <row r="778" spans="1:6" x14ac:dyDescent="0.15">
      <c r="A778" s="80">
        <v>143297384</v>
      </c>
      <c r="B778" s="41" t="s">
        <v>186</v>
      </c>
      <c r="C778" s="58" t="s">
        <v>144</v>
      </c>
      <c r="D778" s="59">
        <v>2239</v>
      </c>
      <c r="E778" s="81" t="s">
        <v>195</v>
      </c>
      <c r="F778" s="51"/>
    </row>
    <row r="779" spans="1:6" x14ac:dyDescent="0.15">
      <c r="A779" s="80">
        <v>143297385</v>
      </c>
      <c r="B779" s="41" t="s">
        <v>186</v>
      </c>
      <c r="C779" s="58" t="s">
        <v>78</v>
      </c>
      <c r="D779" s="59">
        <v>1253</v>
      </c>
      <c r="E779" s="81" t="s">
        <v>195</v>
      </c>
      <c r="F779" s="50"/>
    </row>
    <row r="780" spans="1:6" x14ac:dyDescent="0.15">
      <c r="A780" s="80">
        <v>143297385</v>
      </c>
      <c r="B780" s="41" t="s">
        <v>186</v>
      </c>
      <c r="C780" s="58" t="s">
        <v>78</v>
      </c>
      <c r="D780" s="61">
        <v>3341</v>
      </c>
      <c r="E780" s="81" t="s">
        <v>195</v>
      </c>
      <c r="F780" s="51"/>
    </row>
    <row r="781" spans="1:6" x14ac:dyDescent="0.15">
      <c r="A781" s="80">
        <v>143297385</v>
      </c>
      <c r="B781" s="41" t="s">
        <v>186</v>
      </c>
      <c r="C781" s="58" t="s">
        <v>78</v>
      </c>
      <c r="D781" s="59">
        <v>27840</v>
      </c>
      <c r="E781" s="81" t="s">
        <v>195</v>
      </c>
      <c r="F781" s="50"/>
    </row>
    <row r="782" spans="1:6" x14ac:dyDescent="0.15">
      <c r="A782" s="80">
        <v>143297387</v>
      </c>
      <c r="B782" s="41" t="s">
        <v>187</v>
      </c>
      <c r="C782" s="58" t="s">
        <v>78</v>
      </c>
      <c r="D782" s="59">
        <v>2631</v>
      </c>
      <c r="E782" s="81" t="s">
        <v>195</v>
      </c>
      <c r="F782" s="51"/>
    </row>
    <row r="783" spans="1:6" x14ac:dyDescent="0.15">
      <c r="A783" s="80">
        <v>143297394</v>
      </c>
      <c r="B783" s="41" t="s">
        <v>186</v>
      </c>
      <c r="C783" s="58" t="s">
        <v>7</v>
      </c>
      <c r="D783" s="59">
        <v>836</v>
      </c>
      <c r="E783" s="81" t="s">
        <v>195</v>
      </c>
      <c r="F783" s="50"/>
    </row>
    <row r="784" spans="1:6" x14ac:dyDescent="0.15">
      <c r="A784" s="80">
        <v>143297395</v>
      </c>
      <c r="B784" s="41" t="s">
        <v>186</v>
      </c>
      <c r="C784" s="58" t="s">
        <v>7</v>
      </c>
      <c r="D784" s="61">
        <v>1337</v>
      </c>
      <c r="E784" s="81" t="s">
        <v>195</v>
      </c>
      <c r="F784" s="51"/>
    </row>
    <row r="785" spans="1:6" x14ac:dyDescent="0.15">
      <c r="A785" s="80">
        <v>143297398</v>
      </c>
      <c r="B785" s="41" t="s">
        <v>186</v>
      </c>
      <c r="C785" s="58" t="s">
        <v>7</v>
      </c>
      <c r="D785" s="61">
        <v>17818</v>
      </c>
      <c r="E785" s="81" t="s">
        <v>195</v>
      </c>
      <c r="F785" s="51"/>
    </row>
    <row r="786" spans="1:6" x14ac:dyDescent="0.15">
      <c r="A786" s="80">
        <v>143297399</v>
      </c>
      <c r="B786" s="41" t="s">
        <v>186</v>
      </c>
      <c r="C786" s="58" t="s">
        <v>7</v>
      </c>
      <c r="D786" s="59">
        <v>149</v>
      </c>
      <c r="E786" s="81" t="s">
        <v>195</v>
      </c>
      <c r="F786" s="50"/>
    </row>
    <row r="787" spans="1:6" x14ac:dyDescent="0.15">
      <c r="A787" s="80">
        <v>143307413</v>
      </c>
      <c r="B787" s="41" t="s">
        <v>186</v>
      </c>
      <c r="C787" s="58" t="s">
        <v>37</v>
      </c>
      <c r="D787" s="59">
        <v>232</v>
      </c>
      <c r="E787" s="81" t="s">
        <v>195</v>
      </c>
      <c r="F787" s="50"/>
    </row>
    <row r="788" spans="1:6" x14ac:dyDescent="0.15">
      <c r="A788" s="80">
        <v>143307413</v>
      </c>
      <c r="B788" s="41" t="s">
        <v>186</v>
      </c>
      <c r="C788" s="58" t="s">
        <v>37</v>
      </c>
      <c r="D788" s="61">
        <v>3132</v>
      </c>
      <c r="E788" s="81" t="s">
        <v>195</v>
      </c>
      <c r="F788" s="51"/>
    </row>
    <row r="789" spans="1:6" x14ac:dyDescent="0.15">
      <c r="A789" s="80">
        <v>143307414</v>
      </c>
      <c r="B789" s="41" t="s">
        <v>186</v>
      </c>
      <c r="C789" s="58" t="s">
        <v>37</v>
      </c>
      <c r="D789" s="59">
        <v>557</v>
      </c>
      <c r="E789" s="81" t="s">
        <v>195</v>
      </c>
      <c r="F789" s="50"/>
    </row>
    <row r="790" spans="1:6" x14ac:dyDescent="0.15">
      <c r="A790" s="80">
        <v>143307424</v>
      </c>
      <c r="B790" s="41" t="s">
        <v>188</v>
      </c>
      <c r="C790" s="58" t="s">
        <v>124</v>
      </c>
      <c r="D790" s="61">
        <v>1170</v>
      </c>
      <c r="E790" s="81" t="s">
        <v>195</v>
      </c>
      <c r="F790" s="50"/>
    </row>
    <row r="791" spans="1:6" x14ac:dyDescent="0.15">
      <c r="A791" s="80">
        <v>143307424</v>
      </c>
      <c r="B791" s="41" t="s">
        <v>188</v>
      </c>
      <c r="C791" s="58" t="s">
        <v>124</v>
      </c>
      <c r="D791" s="59">
        <v>376</v>
      </c>
      <c r="E791" s="81" t="s">
        <v>195</v>
      </c>
      <c r="F791" s="51"/>
    </row>
    <row r="792" spans="1:6" x14ac:dyDescent="0.15">
      <c r="A792" s="80">
        <v>143307424</v>
      </c>
      <c r="B792" s="41" t="s">
        <v>188</v>
      </c>
      <c r="C792" s="58" t="s">
        <v>124</v>
      </c>
      <c r="D792" s="61">
        <v>627</v>
      </c>
      <c r="E792" s="81" t="s">
        <v>195</v>
      </c>
      <c r="F792" s="50"/>
    </row>
    <row r="793" spans="1:6" x14ac:dyDescent="0.15">
      <c r="A793" s="80">
        <v>143307434</v>
      </c>
      <c r="B793" s="41" t="s">
        <v>186</v>
      </c>
      <c r="C793" s="58" t="s">
        <v>37</v>
      </c>
      <c r="D793" s="59">
        <v>4455</v>
      </c>
      <c r="E793" s="81" t="s">
        <v>195</v>
      </c>
      <c r="F793" s="51"/>
    </row>
    <row r="794" spans="1:6" x14ac:dyDescent="0.15">
      <c r="A794" s="80">
        <v>143307435</v>
      </c>
      <c r="B794" s="41" t="s">
        <v>186</v>
      </c>
      <c r="C794" s="58" t="s">
        <v>37</v>
      </c>
      <c r="D794" s="61">
        <v>836</v>
      </c>
      <c r="E794" s="81" t="s">
        <v>195</v>
      </c>
      <c r="F794" s="51"/>
    </row>
    <row r="795" spans="1:6" x14ac:dyDescent="0.15">
      <c r="A795" s="80">
        <v>143307435</v>
      </c>
      <c r="B795" s="41" t="s">
        <v>186</v>
      </c>
      <c r="C795" s="58" t="s">
        <v>37</v>
      </c>
      <c r="D795" s="61">
        <v>2088</v>
      </c>
      <c r="E795" s="81" t="s">
        <v>195</v>
      </c>
      <c r="F795" s="50"/>
    </row>
    <row r="796" spans="1:6" x14ac:dyDescent="0.15">
      <c r="A796" s="80">
        <v>143307435</v>
      </c>
      <c r="B796" s="41" t="s">
        <v>186</v>
      </c>
      <c r="C796" s="58" t="s">
        <v>37</v>
      </c>
      <c r="D796" s="59">
        <v>2005</v>
      </c>
      <c r="E796" s="81" t="s">
        <v>195</v>
      </c>
      <c r="F796" s="50"/>
    </row>
    <row r="797" spans="1:6" x14ac:dyDescent="0.15">
      <c r="A797" s="80">
        <v>143307439</v>
      </c>
      <c r="B797" s="41" t="s">
        <v>186</v>
      </c>
      <c r="C797" s="58" t="s">
        <v>144</v>
      </c>
      <c r="D797" s="61">
        <v>1207</v>
      </c>
      <c r="E797" s="81" t="s">
        <v>195</v>
      </c>
      <c r="F797" s="50"/>
    </row>
    <row r="798" spans="1:6" x14ac:dyDescent="0.15">
      <c r="A798" s="80">
        <v>143307440</v>
      </c>
      <c r="B798" s="41" t="s">
        <v>187</v>
      </c>
      <c r="C798" s="58" t="s">
        <v>144</v>
      </c>
      <c r="D798" s="59">
        <v>14141</v>
      </c>
      <c r="E798" s="81" t="s">
        <v>195</v>
      </c>
      <c r="F798" s="50"/>
    </row>
    <row r="799" spans="1:6" x14ac:dyDescent="0.15">
      <c r="A799" s="80">
        <v>143307441</v>
      </c>
      <c r="B799" s="41" t="s">
        <v>186</v>
      </c>
      <c r="C799" s="58" t="s">
        <v>78</v>
      </c>
      <c r="D799" s="59">
        <v>2506</v>
      </c>
      <c r="E799" s="81" t="s">
        <v>195</v>
      </c>
      <c r="F799" s="51"/>
    </row>
    <row r="800" spans="1:6" x14ac:dyDescent="0.15">
      <c r="A800" s="80">
        <v>143307441</v>
      </c>
      <c r="B800" s="41" t="s">
        <v>186</v>
      </c>
      <c r="C800" s="58" t="s">
        <v>78</v>
      </c>
      <c r="D800" s="61">
        <v>4455</v>
      </c>
      <c r="E800" s="81" t="s">
        <v>195</v>
      </c>
      <c r="F800" s="50"/>
    </row>
    <row r="801" spans="1:6" x14ac:dyDescent="0.15">
      <c r="A801" s="80">
        <v>143307441</v>
      </c>
      <c r="B801" s="41" t="s">
        <v>186</v>
      </c>
      <c r="C801" s="58" t="s">
        <v>78</v>
      </c>
      <c r="D801" s="59">
        <v>23664</v>
      </c>
      <c r="E801" s="81" t="s">
        <v>195</v>
      </c>
      <c r="F801" s="50"/>
    </row>
    <row r="802" spans="1:6" x14ac:dyDescent="0.15">
      <c r="A802" s="80">
        <v>143307442</v>
      </c>
      <c r="B802" s="41" t="s">
        <v>186</v>
      </c>
      <c r="C802" s="58" t="s">
        <v>7</v>
      </c>
      <c r="D802" s="61">
        <v>836</v>
      </c>
      <c r="E802" s="81" t="s">
        <v>195</v>
      </c>
      <c r="F802" s="50"/>
    </row>
    <row r="803" spans="1:6" x14ac:dyDescent="0.15">
      <c r="A803" s="80">
        <v>143307449</v>
      </c>
      <c r="B803" s="41" t="s">
        <v>186</v>
      </c>
      <c r="C803" s="58" t="s">
        <v>37</v>
      </c>
      <c r="D803" s="59">
        <v>836</v>
      </c>
      <c r="E803" s="81" t="s">
        <v>195</v>
      </c>
      <c r="F803" s="50"/>
    </row>
    <row r="804" spans="1:6" x14ac:dyDescent="0.15">
      <c r="A804" s="80">
        <v>143307449</v>
      </c>
      <c r="B804" s="41" t="s">
        <v>186</v>
      </c>
      <c r="C804" s="58" t="s">
        <v>37</v>
      </c>
      <c r="D804" s="59">
        <v>4455</v>
      </c>
      <c r="E804" s="81" t="s">
        <v>195</v>
      </c>
      <c r="F804" s="51"/>
    </row>
    <row r="805" spans="1:6" x14ac:dyDescent="0.15">
      <c r="A805" s="80">
        <v>143307449</v>
      </c>
      <c r="B805" s="41" t="s">
        <v>186</v>
      </c>
      <c r="C805" s="58" t="s">
        <v>37</v>
      </c>
      <c r="D805" s="59">
        <v>1485</v>
      </c>
      <c r="E805" s="81" t="s">
        <v>195</v>
      </c>
      <c r="F805" s="50"/>
    </row>
    <row r="806" spans="1:6" x14ac:dyDescent="0.15">
      <c r="A806" s="80">
        <v>143307451</v>
      </c>
      <c r="B806" s="41" t="s">
        <v>186</v>
      </c>
      <c r="C806" s="58" t="s">
        <v>37</v>
      </c>
      <c r="D806" s="59">
        <v>140</v>
      </c>
      <c r="E806" s="81" t="s">
        <v>195</v>
      </c>
      <c r="F806" s="51"/>
    </row>
    <row r="807" spans="1:6" x14ac:dyDescent="0.15">
      <c r="A807" s="80">
        <v>143307451</v>
      </c>
      <c r="B807" s="41" t="s">
        <v>186</v>
      </c>
      <c r="C807" s="58" t="s">
        <v>37</v>
      </c>
      <c r="D807" s="61">
        <v>1671</v>
      </c>
      <c r="E807" s="81" t="s">
        <v>195</v>
      </c>
      <c r="F807" s="51"/>
    </row>
    <row r="808" spans="1:6" x14ac:dyDescent="0.15">
      <c r="A808" s="80">
        <v>143307451</v>
      </c>
      <c r="B808" s="41" t="s">
        <v>186</v>
      </c>
      <c r="C808" s="58" t="s">
        <v>37</v>
      </c>
      <c r="D808" s="59">
        <v>232</v>
      </c>
      <c r="E808" s="81" t="s">
        <v>195</v>
      </c>
      <c r="F808" s="50"/>
    </row>
    <row r="809" spans="1:6" x14ac:dyDescent="0.15">
      <c r="A809" s="80">
        <v>143307451</v>
      </c>
      <c r="B809" s="41" t="s">
        <v>186</v>
      </c>
      <c r="C809" s="58" t="s">
        <v>37</v>
      </c>
      <c r="D809" s="59">
        <v>2088</v>
      </c>
      <c r="E809" s="81" t="s">
        <v>195</v>
      </c>
      <c r="F809" s="50"/>
    </row>
    <row r="810" spans="1:6" x14ac:dyDescent="0.15">
      <c r="A810" s="80">
        <v>143307461</v>
      </c>
      <c r="B810" s="41" t="s">
        <v>186</v>
      </c>
      <c r="C810" s="58" t="s">
        <v>7</v>
      </c>
      <c r="D810" s="59">
        <v>891</v>
      </c>
      <c r="E810" s="81" t="s">
        <v>195</v>
      </c>
      <c r="F810" s="50"/>
    </row>
    <row r="811" spans="1:6" x14ac:dyDescent="0.15">
      <c r="A811" s="80">
        <v>143307474</v>
      </c>
      <c r="B811" s="41" t="s">
        <v>187</v>
      </c>
      <c r="C811" s="58" t="s">
        <v>7</v>
      </c>
      <c r="D811" s="61">
        <v>439</v>
      </c>
      <c r="E811" s="81" t="s">
        <v>195</v>
      </c>
      <c r="F811" s="51"/>
    </row>
    <row r="812" spans="1:6" x14ac:dyDescent="0.15">
      <c r="A812" s="80">
        <v>143307475</v>
      </c>
      <c r="B812" s="41" t="s">
        <v>186</v>
      </c>
      <c r="C812" s="58" t="s">
        <v>78</v>
      </c>
      <c r="D812" s="59">
        <v>2599</v>
      </c>
      <c r="E812" s="81" t="s">
        <v>195</v>
      </c>
      <c r="F812" s="50"/>
    </row>
    <row r="813" spans="1:6" x14ac:dyDescent="0.15">
      <c r="A813" s="80">
        <v>143307475</v>
      </c>
      <c r="B813" s="41" t="s">
        <v>186</v>
      </c>
      <c r="C813" s="58" t="s">
        <v>78</v>
      </c>
      <c r="D813" s="61">
        <v>1114</v>
      </c>
      <c r="E813" s="81" t="s">
        <v>195</v>
      </c>
      <c r="F813" s="51"/>
    </row>
    <row r="814" spans="1:6" x14ac:dyDescent="0.15">
      <c r="A814" s="80">
        <v>143307475</v>
      </c>
      <c r="B814" s="41" t="s">
        <v>186</v>
      </c>
      <c r="C814" s="58" t="s">
        <v>78</v>
      </c>
      <c r="D814" s="59">
        <v>1300</v>
      </c>
      <c r="E814" s="81" t="s">
        <v>195</v>
      </c>
      <c r="F814" s="50"/>
    </row>
    <row r="815" spans="1:6" x14ac:dyDescent="0.15">
      <c r="A815" s="80">
        <v>143307480</v>
      </c>
      <c r="B815" s="41" t="s">
        <v>186</v>
      </c>
      <c r="C815" s="58" t="s">
        <v>144</v>
      </c>
      <c r="D815" s="61">
        <v>5513</v>
      </c>
      <c r="E815" s="81" t="s">
        <v>195</v>
      </c>
      <c r="F815" s="51"/>
    </row>
    <row r="816" spans="1:6" x14ac:dyDescent="0.15">
      <c r="A816" s="80">
        <v>143307480</v>
      </c>
      <c r="B816" s="41" t="s">
        <v>186</v>
      </c>
      <c r="C816" s="58" t="s">
        <v>144</v>
      </c>
      <c r="D816" s="59">
        <v>5568</v>
      </c>
      <c r="E816" s="81" t="s">
        <v>195</v>
      </c>
      <c r="F816" s="51"/>
    </row>
    <row r="817" spans="1:6" x14ac:dyDescent="0.15">
      <c r="A817" s="80">
        <v>143307480</v>
      </c>
      <c r="B817" s="41" t="s">
        <v>186</v>
      </c>
      <c r="C817" s="58" t="s">
        <v>144</v>
      </c>
      <c r="D817" s="61">
        <v>1120</v>
      </c>
      <c r="E817" s="81" t="s">
        <v>195</v>
      </c>
      <c r="F817" s="50"/>
    </row>
    <row r="818" spans="1:6" x14ac:dyDescent="0.15">
      <c r="A818" s="80">
        <v>143307481</v>
      </c>
      <c r="B818" s="41" t="s">
        <v>186</v>
      </c>
      <c r="C818" s="58" t="s">
        <v>7</v>
      </c>
      <c r="D818" s="59">
        <v>3351</v>
      </c>
      <c r="E818" s="81" t="s">
        <v>195</v>
      </c>
      <c r="F818" s="51"/>
    </row>
    <row r="819" spans="1:6" x14ac:dyDescent="0.15">
      <c r="A819" s="80">
        <v>143307486</v>
      </c>
      <c r="B819" s="41" t="s">
        <v>186</v>
      </c>
      <c r="C819" s="58" t="s">
        <v>37</v>
      </c>
      <c r="D819" s="61">
        <v>836</v>
      </c>
      <c r="E819" s="81" t="s">
        <v>195</v>
      </c>
      <c r="F819" s="50"/>
    </row>
    <row r="820" spans="1:6" x14ac:dyDescent="0.15">
      <c r="A820" s="80">
        <v>143307487</v>
      </c>
      <c r="B820" s="41" t="s">
        <v>186</v>
      </c>
      <c r="C820" s="58" t="s">
        <v>37</v>
      </c>
      <c r="D820" s="59">
        <v>140</v>
      </c>
      <c r="E820" s="81" t="s">
        <v>195</v>
      </c>
      <c r="F820" s="50"/>
    </row>
    <row r="821" spans="1:6" x14ac:dyDescent="0.15">
      <c r="A821" s="80">
        <v>143307487</v>
      </c>
      <c r="B821" s="41" t="s">
        <v>186</v>
      </c>
      <c r="C821" s="58" t="s">
        <v>37</v>
      </c>
      <c r="D821" s="61">
        <v>836</v>
      </c>
      <c r="E821" s="81" t="s">
        <v>195</v>
      </c>
      <c r="F821" s="50"/>
    </row>
    <row r="822" spans="1:6" x14ac:dyDescent="0.15">
      <c r="A822" s="80">
        <v>143307487</v>
      </c>
      <c r="B822" s="41" t="s">
        <v>186</v>
      </c>
      <c r="C822" s="58" t="s">
        <v>37</v>
      </c>
      <c r="D822" s="61">
        <v>232</v>
      </c>
      <c r="E822" s="81" t="s">
        <v>195</v>
      </c>
      <c r="F822" s="50"/>
    </row>
    <row r="823" spans="1:6" x14ac:dyDescent="0.15">
      <c r="A823" s="80">
        <v>143307487</v>
      </c>
      <c r="B823" s="41" t="s">
        <v>186</v>
      </c>
      <c r="C823" s="58" t="s">
        <v>37</v>
      </c>
      <c r="D823" s="61">
        <v>2088</v>
      </c>
      <c r="E823" s="81" t="s">
        <v>195</v>
      </c>
      <c r="F823" s="50"/>
    </row>
    <row r="824" spans="1:6" x14ac:dyDescent="0.15">
      <c r="A824" s="80">
        <v>143307487</v>
      </c>
      <c r="B824" s="41" t="s">
        <v>186</v>
      </c>
      <c r="C824" s="58" t="s">
        <v>37</v>
      </c>
      <c r="D824" s="61">
        <v>116</v>
      </c>
      <c r="E824" s="81" t="s">
        <v>195</v>
      </c>
      <c r="F824" s="50"/>
    </row>
    <row r="825" spans="1:6" x14ac:dyDescent="0.15">
      <c r="A825" s="80">
        <v>143307489</v>
      </c>
      <c r="B825" s="41" t="s">
        <v>186</v>
      </c>
      <c r="C825" s="58" t="s">
        <v>37</v>
      </c>
      <c r="D825" s="59">
        <v>140</v>
      </c>
      <c r="E825" s="81" t="s">
        <v>195</v>
      </c>
      <c r="F825" s="50"/>
    </row>
    <row r="826" spans="1:6" x14ac:dyDescent="0.15">
      <c r="A826" s="80">
        <v>143307490</v>
      </c>
      <c r="B826" s="41" t="s">
        <v>186</v>
      </c>
      <c r="C826" s="58" t="s">
        <v>37</v>
      </c>
      <c r="D826" s="61">
        <v>140</v>
      </c>
      <c r="E826" s="81" t="s">
        <v>195</v>
      </c>
      <c r="F826" s="50"/>
    </row>
    <row r="827" spans="1:6" x14ac:dyDescent="0.15">
      <c r="A827" s="80">
        <v>143307490</v>
      </c>
      <c r="B827" s="41" t="s">
        <v>186</v>
      </c>
      <c r="C827" s="58" t="s">
        <v>37</v>
      </c>
      <c r="D827" s="59">
        <v>140</v>
      </c>
      <c r="E827" s="81" t="s">
        <v>195</v>
      </c>
      <c r="F827" s="51"/>
    </row>
    <row r="828" spans="1:6" x14ac:dyDescent="0.15">
      <c r="A828" s="80">
        <v>143307494</v>
      </c>
      <c r="B828" s="41" t="s">
        <v>186</v>
      </c>
      <c r="C828" s="58" t="s">
        <v>78</v>
      </c>
      <c r="D828" s="61">
        <v>4585</v>
      </c>
      <c r="E828" s="81" t="s">
        <v>195</v>
      </c>
      <c r="F828" s="50"/>
    </row>
    <row r="829" spans="1:6" x14ac:dyDescent="0.15">
      <c r="A829" s="80">
        <v>143307502</v>
      </c>
      <c r="B829" s="41" t="s">
        <v>186</v>
      </c>
      <c r="C829" s="58" t="s">
        <v>37</v>
      </c>
      <c r="D829" s="61">
        <v>3341</v>
      </c>
      <c r="E829" s="81" t="s">
        <v>195</v>
      </c>
      <c r="F829" s="51"/>
    </row>
    <row r="830" spans="1:6" x14ac:dyDescent="0.15">
      <c r="A830" s="80">
        <v>143307513</v>
      </c>
      <c r="B830" s="41" t="s">
        <v>186</v>
      </c>
      <c r="C830" s="58" t="s">
        <v>37</v>
      </c>
      <c r="D830" s="61">
        <v>1114</v>
      </c>
      <c r="E830" s="81" t="s">
        <v>195</v>
      </c>
      <c r="F830" s="50"/>
    </row>
    <row r="831" spans="1:6" x14ac:dyDescent="0.15">
      <c r="A831" s="80">
        <v>143307514</v>
      </c>
      <c r="B831" s="41" t="s">
        <v>186</v>
      </c>
      <c r="C831" s="58" t="s">
        <v>37</v>
      </c>
      <c r="D831" s="59">
        <v>836</v>
      </c>
      <c r="E831" s="81" t="s">
        <v>195</v>
      </c>
      <c r="F831" s="50"/>
    </row>
    <row r="832" spans="1:6" x14ac:dyDescent="0.15">
      <c r="A832" s="80">
        <v>143307514</v>
      </c>
      <c r="B832" s="41" t="s">
        <v>186</v>
      </c>
      <c r="C832" s="58" t="s">
        <v>37</v>
      </c>
      <c r="D832" s="61">
        <v>1044</v>
      </c>
      <c r="E832" s="81" t="s">
        <v>195</v>
      </c>
      <c r="F832" s="50"/>
    </row>
    <row r="833" spans="1:6" x14ac:dyDescent="0.15">
      <c r="A833" s="80">
        <v>143307514</v>
      </c>
      <c r="B833" s="41" t="s">
        <v>186</v>
      </c>
      <c r="C833" s="58" t="s">
        <v>37</v>
      </c>
      <c r="D833" s="61">
        <v>70</v>
      </c>
      <c r="E833" s="81" t="s">
        <v>195</v>
      </c>
      <c r="F833" s="51"/>
    </row>
    <row r="834" spans="1:6" x14ac:dyDescent="0.15">
      <c r="A834" s="80">
        <v>143307519</v>
      </c>
      <c r="B834" s="41" t="s">
        <v>186</v>
      </c>
      <c r="C834" s="58" t="s">
        <v>78</v>
      </c>
      <c r="D834" s="61">
        <v>5012</v>
      </c>
      <c r="E834" s="81" t="s">
        <v>195</v>
      </c>
      <c r="F834" s="51"/>
    </row>
    <row r="835" spans="1:6" x14ac:dyDescent="0.15">
      <c r="A835" s="80">
        <v>143307521</v>
      </c>
      <c r="B835" s="41" t="s">
        <v>186</v>
      </c>
      <c r="C835" s="58" t="s">
        <v>78</v>
      </c>
      <c r="D835" s="61">
        <v>2256</v>
      </c>
      <c r="E835" s="81" t="s">
        <v>195</v>
      </c>
      <c r="F835" s="50"/>
    </row>
    <row r="836" spans="1:6" x14ac:dyDescent="0.15">
      <c r="A836" s="80">
        <v>143307521</v>
      </c>
      <c r="B836" s="41" t="s">
        <v>186</v>
      </c>
      <c r="C836" s="58" t="s">
        <v>78</v>
      </c>
      <c r="D836" s="59">
        <v>919</v>
      </c>
      <c r="E836" s="81" t="s">
        <v>195</v>
      </c>
      <c r="F836" s="51"/>
    </row>
    <row r="837" spans="1:6" x14ac:dyDescent="0.15">
      <c r="A837" s="80">
        <v>143307521</v>
      </c>
      <c r="B837" s="41" t="s">
        <v>186</v>
      </c>
      <c r="C837" s="58" t="s">
        <v>78</v>
      </c>
      <c r="D837" s="61">
        <v>543</v>
      </c>
      <c r="E837" s="81" t="s">
        <v>195</v>
      </c>
      <c r="F837" s="50"/>
    </row>
    <row r="838" spans="1:6" x14ac:dyDescent="0.15">
      <c r="A838" s="80">
        <v>143307522</v>
      </c>
      <c r="B838" s="41" t="s">
        <v>186</v>
      </c>
      <c r="C838" s="58" t="s">
        <v>78</v>
      </c>
      <c r="D838" s="61">
        <v>2506</v>
      </c>
      <c r="E838" s="81" t="s">
        <v>195</v>
      </c>
      <c r="F838" s="51"/>
    </row>
    <row r="839" spans="1:6" x14ac:dyDescent="0.15">
      <c r="A839" s="80">
        <v>143307522</v>
      </c>
      <c r="B839" s="41" t="s">
        <v>186</v>
      </c>
      <c r="C839" s="58" t="s">
        <v>78</v>
      </c>
      <c r="D839" s="59">
        <v>2228</v>
      </c>
      <c r="E839" s="81" t="s">
        <v>195</v>
      </c>
      <c r="F839" s="50"/>
    </row>
    <row r="840" spans="1:6" x14ac:dyDescent="0.15">
      <c r="A840" s="80">
        <v>143307522</v>
      </c>
      <c r="B840" s="41" t="s">
        <v>186</v>
      </c>
      <c r="C840" s="58" t="s">
        <v>78</v>
      </c>
      <c r="D840" s="61">
        <v>27840</v>
      </c>
      <c r="E840" s="81" t="s">
        <v>195</v>
      </c>
      <c r="F840" s="51"/>
    </row>
    <row r="841" spans="1:6" x14ac:dyDescent="0.15">
      <c r="A841" s="80">
        <v>143307525</v>
      </c>
      <c r="B841" s="41" t="s">
        <v>186</v>
      </c>
      <c r="C841" s="58" t="s">
        <v>7</v>
      </c>
      <c r="D841" s="61">
        <v>1003</v>
      </c>
      <c r="E841" s="81" t="s">
        <v>195</v>
      </c>
      <c r="F841" s="50"/>
    </row>
    <row r="842" spans="1:6" x14ac:dyDescent="0.15">
      <c r="A842" s="80">
        <v>143307527</v>
      </c>
      <c r="B842" s="41" t="s">
        <v>186</v>
      </c>
      <c r="C842" s="58" t="s">
        <v>144</v>
      </c>
      <c r="D842" s="61">
        <v>1634</v>
      </c>
      <c r="E842" s="81" t="s">
        <v>195</v>
      </c>
      <c r="F842" s="50"/>
    </row>
    <row r="843" spans="1:6" x14ac:dyDescent="0.15">
      <c r="A843" s="80">
        <v>143307527</v>
      </c>
      <c r="B843" s="41" t="s">
        <v>186</v>
      </c>
      <c r="C843" s="58" t="s">
        <v>144</v>
      </c>
      <c r="D843" s="59">
        <v>3564</v>
      </c>
      <c r="E843" s="81" t="s">
        <v>195</v>
      </c>
      <c r="F843" s="51"/>
    </row>
    <row r="844" spans="1:6" x14ac:dyDescent="0.15">
      <c r="A844" s="80">
        <v>143307530</v>
      </c>
      <c r="B844" s="41" t="s">
        <v>186</v>
      </c>
      <c r="C844" s="58" t="s">
        <v>7</v>
      </c>
      <c r="D844" s="61">
        <v>140</v>
      </c>
      <c r="E844" s="81" t="s">
        <v>195</v>
      </c>
      <c r="F844" s="50"/>
    </row>
    <row r="845" spans="1:6" x14ac:dyDescent="0.15">
      <c r="A845" s="80">
        <v>143317554</v>
      </c>
      <c r="B845" s="41" t="s">
        <v>186</v>
      </c>
      <c r="C845" s="58" t="s">
        <v>37</v>
      </c>
      <c r="D845" s="59">
        <v>2970</v>
      </c>
      <c r="E845" s="81" t="s">
        <v>195</v>
      </c>
      <c r="F845" s="50"/>
    </row>
    <row r="846" spans="1:6" x14ac:dyDescent="0.15">
      <c r="A846" s="80">
        <v>143317554</v>
      </c>
      <c r="B846" s="41" t="s">
        <v>186</v>
      </c>
      <c r="C846" s="58" t="s">
        <v>37</v>
      </c>
      <c r="D846" s="61">
        <v>7424</v>
      </c>
      <c r="E846" s="81" t="s">
        <v>195</v>
      </c>
      <c r="F846" s="50"/>
    </row>
    <row r="847" spans="1:6" x14ac:dyDescent="0.15">
      <c r="A847" s="80">
        <v>143317554</v>
      </c>
      <c r="B847" s="41" t="s">
        <v>186</v>
      </c>
      <c r="C847" s="58" t="s">
        <v>37</v>
      </c>
      <c r="D847" s="61">
        <v>4455</v>
      </c>
      <c r="E847" s="81" t="s">
        <v>195</v>
      </c>
      <c r="F847" s="51"/>
    </row>
    <row r="848" spans="1:6" x14ac:dyDescent="0.15">
      <c r="A848" s="80">
        <v>143317554</v>
      </c>
      <c r="B848" s="41" t="s">
        <v>186</v>
      </c>
      <c r="C848" s="58" t="s">
        <v>37</v>
      </c>
      <c r="D848" s="59">
        <v>1485</v>
      </c>
      <c r="E848" s="81" t="s">
        <v>195</v>
      </c>
      <c r="F848" s="51"/>
    </row>
    <row r="849" spans="1:6" x14ac:dyDescent="0.15">
      <c r="A849" s="80">
        <v>143317555</v>
      </c>
      <c r="B849" s="41" t="s">
        <v>186</v>
      </c>
      <c r="C849" s="58" t="s">
        <v>37</v>
      </c>
      <c r="D849" s="59">
        <v>836</v>
      </c>
      <c r="E849" s="81" t="s">
        <v>195</v>
      </c>
      <c r="F849" s="50"/>
    </row>
    <row r="850" spans="1:6" x14ac:dyDescent="0.15">
      <c r="A850" s="80">
        <v>143317555</v>
      </c>
      <c r="B850" s="41" t="s">
        <v>186</v>
      </c>
      <c r="C850" s="58" t="s">
        <v>37</v>
      </c>
      <c r="D850" s="61">
        <v>232</v>
      </c>
      <c r="E850" s="81" t="s">
        <v>195</v>
      </c>
      <c r="F850" s="50"/>
    </row>
    <row r="851" spans="1:6" x14ac:dyDescent="0.15">
      <c r="A851" s="80">
        <v>143317555</v>
      </c>
      <c r="B851" s="41" t="s">
        <v>186</v>
      </c>
      <c r="C851" s="58" t="s">
        <v>37</v>
      </c>
      <c r="D851" s="61">
        <v>2088</v>
      </c>
      <c r="E851" s="81" t="s">
        <v>195</v>
      </c>
      <c r="F851" s="51"/>
    </row>
    <row r="852" spans="1:6" x14ac:dyDescent="0.15">
      <c r="A852" s="80">
        <v>143317561</v>
      </c>
      <c r="B852" s="41" t="s">
        <v>186</v>
      </c>
      <c r="C852" s="58" t="s">
        <v>37</v>
      </c>
      <c r="D852" s="59">
        <v>279</v>
      </c>
      <c r="E852" s="81" t="s">
        <v>195</v>
      </c>
      <c r="F852" s="51"/>
    </row>
    <row r="853" spans="1:6" x14ac:dyDescent="0.15">
      <c r="A853" s="80">
        <v>143317561</v>
      </c>
      <c r="B853" s="41" t="s">
        <v>186</v>
      </c>
      <c r="C853" s="58" t="s">
        <v>37</v>
      </c>
      <c r="D853" s="61">
        <v>696</v>
      </c>
      <c r="E853" s="81" t="s">
        <v>195</v>
      </c>
      <c r="F853" s="50"/>
    </row>
    <row r="854" spans="1:6" x14ac:dyDescent="0.15">
      <c r="A854" s="80">
        <v>143317561</v>
      </c>
      <c r="B854" s="41" t="s">
        <v>186</v>
      </c>
      <c r="C854" s="58" t="s">
        <v>37</v>
      </c>
      <c r="D854" s="59">
        <v>557</v>
      </c>
      <c r="E854" s="81" t="s">
        <v>195</v>
      </c>
      <c r="F854" s="50"/>
    </row>
    <row r="855" spans="1:6" x14ac:dyDescent="0.15">
      <c r="A855" s="80">
        <v>143317576</v>
      </c>
      <c r="B855" s="41" t="s">
        <v>186</v>
      </c>
      <c r="C855" s="58" t="s">
        <v>37</v>
      </c>
      <c r="D855" s="61">
        <v>557</v>
      </c>
      <c r="E855" s="81" t="s">
        <v>195</v>
      </c>
      <c r="F855" s="51"/>
    </row>
    <row r="856" spans="1:6" x14ac:dyDescent="0.15">
      <c r="A856" s="80">
        <v>143317576</v>
      </c>
      <c r="B856" s="41" t="s">
        <v>186</v>
      </c>
      <c r="C856" s="58" t="s">
        <v>37</v>
      </c>
      <c r="D856" s="59">
        <v>1485</v>
      </c>
      <c r="E856" s="81" t="s">
        <v>195</v>
      </c>
      <c r="F856" s="51"/>
    </row>
    <row r="857" spans="1:6" x14ac:dyDescent="0.15">
      <c r="A857" s="80">
        <v>143317576</v>
      </c>
      <c r="B857" s="41" t="s">
        <v>186</v>
      </c>
      <c r="C857" s="58" t="s">
        <v>37</v>
      </c>
      <c r="D857" s="61">
        <v>5568</v>
      </c>
      <c r="E857" s="81" t="s">
        <v>195</v>
      </c>
      <c r="F857" s="50"/>
    </row>
    <row r="858" spans="1:6" x14ac:dyDescent="0.15">
      <c r="A858" s="80">
        <v>143317576</v>
      </c>
      <c r="B858" s="41" t="s">
        <v>186</v>
      </c>
      <c r="C858" s="58" t="s">
        <v>37</v>
      </c>
      <c r="D858" s="61">
        <v>743</v>
      </c>
      <c r="E858" s="81" t="s">
        <v>195</v>
      </c>
      <c r="F858" s="51"/>
    </row>
    <row r="859" spans="1:6" x14ac:dyDescent="0.15">
      <c r="A859" s="80">
        <v>143317577</v>
      </c>
      <c r="B859" s="41" t="s">
        <v>186</v>
      </c>
      <c r="C859" s="58" t="s">
        <v>37</v>
      </c>
      <c r="D859" s="61">
        <v>24</v>
      </c>
      <c r="E859" s="81" t="s">
        <v>195</v>
      </c>
      <c r="F859" s="50"/>
    </row>
    <row r="860" spans="1:6" x14ac:dyDescent="0.15">
      <c r="A860" s="80">
        <v>143317577</v>
      </c>
      <c r="B860" s="41" t="s">
        <v>186</v>
      </c>
      <c r="C860" s="58" t="s">
        <v>37</v>
      </c>
      <c r="D860" s="59">
        <v>279</v>
      </c>
      <c r="E860" s="81" t="s">
        <v>195</v>
      </c>
      <c r="F860" s="51"/>
    </row>
    <row r="861" spans="1:6" x14ac:dyDescent="0.15">
      <c r="A861" s="80">
        <v>143317577</v>
      </c>
      <c r="B861" s="41" t="s">
        <v>186</v>
      </c>
      <c r="C861" s="58" t="s">
        <v>37</v>
      </c>
      <c r="D861" s="61">
        <v>836</v>
      </c>
      <c r="E861" s="81" t="s">
        <v>195</v>
      </c>
      <c r="F861" s="50"/>
    </row>
    <row r="862" spans="1:6" x14ac:dyDescent="0.15">
      <c r="A862" s="80">
        <v>143317577</v>
      </c>
      <c r="B862" s="41" t="s">
        <v>186</v>
      </c>
      <c r="C862" s="58" t="s">
        <v>37</v>
      </c>
      <c r="D862" s="59">
        <v>232</v>
      </c>
      <c r="E862" s="81" t="s">
        <v>195</v>
      </c>
      <c r="F862" s="51"/>
    </row>
    <row r="863" spans="1:6" x14ac:dyDescent="0.15">
      <c r="A863" s="80">
        <v>143317577</v>
      </c>
      <c r="B863" s="41" t="s">
        <v>186</v>
      </c>
      <c r="C863" s="58" t="s">
        <v>37</v>
      </c>
      <c r="D863" s="59">
        <v>1880</v>
      </c>
      <c r="E863" s="81" t="s">
        <v>195</v>
      </c>
      <c r="F863" s="50"/>
    </row>
    <row r="864" spans="1:6" x14ac:dyDescent="0.15">
      <c r="A864" s="80">
        <v>143317587</v>
      </c>
      <c r="B864" s="41" t="s">
        <v>186</v>
      </c>
      <c r="C864" s="58" t="s">
        <v>37</v>
      </c>
      <c r="D864" s="59">
        <v>557</v>
      </c>
      <c r="E864" s="81" t="s">
        <v>195</v>
      </c>
      <c r="F864" s="51"/>
    </row>
    <row r="865" spans="1:6" x14ac:dyDescent="0.15">
      <c r="A865" s="80">
        <v>143317587</v>
      </c>
      <c r="B865" s="41" t="s">
        <v>186</v>
      </c>
      <c r="C865" s="58" t="s">
        <v>37</v>
      </c>
      <c r="D865" s="59">
        <v>743</v>
      </c>
      <c r="E865" s="81" t="s">
        <v>195</v>
      </c>
      <c r="F865" s="50"/>
    </row>
    <row r="866" spans="1:6" x14ac:dyDescent="0.15">
      <c r="A866" s="80">
        <v>143317588</v>
      </c>
      <c r="B866" s="41" t="s">
        <v>186</v>
      </c>
      <c r="C866" s="58" t="s">
        <v>37</v>
      </c>
      <c r="D866" s="59">
        <v>836</v>
      </c>
      <c r="E866" s="81" t="s">
        <v>195</v>
      </c>
      <c r="F866" s="50"/>
    </row>
    <row r="867" spans="1:6" x14ac:dyDescent="0.15">
      <c r="A867" s="80">
        <v>143317588</v>
      </c>
      <c r="B867" s="41" t="s">
        <v>186</v>
      </c>
      <c r="C867" s="58" t="s">
        <v>37</v>
      </c>
      <c r="D867" s="61">
        <v>232</v>
      </c>
      <c r="E867" s="81" t="s">
        <v>195</v>
      </c>
      <c r="F867" s="51"/>
    </row>
    <row r="868" spans="1:6" x14ac:dyDescent="0.15">
      <c r="A868" s="80">
        <v>143317588</v>
      </c>
      <c r="B868" s="41" t="s">
        <v>186</v>
      </c>
      <c r="C868" s="58" t="s">
        <v>37</v>
      </c>
      <c r="D868" s="59">
        <v>3132</v>
      </c>
      <c r="E868" s="81" t="s">
        <v>195</v>
      </c>
      <c r="F868" s="50"/>
    </row>
    <row r="869" spans="1:6" x14ac:dyDescent="0.15">
      <c r="A869" s="80">
        <v>143317588</v>
      </c>
      <c r="B869" s="41" t="s">
        <v>186</v>
      </c>
      <c r="C869" s="58" t="s">
        <v>37</v>
      </c>
      <c r="D869" s="59">
        <v>163</v>
      </c>
      <c r="E869" s="81" t="s">
        <v>195</v>
      </c>
      <c r="F869" s="50"/>
    </row>
    <row r="870" spans="1:6" x14ac:dyDescent="0.15">
      <c r="A870" s="80">
        <v>143317598</v>
      </c>
      <c r="B870" s="41" t="s">
        <v>186</v>
      </c>
      <c r="C870" s="58" t="s">
        <v>37</v>
      </c>
      <c r="D870" s="59">
        <v>140</v>
      </c>
      <c r="E870" s="81" t="s">
        <v>195</v>
      </c>
      <c r="F870" s="51"/>
    </row>
    <row r="871" spans="1:6" x14ac:dyDescent="0.15">
      <c r="A871" s="80">
        <v>143317609</v>
      </c>
      <c r="B871" s="41" t="s">
        <v>186</v>
      </c>
      <c r="C871" s="58" t="s">
        <v>37</v>
      </c>
      <c r="D871" s="61">
        <v>2228</v>
      </c>
      <c r="E871" s="81" t="s">
        <v>195</v>
      </c>
      <c r="F871" s="51"/>
    </row>
    <row r="872" spans="1:6" x14ac:dyDescent="0.15">
      <c r="A872" s="80">
        <v>143317609</v>
      </c>
      <c r="B872" s="41" t="s">
        <v>186</v>
      </c>
      <c r="C872" s="58" t="s">
        <v>37</v>
      </c>
      <c r="D872" s="59">
        <v>1485</v>
      </c>
      <c r="E872" s="81" t="s">
        <v>195</v>
      </c>
      <c r="F872" s="50"/>
    </row>
    <row r="873" spans="1:6" x14ac:dyDescent="0.15">
      <c r="A873" s="80">
        <v>143317610</v>
      </c>
      <c r="B873" s="41" t="s">
        <v>186</v>
      </c>
      <c r="C873" s="58" t="s">
        <v>37</v>
      </c>
      <c r="D873" s="59">
        <v>232</v>
      </c>
      <c r="E873" s="81" t="s">
        <v>195</v>
      </c>
      <c r="F873" s="51"/>
    </row>
    <row r="874" spans="1:6" x14ac:dyDescent="0.15">
      <c r="A874" s="80">
        <v>143317610</v>
      </c>
      <c r="B874" s="41" t="s">
        <v>186</v>
      </c>
      <c r="C874" s="58" t="s">
        <v>37</v>
      </c>
      <c r="D874" s="61">
        <v>93</v>
      </c>
      <c r="E874" s="81" t="s">
        <v>195</v>
      </c>
      <c r="F874" s="51"/>
    </row>
    <row r="875" spans="1:6" x14ac:dyDescent="0.15">
      <c r="A875" s="80">
        <v>143317615</v>
      </c>
      <c r="B875" s="41" t="s">
        <v>186</v>
      </c>
      <c r="C875" s="58" t="s">
        <v>37</v>
      </c>
      <c r="D875" s="59">
        <v>70</v>
      </c>
      <c r="E875" s="81" t="s">
        <v>195</v>
      </c>
      <c r="F875" s="51"/>
    </row>
    <row r="876" spans="1:6" x14ac:dyDescent="0.15">
      <c r="A876" s="80">
        <v>143317615</v>
      </c>
      <c r="B876" s="41" t="s">
        <v>186</v>
      </c>
      <c r="C876" s="58" t="s">
        <v>37</v>
      </c>
      <c r="D876" s="61">
        <v>140</v>
      </c>
      <c r="E876" s="81" t="s">
        <v>195</v>
      </c>
      <c r="F876" s="50"/>
    </row>
    <row r="877" spans="1:6" x14ac:dyDescent="0.15">
      <c r="A877" s="80">
        <v>143317631</v>
      </c>
      <c r="B877" s="41" t="s">
        <v>189</v>
      </c>
      <c r="C877" s="58" t="s">
        <v>124</v>
      </c>
      <c r="D877" s="59">
        <v>163</v>
      </c>
      <c r="E877" s="81" t="s">
        <v>195</v>
      </c>
      <c r="F877" s="51"/>
    </row>
    <row r="878" spans="1:6" x14ac:dyDescent="0.15">
      <c r="A878" s="80">
        <v>143317631</v>
      </c>
      <c r="B878" s="41" t="s">
        <v>189</v>
      </c>
      <c r="C878" s="58" t="s">
        <v>124</v>
      </c>
      <c r="D878" s="59">
        <v>464</v>
      </c>
      <c r="E878" s="81" t="s">
        <v>195</v>
      </c>
      <c r="F878" s="50"/>
    </row>
    <row r="879" spans="1:6" x14ac:dyDescent="0.15">
      <c r="A879" s="80">
        <v>143317631</v>
      </c>
      <c r="B879" s="41" t="s">
        <v>189</v>
      </c>
      <c r="C879" s="58" t="s">
        <v>124</v>
      </c>
      <c r="D879" s="61">
        <v>205</v>
      </c>
      <c r="E879" s="81" t="s">
        <v>195</v>
      </c>
      <c r="F879" s="50"/>
    </row>
    <row r="880" spans="1:6" x14ac:dyDescent="0.15">
      <c r="A880" s="80">
        <v>143317638</v>
      </c>
      <c r="B880" s="41" t="s">
        <v>186</v>
      </c>
      <c r="C880" s="58" t="s">
        <v>37</v>
      </c>
      <c r="D880" s="59">
        <v>47</v>
      </c>
      <c r="E880" s="81" t="s">
        <v>195</v>
      </c>
      <c r="F880" s="51"/>
    </row>
    <row r="881" spans="1:6" x14ac:dyDescent="0.15">
      <c r="A881" s="80">
        <v>143317638</v>
      </c>
      <c r="B881" s="41" t="s">
        <v>186</v>
      </c>
      <c r="C881" s="58" t="s">
        <v>37</v>
      </c>
      <c r="D881" s="61">
        <v>279</v>
      </c>
      <c r="E881" s="81" t="s">
        <v>195</v>
      </c>
      <c r="F881" s="50"/>
    </row>
    <row r="882" spans="1:6" x14ac:dyDescent="0.15">
      <c r="A882" s="80">
        <v>143317638</v>
      </c>
      <c r="B882" s="41" t="s">
        <v>186</v>
      </c>
      <c r="C882" s="58" t="s">
        <v>37</v>
      </c>
      <c r="D882" s="59">
        <v>4176</v>
      </c>
      <c r="E882" s="81" t="s">
        <v>195</v>
      </c>
      <c r="F882" s="50"/>
    </row>
    <row r="883" spans="1:6" x14ac:dyDescent="0.15">
      <c r="A883" s="80">
        <v>143317638</v>
      </c>
      <c r="B883" s="41" t="s">
        <v>186</v>
      </c>
      <c r="C883" s="58" t="s">
        <v>37</v>
      </c>
      <c r="D883" s="61">
        <v>70</v>
      </c>
      <c r="E883" s="81" t="s">
        <v>195</v>
      </c>
      <c r="F883" s="51"/>
    </row>
    <row r="884" spans="1:6" x14ac:dyDescent="0.15">
      <c r="A884" s="80">
        <v>143317638</v>
      </c>
      <c r="B884" s="41" t="s">
        <v>186</v>
      </c>
      <c r="C884" s="58" t="s">
        <v>37</v>
      </c>
      <c r="D884" s="59">
        <v>4009</v>
      </c>
      <c r="E884" s="81" t="s">
        <v>195</v>
      </c>
      <c r="F884" s="50"/>
    </row>
    <row r="885" spans="1:6" x14ac:dyDescent="0.15">
      <c r="A885" s="80">
        <v>143317639</v>
      </c>
      <c r="B885" s="41" t="s">
        <v>186</v>
      </c>
      <c r="C885" s="58" t="s">
        <v>37</v>
      </c>
      <c r="D885" s="61">
        <v>1114</v>
      </c>
      <c r="E885" s="81" t="s">
        <v>195</v>
      </c>
      <c r="F885" s="50"/>
    </row>
    <row r="886" spans="1:6" x14ac:dyDescent="0.15">
      <c r="A886" s="80">
        <v>143317642</v>
      </c>
      <c r="B886" s="41" t="s">
        <v>186</v>
      </c>
      <c r="C886" s="58" t="s">
        <v>37</v>
      </c>
      <c r="D886" s="59">
        <v>279</v>
      </c>
      <c r="E886" s="81" t="s">
        <v>195</v>
      </c>
      <c r="F886" s="51"/>
    </row>
    <row r="887" spans="1:6" x14ac:dyDescent="0.15">
      <c r="A887" s="80">
        <v>143317642</v>
      </c>
      <c r="B887" s="41" t="s">
        <v>186</v>
      </c>
      <c r="C887" s="58" t="s">
        <v>37</v>
      </c>
      <c r="D887" s="61">
        <v>279</v>
      </c>
      <c r="E887" s="81" t="s">
        <v>195</v>
      </c>
      <c r="F887" s="51"/>
    </row>
    <row r="888" spans="1:6" x14ac:dyDescent="0.15">
      <c r="A888" s="80">
        <v>143317642</v>
      </c>
      <c r="B888" s="41" t="s">
        <v>186</v>
      </c>
      <c r="C888" s="58" t="s">
        <v>37</v>
      </c>
      <c r="D888" s="59">
        <v>557</v>
      </c>
      <c r="E888" s="81" t="s">
        <v>195</v>
      </c>
      <c r="F888" s="50"/>
    </row>
    <row r="889" spans="1:6" x14ac:dyDescent="0.15">
      <c r="A889" s="80">
        <v>143317642</v>
      </c>
      <c r="B889" s="41" t="s">
        <v>186</v>
      </c>
      <c r="C889" s="58" t="s">
        <v>37</v>
      </c>
      <c r="D889" s="61">
        <v>557</v>
      </c>
      <c r="E889" s="81" t="s">
        <v>195</v>
      </c>
      <c r="F889" s="51"/>
    </row>
    <row r="890" spans="1:6" x14ac:dyDescent="0.15">
      <c r="A890" s="80">
        <v>143317642</v>
      </c>
      <c r="B890" s="41" t="s">
        <v>186</v>
      </c>
      <c r="C890" s="58" t="s">
        <v>37</v>
      </c>
      <c r="D890" s="59">
        <v>279</v>
      </c>
      <c r="E890" s="81" t="s">
        <v>195</v>
      </c>
      <c r="F890" s="50"/>
    </row>
    <row r="891" spans="1:6" x14ac:dyDescent="0.15">
      <c r="A891" s="80">
        <v>143327658</v>
      </c>
      <c r="B891" s="41" t="s">
        <v>186</v>
      </c>
      <c r="C891" s="58" t="s">
        <v>37</v>
      </c>
      <c r="D891" s="61">
        <v>836</v>
      </c>
      <c r="E891" s="81" t="s">
        <v>195</v>
      </c>
      <c r="F891" s="51"/>
    </row>
    <row r="892" spans="1:6" x14ac:dyDescent="0.15">
      <c r="A892" s="80">
        <v>143327658</v>
      </c>
      <c r="B892" s="41" t="s">
        <v>186</v>
      </c>
      <c r="C892" s="58" t="s">
        <v>37</v>
      </c>
      <c r="D892" s="59">
        <v>232</v>
      </c>
      <c r="E892" s="81" t="s">
        <v>195</v>
      </c>
      <c r="F892" s="51"/>
    </row>
    <row r="893" spans="1:6" x14ac:dyDescent="0.15">
      <c r="A893" s="80">
        <v>143327658</v>
      </c>
      <c r="B893" s="41" t="s">
        <v>186</v>
      </c>
      <c r="C893" s="58" t="s">
        <v>37</v>
      </c>
      <c r="D893" s="59">
        <v>6264</v>
      </c>
      <c r="E893" s="81" t="s">
        <v>195</v>
      </c>
      <c r="F893" s="50"/>
    </row>
    <row r="894" spans="1:6" x14ac:dyDescent="0.15">
      <c r="A894" s="80">
        <v>143327660</v>
      </c>
      <c r="B894" s="41" t="s">
        <v>186</v>
      </c>
      <c r="C894" s="58" t="s">
        <v>37</v>
      </c>
      <c r="D894" s="61">
        <v>4455</v>
      </c>
      <c r="E894" s="81" t="s">
        <v>195</v>
      </c>
      <c r="F894" s="51"/>
    </row>
    <row r="895" spans="1:6" x14ac:dyDescent="0.15">
      <c r="A895" s="80">
        <v>143327660</v>
      </c>
      <c r="B895" s="41" t="s">
        <v>186</v>
      </c>
      <c r="C895" s="58" t="s">
        <v>37</v>
      </c>
      <c r="D895" s="59">
        <v>1485</v>
      </c>
      <c r="E895" s="81" t="s">
        <v>195</v>
      </c>
      <c r="F895" s="51"/>
    </row>
    <row r="896" spans="1:6" x14ac:dyDescent="0.15">
      <c r="A896" s="80">
        <v>143327661</v>
      </c>
      <c r="B896" s="41" t="s">
        <v>186</v>
      </c>
      <c r="C896" s="58" t="s">
        <v>7</v>
      </c>
      <c r="D896" s="59">
        <v>335</v>
      </c>
      <c r="E896" s="81" t="s">
        <v>195</v>
      </c>
      <c r="F896" s="50"/>
    </row>
    <row r="897" spans="1:6" x14ac:dyDescent="0.15">
      <c r="A897" s="80">
        <v>143327671</v>
      </c>
      <c r="B897" s="41" t="s">
        <v>187</v>
      </c>
      <c r="C897" s="58" t="s">
        <v>7</v>
      </c>
      <c r="D897" s="61">
        <v>1337</v>
      </c>
      <c r="E897" s="81" t="s">
        <v>195</v>
      </c>
      <c r="F897" s="50"/>
    </row>
    <row r="898" spans="1:6" x14ac:dyDescent="0.15">
      <c r="A898" s="80">
        <v>143327673</v>
      </c>
      <c r="B898" s="41" t="s">
        <v>187</v>
      </c>
      <c r="C898" s="58" t="s">
        <v>7</v>
      </c>
      <c r="D898" s="59">
        <v>130</v>
      </c>
      <c r="E898" s="81" t="s">
        <v>195</v>
      </c>
      <c r="F898" s="51"/>
    </row>
    <row r="899" spans="1:6" x14ac:dyDescent="0.15">
      <c r="A899" s="80">
        <v>143327673</v>
      </c>
      <c r="B899" s="41" t="s">
        <v>187</v>
      </c>
      <c r="C899" s="58" t="s">
        <v>7</v>
      </c>
      <c r="D899" s="61">
        <v>75</v>
      </c>
      <c r="E899" s="81" t="s">
        <v>195</v>
      </c>
      <c r="F899" s="50"/>
    </row>
    <row r="900" spans="1:6" x14ac:dyDescent="0.15">
      <c r="A900" s="80">
        <v>143327674</v>
      </c>
      <c r="B900" s="41" t="s">
        <v>187</v>
      </c>
      <c r="C900" s="58" t="s">
        <v>78</v>
      </c>
      <c r="D900" s="59">
        <v>3759</v>
      </c>
      <c r="E900" s="81" t="s">
        <v>195</v>
      </c>
      <c r="F900" s="50"/>
    </row>
    <row r="901" spans="1:6" x14ac:dyDescent="0.15">
      <c r="A901" s="80">
        <v>143327674</v>
      </c>
      <c r="B901" s="41" t="s">
        <v>187</v>
      </c>
      <c r="C901" s="58" t="s">
        <v>78</v>
      </c>
      <c r="D901" s="61">
        <v>6125</v>
      </c>
      <c r="E901" s="81" t="s">
        <v>195</v>
      </c>
      <c r="F901" s="51"/>
    </row>
    <row r="902" spans="1:6" x14ac:dyDescent="0.15">
      <c r="A902" s="80">
        <v>143327674</v>
      </c>
      <c r="B902" s="41" t="s">
        <v>187</v>
      </c>
      <c r="C902" s="58" t="s">
        <v>78</v>
      </c>
      <c r="D902" s="59">
        <v>26448</v>
      </c>
      <c r="E902" s="81" t="s">
        <v>195</v>
      </c>
      <c r="F902" s="50"/>
    </row>
    <row r="903" spans="1:6" x14ac:dyDescent="0.15">
      <c r="A903" s="80">
        <v>143327687</v>
      </c>
      <c r="B903" s="41" t="s">
        <v>187</v>
      </c>
      <c r="C903" s="58" t="s">
        <v>78</v>
      </c>
      <c r="D903" s="59">
        <v>502</v>
      </c>
      <c r="E903" s="81" t="s">
        <v>195</v>
      </c>
      <c r="F903" s="51"/>
    </row>
    <row r="904" spans="1:6" x14ac:dyDescent="0.15">
      <c r="A904" s="80">
        <v>143327691</v>
      </c>
      <c r="B904" s="41" t="s">
        <v>186</v>
      </c>
      <c r="C904" s="58" t="s">
        <v>37</v>
      </c>
      <c r="D904" s="59">
        <v>7424</v>
      </c>
      <c r="E904" s="81" t="s">
        <v>195</v>
      </c>
      <c r="F904" s="50"/>
    </row>
    <row r="905" spans="1:6" x14ac:dyDescent="0.15">
      <c r="A905" s="80">
        <v>143327691</v>
      </c>
      <c r="B905" s="41" t="s">
        <v>186</v>
      </c>
      <c r="C905" s="58" t="s">
        <v>37</v>
      </c>
      <c r="D905" s="59">
        <v>3341</v>
      </c>
      <c r="E905" s="81" t="s">
        <v>195</v>
      </c>
      <c r="F905" s="51"/>
    </row>
    <row r="906" spans="1:6" x14ac:dyDescent="0.15">
      <c r="A906" s="80">
        <v>143327691</v>
      </c>
      <c r="B906" s="41" t="s">
        <v>186</v>
      </c>
      <c r="C906" s="58" t="s">
        <v>37</v>
      </c>
      <c r="D906" s="61">
        <v>1485</v>
      </c>
      <c r="E906" s="81" t="s">
        <v>195</v>
      </c>
      <c r="F906" s="51"/>
    </row>
    <row r="907" spans="1:6" x14ac:dyDescent="0.15">
      <c r="A907" s="80">
        <v>143327693</v>
      </c>
      <c r="B907" s="41" t="s">
        <v>186</v>
      </c>
      <c r="C907" s="58" t="s">
        <v>37</v>
      </c>
      <c r="D907" s="61">
        <v>232</v>
      </c>
      <c r="E907" s="81" t="s">
        <v>195</v>
      </c>
      <c r="F907" s="50"/>
    </row>
    <row r="908" spans="1:6" x14ac:dyDescent="0.15">
      <c r="A908" s="80">
        <v>143327698</v>
      </c>
      <c r="B908" s="41" t="s">
        <v>186</v>
      </c>
      <c r="C908" s="58" t="s">
        <v>78</v>
      </c>
      <c r="D908" s="61">
        <v>743</v>
      </c>
      <c r="E908" s="81" t="s">
        <v>195</v>
      </c>
      <c r="F908" s="51"/>
    </row>
    <row r="909" spans="1:6" x14ac:dyDescent="0.15">
      <c r="A909" s="80">
        <v>143327698</v>
      </c>
      <c r="B909" s="41" t="s">
        <v>186</v>
      </c>
      <c r="C909" s="58" t="s">
        <v>78</v>
      </c>
      <c r="D909" s="59">
        <v>743</v>
      </c>
      <c r="E909" s="81" t="s">
        <v>195</v>
      </c>
      <c r="F909" s="51"/>
    </row>
    <row r="910" spans="1:6" x14ac:dyDescent="0.15">
      <c r="A910" s="80">
        <v>143327702</v>
      </c>
      <c r="B910" s="41" t="s">
        <v>187</v>
      </c>
      <c r="C910" s="58" t="s">
        <v>144</v>
      </c>
      <c r="D910" s="61">
        <v>2205</v>
      </c>
      <c r="E910" s="81" t="s">
        <v>195</v>
      </c>
      <c r="F910" s="50"/>
    </row>
    <row r="911" spans="1:6" x14ac:dyDescent="0.15">
      <c r="A911" s="80">
        <v>143327702</v>
      </c>
      <c r="B911" s="41" t="s">
        <v>187</v>
      </c>
      <c r="C911" s="58" t="s">
        <v>144</v>
      </c>
      <c r="D911" s="59">
        <v>5568</v>
      </c>
      <c r="E911" s="81" t="s">
        <v>195</v>
      </c>
      <c r="F911" s="51"/>
    </row>
    <row r="912" spans="1:6" x14ac:dyDescent="0.15">
      <c r="A912" s="80">
        <v>143327702</v>
      </c>
      <c r="B912" s="41" t="s">
        <v>187</v>
      </c>
      <c r="C912" s="58" t="s">
        <v>144</v>
      </c>
      <c r="D912" s="61">
        <v>1120</v>
      </c>
      <c r="E912" s="81" t="s">
        <v>195</v>
      </c>
      <c r="F912" s="51"/>
    </row>
    <row r="913" spans="1:6" x14ac:dyDescent="0.15">
      <c r="A913" s="80">
        <v>143327703</v>
      </c>
      <c r="B913" s="41" t="s">
        <v>187</v>
      </c>
      <c r="C913" s="58" t="s">
        <v>144</v>
      </c>
      <c r="D913" s="59">
        <v>1634</v>
      </c>
      <c r="E913" s="81" t="s">
        <v>195</v>
      </c>
      <c r="F913" s="50"/>
    </row>
    <row r="914" spans="1:6" x14ac:dyDescent="0.15">
      <c r="A914" s="80">
        <v>143327703</v>
      </c>
      <c r="B914" s="41" t="s">
        <v>187</v>
      </c>
      <c r="C914" s="58" t="s">
        <v>144</v>
      </c>
      <c r="D914" s="61">
        <v>5346</v>
      </c>
      <c r="E914" s="81" t="s">
        <v>195</v>
      </c>
      <c r="F914" s="51"/>
    </row>
    <row r="915" spans="1:6" x14ac:dyDescent="0.15">
      <c r="A915" s="80">
        <v>143327712</v>
      </c>
      <c r="B915" s="41" t="s">
        <v>186</v>
      </c>
      <c r="C915" s="58" t="s">
        <v>7</v>
      </c>
      <c r="D915" s="61">
        <v>335</v>
      </c>
      <c r="E915" s="81" t="s">
        <v>195</v>
      </c>
      <c r="F915" s="50"/>
    </row>
    <row r="916" spans="1:6" x14ac:dyDescent="0.15">
      <c r="A916" s="80">
        <v>143327718</v>
      </c>
      <c r="B916" s="41" t="s">
        <v>186</v>
      </c>
      <c r="C916" s="58" t="s">
        <v>37</v>
      </c>
      <c r="D916" s="59">
        <v>1485</v>
      </c>
      <c r="E916" s="81" t="s">
        <v>195</v>
      </c>
      <c r="F916" s="50"/>
    </row>
    <row r="917" spans="1:6" x14ac:dyDescent="0.15">
      <c r="A917" s="80">
        <v>143327718</v>
      </c>
      <c r="B917" s="41" t="s">
        <v>186</v>
      </c>
      <c r="C917" s="58" t="s">
        <v>37</v>
      </c>
      <c r="D917" s="61">
        <v>7424</v>
      </c>
      <c r="E917" s="81" t="s">
        <v>195</v>
      </c>
      <c r="F917" s="50"/>
    </row>
    <row r="918" spans="1:6" x14ac:dyDescent="0.15">
      <c r="A918" s="80">
        <v>143327718</v>
      </c>
      <c r="B918" s="41" t="s">
        <v>186</v>
      </c>
      <c r="C918" s="58" t="s">
        <v>37</v>
      </c>
      <c r="D918" s="61">
        <v>4455</v>
      </c>
      <c r="E918" s="81" t="s">
        <v>195</v>
      </c>
      <c r="F918" s="50"/>
    </row>
    <row r="919" spans="1:6" x14ac:dyDescent="0.15">
      <c r="A919" s="80">
        <v>143327718</v>
      </c>
      <c r="B919" s="41" t="s">
        <v>186</v>
      </c>
      <c r="C919" s="58" t="s">
        <v>37</v>
      </c>
      <c r="D919" s="59">
        <v>1485</v>
      </c>
      <c r="E919" s="81" t="s">
        <v>195</v>
      </c>
      <c r="F919" s="50"/>
    </row>
    <row r="920" spans="1:6" x14ac:dyDescent="0.15">
      <c r="A920" s="80">
        <v>143327720</v>
      </c>
      <c r="B920" s="41" t="s">
        <v>186</v>
      </c>
      <c r="C920" s="58" t="s">
        <v>37</v>
      </c>
      <c r="D920" s="59">
        <v>279</v>
      </c>
      <c r="E920" s="81" t="s">
        <v>195</v>
      </c>
      <c r="F920" s="51"/>
    </row>
    <row r="921" spans="1:6" x14ac:dyDescent="0.15">
      <c r="A921" s="80">
        <v>143327720</v>
      </c>
      <c r="B921" s="41" t="s">
        <v>186</v>
      </c>
      <c r="C921" s="58" t="s">
        <v>37</v>
      </c>
      <c r="D921" s="61">
        <v>1671</v>
      </c>
      <c r="E921" s="81" t="s">
        <v>195</v>
      </c>
      <c r="F921" s="50"/>
    </row>
    <row r="922" spans="1:6" x14ac:dyDescent="0.15">
      <c r="A922" s="80">
        <v>143327720</v>
      </c>
      <c r="B922" s="41" t="s">
        <v>186</v>
      </c>
      <c r="C922" s="58" t="s">
        <v>37</v>
      </c>
      <c r="D922" s="59">
        <v>464</v>
      </c>
      <c r="E922" s="81" t="s">
        <v>195</v>
      </c>
      <c r="F922" s="51"/>
    </row>
    <row r="923" spans="1:6" x14ac:dyDescent="0.15">
      <c r="A923" s="80">
        <v>143327720</v>
      </c>
      <c r="B923" s="41" t="s">
        <v>186</v>
      </c>
      <c r="C923" s="58" t="s">
        <v>37</v>
      </c>
      <c r="D923" s="59">
        <v>8352</v>
      </c>
      <c r="E923" s="81" t="s">
        <v>195</v>
      </c>
      <c r="F923" s="50"/>
    </row>
    <row r="924" spans="1:6" x14ac:dyDescent="0.15">
      <c r="A924" s="80">
        <v>143327720</v>
      </c>
      <c r="B924" s="41" t="s">
        <v>186</v>
      </c>
      <c r="C924" s="58" t="s">
        <v>37</v>
      </c>
      <c r="D924" s="59">
        <v>4009</v>
      </c>
      <c r="E924" s="81" t="s">
        <v>195</v>
      </c>
      <c r="F924" s="51"/>
    </row>
    <row r="925" spans="1:6" x14ac:dyDescent="0.15">
      <c r="A925" s="80">
        <v>143327723</v>
      </c>
      <c r="B925" s="41" t="s">
        <v>187</v>
      </c>
      <c r="C925" s="58" t="s">
        <v>37</v>
      </c>
      <c r="D925" s="61">
        <v>70</v>
      </c>
      <c r="E925" s="81" t="s">
        <v>195</v>
      </c>
      <c r="F925" s="50"/>
    </row>
    <row r="926" spans="1:6" x14ac:dyDescent="0.15">
      <c r="A926" s="80">
        <v>143327723</v>
      </c>
      <c r="B926" s="41" t="s">
        <v>187</v>
      </c>
      <c r="C926" s="58" t="s">
        <v>37</v>
      </c>
      <c r="D926" s="59">
        <v>418</v>
      </c>
      <c r="E926" s="81" t="s">
        <v>195</v>
      </c>
      <c r="F926" s="50"/>
    </row>
    <row r="927" spans="1:6" x14ac:dyDescent="0.15">
      <c r="A927" s="80">
        <v>143327723</v>
      </c>
      <c r="B927" s="41" t="s">
        <v>187</v>
      </c>
      <c r="C927" s="58" t="s">
        <v>37</v>
      </c>
      <c r="D927" s="61">
        <v>836</v>
      </c>
      <c r="E927" s="81" t="s">
        <v>195</v>
      </c>
      <c r="F927" s="51"/>
    </row>
    <row r="928" spans="1:6" x14ac:dyDescent="0.15">
      <c r="A928" s="80">
        <v>143327723</v>
      </c>
      <c r="B928" s="41" t="s">
        <v>187</v>
      </c>
      <c r="C928" s="58" t="s">
        <v>37</v>
      </c>
      <c r="D928" s="59">
        <v>836</v>
      </c>
      <c r="E928" s="81" t="s">
        <v>195</v>
      </c>
      <c r="F928" s="51"/>
    </row>
    <row r="929" spans="1:6" x14ac:dyDescent="0.15">
      <c r="A929" s="80">
        <v>143327727</v>
      </c>
      <c r="B929" s="41" t="s">
        <v>186</v>
      </c>
      <c r="C929" s="58" t="s">
        <v>7</v>
      </c>
      <c r="D929" s="61">
        <v>335</v>
      </c>
      <c r="E929" s="81" t="s">
        <v>195</v>
      </c>
      <c r="F929" s="50"/>
    </row>
    <row r="930" spans="1:6" x14ac:dyDescent="0.15">
      <c r="A930" s="80">
        <v>143327728</v>
      </c>
      <c r="B930" s="41" t="s">
        <v>187</v>
      </c>
      <c r="C930" s="58" t="s">
        <v>7</v>
      </c>
      <c r="D930" s="59">
        <v>504</v>
      </c>
      <c r="E930" s="81" t="s">
        <v>195</v>
      </c>
      <c r="F930" s="50"/>
    </row>
    <row r="931" spans="1:6" x14ac:dyDescent="0.15">
      <c r="A931" s="80">
        <v>143327728</v>
      </c>
      <c r="B931" s="41" t="s">
        <v>187</v>
      </c>
      <c r="C931" s="58" t="s">
        <v>7</v>
      </c>
      <c r="D931" s="61">
        <v>1170</v>
      </c>
      <c r="E931" s="81" t="s">
        <v>195</v>
      </c>
      <c r="F931" s="51"/>
    </row>
    <row r="932" spans="1:6" x14ac:dyDescent="0.15">
      <c r="A932" s="80">
        <v>143327736</v>
      </c>
      <c r="B932" s="41" t="s">
        <v>187</v>
      </c>
      <c r="C932" s="58" t="s">
        <v>7</v>
      </c>
      <c r="D932" s="61">
        <v>93</v>
      </c>
      <c r="E932" s="81" t="s">
        <v>195</v>
      </c>
      <c r="F932" s="51"/>
    </row>
    <row r="933" spans="1:6" x14ac:dyDescent="0.15">
      <c r="A933" s="80">
        <v>143327736</v>
      </c>
      <c r="B933" s="41" t="s">
        <v>187</v>
      </c>
      <c r="C933" s="58" t="s">
        <v>7</v>
      </c>
      <c r="D933" s="59">
        <v>93</v>
      </c>
      <c r="E933" s="81" t="s">
        <v>195</v>
      </c>
      <c r="F933" s="50"/>
    </row>
    <row r="934" spans="1:6" x14ac:dyDescent="0.15">
      <c r="A934" s="80">
        <v>143327747</v>
      </c>
      <c r="B934" s="41" t="s">
        <v>187</v>
      </c>
      <c r="C934" s="58" t="s">
        <v>37</v>
      </c>
      <c r="D934" s="59">
        <v>2228</v>
      </c>
      <c r="E934" s="81" t="s">
        <v>195</v>
      </c>
      <c r="F934" s="51"/>
    </row>
    <row r="935" spans="1:6" x14ac:dyDescent="0.15">
      <c r="A935" s="80">
        <v>143327748</v>
      </c>
      <c r="B935" s="41" t="s">
        <v>187</v>
      </c>
      <c r="C935" s="58" t="s">
        <v>37</v>
      </c>
      <c r="D935" s="61">
        <v>360</v>
      </c>
      <c r="E935" s="81" t="s">
        <v>195</v>
      </c>
      <c r="F935" s="50"/>
    </row>
    <row r="936" spans="1:6" x14ac:dyDescent="0.15">
      <c r="A936" s="80">
        <v>143327748</v>
      </c>
      <c r="B936" s="41" t="s">
        <v>187</v>
      </c>
      <c r="C936" s="58" t="s">
        <v>37</v>
      </c>
      <c r="D936" s="61">
        <v>6264</v>
      </c>
      <c r="E936" s="81" t="s">
        <v>195</v>
      </c>
      <c r="F936" s="50"/>
    </row>
    <row r="937" spans="1:6" x14ac:dyDescent="0.15">
      <c r="A937" s="80">
        <v>143327748</v>
      </c>
      <c r="B937" s="41" t="s">
        <v>187</v>
      </c>
      <c r="C937" s="58" t="s">
        <v>37</v>
      </c>
      <c r="D937" s="61">
        <v>93</v>
      </c>
      <c r="E937" s="81" t="s">
        <v>195</v>
      </c>
      <c r="F937" s="51"/>
    </row>
    <row r="938" spans="1:6" x14ac:dyDescent="0.15">
      <c r="A938" s="80">
        <v>143327751</v>
      </c>
      <c r="B938" s="41" t="s">
        <v>187</v>
      </c>
      <c r="C938" s="58" t="s">
        <v>7</v>
      </c>
      <c r="D938" s="59">
        <v>502</v>
      </c>
      <c r="E938" s="81" t="s">
        <v>195</v>
      </c>
      <c r="F938" s="51"/>
    </row>
    <row r="939" spans="1:6" x14ac:dyDescent="0.15">
      <c r="A939" s="80">
        <v>143327755</v>
      </c>
      <c r="B939" s="41" t="s">
        <v>187</v>
      </c>
      <c r="C939" s="58" t="s">
        <v>7</v>
      </c>
      <c r="D939" s="61">
        <v>1420</v>
      </c>
      <c r="E939" s="81" t="s">
        <v>195</v>
      </c>
      <c r="F939" s="50"/>
    </row>
    <row r="940" spans="1:6" x14ac:dyDescent="0.15">
      <c r="A940" s="80">
        <v>143327755</v>
      </c>
      <c r="B940" s="41" t="s">
        <v>187</v>
      </c>
      <c r="C940" s="58" t="s">
        <v>7</v>
      </c>
      <c r="D940" s="59">
        <v>335</v>
      </c>
      <c r="E940" s="81" t="s">
        <v>195</v>
      </c>
      <c r="F940" s="50"/>
    </row>
    <row r="941" spans="1:6" x14ac:dyDescent="0.15">
      <c r="A941" s="80">
        <v>143327756</v>
      </c>
      <c r="B941" s="41" t="s">
        <v>187</v>
      </c>
      <c r="C941" s="58" t="s">
        <v>78</v>
      </c>
      <c r="D941" s="59">
        <v>3759</v>
      </c>
      <c r="E941" s="81" t="s">
        <v>195</v>
      </c>
      <c r="F941" s="50"/>
    </row>
    <row r="942" spans="1:6" x14ac:dyDescent="0.15">
      <c r="A942" s="80">
        <v>143327756</v>
      </c>
      <c r="B942" s="41" t="s">
        <v>187</v>
      </c>
      <c r="C942" s="58" t="s">
        <v>78</v>
      </c>
      <c r="D942" s="61">
        <v>4455</v>
      </c>
      <c r="E942" s="81" t="s">
        <v>195</v>
      </c>
      <c r="F942" s="51"/>
    </row>
    <row r="943" spans="1:6" x14ac:dyDescent="0.15">
      <c r="A943" s="80">
        <v>143327756</v>
      </c>
      <c r="B943" s="41" t="s">
        <v>187</v>
      </c>
      <c r="C943" s="58" t="s">
        <v>78</v>
      </c>
      <c r="D943" s="59">
        <v>15312</v>
      </c>
      <c r="E943" s="81" t="s">
        <v>195</v>
      </c>
      <c r="F943" s="51"/>
    </row>
    <row r="944" spans="1:6" x14ac:dyDescent="0.15">
      <c r="A944" s="80">
        <v>143327757</v>
      </c>
      <c r="B944" s="41" t="s">
        <v>187</v>
      </c>
      <c r="C944" s="58" t="s">
        <v>78</v>
      </c>
      <c r="D944" s="61">
        <v>1692</v>
      </c>
      <c r="E944" s="81" t="s">
        <v>195</v>
      </c>
      <c r="F944" s="50"/>
    </row>
    <row r="945" spans="1:6" x14ac:dyDescent="0.15">
      <c r="A945" s="80">
        <v>143327757</v>
      </c>
      <c r="B945" s="41" t="s">
        <v>187</v>
      </c>
      <c r="C945" s="58" t="s">
        <v>78</v>
      </c>
      <c r="D945" s="59">
        <v>961</v>
      </c>
      <c r="E945" s="81" t="s">
        <v>195</v>
      </c>
      <c r="F945" s="51"/>
    </row>
    <row r="946" spans="1:6" x14ac:dyDescent="0.15">
      <c r="A946" s="80">
        <v>143327757</v>
      </c>
      <c r="B946" s="41" t="s">
        <v>187</v>
      </c>
      <c r="C946" s="58" t="s">
        <v>78</v>
      </c>
      <c r="D946" s="61">
        <v>1044</v>
      </c>
      <c r="E946" s="81" t="s">
        <v>195</v>
      </c>
      <c r="F946" s="50"/>
    </row>
    <row r="947" spans="1:6" x14ac:dyDescent="0.15">
      <c r="A947" s="80">
        <v>143327757</v>
      </c>
      <c r="B947" s="41" t="s">
        <v>187</v>
      </c>
      <c r="C947" s="58" t="s">
        <v>78</v>
      </c>
      <c r="D947" s="59">
        <v>602</v>
      </c>
      <c r="E947" s="81" t="s">
        <v>195</v>
      </c>
      <c r="F947" s="51"/>
    </row>
    <row r="948" spans="1:6" x14ac:dyDescent="0.15">
      <c r="A948" s="80">
        <v>143327759</v>
      </c>
      <c r="B948" s="41" t="s">
        <v>187</v>
      </c>
      <c r="C948" s="58" t="s">
        <v>78</v>
      </c>
      <c r="D948" s="59">
        <v>5197</v>
      </c>
      <c r="E948" s="81" t="s">
        <v>195</v>
      </c>
      <c r="F948" s="50"/>
    </row>
    <row r="949" spans="1:6" x14ac:dyDescent="0.15">
      <c r="A949" s="80">
        <v>143327759</v>
      </c>
      <c r="B949" s="41" t="s">
        <v>187</v>
      </c>
      <c r="C949" s="58" t="s">
        <v>78</v>
      </c>
      <c r="D949" s="61">
        <v>223</v>
      </c>
      <c r="E949" s="81" t="s">
        <v>195</v>
      </c>
      <c r="F949" s="51"/>
    </row>
    <row r="950" spans="1:6" x14ac:dyDescent="0.15">
      <c r="A950" s="80">
        <v>143327759</v>
      </c>
      <c r="B950" s="41" t="s">
        <v>187</v>
      </c>
      <c r="C950" s="58" t="s">
        <v>78</v>
      </c>
      <c r="D950" s="59">
        <v>1114</v>
      </c>
      <c r="E950" s="81" t="s">
        <v>195</v>
      </c>
      <c r="F950" s="51"/>
    </row>
    <row r="951" spans="1:6" x14ac:dyDescent="0.15">
      <c r="A951" s="80">
        <v>143327759</v>
      </c>
      <c r="B951" s="41" t="s">
        <v>187</v>
      </c>
      <c r="C951" s="58" t="s">
        <v>78</v>
      </c>
      <c r="D951" s="61">
        <v>1114</v>
      </c>
      <c r="E951" s="81" t="s">
        <v>195</v>
      </c>
      <c r="F951" s="51"/>
    </row>
    <row r="952" spans="1:6" x14ac:dyDescent="0.15">
      <c r="A952" s="80">
        <v>143327763</v>
      </c>
      <c r="B952" s="41" t="s">
        <v>186</v>
      </c>
      <c r="C952" s="58" t="s">
        <v>144</v>
      </c>
      <c r="D952" s="61">
        <v>817</v>
      </c>
      <c r="E952" s="81" t="s">
        <v>195</v>
      </c>
      <c r="F952" s="51"/>
    </row>
    <row r="953" spans="1:6" x14ac:dyDescent="0.15">
      <c r="A953" s="80">
        <v>143327779</v>
      </c>
      <c r="B953" s="41" t="s">
        <v>187</v>
      </c>
      <c r="C953" s="58" t="s">
        <v>37</v>
      </c>
      <c r="D953" s="59">
        <v>557</v>
      </c>
      <c r="E953" s="81" t="s">
        <v>195</v>
      </c>
      <c r="F953" s="51"/>
    </row>
    <row r="954" spans="1:6" x14ac:dyDescent="0.15">
      <c r="A954" s="80">
        <v>143327779</v>
      </c>
      <c r="B954" s="41" t="s">
        <v>187</v>
      </c>
      <c r="C954" s="58" t="s">
        <v>37</v>
      </c>
      <c r="D954" s="59">
        <v>1114</v>
      </c>
      <c r="E954" s="81" t="s">
        <v>195</v>
      </c>
      <c r="F954" s="50"/>
    </row>
    <row r="955" spans="1:6" x14ac:dyDescent="0.15">
      <c r="A955" s="80">
        <v>143327780</v>
      </c>
      <c r="B955" s="41" t="s">
        <v>187</v>
      </c>
      <c r="C955" s="58" t="s">
        <v>37</v>
      </c>
      <c r="D955" s="61">
        <v>464</v>
      </c>
      <c r="E955" s="81" t="s">
        <v>195</v>
      </c>
      <c r="F955" s="51"/>
    </row>
    <row r="956" spans="1:6" x14ac:dyDescent="0.15">
      <c r="A956" s="80">
        <v>143327780</v>
      </c>
      <c r="B956" s="41" t="s">
        <v>187</v>
      </c>
      <c r="C956" s="58" t="s">
        <v>37</v>
      </c>
      <c r="D956" s="61">
        <v>6264</v>
      </c>
      <c r="E956" s="81" t="s">
        <v>195</v>
      </c>
      <c r="F956" s="50"/>
    </row>
    <row r="957" spans="1:6" x14ac:dyDescent="0.15">
      <c r="A957" s="80">
        <v>143327782</v>
      </c>
      <c r="B957" s="41" t="s">
        <v>187</v>
      </c>
      <c r="C957" s="58" t="s">
        <v>37</v>
      </c>
      <c r="D957" s="59">
        <v>557</v>
      </c>
      <c r="E957" s="81" t="s">
        <v>195</v>
      </c>
      <c r="F957" s="51"/>
    </row>
    <row r="958" spans="1:6" x14ac:dyDescent="0.15">
      <c r="A958" s="80">
        <v>143327782</v>
      </c>
      <c r="B958" s="41" t="s">
        <v>187</v>
      </c>
      <c r="C958" s="58" t="s">
        <v>37</v>
      </c>
      <c r="D958" s="61">
        <v>836</v>
      </c>
      <c r="E958" s="81" t="s">
        <v>195</v>
      </c>
      <c r="F958" s="50"/>
    </row>
    <row r="959" spans="1:6" x14ac:dyDescent="0.15">
      <c r="A959" s="80">
        <v>143327782</v>
      </c>
      <c r="B959" s="41" t="s">
        <v>187</v>
      </c>
      <c r="C959" s="58" t="s">
        <v>37</v>
      </c>
      <c r="D959" s="59">
        <v>836</v>
      </c>
      <c r="E959" s="81" t="s">
        <v>195</v>
      </c>
      <c r="F959" s="50"/>
    </row>
    <row r="960" spans="1:6" x14ac:dyDescent="0.15">
      <c r="A960" s="80">
        <v>143327784</v>
      </c>
      <c r="B960" s="41" t="s">
        <v>187</v>
      </c>
      <c r="C960" s="58" t="s">
        <v>37</v>
      </c>
      <c r="D960" s="59">
        <v>140</v>
      </c>
      <c r="E960" s="81" t="s">
        <v>195</v>
      </c>
      <c r="F960" s="50"/>
    </row>
    <row r="961" spans="1:6" x14ac:dyDescent="0.15">
      <c r="A961" s="80">
        <v>143327784</v>
      </c>
      <c r="B961" s="41" t="s">
        <v>187</v>
      </c>
      <c r="C961" s="58" t="s">
        <v>37</v>
      </c>
      <c r="D961" s="61">
        <v>140</v>
      </c>
      <c r="E961" s="81" t="s">
        <v>195</v>
      </c>
      <c r="F961" s="51"/>
    </row>
    <row r="962" spans="1:6" x14ac:dyDescent="0.15">
      <c r="A962" s="80">
        <v>143327784</v>
      </c>
      <c r="B962" s="41" t="s">
        <v>187</v>
      </c>
      <c r="C962" s="58" t="s">
        <v>37</v>
      </c>
      <c r="D962" s="59">
        <v>140</v>
      </c>
      <c r="E962" s="81" t="s">
        <v>195</v>
      </c>
      <c r="F962" s="50"/>
    </row>
    <row r="963" spans="1:6" x14ac:dyDescent="0.15">
      <c r="A963" s="80">
        <v>143327798</v>
      </c>
      <c r="B963" s="41" t="s">
        <v>187</v>
      </c>
      <c r="C963" s="58" t="s">
        <v>78</v>
      </c>
      <c r="D963" s="61">
        <v>720</v>
      </c>
      <c r="E963" s="81" t="s">
        <v>195</v>
      </c>
      <c r="F963" s="50"/>
    </row>
    <row r="964" spans="1:6" x14ac:dyDescent="0.15">
      <c r="A964" s="80">
        <v>143327801</v>
      </c>
      <c r="B964" s="41" t="s">
        <v>187</v>
      </c>
      <c r="C964" s="58" t="s">
        <v>7</v>
      </c>
      <c r="D964" s="61">
        <v>335</v>
      </c>
      <c r="E964" s="81" t="s">
        <v>195</v>
      </c>
      <c r="F964" s="51"/>
    </row>
    <row r="965" spans="1:6" x14ac:dyDescent="0.15">
      <c r="A965" s="80">
        <v>143327802</v>
      </c>
      <c r="B965" s="41" t="s">
        <v>187</v>
      </c>
      <c r="C965" s="58" t="s">
        <v>7</v>
      </c>
      <c r="D965" s="59">
        <v>891</v>
      </c>
      <c r="E965" s="81" t="s">
        <v>195</v>
      </c>
      <c r="F965" s="50"/>
    </row>
    <row r="966" spans="1:6" x14ac:dyDescent="0.15">
      <c r="A966" s="80">
        <v>143327823</v>
      </c>
      <c r="B966" s="41" t="s">
        <v>187</v>
      </c>
      <c r="C966" s="58" t="s">
        <v>78</v>
      </c>
      <c r="D966" s="59">
        <v>418</v>
      </c>
      <c r="E966" s="81" t="s">
        <v>195</v>
      </c>
      <c r="F966" s="51"/>
    </row>
    <row r="967" spans="1:6" x14ac:dyDescent="0.15">
      <c r="A967" s="80">
        <v>143337830</v>
      </c>
      <c r="B967" s="41" t="s">
        <v>187</v>
      </c>
      <c r="C967" s="58" t="s">
        <v>37</v>
      </c>
      <c r="D967" s="61">
        <v>24</v>
      </c>
      <c r="E967" s="81" t="s">
        <v>195</v>
      </c>
      <c r="F967" s="51"/>
    </row>
    <row r="968" spans="1:6" x14ac:dyDescent="0.15">
      <c r="A968" s="80">
        <v>143337830</v>
      </c>
      <c r="B968" s="41" t="s">
        <v>187</v>
      </c>
      <c r="C968" s="58" t="s">
        <v>37</v>
      </c>
      <c r="D968" s="59">
        <v>2506</v>
      </c>
      <c r="E968" s="81" t="s">
        <v>195</v>
      </c>
      <c r="F968" s="50"/>
    </row>
    <row r="969" spans="1:6" x14ac:dyDescent="0.15">
      <c r="A969" s="80">
        <v>143337830</v>
      </c>
      <c r="B969" s="41" t="s">
        <v>187</v>
      </c>
      <c r="C969" s="58" t="s">
        <v>37</v>
      </c>
      <c r="D969" s="61">
        <v>232</v>
      </c>
      <c r="E969" s="81" t="s">
        <v>195</v>
      </c>
      <c r="F969" s="50"/>
    </row>
    <row r="970" spans="1:6" x14ac:dyDescent="0.15">
      <c r="A970" s="80">
        <v>143337831</v>
      </c>
      <c r="B970" s="41" t="s">
        <v>187</v>
      </c>
      <c r="C970" s="58" t="s">
        <v>37</v>
      </c>
      <c r="D970" s="61">
        <v>1671</v>
      </c>
      <c r="E970" s="81" t="s">
        <v>195</v>
      </c>
      <c r="F970" s="51"/>
    </row>
    <row r="971" spans="1:6" x14ac:dyDescent="0.15">
      <c r="A971" s="80">
        <v>143337831</v>
      </c>
      <c r="B971" s="41" t="s">
        <v>187</v>
      </c>
      <c r="C971" s="58" t="s">
        <v>37</v>
      </c>
      <c r="D971" s="59">
        <v>743</v>
      </c>
      <c r="E971" s="81" t="s">
        <v>195</v>
      </c>
      <c r="F971" s="50"/>
    </row>
    <row r="972" spans="1:6" x14ac:dyDescent="0.15">
      <c r="A972" s="80">
        <v>143337850</v>
      </c>
      <c r="B972" s="41" t="s">
        <v>187</v>
      </c>
      <c r="C972" s="58" t="s">
        <v>7</v>
      </c>
      <c r="D972" s="61">
        <v>17818</v>
      </c>
      <c r="E972" s="81" t="s">
        <v>195</v>
      </c>
      <c r="F972" s="50"/>
    </row>
    <row r="973" spans="1:6" x14ac:dyDescent="0.15">
      <c r="A973" s="80">
        <v>143337851</v>
      </c>
      <c r="B973" s="41" t="s">
        <v>187</v>
      </c>
      <c r="C973" s="58" t="s">
        <v>7</v>
      </c>
      <c r="D973" s="59">
        <v>93</v>
      </c>
      <c r="E973" s="81" t="s">
        <v>195</v>
      </c>
      <c r="F973" s="50"/>
    </row>
    <row r="974" spans="1:6" x14ac:dyDescent="0.15">
      <c r="A974" s="80">
        <v>143337851</v>
      </c>
      <c r="B974" s="41" t="s">
        <v>187</v>
      </c>
      <c r="C974" s="58" t="s">
        <v>7</v>
      </c>
      <c r="D974" s="61">
        <v>279</v>
      </c>
      <c r="E974" s="81" t="s">
        <v>195</v>
      </c>
      <c r="F974" s="51"/>
    </row>
    <row r="975" spans="1:6" x14ac:dyDescent="0.15">
      <c r="A975" s="80">
        <v>143337851</v>
      </c>
      <c r="B975" s="41" t="s">
        <v>187</v>
      </c>
      <c r="C975" s="58" t="s">
        <v>7</v>
      </c>
      <c r="D975" s="59">
        <v>17818</v>
      </c>
      <c r="E975" s="81" t="s">
        <v>195</v>
      </c>
      <c r="F975" s="51"/>
    </row>
    <row r="976" spans="1:6" x14ac:dyDescent="0.15">
      <c r="A976" s="80">
        <v>143337856</v>
      </c>
      <c r="B976" s="41" t="s">
        <v>187</v>
      </c>
      <c r="C976" s="58" t="s">
        <v>7</v>
      </c>
      <c r="D976" s="59">
        <v>3174</v>
      </c>
      <c r="E976" s="81" t="s">
        <v>195</v>
      </c>
      <c r="F976" s="50"/>
    </row>
    <row r="977" spans="1:6" x14ac:dyDescent="0.15">
      <c r="A977" s="80">
        <v>143337856</v>
      </c>
      <c r="B977" s="41" t="s">
        <v>187</v>
      </c>
      <c r="C977" s="58" t="s">
        <v>7</v>
      </c>
      <c r="D977" s="61">
        <v>520</v>
      </c>
      <c r="E977" s="81" t="s">
        <v>195</v>
      </c>
      <c r="F977" s="50"/>
    </row>
    <row r="978" spans="1:6" x14ac:dyDescent="0.15">
      <c r="A978" s="80">
        <v>143337872</v>
      </c>
      <c r="B978" s="41" t="s">
        <v>187</v>
      </c>
      <c r="C978" s="58" t="s">
        <v>7</v>
      </c>
      <c r="D978" s="59">
        <v>492</v>
      </c>
      <c r="E978" s="81" t="s">
        <v>195</v>
      </c>
      <c r="F978" s="51"/>
    </row>
    <row r="979" spans="1:6" x14ac:dyDescent="0.15">
      <c r="A979" s="80">
        <v>143337873</v>
      </c>
      <c r="B979" s="41" t="s">
        <v>187</v>
      </c>
      <c r="C979" s="58" t="s">
        <v>78</v>
      </c>
      <c r="D979" s="59">
        <v>3759</v>
      </c>
      <c r="E979" s="81" t="s">
        <v>195</v>
      </c>
      <c r="F979" s="50"/>
    </row>
    <row r="980" spans="1:6" x14ac:dyDescent="0.15">
      <c r="A980" s="80">
        <v>143337873</v>
      </c>
      <c r="B980" s="41" t="s">
        <v>187</v>
      </c>
      <c r="C980" s="58" t="s">
        <v>78</v>
      </c>
      <c r="D980" s="61">
        <v>3898</v>
      </c>
      <c r="E980" s="81" t="s">
        <v>195</v>
      </c>
      <c r="F980" s="51"/>
    </row>
    <row r="981" spans="1:6" x14ac:dyDescent="0.15">
      <c r="A981" s="80">
        <v>143337873</v>
      </c>
      <c r="B981" s="41" t="s">
        <v>187</v>
      </c>
      <c r="C981" s="58" t="s">
        <v>78</v>
      </c>
      <c r="D981" s="59">
        <v>11136</v>
      </c>
      <c r="E981" s="81" t="s">
        <v>195</v>
      </c>
      <c r="F981" s="50"/>
    </row>
    <row r="982" spans="1:6" x14ac:dyDescent="0.15">
      <c r="A982" s="80">
        <v>143337886</v>
      </c>
      <c r="B982" s="41" t="s">
        <v>187</v>
      </c>
      <c r="C982" s="58" t="s">
        <v>37</v>
      </c>
      <c r="D982" s="59">
        <v>836</v>
      </c>
      <c r="E982" s="81" t="s">
        <v>195</v>
      </c>
      <c r="F982" s="51"/>
    </row>
    <row r="983" spans="1:6" x14ac:dyDescent="0.15">
      <c r="A983" s="80">
        <v>143337886</v>
      </c>
      <c r="B983" s="41" t="s">
        <v>187</v>
      </c>
      <c r="C983" s="58" t="s">
        <v>37</v>
      </c>
      <c r="D983" s="61">
        <v>1671</v>
      </c>
      <c r="E983" s="81" t="s">
        <v>195</v>
      </c>
      <c r="F983" s="50"/>
    </row>
    <row r="984" spans="1:6" x14ac:dyDescent="0.15">
      <c r="A984" s="80">
        <v>143337886</v>
      </c>
      <c r="B984" s="41" t="s">
        <v>187</v>
      </c>
      <c r="C984" s="58" t="s">
        <v>37</v>
      </c>
      <c r="D984" s="59">
        <v>1485</v>
      </c>
      <c r="E984" s="81" t="s">
        <v>195</v>
      </c>
      <c r="F984" s="51"/>
    </row>
    <row r="985" spans="1:6" x14ac:dyDescent="0.15">
      <c r="A985" s="80">
        <v>143337915</v>
      </c>
      <c r="B985" s="41" t="s">
        <v>187</v>
      </c>
      <c r="C985" s="58" t="s">
        <v>7</v>
      </c>
      <c r="D985" s="59">
        <v>877</v>
      </c>
      <c r="E985" s="81" t="s">
        <v>195</v>
      </c>
      <c r="F985" s="51"/>
    </row>
    <row r="986" spans="1:6" x14ac:dyDescent="0.15">
      <c r="A986" s="80">
        <v>143337920</v>
      </c>
      <c r="B986" s="41" t="s">
        <v>187</v>
      </c>
      <c r="C986" s="58" t="s">
        <v>7</v>
      </c>
      <c r="D986" s="59">
        <v>1504</v>
      </c>
      <c r="E986" s="81" t="s">
        <v>195</v>
      </c>
      <c r="F986" s="50"/>
    </row>
    <row r="987" spans="1:6" x14ac:dyDescent="0.15">
      <c r="A987" s="80">
        <v>143337920</v>
      </c>
      <c r="B987" s="41" t="s">
        <v>187</v>
      </c>
      <c r="C987" s="58" t="s">
        <v>7</v>
      </c>
      <c r="D987" s="61">
        <v>42</v>
      </c>
      <c r="E987" s="81" t="s">
        <v>195</v>
      </c>
      <c r="F987" s="51"/>
    </row>
    <row r="988" spans="1:6" x14ac:dyDescent="0.15">
      <c r="A988" s="80">
        <v>143337926</v>
      </c>
      <c r="B988" s="41" t="s">
        <v>187</v>
      </c>
      <c r="C988" s="58" t="s">
        <v>144</v>
      </c>
      <c r="D988" s="61">
        <v>804</v>
      </c>
      <c r="E988" s="81" t="s">
        <v>195</v>
      </c>
      <c r="F988" s="50"/>
    </row>
    <row r="989" spans="1:6" x14ac:dyDescent="0.15">
      <c r="A989" s="80">
        <v>143337926</v>
      </c>
      <c r="B989" s="41" t="s">
        <v>187</v>
      </c>
      <c r="C989" s="58" t="s">
        <v>144</v>
      </c>
      <c r="D989" s="59">
        <v>6844</v>
      </c>
      <c r="E989" s="81" t="s">
        <v>195</v>
      </c>
      <c r="F989" s="50"/>
    </row>
    <row r="990" spans="1:6" x14ac:dyDescent="0.15">
      <c r="A990" s="80">
        <v>143337926</v>
      </c>
      <c r="B990" s="41" t="s">
        <v>187</v>
      </c>
      <c r="C990" s="58" t="s">
        <v>144</v>
      </c>
      <c r="D990" s="61">
        <v>374</v>
      </c>
      <c r="E990" s="81" t="s">
        <v>195</v>
      </c>
      <c r="F990" s="51"/>
    </row>
    <row r="991" spans="1:6" x14ac:dyDescent="0.15">
      <c r="A991" s="80">
        <v>143337929</v>
      </c>
      <c r="B991" s="41" t="s">
        <v>187</v>
      </c>
      <c r="C991" s="58" t="s">
        <v>37</v>
      </c>
      <c r="D991" s="61">
        <v>836</v>
      </c>
      <c r="E991" s="81" t="s">
        <v>195</v>
      </c>
      <c r="F991" s="50"/>
    </row>
    <row r="992" spans="1:6" x14ac:dyDescent="0.15">
      <c r="A992" s="80">
        <v>143337929</v>
      </c>
      <c r="B992" s="41" t="s">
        <v>187</v>
      </c>
      <c r="C992" s="58" t="s">
        <v>37</v>
      </c>
      <c r="D992" s="61">
        <v>2088</v>
      </c>
      <c r="E992" s="81" t="s">
        <v>195</v>
      </c>
      <c r="F992" s="51"/>
    </row>
    <row r="993" spans="1:6" x14ac:dyDescent="0.15">
      <c r="A993" s="80">
        <v>143337929</v>
      </c>
      <c r="B993" s="41" t="s">
        <v>187</v>
      </c>
      <c r="C993" s="58" t="s">
        <v>37</v>
      </c>
      <c r="D993" s="59">
        <v>279</v>
      </c>
      <c r="E993" s="81" t="s">
        <v>195</v>
      </c>
      <c r="F993" s="50"/>
    </row>
    <row r="994" spans="1:6" x14ac:dyDescent="0.15">
      <c r="A994" s="80">
        <v>143337931</v>
      </c>
      <c r="B994" s="41" t="s">
        <v>187</v>
      </c>
      <c r="C994" s="58" t="s">
        <v>37</v>
      </c>
      <c r="D994" s="59">
        <v>5940</v>
      </c>
      <c r="E994" s="81" t="s">
        <v>195</v>
      </c>
      <c r="F994" s="50"/>
    </row>
    <row r="995" spans="1:6" x14ac:dyDescent="0.15">
      <c r="A995" s="80">
        <v>143337954</v>
      </c>
      <c r="B995" s="41" t="s">
        <v>187</v>
      </c>
      <c r="C995" s="58" t="s">
        <v>37</v>
      </c>
      <c r="D995" s="59">
        <v>2088</v>
      </c>
      <c r="E995" s="81" t="s">
        <v>195</v>
      </c>
      <c r="F995" s="50"/>
    </row>
    <row r="996" spans="1:6" x14ac:dyDescent="0.15">
      <c r="A996" s="80">
        <v>143337954</v>
      </c>
      <c r="B996" s="41" t="s">
        <v>187</v>
      </c>
      <c r="C996" s="58" t="s">
        <v>37</v>
      </c>
      <c r="D996" s="61">
        <v>232</v>
      </c>
      <c r="E996" s="81" t="s">
        <v>195</v>
      </c>
      <c r="F996" s="50"/>
    </row>
    <row r="997" spans="1:6" x14ac:dyDescent="0.15">
      <c r="A997" s="80">
        <v>143337955</v>
      </c>
      <c r="B997" s="41" t="s">
        <v>187</v>
      </c>
      <c r="C997" s="58" t="s">
        <v>37</v>
      </c>
      <c r="D997" s="59">
        <v>557</v>
      </c>
      <c r="E997" s="81" t="s">
        <v>195</v>
      </c>
      <c r="F997" s="51"/>
    </row>
    <row r="998" spans="1:6" x14ac:dyDescent="0.15">
      <c r="A998" s="80">
        <v>143337955</v>
      </c>
      <c r="B998" s="41" t="s">
        <v>187</v>
      </c>
      <c r="C998" s="58" t="s">
        <v>37</v>
      </c>
      <c r="D998" s="59">
        <v>4455</v>
      </c>
      <c r="E998" s="81" t="s">
        <v>195</v>
      </c>
      <c r="F998" s="50"/>
    </row>
    <row r="999" spans="1:6" x14ac:dyDescent="0.15">
      <c r="A999" s="80">
        <v>143337955</v>
      </c>
      <c r="B999" s="41" t="s">
        <v>187</v>
      </c>
      <c r="C999" s="58" t="s">
        <v>37</v>
      </c>
      <c r="D999" s="59">
        <v>4455</v>
      </c>
      <c r="E999" s="81" t="s">
        <v>195</v>
      </c>
      <c r="F999" s="50"/>
    </row>
    <row r="1000" spans="1:6" x14ac:dyDescent="0.15">
      <c r="A1000" s="80">
        <v>143337959</v>
      </c>
      <c r="B1000" s="41" t="s">
        <v>187</v>
      </c>
      <c r="C1000" s="58" t="s">
        <v>144</v>
      </c>
      <c r="D1000" s="59">
        <v>1207</v>
      </c>
      <c r="E1000" s="81" t="s">
        <v>195</v>
      </c>
      <c r="F1000" s="50"/>
    </row>
    <row r="1001" spans="1:6" x14ac:dyDescent="0.15">
      <c r="A1001" s="80">
        <v>143337964</v>
      </c>
      <c r="B1001" s="41" t="s">
        <v>187</v>
      </c>
      <c r="C1001" s="58" t="s">
        <v>7</v>
      </c>
      <c r="D1001" s="61">
        <v>47</v>
      </c>
      <c r="E1001" s="81" t="s">
        <v>195</v>
      </c>
      <c r="F1001" s="51"/>
    </row>
    <row r="1002" spans="1:6" x14ac:dyDescent="0.15">
      <c r="A1002" s="80">
        <v>143337964</v>
      </c>
      <c r="B1002" s="41" t="s">
        <v>187</v>
      </c>
      <c r="C1002" s="58" t="s">
        <v>7</v>
      </c>
      <c r="D1002" s="59">
        <v>28509</v>
      </c>
      <c r="E1002" s="81" t="s">
        <v>195</v>
      </c>
      <c r="F1002" s="50"/>
    </row>
    <row r="1003" spans="1:6" x14ac:dyDescent="0.15">
      <c r="A1003" s="80">
        <v>143337991</v>
      </c>
      <c r="B1003" s="41" t="s">
        <v>187</v>
      </c>
      <c r="C1003" s="58" t="s">
        <v>37</v>
      </c>
      <c r="D1003" s="59">
        <v>557</v>
      </c>
      <c r="E1003" s="81" t="s">
        <v>195</v>
      </c>
      <c r="F1003" s="51"/>
    </row>
    <row r="1004" spans="1:6" x14ac:dyDescent="0.15">
      <c r="A1004" s="80">
        <v>143337995</v>
      </c>
      <c r="B1004" s="41" t="s">
        <v>187</v>
      </c>
      <c r="C1004" s="58" t="s">
        <v>78</v>
      </c>
      <c r="D1004" s="59">
        <v>1128</v>
      </c>
      <c r="E1004" s="81" t="s">
        <v>195</v>
      </c>
      <c r="F1004" s="50"/>
    </row>
    <row r="1005" spans="1:6" x14ac:dyDescent="0.15">
      <c r="A1005" s="80">
        <v>143337996</v>
      </c>
      <c r="B1005" s="41" t="s">
        <v>187</v>
      </c>
      <c r="C1005" s="58" t="s">
        <v>37</v>
      </c>
      <c r="D1005" s="61">
        <v>168</v>
      </c>
      <c r="E1005" s="81" t="s">
        <v>195</v>
      </c>
      <c r="F1005" s="51"/>
    </row>
    <row r="1006" spans="1:6" x14ac:dyDescent="0.15">
      <c r="A1006" s="80">
        <v>143337996</v>
      </c>
      <c r="B1006" s="41" t="s">
        <v>187</v>
      </c>
      <c r="C1006" s="58" t="s">
        <v>37</v>
      </c>
      <c r="D1006" s="59">
        <v>140</v>
      </c>
      <c r="E1006" s="81" t="s">
        <v>195</v>
      </c>
      <c r="F1006" s="50"/>
    </row>
    <row r="1007" spans="1:6" x14ac:dyDescent="0.15">
      <c r="A1007" s="80">
        <v>143337997</v>
      </c>
      <c r="B1007" s="41" t="s">
        <v>187</v>
      </c>
      <c r="C1007" s="58" t="s">
        <v>37</v>
      </c>
      <c r="D1007" s="61">
        <v>70</v>
      </c>
      <c r="E1007" s="81" t="s">
        <v>195</v>
      </c>
      <c r="F1007" s="51"/>
    </row>
    <row r="1008" spans="1:6" x14ac:dyDescent="0.15">
      <c r="A1008" s="80">
        <v>143337997</v>
      </c>
      <c r="B1008" s="41" t="s">
        <v>187</v>
      </c>
      <c r="C1008" s="58" t="s">
        <v>37</v>
      </c>
      <c r="D1008" s="59">
        <v>418</v>
      </c>
      <c r="E1008" s="81" t="s">
        <v>195</v>
      </c>
      <c r="F1008" s="50"/>
    </row>
    <row r="1009" spans="1:6" x14ac:dyDescent="0.15">
      <c r="A1009" s="80">
        <v>143338003</v>
      </c>
      <c r="B1009" s="41" t="s">
        <v>187</v>
      </c>
      <c r="C1009" s="58" t="s">
        <v>144</v>
      </c>
      <c r="D1009" s="59">
        <v>817</v>
      </c>
      <c r="E1009" s="81" t="s">
        <v>195</v>
      </c>
      <c r="F1009" s="51"/>
    </row>
    <row r="1010" spans="1:6" x14ac:dyDescent="0.15">
      <c r="A1010" s="80">
        <v>143338003</v>
      </c>
      <c r="B1010" s="41" t="s">
        <v>187</v>
      </c>
      <c r="C1010" s="58" t="s">
        <v>144</v>
      </c>
      <c r="D1010" s="61">
        <v>3564</v>
      </c>
      <c r="E1010" s="81" t="s">
        <v>195</v>
      </c>
      <c r="F1010" s="50"/>
    </row>
    <row r="1011" spans="1:6" x14ac:dyDescent="0.15">
      <c r="A1011" s="80">
        <v>143348010</v>
      </c>
      <c r="B1011" s="41" t="s">
        <v>187</v>
      </c>
      <c r="C1011" s="58" t="s">
        <v>37</v>
      </c>
      <c r="D1011" s="59">
        <v>1114</v>
      </c>
      <c r="E1011" s="81" t="s">
        <v>195</v>
      </c>
      <c r="F1011" s="51"/>
    </row>
    <row r="1012" spans="1:6" x14ac:dyDescent="0.15">
      <c r="A1012" s="80">
        <v>143348010</v>
      </c>
      <c r="B1012" s="41" t="s">
        <v>187</v>
      </c>
      <c r="C1012" s="58" t="s">
        <v>37</v>
      </c>
      <c r="D1012" s="61">
        <v>38</v>
      </c>
      <c r="E1012" s="81" t="s">
        <v>195</v>
      </c>
      <c r="F1012" s="51"/>
    </row>
    <row r="1013" spans="1:6" x14ac:dyDescent="0.15">
      <c r="A1013" s="80">
        <v>143348010</v>
      </c>
      <c r="B1013" s="41" t="s">
        <v>187</v>
      </c>
      <c r="C1013" s="58" t="s">
        <v>37</v>
      </c>
      <c r="D1013" s="59">
        <v>7424</v>
      </c>
      <c r="E1013" s="81" t="s">
        <v>195</v>
      </c>
      <c r="F1013" s="51"/>
    </row>
    <row r="1014" spans="1:6" x14ac:dyDescent="0.15">
      <c r="A1014" s="80">
        <v>143348010</v>
      </c>
      <c r="B1014" s="41" t="s">
        <v>187</v>
      </c>
      <c r="C1014" s="58" t="s">
        <v>37</v>
      </c>
      <c r="D1014" s="61">
        <v>2228</v>
      </c>
      <c r="E1014" s="81" t="s">
        <v>195</v>
      </c>
      <c r="F1014" s="51"/>
    </row>
    <row r="1015" spans="1:6" x14ac:dyDescent="0.15">
      <c r="A1015" s="80">
        <v>143348010</v>
      </c>
      <c r="B1015" s="41" t="s">
        <v>187</v>
      </c>
      <c r="C1015" s="58" t="s">
        <v>37</v>
      </c>
      <c r="D1015" s="59">
        <v>1485</v>
      </c>
      <c r="E1015" s="81" t="s">
        <v>195</v>
      </c>
      <c r="F1015" s="50"/>
    </row>
    <row r="1016" spans="1:6" x14ac:dyDescent="0.15">
      <c r="A1016" s="80">
        <v>143348014</v>
      </c>
      <c r="B1016" s="41" t="s">
        <v>187</v>
      </c>
      <c r="C1016" s="58" t="s">
        <v>7</v>
      </c>
      <c r="D1016" s="61">
        <v>1420</v>
      </c>
      <c r="E1016" s="81" t="s">
        <v>195</v>
      </c>
      <c r="F1016" s="51"/>
    </row>
    <row r="1017" spans="1:6" x14ac:dyDescent="0.15">
      <c r="A1017" s="80">
        <v>143348022</v>
      </c>
      <c r="B1017" s="41" t="s">
        <v>187</v>
      </c>
      <c r="C1017" s="58" t="s">
        <v>7</v>
      </c>
      <c r="D1017" s="59">
        <v>2172</v>
      </c>
      <c r="E1017" s="81" t="s">
        <v>195</v>
      </c>
      <c r="F1017" s="50"/>
    </row>
    <row r="1018" spans="1:6" x14ac:dyDescent="0.15">
      <c r="A1018" s="80">
        <v>143348023</v>
      </c>
      <c r="B1018" s="41" t="s">
        <v>187</v>
      </c>
      <c r="C1018" s="58" t="s">
        <v>7</v>
      </c>
      <c r="D1018" s="61">
        <v>130</v>
      </c>
      <c r="E1018" s="81" t="s">
        <v>195</v>
      </c>
      <c r="F1018" s="51"/>
    </row>
    <row r="1019" spans="1:6" x14ac:dyDescent="0.15">
      <c r="A1019" s="80">
        <v>143348023</v>
      </c>
      <c r="B1019" s="41" t="s">
        <v>187</v>
      </c>
      <c r="C1019" s="58" t="s">
        <v>7</v>
      </c>
      <c r="D1019" s="59">
        <v>149</v>
      </c>
      <c r="E1019" s="81" t="s">
        <v>195</v>
      </c>
      <c r="F1019" s="51"/>
    </row>
    <row r="1020" spans="1:6" x14ac:dyDescent="0.15">
      <c r="A1020" s="80">
        <v>143348031</v>
      </c>
      <c r="B1020" s="41" t="s">
        <v>187</v>
      </c>
      <c r="C1020" s="58" t="s">
        <v>78</v>
      </c>
      <c r="D1020" s="61">
        <v>2274</v>
      </c>
      <c r="E1020" s="81" t="s">
        <v>195</v>
      </c>
      <c r="F1020" s="51"/>
    </row>
    <row r="1021" spans="1:6" x14ac:dyDescent="0.15">
      <c r="A1021" s="80">
        <v>143348031</v>
      </c>
      <c r="B1021" s="41" t="s">
        <v>187</v>
      </c>
      <c r="C1021" s="58" t="s">
        <v>78</v>
      </c>
      <c r="D1021" s="59">
        <v>5568</v>
      </c>
      <c r="E1021" s="81" t="s">
        <v>195</v>
      </c>
      <c r="F1021" s="50"/>
    </row>
    <row r="1022" spans="1:6" x14ac:dyDescent="0.15">
      <c r="A1022" s="80">
        <v>143348031</v>
      </c>
      <c r="B1022" s="41" t="s">
        <v>187</v>
      </c>
      <c r="C1022" s="58" t="s">
        <v>78</v>
      </c>
      <c r="D1022" s="61">
        <v>26448</v>
      </c>
      <c r="E1022" s="81" t="s">
        <v>195</v>
      </c>
      <c r="F1022" s="51"/>
    </row>
    <row r="1023" spans="1:6" x14ac:dyDescent="0.15">
      <c r="A1023" s="80">
        <v>143348032</v>
      </c>
      <c r="B1023" s="41" t="s">
        <v>187</v>
      </c>
      <c r="C1023" s="58" t="s">
        <v>78</v>
      </c>
      <c r="D1023" s="61">
        <v>502</v>
      </c>
      <c r="E1023" s="81" t="s">
        <v>195</v>
      </c>
      <c r="F1023" s="51"/>
    </row>
    <row r="1024" spans="1:6" x14ac:dyDescent="0.15">
      <c r="A1024" s="80">
        <v>143348037</v>
      </c>
      <c r="B1024" s="41" t="s">
        <v>187</v>
      </c>
      <c r="C1024" s="58" t="s">
        <v>7</v>
      </c>
      <c r="D1024" s="59">
        <v>2822</v>
      </c>
      <c r="E1024" s="81" t="s">
        <v>195</v>
      </c>
      <c r="F1024" s="51"/>
    </row>
    <row r="1025" spans="1:6" x14ac:dyDescent="0.15">
      <c r="A1025" s="80">
        <v>143348037</v>
      </c>
      <c r="B1025" s="41" t="s">
        <v>187</v>
      </c>
      <c r="C1025" s="58" t="s">
        <v>7</v>
      </c>
      <c r="D1025" s="61">
        <v>780</v>
      </c>
      <c r="E1025" s="81" t="s">
        <v>195</v>
      </c>
      <c r="F1025" s="51"/>
    </row>
    <row r="1026" spans="1:6" x14ac:dyDescent="0.15">
      <c r="A1026" s="80">
        <v>143348038</v>
      </c>
      <c r="B1026" s="41" t="s">
        <v>187</v>
      </c>
      <c r="C1026" s="58" t="s">
        <v>7</v>
      </c>
      <c r="D1026" s="59">
        <v>335</v>
      </c>
      <c r="E1026" s="81" t="s">
        <v>195</v>
      </c>
      <c r="F1026" s="50"/>
    </row>
    <row r="1027" spans="1:6" x14ac:dyDescent="0.15">
      <c r="A1027" s="80">
        <v>143348039</v>
      </c>
      <c r="B1027" s="41" t="s">
        <v>187</v>
      </c>
      <c r="C1027" s="58" t="s">
        <v>7</v>
      </c>
      <c r="D1027" s="61">
        <v>891</v>
      </c>
      <c r="E1027" s="81" t="s">
        <v>195</v>
      </c>
      <c r="F1027" s="51"/>
    </row>
    <row r="1028" spans="1:6" x14ac:dyDescent="0.15">
      <c r="A1028" s="80">
        <v>143348065</v>
      </c>
      <c r="B1028" s="41" t="s">
        <v>187</v>
      </c>
      <c r="C1028" s="58" t="s">
        <v>37</v>
      </c>
      <c r="D1028" s="59">
        <v>1671</v>
      </c>
      <c r="E1028" s="81" t="s">
        <v>195</v>
      </c>
      <c r="F1028" s="51"/>
    </row>
    <row r="1029" spans="1:6" x14ac:dyDescent="0.15">
      <c r="A1029" s="80">
        <v>143348065</v>
      </c>
      <c r="B1029" s="41" t="s">
        <v>187</v>
      </c>
      <c r="C1029" s="58" t="s">
        <v>37</v>
      </c>
      <c r="D1029" s="59">
        <v>4176</v>
      </c>
      <c r="E1029" s="81" t="s">
        <v>195</v>
      </c>
      <c r="F1029" s="50"/>
    </row>
    <row r="1030" spans="1:6" x14ac:dyDescent="0.15">
      <c r="A1030" s="80">
        <v>143348065</v>
      </c>
      <c r="B1030" s="41" t="s">
        <v>187</v>
      </c>
      <c r="C1030" s="58" t="s">
        <v>37</v>
      </c>
      <c r="D1030" s="61">
        <v>232</v>
      </c>
      <c r="E1030" s="81" t="s">
        <v>195</v>
      </c>
      <c r="F1030" s="51"/>
    </row>
    <row r="1031" spans="1:6" x14ac:dyDescent="0.15">
      <c r="A1031" s="80">
        <v>143348067</v>
      </c>
      <c r="B1031" s="41" t="s">
        <v>187</v>
      </c>
      <c r="C1031" s="58" t="s">
        <v>37</v>
      </c>
      <c r="D1031" s="59">
        <v>1114</v>
      </c>
      <c r="E1031" s="81" t="s">
        <v>195</v>
      </c>
      <c r="F1031" s="51"/>
    </row>
    <row r="1032" spans="1:6" x14ac:dyDescent="0.15">
      <c r="A1032" s="80">
        <v>143348067</v>
      </c>
      <c r="B1032" s="41" t="s">
        <v>187</v>
      </c>
      <c r="C1032" s="58" t="s">
        <v>37</v>
      </c>
      <c r="D1032" s="59">
        <v>5309</v>
      </c>
      <c r="E1032" s="81" t="s">
        <v>195</v>
      </c>
      <c r="F1032" s="51"/>
    </row>
    <row r="1033" spans="1:6" x14ac:dyDescent="0.15">
      <c r="A1033" s="80">
        <v>143348067</v>
      </c>
      <c r="B1033" s="41" t="s">
        <v>187</v>
      </c>
      <c r="C1033" s="58" t="s">
        <v>37</v>
      </c>
      <c r="D1033" s="59">
        <v>2228</v>
      </c>
      <c r="E1033" s="81" t="s">
        <v>195</v>
      </c>
      <c r="F1033" s="50"/>
    </row>
    <row r="1034" spans="1:6" x14ac:dyDescent="0.15">
      <c r="A1034" s="80">
        <v>143348080</v>
      </c>
      <c r="B1034" s="41" t="s">
        <v>187</v>
      </c>
      <c r="C1034" s="58" t="s">
        <v>37</v>
      </c>
      <c r="D1034" s="59">
        <v>404</v>
      </c>
      <c r="E1034" s="81" t="s">
        <v>195</v>
      </c>
      <c r="F1034" s="51"/>
    </row>
    <row r="1035" spans="1:6" x14ac:dyDescent="0.15">
      <c r="A1035" s="80">
        <v>143348104</v>
      </c>
      <c r="B1035" s="41" t="s">
        <v>187</v>
      </c>
      <c r="C1035" s="58" t="s">
        <v>37</v>
      </c>
      <c r="D1035" s="61">
        <v>836</v>
      </c>
      <c r="E1035" s="81" t="s">
        <v>195</v>
      </c>
      <c r="F1035" s="50"/>
    </row>
    <row r="1036" spans="1:6" x14ac:dyDescent="0.15">
      <c r="A1036" s="80">
        <v>143348104</v>
      </c>
      <c r="B1036" s="41" t="s">
        <v>187</v>
      </c>
      <c r="C1036" s="58" t="s">
        <v>37</v>
      </c>
      <c r="D1036" s="59">
        <v>11136</v>
      </c>
      <c r="E1036" s="81" t="s">
        <v>195</v>
      </c>
      <c r="F1036" s="51"/>
    </row>
    <row r="1037" spans="1:6" x14ac:dyDescent="0.15">
      <c r="A1037" s="80">
        <v>143348104</v>
      </c>
      <c r="B1037" s="41" t="s">
        <v>187</v>
      </c>
      <c r="C1037" s="58" t="s">
        <v>37</v>
      </c>
      <c r="D1037" s="61">
        <v>4455</v>
      </c>
      <c r="E1037" s="81" t="s">
        <v>195</v>
      </c>
      <c r="F1037" s="51"/>
    </row>
    <row r="1038" spans="1:6" x14ac:dyDescent="0.15">
      <c r="A1038" s="80">
        <v>143348104</v>
      </c>
      <c r="B1038" s="41" t="s">
        <v>187</v>
      </c>
      <c r="C1038" s="58" t="s">
        <v>37</v>
      </c>
      <c r="D1038" s="59">
        <v>1485</v>
      </c>
      <c r="E1038" s="81" t="s">
        <v>195</v>
      </c>
      <c r="F1038" s="50"/>
    </row>
    <row r="1039" spans="1:6" x14ac:dyDescent="0.15">
      <c r="A1039" s="80">
        <v>143348105</v>
      </c>
      <c r="B1039" s="41" t="s">
        <v>187</v>
      </c>
      <c r="C1039" s="58" t="s">
        <v>37</v>
      </c>
      <c r="D1039" s="61">
        <v>47</v>
      </c>
      <c r="E1039" s="81" t="s">
        <v>195</v>
      </c>
      <c r="F1039" s="50"/>
    </row>
    <row r="1040" spans="1:6" x14ac:dyDescent="0.15">
      <c r="A1040" s="80">
        <v>143348105</v>
      </c>
      <c r="B1040" s="41" t="s">
        <v>187</v>
      </c>
      <c r="C1040" s="58" t="s">
        <v>37</v>
      </c>
      <c r="D1040" s="59">
        <v>279</v>
      </c>
      <c r="E1040" s="81" t="s">
        <v>195</v>
      </c>
      <c r="F1040" s="51"/>
    </row>
    <row r="1041" spans="1:6" x14ac:dyDescent="0.15">
      <c r="A1041" s="80">
        <v>143348105</v>
      </c>
      <c r="B1041" s="41" t="s">
        <v>187</v>
      </c>
      <c r="C1041" s="58" t="s">
        <v>37</v>
      </c>
      <c r="D1041" s="61">
        <v>1504</v>
      </c>
      <c r="E1041" s="81" t="s">
        <v>195</v>
      </c>
      <c r="F1041" s="51"/>
    </row>
    <row r="1042" spans="1:6" x14ac:dyDescent="0.15">
      <c r="A1042" s="80">
        <v>143348105</v>
      </c>
      <c r="B1042" s="41" t="s">
        <v>187</v>
      </c>
      <c r="C1042" s="58" t="s">
        <v>37</v>
      </c>
      <c r="D1042" s="61">
        <v>464</v>
      </c>
      <c r="E1042" s="81" t="s">
        <v>195</v>
      </c>
      <c r="F1042" s="50"/>
    </row>
    <row r="1043" spans="1:6" x14ac:dyDescent="0.15">
      <c r="A1043" s="80">
        <v>143348107</v>
      </c>
      <c r="B1043" s="41" t="s">
        <v>187</v>
      </c>
      <c r="C1043" s="58" t="s">
        <v>37</v>
      </c>
      <c r="D1043" s="59">
        <v>140</v>
      </c>
      <c r="E1043" s="81" t="s">
        <v>195</v>
      </c>
      <c r="F1043" s="51"/>
    </row>
    <row r="1044" spans="1:6" x14ac:dyDescent="0.15">
      <c r="A1044" s="80">
        <v>143348107</v>
      </c>
      <c r="B1044" s="41" t="s">
        <v>187</v>
      </c>
      <c r="C1044" s="58" t="s">
        <v>37</v>
      </c>
      <c r="D1044" s="61">
        <v>418</v>
      </c>
      <c r="E1044" s="81" t="s">
        <v>195</v>
      </c>
      <c r="F1044" s="50"/>
    </row>
    <row r="1045" spans="1:6" x14ac:dyDescent="0.15">
      <c r="A1045" s="80">
        <v>143348107</v>
      </c>
      <c r="B1045" s="41" t="s">
        <v>187</v>
      </c>
      <c r="C1045" s="58" t="s">
        <v>37</v>
      </c>
      <c r="D1045" s="59">
        <v>279</v>
      </c>
      <c r="E1045" s="81" t="s">
        <v>195</v>
      </c>
      <c r="F1045" s="51"/>
    </row>
    <row r="1046" spans="1:6" x14ac:dyDescent="0.15">
      <c r="A1046" s="80">
        <v>143348107</v>
      </c>
      <c r="B1046" s="41" t="s">
        <v>187</v>
      </c>
      <c r="C1046" s="58" t="s">
        <v>37</v>
      </c>
      <c r="D1046" s="61">
        <v>279</v>
      </c>
      <c r="E1046" s="81" t="s">
        <v>195</v>
      </c>
      <c r="F1046" s="50"/>
    </row>
    <row r="1047" spans="1:6" x14ac:dyDescent="0.15">
      <c r="A1047" s="80">
        <v>143348110</v>
      </c>
      <c r="B1047" s="41" t="s">
        <v>187</v>
      </c>
      <c r="C1047" s="58" t="s">
        <v>37</v>
      </c>
      <c r="D1047" s="59">
        <v>1485</v>
      </c>
      <c r="E1047" s="81" t="s">
        <v>195</v>
      </c>
      <c r="F1047" s="51"/>
    </row>
    <row r="1048" spans="1:6" x14ac:dyDescent="0.15">
      <c r="A1048" s="80">
        <v>143348122</v>
      </c>
      <c r="B1048" s="41" t="s">
        <v>187</v>
      </c>
      <c r="C1048" s="58" t="s">
        <v>37</v>
      </c>
      <c r="D1048" s="61">
        <v>557</v>
      </c>
      <c r="E1048" s="81" t="s">
        <v>195</v>
      </c>
      <c r="F1048" s="51"/>
    </row>
    <row r="1049" spans="1:6" x14ac:dyDescent="0.15">
      <c r="A1049" s="80">
        <v>143348122</v>
      </c>
      <c r="B1049" s="41" t="s">
        <v>187</v>
      </c>
      <c r="C1049" s="58" t="s">
        <v>37</v>
      </c>
      <c r="D1049" s="59">
        <v>1671</v>
      </c>
      <c r="E1049" s="81" t="s">
        <v>195</v>
      </c>
      <c r="F1049" s="51"/>
    </row>
    <row r="1050" spans="1:6" x14ac:dyDescent="0.15">
      <c r="A1050" s="80">
        <v>143348122</v>
      </c>
      <c r="B1050" s="41" t="s">
        <v>187</v>
      </c>
      <c r="C1050" s="58" t="s">
        <v>37</v>
      </c>
      <c r="D1050" s="61">
        <v>1485</v>
      </c>
      <c r="E1050" s="81" t="s">
        <v>195</v>
      </c>
      <c r="F1050" s="50"/>
    </row>
    <row r="1051" spans="1:6" x14ac:dyDescent="0.15">
      <c r="A1051" s="80">
        <v>143348124</v>
      </c>
      <c r="B1051" s="41" t="s">
        <v>187</v>
      </c>
      <c r="C1051" s="58" t="s">
        <v>37</v>
      </c>
      <c r="D1051" s="59">
        <v>2088</v>
      </c>
      <c r="E1051" s="81" t="s">
        <v>195</v>
      </c>
      <c r="F1051" s="51"/>
    </row>
    <row r="1052" spans="1:6" x14ac:dyDescent="0.15">
      <c r="A1052" s="80">
        <v>143348124</v>
      </c>
      <c r="B1052" s="41" t="s">
        <v>187</v>
      </c>
      <c r="C1052" s="58" t="s">
        <v>37</v>
      </c>
      <c r="D1052" s="61">
        <v>4009</v>
      </c>
      <c r="E1052" s="81" t="s">
        <v>195</v>
      </c>
      <c r="F1052" s="50"/>
    </row>
    <row r="1053" spans="1:6" x14ac:dyDescent="0.15">
      <c r="A1053" s="80">
        <v>143348129</v>
      </c>
      <c r="B1053" s="41" t="s">
        <v>187</v>
      </c>
      <c r="C1053" s="58" t="s">
        <v>37</v>
      </c>
      <c r="D1053" s="61">
        <v>140</v>
      </c>
      <c r="E1053" s="81" t="s">
        <v>195</v>
      </c>
      <c r="F1053" s="50"/>
    </row>
    <row r="1054" spans="1:6" x14ac:dyDescent="0.15">
      <c r="A1054" s="80">
        <v>143348129</v>
      </c>
      <c r="B1054" s="41" t="s">
        <v>187</v>
      </c>
      <c r="C1054" s="58" t="s">
        <v>37</v>
      </c>
      <c r="D1054" s="59">
        <v>140</v>
      </c>
      <c r="E1054" s="81" t="s">
        <v>195</v>
      </c>
      <c r="F1054" s="50"/>
    </row>
    <row r="1055" spans="1:6" x14ac:dyDescent="0.15">
      <c r="A1055" s="80">
        <v>143348133</v>
      </c>
      <c r="B1055" s="41" t="s">
        <v>187</v>
      </c>
      <c r="C1055" s="58" t="s">
        <v>144</v>
      </c>
      <c r="D1055" s="61">
        <v>1634</v>
      </c>
      <c r="E1055" s="81" t="s">
        <v>195</v>
      </c>
      <c r="F1055" s="50"/>
    </row>
    <row r="1056" spans="1:6" x14ac:dyDescent="0.15">
      <c r="A1056" s="80">
        <v>143348133</v>
      </c>
      <c r="B1056" s="41" t="s">
        <v>187</v>
      </c>
      <c r="C1056" s="58" t="s">
        <v>144</v>
      </c>
      <c r="D1056" s="59">
        <v>7128</v>
      </c>
      <c r="E1056" s="81" t="s">
        <v>195</v>
      </c>
      <c r="F1056" s="50"/>
    </row>
    <row r="1057" spans="1:6" x14ac:dyDescent="0.15">
      <c r="A1057" s="80">
        <v>143348138</v>
      </c>
      <c r="B1057" s="41" t="s">
        <v>187</v>
      </c>
      <c r="C1057" s="58" t="s">
        <v>7</v>
      </c>
      <c r="D1057" s="59">
        <v>1114</v>
      </c>
      <c r="E1057" s="81" t="s">
        <v>195</v>
      </c>
      <c r="F1057" s="51"/>
    </row>
    <row r="1058" spans="1:6" x14ac:dyDescent="0.15">
      <c r="A1058" s="80">
        <v>143348138</v>
      </c>
      <c r="B1058" s="41" t="s">
        <v>187</v>
      </c>
      <c r="C1058" s="58" t="s">
        <v>7</v>
      </c>
      <c r="D1058" s="61">
        <v>84</v>
      </c>
      <c r="E1058" s="81" t="s">
        <v>195</v>
      </c>
      <c r="F1058" s="50"/>
    </row>
    <row r="1059" spans="1:6" x14ac:dyDescent="0.15">
      <c r="A1059" s="80">
        <v>143348139</v>
      </c>
      <c r="B1059" s="41" t="s">
        <v>187</v>
      </c>
      <c r="C1059" s="58" t="s">
        <v>78</v>
      </c>
      <c r="D1059" s="61">
        <v>5012</v>
      </c>
      <c r="E1059" s="81" t="s">
        <v>195</v>
      </c>
      <c r="F1059" s="50"/>
    </row>
    <row r="1060" spans="1:6" x14ac:dyDescent="0.15">
      <c r="A1060" s="80">
        <v>143348139</v>
      </c>
      <c r="B1060" s="41" t="s">
        <v>187</v>
      </c>
      <c r="C1060" s="58" t="s">
        <v>78</v>
      </c>
      <c r="D1060" s="59">
        <v>4455</v>
      </c>
      <c r="E1060" s="81" t="s">
        <v>195</v>
      </c>
      <c r="F1060" s="50"/>
    </row>
    <row r="1061" spans="1:6" x14ac:dyDescent="0.15">
      <c r="A1061" s="80">
        <v>143348139</v>
      </c>
      <c r="B1061" s="41" t="s">
        <v>187</v>
      </c>
      <c r="C1061" s="58" t="s">
        <v>78</v>
      </c>
      <c r="D1061" s="61">
        <v>19488</v>
      </c>
      <c r="E1061" s="81" t="s">
        <v>195</v>
      </c>
      <c r="F1061" s="51"/>
    </row>
    <row r="1062" spans="1:6" x14ac:dyDescent="0.15">
      <c r="A1062" s="80">
        <v>143348147</v>
      </c>
      <c r="B1062" s="41" t="s">
        <v>187</v>
      </c>
      <c r="C1062" s="58" t="s">
        <v>78</v>
      </c>
      <c r="D1062" s="59">
        <v>395</v>
      </c>
      <c r="E1062" s="81" t="s">
        <v>195</v>
      </c>
      <c r="F1062" s="50"/>
    </row>
    <row r="1063" spans="1:6" x14ac:dyDescent="0.15">
      <c r="A1063" s="80">
        <v>143348149</v>
      </c>
      <c r="B1063" s="41" t="s">
        <v>187</v>
      </c>
      <c r="C1063" s="58" t="s">
        <v>37</v>
      </c>
      <c r="D1063" s="59">
        <v>2088</v>
      </c>
      <c r="E1063" s="81" t="s">
        <v>195</v>
      </c>
      <c r="F1063" s="50"/>
    </row>
    <row r="1064" spans="1:6" x14ac:dyDescent="0.15">
      <c r="A1064" s="80">
        <v>143348170</v>
      </c>
      <c r="B1064" s="41" t="s">
        <v>187</v>
      </c>
      <c r="C1064" s="58" t="s">
        <v>37</v>
      </c>
      <c r="D1064" s="61">
        <v>1504</v>
      </c>
      <c r="E1064" s="81" t="s">
        <v>195</v>
      </c>
      <c r="F1064" s="51"/>
    </row>
    <row r="1065" spans="1:6" x14ac:dyDescent="0.15">
      <c r="A1065" s="80">
        <v>143358173</v>
      </c>
      <c r="B1065" s="41" t="s">
        <v>187</v>
      </c>
      <c r="C1065" s="58" t="s">
        <v>37</v>
      </c>
      <c r="D1065" s="59">
        <v>372</v>
      </c>
      <c r="E1065" s="81" t="s">
        <v>195</v>
      </c>
      <c r="F1065" s="50"/>
    </row>
    <row r="1066" spans="1:6" x14ac:dyDescent="0.15">
      <c r="A1066" s="80">
        <v>143358173</v>
      </c>
      <c r="B1066" s="41" t="s">
        <v>187</v>
      </c>
      <c r="C1066" s="58" t="s">
        <v>37</v>
      </c>
      <c r="D1066" s="61">
        <v>4455</v>
      </c>
      <c r="E1066" s="81" t="s">
        <v>195</v>
      </c>
      <c r="F1066" s="51"/>
    </row>
    <row r="1067" spans="1:6" x14ac:dyDescent="0.15">
      <c r="A1067" s="80">
        <v>143358173</v>
      </c>
      <c r="B1067" s="41" t="s">
        <v>187</v>
      </c>
      <c r="C1067" s="58" t="s">
        <v>37</v>
      </c>
      <c r="D1067" s="61">
        <v>2228</v>
      </c>
      <c r="E1067" s="81" t="s">
        <v>195</v>
      </c>
      <c r="F1067" s="50"/>
    </row>
    <row r="1068" spans="1:6" x14ac:dyDescent="0.15">
      <c r="A1068" s="80">
        <v>143358173</v>
      </c>
      <c r="B1068" s="41" t="s">
        <v>187</v>
      </c>
      <c r="C1068" s="58" t="s">
        <v>37</v>
      </c>
      <c r="D1068" s="59">
        <v>743</v>
      </c>
      <c r="E1068" s="81" t="s">
        <v>195</v>
      </c>
      <c r="F1068" s="50"/>
    </row>
    <row r="1069" spans="1:6" x14ac:dyDescent="0.15">
      <c r="A1069" s="80">
        <v>143358174</v>
      </c>
      <c r="B1069" s="41" t="s">
        <v>187</v>
      </c>
      <c r="C1069" s="58" t="s">
        <v>37</v>
      </c>
      <c r="D1069" s="61">
        <v>47</v>
      </c>
      <c r="E1069" s="81" t="s">
        <v>195</v>
      </c>
      <c r="F1069" s="51"/>
    </row>
    <row r="1070" spans="1:6" x14ac:dyDescent="0.15">
      <c r="A1070" s="80">
        <v>143358174</v>
      </c>
      <c r="B1070" s="41" t="s">
        <v>187</v>
      </c>
      <c r="C1070" s="58" t="s">
        <v>37</v>
      </c>
      <c r="D1070" s="59">
        <v>279</v>
      </c>
      <c r="E1070" s="81" t="s">
        <v>195</v>
      </c>
      <c r="F1070" s="50"/>
    </row>
    <row r="1071" spans="1:6" x14ac:dyDescent="0.15">
      <c r="A1071" s="80">
        <v>143358174</v>
      </c>
      <c r="B1071" s="41" t="s">
        <v>187</v>
      </c>
      <c r="C1071" s="58" t="s">
        <v>37</v>
      </c>
      <c r="D1071" s="61">
        <v>836</v>
      </c>
      <c r="E1071" s="81" t="s">
        <v>195</v>
      </c>
      <c r="F1071" s="51"/>
    </row>
    <row r="1072" spans="1:6" x14ac:dyDescent="0.15">
      <c r="A1072" s="80">
        <v>143358174</v>
      </c>
      <c r="B1072" s="41" t="s">
        <v>187</v>
      </c>
      <c r="C1072" s="58" t="s">
        <v>37</v>
      </c>
      <c r="D1072" s="59">
        <v>836</v>
      </c>
      <c r="E1072" s="81" t="s">
        <v>195</v>
      </c>
      <c r="F1072" s="50"/>
    </row>
    <row r="1073" spans="1:6" x14ac:dyDescent="0.15">
      <c r="A1073" s="80">
        <v>143358180</v>
      </c>
      <c r="B1073" s="41" t="s">
        <v>187</v>
      </c>
      <c r="C1073" s="58" t="s">
        <v>7</v>
      </c>
      <c r="D1073" s="59">
        <v>52</v>
      </c>
      <c r="E1073" s="81" t="s">
        <v>195</v>
      </c>
      <c r="F1073" s="51"/>
    </row>
    <row r="1074" spans="1:6" x14ac:dyDescent="0.15">
      <c r="A1074" s="80">
        <v>143358185</v>
      </c>
      <c r="B1074" s="41" t="s">
        <v>187</v>
      </c>
      <c r="C1074" s="58" t="s">
        <v>37</v>
      </c>
      <c r="D1074" s="61">
        <v>1601</v>
      </c>
      <c r="E1074" s="81" t="s">
        <v>195</v>
      </c>
      <c r="F1074" s="50"/>
    </row>
    <row r="1075" spans="1:6" x14ac:dyDescent="0.15">
      <c r="A1075" s="80">
        <v>143358189</v>
      </c>
      <c r="B1075" s="41" t="s">
        <v>187</v>
      </c>
      <c r="C1075" s="58" t="s">
        <v>78</v>
      </c>
      <c r="D1075" s="61">
        <v>2256</v>
      </c>
      <c r="E1075" s="81" t="s">
        <v>195</v>
      </c>
      <c r="F1075" s="51"/>
    </row>
    <row r="1076" spans="1:6" x14ac:dyDescent="0.15">
      <c r="A1076" s="80">
        <v>143358189</v>
      </c>
      <c r="B1076" s="41" t="s">
        <v>187</v>
      </c>
      <c r="C1076" s="58" t="s">
        <v>78</v>
      </c>
      <c r="D1076" s="59">
        <v>919</v>
      </c>
      <c r="E1076" s="81" t="s">
        <v>195</v>
      </c>
      <c r="F1076" s="50"/>
    </row>
    <row r="1077" spans="1:6" x14ac:dyDescent="0.15">
      <c r="A1077" s="80">
        <v>143358189</v>
      </c>
      <c r="B1077" s="41" t="s">
        <v>187</v>
      </c>
      <c r="C1077" s="58" t="s">
        <v>78</v>
      </c>
      <c r="D1077" s="61">
        <v>928</v>
      </c>
      <c r="E1077" s="81" t="s">
        <v>195</v>
      </c>
      <c r="F1077" s="51"/>
    </row>
    <row r="1078" spans="1:6" x14ac:dyDescent="0.15">
      <c r="A1078" s="80">
        <v>143358193</v>
      </c>
      <c r="B1078" s="41" t="s">
        <v>188</v>
      </c>
      <c r="C1078" s="58" t="s">
        <v>78</v>
      </c>
      <c r="D1078" s="61">
        <v>1856</v>
      </c>
      <c r="E1078" s="81" t="s">
        <v>195</v>
      </c>
      <c r="F1078" s="50"/>
    </row>
    <row r="1079" spans="1:6" x14ac:dyDescent="0.15">
      <c r="A1079" s="80">
        <v>143358193</v>
      </c>
      <c r="B1079" s="41" t="s">
        <v>188</v>
      </c>
      <c r="C1079" s="58" t="s">
        <v>78</v>
      </c>
      <c r="D1079" s="59">
        <v>743</v>
      </c>
      <c r="E1079" s="81" t="s">
        <v>195</v>
      </c>
      <c r="F1079" s="51"/>
    </row>
    <row r="1080" spans="1:6" x14ac:dyDescent="0.15">
      <c r="A1080" s="80">
        <v>143358194</v>
      </c>
      <c r="B1080" s="41" t="s">
        <v>187</v>
      </c>
      <c r="C1080" s="58" t="s">
        <v>7</v>
      </c>
      <c r="D1080" s="61">
        <v>279</v>
      </c>
      <c r="E1080" s="81" t="s">
        <v>195</v>
      </c>
      <c r="F1080" s="50"/>
    </row>
    <row r="1081" spans="1:6" x14ac:dyDescent="0.15">
      <c r="A1081" s="80">
        <v>143358194</v>
      </c>
      <c r="B1081" s="41" t="s">
        <v>187</v>
      </c>
      <c r="C1081" s="58" t="s">
        <v>7</v>
      </c>
      <c r="D1081" s="59">
        <v>47</v>
      </c>
      <c r="E1081" s="81" t="s">
        <v>195</v>
      </c>
      <c r="F1081" s="51"/>
    </row>
    <row r="1082" spans="1:6" x14ac:dyDescent="0.15">
      <c r="A1082" s="80">
        <v>143358203</v>
      </c>
      <c r="B1082" s="41" t="s">
        <v>187</v>
      </c>
      <c r="C1082" s="58" t="s">
        <v>37</v>
      </c>
      <c r="D1082" s="59">
        <v>348</v>
      </c>
      <c r="E1082" s="81" t="s">
        <v>195</v>
      </c>
      <c r="F1082" s="50"/>
    </row>
    <row r="1083" spans="1:6" x14ac:dyDescent="0.15">
      <c r="A1083" s="80">
        <v>143358203</v>
      </c>
      <c r="B1083" s="41" t="s">
        <v>187</v>
      </c>
      <c r="C1083" s="58" t="s">
        <v>37</v>
      </c>
      <c r="D1083" s="59">
        <v>4176</v>
      </c>
      <c r="E1083" s="81" t="s">
        <v>195</v>
      </c>
      <c r="F1083" s="50"/>
    </row>
    <row r="1084" spans="1:6" x14ac:dyDescent="0.15">
      <c r="A1084" s="80">
        <v>143358204</v>
      </c>
      <c r="B1084" s="41" t="s">
        <v>187</v>
      </c>
      <c r="C1084" s="58" t="s">
        <v>37</v>
      </c>
      <c r="D1084" s="59">
        <v>1485</v>
      </c>
      <c r="E1084" s="81" t="s">
        <v>195</v>
      </c>
      <c r="F1084" s="51"/>
    </row>
    <row r="1085" spans="1:6" x14ac:dyDescent="0.15">
      <c r="A1085" s="80">
        <v>143358204</v>
      </c>
      <c r="B1085" s="41" t="s">
        <v>187</v>
      </c>
      <c r="C1085" s="58" t="s">
        <v>37</v>
      </c>
      <c r="D1085" s="61">
        <v>9652</v>
      </c>
      <c r="E1085" s="81" t="s">
        <v>195</v>
      </c>
      <c r="F1085" s="50"/>
    </row>
    <row r="1086" spans="1:6" x14ac:dyDescent="0.15">
      <c r="A1086" s="80">
        <v>143358204</v>
      </c>
      <c r="B1086" s="41" t="s">
        <v>187</v>
      </c>
      <c r="C1086" s="58" t="s">
        <v>37</v>
      </c>
      <c r="D1086" s="59">
        <v>4455</v>
      </c>
      <c r="E1086" s="81" t="s">
        <v>195</v>
      </c>
      <c r="F1086" s="50"/>
    </row>
    <row r="1087" spans="1:6" x14ac:dyDescent="0.15">
      <c r="A1087" s="80">
        <v>143358204</v>
      </c>
      <c r="B1087" s="41" t="s">
        <v>187</v>
      </c>
      <c r="C1087" s="58" t="s">
        <v>37</v>
      </c>
      <c r="D1087" s="61">
        <v>743</v>
      </c>
      <c r="E1087" s="81" t="s">
        <v>195</v>
      </c>
      <c r="F1087" s="51"/>
    </row>
    <row r="1088" spans="1:6" x14ac:dyDescent="0.15">
      <c r="A1088" s="80">
        <v>143358212</v>
      </c>
      <c r="B1088" s="41" t="s">
        <v>188</v>
      </c>
      <c r="C1088" s="58" t="s">
        <v>7</v>
      </c>
      <c r="D1088" s="59">
        <v>891</v>
      </c>
      <c r="E1088" s="81" t="s">
        <v>195</v>
      </c>
      <c r="F1088" s="50"/>
    </row>
    <row r="1089" spans="1:6" x14ac:dyDescent="0.15">
      <c r="A1089" s="80">
        <v>143358214</v>
      </c>
      <c r="B1089" s="41" t="s">
        <v>187</v>
      </c>
      <c r="C1089" s="58" t="s">
        <v>7</v>
      </c>
      <c r="D1089" s="59">
        <v>1170</v>
      </c>
      <c r="E1089" s="81" t="s">
        <v>195</v>
      </c>
      <c r="F1089" s="51"/>
    </row>
    <row r="1090" spans="1:6" x14ac:dyDescent="0.15">
      <c r="A1090" s="80">
        <v>143358214</v>
      </c>
      <c r="B1090" s="41" t="s">
        <v>187</v>
      </c>
      <c r="C1090" s="58" t="s">
        <v>7</v>
      </c>
      <c r="D1090" s="61">
        <v>168</v>
      </c>
      <c r="E1090" s="81" t="s">
        <v>195</v>
      </c>
      <c r="F1090" s="50"/>
    </row>
    <row r="1091" spans="1:6" x14ac:dyDescent="0.15">
      <c r="A1091" s="80">
        <v>143358220</v>
      </c>
      <c r="B1091" s="41" t="s">
        <v>188</v>
      </c>
      <c r="C1091" s="58" t="s">
        <v>144</v>
      </c>
      <c r="D1091" s="61">
        <v>6682</v>
      </c>
      <c r="E1091" s="81" t="s">
        <v>195</v>
      </c>
      <c r="F1091" s="51"/>
    </row>
    <row r="1092" spans="1:6" x14ac:dyDescent="0.15">
      <c r="A1092" s="80">
        <v>143358223</v>
      </c>
      <c r="B1092" s="41" t="s">
        <v>187</v>
      </c>
      <c r="C1092" s="58" t="s">
        <v>144</v>
      </c>
      <c r="D1092" s="61">
        <v>5513</v>
      </c>
      <c r="E1092" s="81" t="s">
        <v>195</v>
      </c>
      <c r="F1092" s="50"/>
    </row>
    <row r="1093" spans="1:6" x14ac:dyDescent="0.15">
      <c r="A1093" s="80">
        <v>143358224</v>
      </c>
      <c r="B1093" s="41" t="s">
        <v>187</v>
      </c>
      <c r="C1093" s="58" t="s">
        <v>144</v>
      </c>
      <c r="D1093" s="59">
        <v>4826</v>
      </c>
      <c r="E1093" s="81" t="s">
        <v>195</v>
      </c>
      <c r="F1093" s="50"/>
    </row>
    <row r="1094" spans="1:6" x14ac:dyDescent="0.15">
      <c r="A1094" s="80">
        <v>143358235</v>
      </c>
      <c r="B1094" s="41" t="s">
        <v>187</v>
      </c>
      <c r="C1094" s="58" t="s">
        <v>124</v>
      </c>
      <c r="D1094" s="61">
        <v>54</v>
      </c>
      <c r="E1094" s="81" t="s">
        <v>195</v>
      </c>
      <c r="F1094" s="50"/>
    </row>
    <row r="1095" spans="1:6" x14ac:dyDescent="0.15">
      <c r="A1095" s="80">
        <v>143358240</v>
      </c>
      <c r="B1095" s="41" t="s">
        <v>187</v>
      </c>
      <c r="C1095" s="58" t="s">
        <v>37</v>
      </c>
      <c r="D1095" s="61">
        <v>232</v>
      </c>
      <c r="E1095" s="81" t="s">
        <v>195</v>
      </c>
      <c r="F1095" s="50"/>
    </row>
    <row r="1096" spans="1:6" x14ac:dyDescent="0.15">
      <c r="A1096" s="80">
        <v>143358240</v>
      </c>
      <c r="B1096" s="41" t="s">
        <v>187</v>
      </c>
      <c r="C1096" s="58" t="s">
        <v>37</v>
      </c>
      <c r="D1096" s="61">
        <v>6264</v>
      </c>
      <c r="E1096" s="81" t="s">
        <v>195</v>
      </c>
      <c r="F1096" s="51"/>
    </row>
    <row r="1097" spans="1:6" x14ac:dyDescent="0.15">
      <c r="A1097" s="80">
        <v>143358241</v>
      </c>
      <c r="B1097" s="41" t="s">
        <v>187</v>
      </c>
      <c r="C1097" s="58" t="s">
        <v>37</v>
      </c>
      <c r="D1097" s="59">
        <v>1392</v>
      </c>
      <c r="E1097" s="81" t="s">
        <v>195</v>
      </c>
      <c r="F1097" s="51"/>
    </row>
    <row r="1098" spans="1:6" x14ac:dyDescent="0.15">
      <c r="A1098" s="80">
        <v>143358241</v>
      </c>
      <c r="B1098" s="41" t="s">
        <v>187</v>
      </c>
      <c r="C1098" s="58" t="s">
        <v>37</v>
      </c>
      <c r="D1098" s="61">
        <v>743</v>
      </c>
      <c r="E1098" s="81" t="s">
        <v>195</v>
      </c>
      <c r="F1098" s="51"/>
    </row>
    <row r="1099" spans="1:6" x14ac:dyDescent="0.15">
      <c r="A1099" s="80">
        <v>143358241</v>
      </c>
      <c r="B1099" s="41" t="s">
        <v>187</v>
      </c>
      <c r="C1099" s="58" t="s">
        <v>37</v>
      </c>
      <c r="D1099" s="59">
        <v>4455</v>
      </c>
      <c r="E1099" s="81" t="s">
        <v>195</v>
      </c>
      <c r="F1099" s="50"/>
    </row>
    <row r="1100" spans="1:6" x14ac:dyDescent="0.15">
      <c r="A1100" s="80">
        <v>143358241</v>
      </c>
      <c r="B1100" s="41" t="s">
        <v>187</v>
      </c>
      <c r="C1100" s="58" t="s">
        <v>37</v>
      </c>
      <c r="D1100" s="61">
        <v>2228</v>
      </c>
      <c r="E1100" s="81" t="s">
        <v>195</v>
      </c>
      <c r="F1100" s="51"/>
    </row>
    <row r="1101" spans="1:6" x14ac:dyDescent="0.15">
      <c r="A1101" s="80">
        <v>143358241</v>
      </c>
      <c r="B1101" s="41" t="s">
        <v>187</v>
      </c>
      <c r="C1101" s="58" t="s">
        <v>37</v>
      </c>
      <c r="D1101" s="59">
        <v>1485</v>
      </c>
      <c r="E1101" s="81" t="s">
        <v>195</v>
      </c>
      <c r="F1101" s="50"/>
    </row>
    <row r="1102" spans="1:6" x14ac:dyDescent="0.15">
      <c r="A1102" s="80">
        <v>143358248</v>
      </c>
      <c r="B1102" s="41" t="s">
        <v>187</v>
      </c>
      <c r="C1102" s="58" t="s">
        <v>7</v>
      </c>
      <c r="D1102" s="59">
        <v>1253</v>
      </c>
      <c r="E1102" s="81" t="s">
        <v>195</v>
      </c>
      <c r="F1102" s="51"/>
    </row>
    <row r="1103" spans="1:6" x14ac:dyDescent="0.15">
      <c r="A1103" s="80">
        <v>143358248</v>
      </c>
      <c r="B1103" s="41" t="s">
        <v>187</v>
      </c>
      <c r="C1103" s="58" t="s">
        <v>7</v>
      </c>
      <c r="D1103" s="61">
        <v>84</v>
      </c>
      <c r="E1103" s="81" t="s">
        <v>195</v>
      </c>
      <c r="F1103" s="50"/>
    </row>
    <row r="1104" spans="1:6" x14ac:dyDescent="0.15">
      <c r="A1104" s="80">
        <v>143358249</v>
      </c>
      <c r="B1104" s="41" t="s">
        <v>187</v>
      </c>
      <c r="C1104" s="58" t="s">
        <v>7</v>
      </c>
      <c r="D1104" s="59">
        <v>1940</v>
      </c>
      <c r="E1104" s="81" t="s">
        <v>195</v>
      </c>
      <c r="F1104" s="51"/>
    </row>
    <row r="1105" spans="1:6" x14ac:dyDescent="0.15">
      <c r="A1105" s="80">
        <v>143358249</v>
      </c>
      <c r="B1105" s="41" t="s">
        <v>187</v>
      </c>
      <c r="C1105" s="58" t="s">
        <v>7</v>
      </c>
      <c r="D1105" s="61">
        <v>520</v>
      </c>
      <c r="E1105" s="81" t="s">
        <v>195</v>
      </c>
      <c r="F1105" s="51"/>
    </row>
    <row r="1106" spans="1:6" x14ac:dyDescent="0.15">
      <c r="A1106" s="80">
        <v>143358260</v>
      </c>
      <c r="B1106" s="41" t="s">
        <v>187</v>
      </c>
      <c r="C1106" s="58" t="s">
        <v>37</v>
      </c>
      <c r="D1106" s="61">
        <v>70</v>
      </c>
      <c r="E1106" s="81" t="s">
        <v>195</v>
      </c>
      <c r="F1106" s="50"/>
    </row>
    <row r="1107" spans="1:6" x14ac:dyDescent="0.15">
      <c r="A1107" s="80">
        <v>143358260</v>
      </c>
      <c r="B1107" s="41" t="s">
        <v>187</v>
      </c>
      <c r="C1107" s="58" t="s">
        <v>37</v>
      </c>
      <c r="D1107" s="59">
        <v>418</v>
      </c>
      <c r="E1107" s="81" t="s">
        <v>195</v>
      </c>
      <c r="F1107" s="51"/>
    </row>
    <row r="1108" spans="1:6" x14ac:dyDescent="0.15">
      <c r="A1108" s="80">
        <v>143358260</v>
      </c>
      <c r="B1108" s="41" t="s">
        <v>187</v>
      </c>
      <c r="C1108" s="58" t="s">
        <v>37</v>
      </c>
      <c r="D1108" s="61">
        <v>557</v>
      </c>
      <c r="E1108" s="81" t="s">
        <v>195</v>
      </c>
      <c r="F1108" s="51"/>
    </row>
    <row r="1109" spans="1:6" x14ac:dyDescent="0.15">
      <c r="A1109" s="80">
        <v>143358260</v>
      </c>
      <c r="B1109" s="41" t="s">
        <v>187</v>
      </c>
      <c r="C1109" s="58" t="s">
        <v>37</v>
      </c>
      <c r="D1109" s="59">
        <v>140</v>
      </c>
      <c r="E1109" s="81" t="s">
        <v>195</v>
      </c>
      <c r="F1109" s="50"/>
    </row>
    <row r="1110" spans="1:6" x14ac:dyDescent="0.15">
      <c r="A1110" s="80">
        <v>143358270</v>
      </c>
      <c r="B1110" s="41" t="s">
        <v>187</v>
      </c>
      <c r="C1110" s="58" t="s">
        <v>78</v>
      </c>
      <c r="D1110" s="61">
        <v>743</v>
      </c>
      <c r="E1110" s="81" t="s">
        <v>195</v>
      </c>
      <c r="F1110" s="50"/>
    </row>
    <row r="1111" spans="1:6" x14ac:dyDescent="0.15">
      <c r="A1111" s="80">
        <v>143358271</v>
      </c>
      <c r="B1111" s="41" t="s">
        <v>187</v>
      </c>
      <c r="C1111" s="58" t="s">
        <v>78</v>
      </c>
      <c r="D1111" s="59">
        <v>743</v>
      </c>
      <c r="E1111" s="81" t="s">
        <v>195</v>
      </c>
      <c r="F1111" s="51"/>
    </row>
    <row r="1112" spans="1:6" x14ac:dyDescent="0.15">
      <c r="A1112" s="80">
        <v>143358274</v>
      </c>
      <c r="B1112" s="41" t="s">
        <v>187</v>
      </c>
      <c r="C1112" s="58" t="s">
        <v>124</v>
      </c>
      <c r="D1112" s="59">
        <v>404</v>
      </c>
      <c r="E1112" s="81" t="s">
        <v>195</v>
      </c>
      <c r="F1112" s="50"/>
    </row>
    <row r="1113" spans="1:6" x14ac:dyDescent="0.15">
      <c r="A1113" s="80">
        <v>143358278</v>
      </c>
      <c r="B1113" s="41" t="s">
        <v>187</v>
      </c>
      <c r="C1113" s="58" t="s">
        <v>37</v>
      </c>
      <c r="D1113" s="61">
        <v>47</v>
      </c>
      <c r="E1113" s="81" t="s">
        <v>195</v>
      </c>
      <c r="F1113" s="50"/>
    </row>
    <row r="1114" spans="1:6" x14ac:dyDescent="0.15">
      <c r="A1114" s="80">
        <v>143358278</v>
      </c>
      <c r="B1114" s="41" t="s">
        <v>187</v>
      </c>
      <c r="C1114" s="58" t="s">
        <v>37</v>
      </c>
      <c r="D1114" s="59">
        <v>279</v>
      </c>
      <c r="E1114" s="81" t="s">
        <v>195</v>
      </c>
      <c r="F1114" s="50"/>
    </row>
    <row r="1115" spans="1:6" x14ac:dyDescent="0.15">
      <c r="A1115" s="80">
        <v>143358278</v>
      </c>
      <c r="B1115" s="41" t="s">
        <v>187</v>
      </c>
      <c r="C1115" s="58" t="s">
        <v>37</v>
      </c>
      <c r="D1115" s="61">
        <v>2506</v>
      </c>
      <c r="E1115" s="81" t="s">
        <v>195</v>
      </c>
      <c r="F1115" s="51"/>
    </row>
    <row r="1116" spans="1:6" x14ac:dyDescent="0.15">
      <c r="A1116" s="80">
        <v>143358278</v>
      </c>
      <c r="B1116" s="41" t="s">
        <v>187</v>
      </c>
      <c r="C1116" s="58" t="s">
        <v>37</v>
      </c>
      <c r="D1116" s="59">
        <v>464</v>
      </c>
      <c r="E1116" s="81" t="s">
        <v>195</v>
      </c>
      <c r="F1116" s="50"/>
    </row>
    <row r="1117" spans="1:6" x14ac:dyDescent="0.15">
      <c r="A1117" s="80">
        <v>143358278</v>
      </c>
      <c r="B1117" s="41" t="s">
        <v>187</v>
      </c>
      <c r="C1117" s="58" t="s">
        <v>37</v>
      </c>
      <c r="D1117" s="59">
        <v>10440</v>
      </c>
      <c r="E1117" s="81" t="s">
        <v>195</v>
      </c>
      <c r="F1117" s="51"/>
    </row>
    <row r="1118" spans="1:6" x14ac:dyDescent="0.15">
      <c r="A1118" s="80">
        <v>143358278</v>
      </c>
      <c r="B1118" s="41" t="s">
        <v>187</v>
      </c>
      <c r="C1118" s="58" t="s">
        <v>37</v>
      </c>
      <c r="D1118" s="61">
        <v>116</v>
      </c>
      <c r="E1118" s="81" t="s">
        <v>195</v>
      </c>
      <c r="F1118" s="50"/>
    </row>
    <row r="1119" spans="1:6" x14ac:dyDescent="0.15">
      <c r="A1119" s="80">
        <v>143358278</v>
      </c>
      <c r="B1119" s="41" t="s">
        <v>187</v>
      </c>
      <c r="C1119" s="58" t="s">
        <v>37</v>
      </c>
      <c r="D1119" s="61">
        <v>4009</v>
      </c>
      <c r="E1119" s="81" t="s">
        <v>195</v>
      </c>
      <c r="F1119" s="51"/>
    </row>
    <row r="1120" spans="1:6" x14ac:dyDescent="0.15">
      <c r="A1120" s="80">
        <v>143358280</v>
      </c>
      <c r="B1120" s="41" t="s">
        <v>187</v>
      </c>
      <c r="C1120" s="58" t="s">
        <v>37</v>
      </c>
      <c r="D1120" s="61">
        <v>1485</v>
      </c>
      <c r="E1120" s="81" t="s">
        <v>195</v>
      </c>
      <c r="F1120" s="50"/>
    </row>
    <row r="1121" spans="1:6" x14ac:dyDescent="0.15">
      <c r="A1121" s="80">
        <v>143358280</v>
      </c>
      <c r="B1121" s="41" t="s">
        <v>187</v>
      </c>
      <c r="C1121" s="58" t="s">
        <v>37</v>
      </c>
      <c r="D1121" s="59">
        <v>4455</v>
      </c>
      <c r="E1121" s="81" t="s">
        <v>195</v>
      </c>
      <c r="F1121" s="51"/>
    </row>
    <row r="1122" spans="1:6" x14ac:dyDescent="0.15">
      <c r="A1122" s="80">
        <v>143358280</v>
      </c>
      <c r="B1122" s="41" t="s">
        <v>187</v>
      </c>
      <c r="C1122" s="58" t="s">
        <v>37</v>
      </c>
      <c r="D1122" s="59">
        <v>6682</v>
      </c>
      <c r="E1122" s="81" t="s">
        <v>195</v>
      </c>
      <c r="F1122" s="51"/>
    </row>
    <row r="1123" spans="1:6" x14ac:dyDescent="0.15">
      <c r="A1123" s="80">
        <v>143358280</v>
      </c>
      <c r="B1123" s="41" t="s">
        <v>187</v>
      </c>
      <c r="C1123" s="58" t="s">
        <v>37</v>
      </c>
      <c r="D1123" s="61">
        <v>1485</v>
      </c>
      <c r="E1123" s="81" t="s">
        <v>195</v>
      </c>
      <c r="F1123" s="50"/>
    </row>
    <row r="1124" spans="1:6" x14ac:dyDescent="0.15">
      <c r="A1124" s="80">
        <v>143358291</v>
      </c>
      <c r="B1124" s="41" t="s">
        <v>187</v>
      </c>
      <c r="C1124" s="58" t="s">
        <v>78</v>
      </c>
      <c r="D1124" s="61">
        <v>5012</v>
      </c>
      <c r="E1124" s="81" t="s">
        <v>195</v>
      </c>
      <c r="F1124" s="50"/>
    </row>
    <row r="1125" spans="1:6" x14ac:dyDescent="0.15">
      <c r="A1125" s="80">
        <v>143358291</v>
      </c>
      <c r="B1125" s="41" t="s">
        <v>187</v>
      </c>
      <c r="C1125" s="58" t="s">
        <v>78</v>
      </c>
      <c r="D1125" s="59">
        <v>5012</v>
      </c>
      <c r="E1125" s="81" t="s">
        <v>195</v>
      </c>
      <c r="F1125" s="51"/>
    </row>
    <row r="1126" spans="1:6" x14ac:dyDescent="0.15">
      <c r="A1126" s="80">
        <v>143358291</v>
      </c>
      <c r="B1126" s="41" t="s">
        <v>187</v>
      </c>
      <c r="C1126" s="58" t="s">
        <v>78</v>
      </c>
      <c r="D1126" s="61">
        <v>15312</v>
      </c>
      <c r="E1126" s="81" t="s">
        <v>195</v>
      </c>
      <c r="F1126" s="51"/>
    </row>
    <row r="1127" spans="1:6" x14ac:dyDescent="0.15">
      <c r="A1127" s="80">
        <v>143358291</v>
      </c>
      <c r="B1127" s="41" t="s">
        <v>187</v>
      </c>
      <c r="C1127" s="58" t="s">
        <v>78</v>
      </c>
      <c r="D1127" s="59">
        <v>4385</v>
      </c>
      <c r="E1127" s="81" t="s">
        <v>195</v>
      </c>
      <c r="F1127" s="51"/>
    </row>
    <row r="1128" spans="1:6" x14ac:dyDescent="0.15">
      <c r="A1128" s="80">
        <v>143358293</v>
      </c>
      <c r="B1128" s="41" t="s">
        <v>187</v>
      </c>
      <c r="C1128" s="58" t="s">
        <v>78</v>
      </c>
      <c r="D1128" s="59">
        <v>4455</v>
      </c>
      <c r="E1128" s="81" t="s">
        <v>195</v>
      </c>
      <c r="F1128" s="50"/>
    </row>
    <row r="1129" spans="1:6" x14ac:dyDescent="0.15">
      <c r="A1129" s="80">
        <v>143358293</v>
      </c>
      <c r="B1129" s="41" t="s">
        <v>187</v>
      </c>
      <c r="C1129" s="58" t="s">
        <v>78</v>
      </c>
      <c r="D1129" s="61">
        <v>30624</v>
      </c>
      <c r="E1129" s="81" t="s">
        <v>195</v>
      </c>
      <c r="F1129" s="51"/>
    </row>
    <row r="1130" spans="1:6" x14ac:dyDescent="0.15">
      <c r="A1130" s="80">
        <v>143358293</v>
      </c>
      <c r="B1130" s="41" t="s">
        <v>187</v>
      </c>
      <c r="C1130" s="58" t="s">
        <v>78</v>
      </c>
      <c r="D1130" s="59">
        <v>2088</v>
      </c>
      <c r="E1130" s="81" t="s">
        <v>195</v>
      </c>
      <c r="F1130" s="50"/>
    </row>
    <row r="1131" spans="1:6" x14ac:dyDescent="0.15">
      <c r="A1131" s="80">
        <v>143358304</v>
      </c>
      <c r="B1131" s="41" t="s">
        <v>187</v>
      </c>
      <c r="C1131" s="58" t="s">
        <v>37</v>
      </c>
      <c r="D1131" s="61">
        <v>743</v>
      </c>
      <c r="E1131" s="81" t="s">
        <v>195</v>
      </c>
      <c r="F1131" s="50"/>
    </row>
    <row r="1132" spans="1:6" x14ac:dyDescent="0.15">
      <c r="A1132" s="80">
        <v>143358304</v>
      </c>
      <c r="B1132" s="41" t="s">
        <v>187</v>
      </c>
      <c r="C1132" s="58" t="s">
        <v>37</v>
      </c>
      <c r="D1132" s="59">
        <v>4455</v>
      </c>
      <c r="E1132" s="81" t="s">
        <v>195</v>
      </c>
      <c r="F1132" s="51"/>
    </row>
    <row r="1133" spans="1:6" x14ac:dyDescent="0.15">
      <c r="A1133" s="80">
        <v>143358305</v>
      </c>
      <c r="B1133" s="41" t="s">
        <v>187</v>
      </c>
      <c r="C1133" s="58" t="s">
        <v>37</v>
      </c>
      <c r="D1133" s="59">
        <v>279</v>
      </c>
      <c r="E1133" s="81" t="s">
        <v>195</v>
      </c>
      <c r="F1133" s="50"/>
    </row>
    <row r="1134" spans="1:6" x14ac:dyDescent="0.15">
      <c r="A1134" s="80">
        <v>143358305</v>
      </c>
      <c r="B1134" s="41" t="s">
        <v>187</v>
      </c>
      <c r="C1134" s="58" t="s">
        <v>37</v>
      </c>
      <c r="D1134" s="59">
        <v>464</v>
      </c>
      <c r="E1134" s="81" t="s">
        <v>195</v>
      </c>
      <c r="F1134" s="51"/>
    </row>
    <row r="1135" spans="1:6" x14ac:dyDescent="0.15">
      <c r="A1135" s="80">
        <v>143358305</v>
      </c>
      <c r="B1135" s="41" t="s">
        <v>187</v>
      </c>
      <c r="C1135" s="58" t="s">
        <v>37</v>
      </c>
      <c r="D1135" s="61">
        <v>232</v>
      </c>
      <c r="E1135" s="81" t="s">
        <v>195</v>
      </c>
      <c r="F1135" s="50"/>
    </row>
    <row r="1136" spans="1:6" x14ac:dyDescent="0.15">
      <c r="A1136" s="80">
        <v>143358306</v>
      </c>
      <c r="B1136" s="41" t="s">
        <v>187</v>
      </c>
      <c r="C1136" s="58" t="s">
        <v>37</v>
      </c>
      <c r="D1136" s="61">
        <v>140</v>
      </c>
      <c r="E1136" s="81" t="s">
        <v>195</v>
      </c>
      <c r="F1136" s="51"/>
    </row>
    <row r="1137" spans="1:6" x14ac:dyDescent="0.15">
      <c r="A1137" s="80">
        <v>143358306</v>
      </c>
      <c r="B1137" s="41" t="s">
        <v>187</v>
      </c>
      <c r="C1137" s="58" t="s">
        <v>37</v>
      </c>
      <c r="D1137" s="59">
        <v>168</v>
      </c>
      <c r="E1137" s="81" t="s">
        <v>195</v>
      </c>
      <c r="F1137" s="50"/>
    </row>
    <row r="1138" spans="1:6" x14ac:dyDescent="0.15">
      <c r="A1138" s="80">
        <v>143358306</v>
      </c>
      <c r="B1138" s="41" t="s">
        <v>187</v>
      </c>
      <c r="C1138" s="58" t="s">
        <v>37</v>
      </c>
      <c r="D1138" s="61">
        <v>279</v>
      </c>
      <c r="E1138" s="81" t="s">
        <v>195</v>
      </c>
      <c r="F1138" s="50"/>
    </row>
    <row r="1139" spans="1:6" x14ac:dyDescent="0.15">
      <c r="A1139" s="80">
        <v>143358315</v>
      </c>
      <c r="B1139" s="41" t="s">
        <v>188</v>
      </c>
      <c r="C1139" s="58" t="s">
        <v>124</v>
      </c>
      <c r="D1139" s="59">
        <v>98</v>
      </c>
      <c r="E1139" s="81" t="s">
        <v>195</v>
      </c>
      <c r="F1139" s="51"/>
    </row>
    <row r="1140" spans="1:6" x14ac:dyDescent="0.15">
      <c r="A1140" s="80">
        <v>143368339</v>
      </c>
      <c r="B1140" s="41" t="s">
        <v>187</v>
      </c>
      <c r="C1140" s="58" t="s">
        <v>37</v>
      </c>
      <c r="D1140" s="61">
        <v>706</v>
      </c>
      <c r="E1140" s="81" t="s">
        <v>195</v>
      </c>
      <c r="F1140" s="50"/>
    </row>
    <row r="1141" spans="1:6" x14ac:dyDescent="0.15">
      <c r="A1141" s="80">
        <v>143368339</v>
      </c>
      <c r="B1141" s="41" t="s">
        <v>187</v>
      </c>
      <c r="C1141" s="58" t="s">
        <v>37</v>
      </c>
      <c r="D1141" s="61">
        <v>743</v>
      </c>
      <c r="E1141" s="81" t="s">
        <v>195</v>
      </c>
      <c r="F1141" s="51"/>
    </row>
    <row r="1142" spans="1:6" x14ac:dyDescent="0.15">
      <c r="A1142" s="80">
        <v>143368342</v>
      </c>
      <c r="B1142" s="41" t="s">
        <v>187</v>
      </c>
      <c r="C1142" s="58" t="s">
        <v>37</v>
      </c>
      <c r="D1142" s="59">
        <v>836</v>
      </c>
      <c r="E1142" s="81" t="s">
        <v>195</v>
      </c>
      <c r="F1142" s="51"/>
    </row>
    <row r="1143" spans="1:6" x14ac:dyDescent="0.15">
      <c r="A1143" s="80">
        <v>143368355</v>
      </c>
      <c r="B1143" s="41" t="s">
        <v>188</v>
      </c>
      <c r="C1143" s="58" t="s">
        <v>7</v>
      </c>
      <c r="D1143" s="61">
        <v>140</v>
      </c>
      <c r="E1143" s="81" t="s">
        <v>195</v>
      </c>
      <c r="F1143" s="50"/>
    </row>
    <row r="1144" spans="1:6" x14ac:dyDescent="0.15">
      <c r="A1144" s="80">
        <v>143368355</v>
      </c>
      <c r="B1144" s="41" t="s">
        <v>188</v>
      </c>
      <c r="C1144" s="58" t="s">
        <v>7</v>
      </c>
      <c r="D1144" s="61">
        <v>21382</v>
      </c>
      <c r="E1144" s="81" t="s">
        <v>195</v>
      </c>
      <c r="F1144" s="50"/>
    </row>
    <row r="1145" spans="1:6" x14ac:dyDescent="0.15">
      <c r="A1145" s="80">
        <v>143368361</v>
      </c>
      <c r="B1145" s="41" t="s">
        <v>188</v>
      </c>
      <c r="C1145" s="58" t="s">
        <v>7</v>
      </c>
      <c r="D1145" s="59">
        <v>1170</v>
      </c>
      <c r="E1145" s="81" t="s">
        <v>195</v>
      </c>
      <c r="F1145" s="51"/>
    </row>
    <row r="1146" spans="1:6" x14ac:dyDescent="0.15">
      <c r="A1146" s="80">
        <v>143368362</v>
      </c>
      <c r="B1146" s="41" t="s">
        <v>188</v>
      </c>
      <c r="C1146" s="58" t="s">
        <v>78</v>
      </c>
      <c r="D1146" s="61">
        <v>1692</v>
      </c>
      <c r="E1146" s="81" t="s">
        <v>195</v>
      </c>
      <c r="F1146" s="51"/>
    </row>
    <row r="1147" spans="1:6" x14ac:dyDescent="0.15">
      <c r="A1147" s="80">
        <v>143368362</v>
      </c>
      <c r="B1147" s="41" t="s">
        <v>188</v>
      </c>
      <c r="C1147" s="58" t="s">
        <v>78</v>
      </c>
      <c r="D1147" s="59">
        <v>1044</v>
      </c>
      <c r="E1147" s="81" t="s">
        <v>195</v>
      </c>
      <c r="F1147" s="50"/>
    </row>
    <row r="1148" spans="1:6" x14ac:dyDescent="0.15">
      <c r="A1148" s="80">
        <v>143368362</v>
      </c>
      <c r="B1148" s="41" t="s">
        <v>188</v>
      </c>
      <c r="C1148" s="58" t="s">
        <v>78</v>
      </c>
      <c r="D1148" s="61">
        <v>669</v>
      </c>
      <c r="E1148" s="81" t="s">
        <v>195</v>
      </c>
      <c r="F1148" s="51"/>
    </row>
    <row r="1149" spans="1:6" x14ac:dyDescent="0.15">
      <c r="A1149" s="80">
        <v>143368362</v>
      </c>
      <c r="B1149" s="41" t="s">
        <v>188</v>
      </c>
      <c r="C1149" s="58" t="s">
        <v>78</v>
      </c>
      <c r="D1149" s="59">
        <v>543</v>
      </c>
      <c r="E1149" s="81" t="s">
        <v>195</v>
      </c>
      <c r="F1149" s="50"/>
    </row>
    <row r="1150" spans="1:6" x14ac:dyDescent="0.15">
      <c r="A1150" s="80">
        <v>143368366</v>
      </c>
      <c r="B1150" s="41" t="s">
        <v>187</v>
      </c>
      <c r="C1150" s="58" t="s">
        <v>37</v>
      </c>
      <c r="D1150" s="59">
        <v>557</v>
      </c>
      <c r="E1150" s="81" t="s">
        <v>195</v>
      </c>
      <c r="F1150" s="50"/>
    </row>
    <row r="1151" spans="1:6" x14ac:dyDescent="0.15">
      <c r="A1151" s="80">
        <v>143368366</v>
      </c>
      <c r="B1151" s="41" t="s">
        <v>187</v>
      </c>
      <c r="C1151" s="58" t="s">
        <v>37</v>
      </c>
      <c r="D1151" s="59">
        <v>743</v>
      </c>
      <c r="E1151" s="81" t="s">
        <v>195</v>
      </c>
      <c r="F1151" s="51"/>
    </row>
    <row r="1152" spans="1:6" x14ac:dyDescent="0.15">
      <c r="A1152" s="80">
        <v>143368366</v>
      </c>
      <c r="B1152" s="41" t="s">
        <v>187</v>
      </c>
      <c r="C1152" s="58" t="s">
        <v>37</v>
      </c>
      <c r="D1152" s="61">
        <v>4455</v>
      </c>
      <c r="E1152" s="81" t="s">
        <v>195</v>
      </c>
      <c r="F1152" s="50"/>
    </row>
    <row r="1153" spans="1:6" x14ac:dyDescent="0.15">
      <c r="A1153" s="80">
        <v>143368366</v>
      </c>
      <c r="B1153" s="41" t="s">
        <v>187</v>
      </c>
      <c r="C1153" s="58" t="s">
        <v>37</v>
      </c>
      <c r="D1153" s="59">
        <v>6682</v>
      </c>
      <c r="E1153" s="81" t="s">
        <v>195</v>
      </c>
      <c r="F1153" s="51"/>
    </row>
    <row r="1154" spans="1:6" x14ac:dyDescent="0.15">
      <c r="A1154" s="80">
        <v>143368366</v>
      </c>
      <c r="B1154" s="41" t="s">
        <v>187</v>
      </c>
      <c r="C1154" s="58" t="s">
        <v>37</v>
      </c>
      <c r="D1154" s="61">
        <v>743</v>
      </c>
      <c r="E1154" s="81" t="s">
        <v>195</v>
      </c>
      <c r="F1154" s="51"/>
    </row>
    <row r="1155" spans="1:6" x14ac:dyDescent="0.15">
      <c r="A1155" s="80">
        <v>143368370</v>
      </c>
      <c r="B1155" s="41" t="s">
        <v>187</v>
      </c>
      <c r="C1155" s="58" t="s">
        <v>37</v>
      </c>
      <c r="D1155" s="61">
        <v>4176</v>
      </c>
      <c r="E1155" s="81" t="s">
        <v>195</v>
      </c>
      <c r="F1155" s="50"/>
    </row>
    <row r="1156" spans="1:6" x14ac:dyDescent="0.15">
      <c r="A1156" s="80">
        <v>143368373</v>
      </c>
      <c r="B1156" s="41" t="s">
        <v>187</v>
      </c>
      <c r="C1156" s="58" t="s">
        <v>37</v>
      </c>
      <c r="D1156" s="61">
        <v>2228</v>
      </c>
      <c r="E1156" s="81" t="s">
        <v>195</v>
      </c>
      <c r="F1156" s="50"/>
    </row>
    <row r="1157" spans="1:6" x14ac:dyDescent="0.15">
      <c r="A1157" s="80">
        <v>143368381</v>
      </c>
      <c r="B1157" s="41" t="s">
        <v>189</v>
      </c>
      <c r="C1157" s="58" t="s">
        <v>37</v>
      </c>
      <c r="D1157" s="59">
        <v>650</v>
      </c>
      <c r="E1157" s="81" t="s">
        <v>195</v>
      </c>
      <c r="F1157" s="51"/>
    </row>
    <row r="1158" spans="1:6" x14ac:dyDescent="0.15">
      <c r="A1158" s="80">
        <v>143368382</v>
      </c>
      <c r="B1158" s="41" t="s">
        <v>188</v>
      </c>
      <c r="C1158" s="58" t="s">
        <v>78</v>
      </c>
      <c r="D1158" s="61">
        <v>5197</v>
      </c>
      <c r="E1158" s="81" t="s">
        <v>195</v>
      </c>
      <c r="F1158" s="50"/>
    </row>
    <row r="1159" spans="1:6" x14ac:dyDescent="0.15">
      <c r="A1159" s="80">
        <v>143368382</v>
      </c>
      <c r="B1159" s="41" t="s">
        <v>188</v>
      </c>
      <c r="C1159" s="58" t="s">
        <v>78</v>
      </c>
      <c r="D1159" s="59">
        <v>223</v>
      </c>
      <c r="E1159" s="81" t="s">
        <v>195</v>
      </c>
      <c r="F1159" s="51"/>
    </row>
    <row r="1160" spans="1:6" x14ac:dyDescent="0.15">
      <c r="A1160" s="80">
        <v>143368382</v>
      </c>
      <c r="B1160" s="41" t="s">
        <v>188</v>
      </c>
      <c r="C1160" s="58" t="s">
        <v>78</v>
      </c>
      <c r="D1160" s="61">
        <v>2228</v>
      </c>
      <c r="E1160" s="81" t="s">
        <v>195</v>
      </c>
      <c r="F1160" s="51"/>
    </row>
    <row r="1161" spans="1:6" x14ac:dyDescent="0.15">
      <c r="A1161" s="80">
        <v>143368382</v>
      </c>
      <c r="B1161" s="41" t="s">
        <v>188</v>
      </c>
      <c r="C1161" s="58" t="s">
        <v>78</v>
      </c>
      <c r="D1161" s="59">
        <v>928</v>
      </c>
      <c r="E1161" s="81" t="s">
        <v>195</v>
      </c>
      <c r="F1161" s="50"/>
    </row>
    <row r="1162" spans="1:6" x14ac:dyDescent="0.15">
      <c r="A1162" s="80">
        <v>143368382</v>
      </c>
      <c r="B1162" s="41" t="s">
        <v>188</v>
      </c>
      <c r="C1162" s="58" t="s">
        <v>78</v>
      </c>
      <c r="D1162" s="61">
        <v>1300</v>
      </c>
      <c r="E1162" s="81" t="s">
        <v>195</v>
      </c>
      <c r="F1162" s="51"/>
    </row>
    <row r="1163" spans="1:6" x14ac:dyDescent="0.15">
      <c r="A1163" s="80">
        <v>143368383</v>
      </c>
      <c r="B1163" s="41" t="s">
        <v>188</v>
      </c>
      <c r="C1163" s="58" t="s">
        <v>144</v>
      </c>
      <c r="D1163" s="59">
        <v>2205</v>
      </c>
      <c r="E1163" s="81" t="s">
        <v>195</v>
      </c>
      <c r="F1163" s="50"/>
    </row>
    <row r="1164" spans="1:6" x14ac:dyDescent="0.15">
      <c r="A1164" s="80">
        <v>143368383</v>
      </c>
      <c r="B1164" s="41" t="s">
        <v>188</v>
      </c>
      <c r="C1164" s="58" t="s">
        <v>144</v>
      </c>
      <c r="D1164" s="61">
        <v>6098</v>
      </c>
      <c r="E1164" s="81" t="s">
        <v>195</v>
      </c>
      <c r="F1164" s="51"/>
    </row>
    <row r="1165" spans="1:6" x14ac:dyDescent="0.15">
      <c r="A1165" s="80">
        <v>143368384</v>
      </c>
      <c r="B1165" s="41" t="s">
        <v>187</v>
      </c>
      <c r="C1165" s="58" t="s">
        <v>78</v>
      </c>
      <c r="D1165" s="61">
        <v>3341</v>
      </c>
      <c r="E1165" s="81" t="s">
        <v>195</v>
      </c>
      <c r="F1165" s="50"/>
    </row>
    <row r="1166" spans="1:6" x14ac:dyDescent="0.15">
      <c r="A1166" s="80">
        <v>143368384</v>
      </c>
      <c r="B1166" s="41" t="s">
        <v>187</v>
      </c>
      <c r="C1166" s="58" t="s">
        <v>78</v>
      </c>
      <c r="D1166" s="59">
        <v>3341</v>
      </c>
      <c r="E1166" s="81" t="s">
        <v>195</v>
      </c>
      <c r="F1166" s="50"/>
    </row>
    <row r="1167" spans="1:6" x14ac:dyDescent="0.15">
      <c r="A1167" s="80">
        <v>143368384</v>
      </c>
      <c r="B1167" s="41" t="s">
        <v>187</v>
      </c>
      <c r="C1167" s="58" t="s">
        <v>78</v>
      </c>
      <c r="D1167" s="61">
        <v>20880</v>
      </c>
      <c r="E1167" s="81" t="s">
        <v>195</v>
      </c>
      <c r="F1167" s="51"/>
    </row>
    <row r="1168" spans="1:6" x14ac:dyDescent="0.15">
      <c r="A1168" s="80">
        <v>143368384</v>
      </c>
      <c r="B1168" s="41" t="s">
        <v>187</v>
      </c>
      <c r="C1168" s="58" t="s">
        <v>78</v>
      </c>
      <c r="D1168" s="59">
        <v>5847</v>
      </c>
      <c r="E1168" s="81" t="s">
        <v>195</v>
      </c>
      <c r="F1168" s="50"/>
    </row>
    <row r="1169" spans="1:6" x14ac:dyDescent="0.15">
      <c r="A1169" s="80">
        <v>143368385</v>
      </c>
      <c r="B1169" s="41" t="s">
        <v>188</v>
      </c>
      <c r="C1169" s="58" t="s">
        <v>7</v>
      </c>
      <c r="D1169" s="59">
        <v>3174</v>
      </c>
      <c r="E1169" s="81" t="s">
        <v>195</v>
      </c>
      <c r="F1169" s="50"/>
    </row>
    <row r="1170" spans="1:6" x14ac:dyDescent="0.15">
      <c r="A1170" s="80">
        <v>143368385</v>
      </c>
      <c r="B1170" s="41" t="s">
        <v>188</v>
      </c>
      <c r="C1170" s="58" t="s">
        <v>7</v>
      </c>
      <c r="D1170" s="61">
        <v>485</v>
      </c>
      <c r="E1170" s="81" t="s">
        <v>195</v>
      </c>
      <c r="F1170" s="51"/>
    </row>
    <row r="1171" spans="1:6" x14ac:dyDescent="0.15">
      <c r="A1171" s="80">
        <v>143368411</v>
      </c>
      <c r="B1171" s="41" t="s">
        <v>187</v>
      </c>
      <c r="C1171" s="58" t="s">
        <v>37</v>
      </c>
      <c r="D1171" s="61">
        <v>2506</v>
      </c>
      <c r="E1171" s="81" t="s">
        <v>195</v>
      </c>
      <c r="F1171" s="50"/>
    </row>
    <row r="1172" spans="1:6" x14ac:dyDescent="0.15">
      <c r="A1172" s="80">
        <v>143368411</v>
      </c>
      <c r="B1172" s="41" t="s">
        <v>187</v>
      </c>
      <c r="C1172" s="58" t="s">
        <v>37</v>
      </c>
      <c r="D1172" s="61">
        <v>464</v>
      </c>
      <c r="E1172" s="81" t="s">
        <v>195</v>
      </c>
      <c r="F1172" s="50"/>
    </row>
    <row r="1173" spans="1:6" x14ac:dyDescent="0.15">
      <c r="A1173" s="80">
        <v>143368411</v>
      </c>
      <c r="B1173" s="41" t="s">
        <v>187</v>
      </c>
      <c r="C1173" s="58" t="s">
        <v>37</v>
      </c>
      <c r="D1173" s="59">
        <v>140</v>
      </c>
      <c r="E1173" s="81" t="s">
        <v>195</v>
      </c>
      <c r="F1173" s="51"/>
    </row>
    <row r="1174" spans="1:6" x14ac:dyDescent="0.15">
      <c r="A1174" s="80">
        <v>143368413</v>
      </c>
      <c r="B1174" s="41" t="s">
        <v>187</v>
      </c>
      <c r="C1174" s="58" t="s">
        <v>37</v>
      </c>
      <c r="D1174" s="59">
        <v>743</v>
      </c>
      <c r="E1174" s="81" t="s">
        <v>195</v>
      </c>
      <c r="F1174" s="50"/>
    </row>
    <row r="1175" spans="1:6" x14ac:dyDescent="0.15">
      <c r="A1175" s="80">
        <v>143368413</v>
      </c>
      <c r="B1175" s="41" t="s">
        <v>187</v>
      </c>
      <c r="C1175" s="58" t="s">
        <v>37</v>
      </c>
      <c r="D1175" s="61">
        <v>5457</v>
      </c>
      <c r="E1175" s="81" t="s">
        <v>195</v>
      </c>
      <c r="F1175" s="50"/>
    </row>
    <row r="1176" spans="1:6" x14ac:dyDescent="0.15">
      <c r="A1176" s="80">
        <v>143368413</v>
      </c>
      <c r="B1176" s="41" t="s">
        <v>187</v>
      </c>
      <c r="C1176" s="58" t="s">
        <v>37</v>
      </c>
      <c r="D1176" s="61">
        <v>3341</v>
      </c>
      <c r="E1176" s="81" t="s">
        <v>195</v>
      </c>
      <c r="F1176" s="50"/>
    </row>
    <row r="1177" spans="1:6" x14ac:dyDescent="0.15">
      <c r="A1177" s="80">
        <v>143368413</v>
      </c>
      <c r="B1177" s="41" t="s">
        <v>187</v>
      </c>
      <c r="C1177" s="58" t="s">
        <v>37</v>
      </c>
      <c r="D1177" s="59">
        <v>743</v>
      </c>
      <c r="E1177" s="81" t="s">
        <v>195</v>
      </c>
      <c r="F1177" s="51"/>
    </row>
    <row r="1178" spans="1:6" x14ac:dyDescent="0.15">
      <c r="A1178" s="80">
        <v>143368426</v>
      </c>
      <c r="B1178" s="41" t="s">
        <v>188</v>
      </c>
      <c r="C1178" s="58" t="s">
        <v>144</v>
      </c>
      <c r="D1178" s="61">
        <v>817</v>
      </c>
      <c r="E1178" s="81" t="s">
        <v>195</v>
      </c>
      <c r="F1178" s="51"/>
    </row>
    <row r="1179" spans="1:6" x14ac:dyDescent="0.15">
      <c r="A1179" s="80">
        <v>143368426</v>
      </c>
      <c r="B1179" s="41" t="s">
        <v>188</v>
      </c>
      <c r="C1179" s="58" t="s">
        <v>144</v>
      </c>
      <c r="D1179" s="59">
        <v>9800</v>
      </c>
      <c r="E1179" s="81" t="s">
        <v>195</v>
      </c>
      <c r="F1179" s="50"/>
    </row>
    <row r="1180" spans="1:6" x14ac:dyDescent="0.15">
      <c r="A1180" s="80">
        <v>143368427</v>
      </c>
      <c r="B1180" s="41" t="s">
        <v>188</v>
      </c>
      <c r="C1180" s="58" t="s">
        <v>144</v>
      </c>
      <c r="D1180" s="61">
        <v>4455</v>
      </c>
      <c r="E1180" s="81" t="s">
        <v>195</v>
      </c>
      <c r="F1180" s="51"/>
    </row>
    <row r="1181" spans="1:6" x14ac:dyDescent="0.15">
      <c r="A1181" s="80">
        <v>143368430</v>
      </c>
      <c r="B1181" s="41" t="s">
        <v>188</v>
      </c>
      <c r="C1181" s="58" t="s">
        <v>7</v>
      </c>
      <c r="D1181" s="61">
        <v>335</v>
      </c>
      <c r="E1181" s="81" t="s">
        <v>195</v>
      </c>
      <c r="F1181" s="51"/>
    </row>
    <row r="1182" spans="1:6" x14ac:dyDescent="0.15">
      <c r="A1182" s="80">
        <v>143368436</v>
      </c>
      <c r="B1182" s="41" t="s">
        <v>188</v>
      </c>
      <c r="C1182" s="58" t="s">
        <v>124</v>
      </c>
      <c r="D1182" s="59">
        <v>237</v>
      </c>
      <c r="E1182" s="81" t="s">
        <v>195</v>
      </c>
      <c r="F1182" s="51"/>
    </row>
    <row r="1183" spans="1:6" x14ac:dyDescent="0.15">
      <c r="A1183" s="80">
        <v>143368449</v>
      </c>
      <c r="B1183" s="41" t="s">
        <v>187</v>
      </c>
      <c r="C1183" s="58" t="s">
        <v>37</v>
      </c>
      <c r="D1183" s="59">
        <v>1671</v>
      </c>
      <c r="E1183" s="81" t="s">
        <v>195</v>
      </c>
      <c r="F1183" s="50"/>
    </row>
    <row r="1184" spans="1:6" x14ac:dyDescent="0.15">
      <c r="A1184" s="80">
        <v>143368449</v>
      </c>
      <c r="B1184" s="41" t="s">
        <v>187</v>
      </c>
      <c r="C1184" s="58" t="s">
        <v>37</v>
      </c>
      <c r="D1184" s="61">
        <v>297</v>
      </c>
      <c r="E1184" s="81" t="s">
        <v>195</v>
      </c>
      <c r="F1184" s="50"/>
    </row>
    <row r="1185" spans="1:6" x14ac:dyDescent="0.15">
      <c r="A1185" s="80">
        <v>143368449</v>
      </c>
      <c r="B1185" s="41" t="s">
        <v>187</v>
      </c>
      <c r="C1185" s="58" t="s">
        <v>37</v>
      </c>
      <c r="D1185" s="59">
        <v>2228</v>
      </c>
      <c r="E1185" s="81" t="s">
        <v>195</v>
      </c>
      <c r="F1185" s="50"/>
    </row>
    <row r="1186" spans="1:6" x14ac:dyDescent="0.15">
      <c r="A1186" s="80">
        <v>143368449</v>
      </c>
      <c r="B1186" s="41" t="s">
        <v>187</v>
      </c>
      <c r="C1186" s="58" t="s">
        <v>37</v>
      </c>
      <c r="D1186" s="59">
        <v>1485</v>
      </c>
      <c r="E1186" s="81" t="s">
        <v>195</v>
      </c>
      <c r="F1186" s="51"/>
    </row>
    <row r="1187" spans="1:6" x14ac:dyDescent="0.15">
      <c r="A1187" s="80">
        <v>143368454</v>
      </c>
      <c r="B1187" s="41" t="s">
        <v>187</v>
      </c>
      <c r="C1187" s="58" t="s">
        <v>37</v>
      </c>
      <c r="D1187" s="59">
        <v>3341</v>
      </c>
      <c r="E1187" s="81" t="s">
        <v>195</v>
      </c>
      <c r="F1187" s="50"/>
    </row>
    <row r="1188" spans="1:6" x14ac:dyDescent="0.15">
      <c r="A1188" s="80">
        <v>143368454</v>
      </c>
      <c r="B1188" s="41" t="s">
        <v>187</v>
      </c>
      <c r="C1188" s="58" t="s">
        <v>37</v>
      </c>
      <c r="D1188" s="59">
        <v>8352</v>
      </c>
      <c r="E1188" s="81" t="s">
        <v>195</v>
      </c>
      <c r="F1188" s="50"/>
    </row>
    <row r="1189" spans="1:6" x14ac:dyDescent="0.15">
      <c r="A1189" s="80">
        <v>143368458</v>
      </c>
      <c r="B1189" s="41" t="s">
        <v>188</v>
      </c>
      <c r="C1189" s="58" t="s">
        <v>37</v>
      </c>
      <c r="D1189" s="59">
        <v>140</v>
      </c>
      <c r="E1189" s="81" t="s">
        <v>195</v>
      </c>
      <c r="F1189" s="50"/>
    </row>
    <row r="1190" spans="1:6" x14ac:dyDescent="0.15">
      <c r="A1190" s="80">
        <v>143368458</v>
      </c>
      <c r="B1190" s="41" t="s">
        <v>188</v>
      </c>
      <c r="C1190" s="58" t="s">
        <v>37</v>
      </c>
      <c r="D1190" s="61">
        <v>70</v>
      </c>
      <c r="E1190" s="81" t="s">
        <v>195</v>
      </c>
      <c r="F1190" s="50"/>
    </row>
    <row r="1191" spans="1:6" x14ac:dyDescent="0.15">
      <c r="A1191" s="80">
        <v>143368458</v>
      </c>
      <c r="B1191" s="41" t="s">
        <v>188</v>
      </c>
      <c r="C1191" s="58" t="s">
        <v>37</v>
      </c>
      <c r="D1191" s="59">
        <v>140</v>
      </c>
      <c r="E1191" s="81" t="s">
        <v>195</v>
      </c>
      <c r="F1191" s="51"/>
    </row>
    <row r="1192" spans="1:6" x14ac:dyDescent="0.15">
      <c r="A1192" s="80">
        <v>143368458</v>
      </c>
      <c r="B1192" s="41" t="s">
        <v>188</v>
      </c>
      <c r="C1192" s="58" t="s">
        <v>37</v>
      </c>
      <c r="D1192" s="61">
        <v>279</v>
      </c>
      <c r="E1192" s="81" t="s">
        <v>195</v>
      </c>
      <c r="F1192" s="50"/>
    </row>
    <row r="1193" spans="1:6" x14ac:dyDescent="0.15">
      <c r="A1193" s="80">
        <v>143368458</v>
      </c>
      <c r="B1193" s="41" t="s">
        <v>188</v>
      </c>
      <c r="C1193" s="58" t="s">
        <v>37</v>
      </c>
      <c r="D1193" s="59">
        <v>279</v>
      </c>
      <c r="E1193" s="81" t="s">
        <v>195</v>
      </c>
      <c r="F1193" s="50"/>
    </row>
    <row r="1194" spans="1:6" x14ac:dyDescent="0.15">
      <c r="A1194" s="80">
        <v>143368458</v>
      </c>
      <c r="B1194" s="41" t="s">
        <v>188</v>
      </c>
      <c r="C1194" s="58" t="s">
        <v>37</v>
      </c>
      <c r="D1194" s="61">
        <v>140</v>
      </c>
      <c r="E1194" s="81" t="s">
        <v>195</v>
      </c>
      <c r="F1194" s="50"/>
    </row>
    <row r="1195" spans="1:6" x14ac:dyDescent="0.15">
      <c r="A1195" s="80">
        <v>143368464</v>
      </c>
      <c r="B1195" s="41" t="s">
        <v>188</v>
      </c>
      <c r="C1195" s="58" t="s">
        <v>78</v>
      </c>
      <c r="D1195" s="59">
        <v>5568</v>
      </c>
      <c r="E1195" s="81" t="s">
        <v>195</v>
      </c>
      <c r="F1195" s="51"/>
    </row>
    <row r="1196" spans="1:6" x14ac:dyDescent="0.15">
      <c r="A1196" s="80">
        <v>143368464</v>
      </c>
      <c r="B1196" s="41" t="s">
        <v>188</v>
      </c>
      <c r="C1196" s="58" t="s">
        <v>78</v>
      </c>
      <c r="D1196" s="61">
        <v>26448</v>
      </c>
      <c r="E1196" s="81" t="s">
        <v>195</v>
      </c>
      <c r="F1196" s="50"/>
    </row>
    <row r="1197" spans="1:6" x14ac:dyDescent="0.15">
      <c r="A1197" s="80">
        <v>143368464</v>
      </c>
      <c r="B1197" s="41" t="s">
        <v>188</v>
      </c>
      <c r="C1197" s="58" t="s">
        <v>78</v>
      </c>
      <c r="D1197" s="59">
        <v>5847</v>
      </c>
      <c r="E1197" s="81" t="s">
        <v>195</v>
      </c>
      <c r="F1197" s="51"/>
    </row>
    <row r="1198" spans="1:6" x14ac:dyDescent="0.15">
      <c r="A1198" s="80">
        <v>143368465</v>
      </c>
      <c r="B1198" s="41" t="s">
        <v>188</v>
      </c>
      <c r="C1198" s="58" t="s">
        <v>78</v>
      </c>
      <c r="D1198" s="61">
        <v>502</v>
      </c>
      <c r="E1198" s="81" t="s">
        <v>195</v>
      </c>
      <c r="F1198" s="50"/>
    </row>
    <row r="1199" spans="1:6" x14ac:dyDescent="0.15">
      <c r="A1199" s="80">
        <v>143368465</v>
      </c>
      <c r="B1199" s="41" t="s">
        <v>188</v>
      </c>
      <c r="C1199" s="58" t="s">
        <v>78</v>
      </c>
      <c r="D1199" s="59">
        <v>1316</v>
      </c>
      <c r="E1199" s="81" t="s">
        <v>195</v>
      </c>
      <c r="F1199" s="50"/>
    </row>
    <row r="1200" spans="1:6" x14ac:dyDescent="0.15">
      <c r="A1200" s="80">
        <v>143368473</v>
      </c>
      <c r="B1200" s="41" t="s">
        <v>188</v>
      </c>
      <c r="C1200" s="58" t="s">
        <v>7</v>
      </c>
      <c r="D1200" s="59">
        <v>2822</v>
      </c>
      <c r="E1200" s="81" t="s">
        <v>195</v>
      </c>
      <c r="F1200" s="51"/>
    </row>
    <row r="1201" spans="1:6" x14ac:dyDescent="0.15">
      <c r="A1201" s="80">
        <v>143368473</v>
      </c>
      <c r="B1201" s="41" t="s">
        <v>188</v>
      </c>
      <c r="C1201" s="58" t="s">
        <v>7</v>
      </c>
      <c r="D1201" s="61">
        <v>780</v>
      </c>
      <c r="E1201" s="81" t="s">
        <v>195</v>
      </c>
      <c r="F1201" s="50"/>
    </row>
    <row r="1202" spans="1:6" x14ac:dyDescent="0.15">
      <c r="A1202" s="80">
        <v>143368475</v>
      </c>
      <c r="B1202" s="41" t="s">
        <v>188</v>
      </c>
      <c r="C1202" s="58" t="s">
        <v>7</v>
      </c>
      <c r="D1202" s="61">
        <v>325</v>
      </c>
      <c r="E1202" s="81" t="s">
        <v>195</v>
      </c>
      <c r="F1202" s="51"/>
    </row>
    <row r="1203" spans="1:6" x14ac:dyDescent="0.15">
      <c r="A1203" s="80">
        <v>143368475</v>
      </c>
      <c r="B1203" s="41" t="s">
        <v>188</v>
      </c>
      <c r="C1203" s="58" t="s">
        <v>7</v>
      </c>
      <c r="D1203" s="59">
        <v>186</v>
      </c>
      <c r="E1203" s="81" t="s">
        <v>195</v>
      </c>
      <c r="F1203" s="50"/>
    </row>
    <row r="1204" spans="1:6" x14ac:dyDescent="0.15">
      <c r="A1204" s="80">
        <v>143368475</v>
      </c>
      <c r="B1204" s="41" t="s">
        <v>188</v>
      </c>
      <c r="C1204" s="58" t="s">
        <v>7</v>
      </c>
      <c r="D1204" s="59">
        <v>26727</v>
      </c>
      <c r="E1204" s="81" t="s">
        <v>195</v>
      </c>
      <c r="F1204" s="51"/>
    </row>
    <row r="1205" spans="1:6" x14ac:dyDescent="0.15">
      <c r="A1205" s="80">
        <v>143368476</v>
      </c>
      <c r="B1205" s="41" t="s">
        <v>188</v>
      </c>
      <c r="C1205" s="58" t="s">
        <v>7</v>
      </c>
      <c r="D1205" s="61">
        <v>696</v>
      </c>
      <c r="E1205" s="81" t="s">
        <v>195</v>
      </c>
      <c r="F1205" s="50"/>
    </row>
    <row r="1206" spans="1:6" x14ac:dyDescent="0.15">
      <c r="A1206" s="80">
        <v>143368476</v>
      </c>
      <c r="B1206" s="41" t="s">
        <v>188</v>
      </c>
      <c r="C1206" s="58" t="s">
        <v>7</v>
      </c>
      <c r="D1206" s="59">
        <v>335</v>
      </c>
      <c r="E1206" s="81" t="s">
        <v>195</v>
      </c>
      <c r="F1206" s="51"/>
    </row>
    <row r="1207" spans="1:6" x14ac:dyDescent="0.15">
      <c r="A1207" s="80">
        <v>143368487</v>
      </c>
      <c r="B1207" s="41" t="s">
        <v>187</v>
      </c>
      <c r="C1207" s="58" t="s">
        <v>37</v>
      </c>
      <c r="D1207" s="59">
        <v>1671</v>
      </c>
      <c r="E1207" s="81" t="s">
        <v>195</v>
      </c>
      <c r="F1207" s="50"/>
    </row>
    <row r="1208" spans="1:6" x14ac:dyDescent="0.15">
      <c r="A1208" s="80">
        <v>143368487</v>
      </c>
      <c r="B1208" s="41" t="s">
        <v>187</v>
      </c>
      <c r="C1208" s="58" t="s">
        <v>37</v>
      </c>
      <c r="D1208" s="61">
        <v>372</v>
      </c>
      <c r="E1208" s="81" t="s">
        <v>195</v>
      </c>
      <c r="F1208" s="51"/>
    </row>
    <row r="1209" spans="1:6" x14ac:dyDescent="0.15">
      <c r="A1209" s="80">
        <v>143368492</v>
      </c>
      <c r="B1209" s="41" t="s">
        <v>187</v>
      </c>
      <c r="C1209" s="58" t="s">
        <v>37</v>
      </c>
      <c r="D1209" s="59">
        <v>56</v>
      </c>
      <c r="E1209" s="81" t="s">
        <v>195</v>
      </c>
      <c r="F1209" s="50"/>
    </row>
    <row r="1210" spans="1:6" x14ac:dyDescent="0.15">
      <c r="A1210" s="80">
        <v>143368492</v>
      </c>
      <c r="B1210" s="41" t="s">
        <v>187</v>
      </c>
      <c r="C1210" s="58" t="s">
        <v>37</v>
      </c>
      <c r="D1210" s="61">
        <v>70</v>
      </c>
      <c r="E1210" s="81" t="s">
        <v>195</v>
      </c>
      <c r="F1210" s="51"/>
    </row>
    <row r="1211" spans="1:6" x14ac:dyDescent="0.15">
      <c r="A1211" s="80">
        <v>143368492</v>
      </c>
      <c r="B1211" s="41" t="s">
        <v>187</v>
      </c>
      <c r="C1211" s="58" t="s">
        <v>37</v>
      </c>
      <c r="D1211" s="59">
        <v>98</v>
      </c>
      <c r="E1211" s="81" t="s">
        <v>195</v>
      </c>
      <c r="F1211" s="50"/>
    </row>
    <row r="1212" spans="1:6" x14ac:dyDescent="0.15">
      <c r="A1212" s="80">
        <v>143368503</v>
      </c>
      <c r="B1212" s="41" t="s">
        <v>188</v>
      </c>
      <c r="C1212" s="58" t="s">
        <v>7</v>
      </c>
      <c r="D1212" s="61">
        <v>1253</v>
      </c>
      <c r="E1212" s="81" t="s">
        <v>195</v>
      </c>
      <c r="F1212" s="51"/>
    </row>
    <row r="1213" spans="1:6" x14ac:dyDescent="0.15">
      <c r="A1213" s="80">
        <v>143368503</v>
      </c>
      <c r="B1213" s="41" t="s">
        <v>188</v>
      </c>
      <c r="C1213" s="58" t="s">
        <v>7</v>
      </c>
      <c r="D1213" s="59">
        <v>251</v>
      </c>
      <c r="E1213" s="81" t="s">
        <v>195</v>
      </c>
      <c r="F1213" s="51"/>
    </row>
    <row r="1214" spans="1:6" x14ac:dyDescent="0.15">
      <c r="A1214" s="80">
        <v>143378508</v>
      </c>
      <c r="B1214" s="41" t="s">
        <v>188</v>
      </c>
      <c r="C1214" s="58" t="s">
        <v>37</v>
      </c>
      <c r="D1214" s="59">
        <v>2970</v>
      </c>
      <c r="E1214" s="81" t="s">
        <v>195</v>
      </c>
      <c r="F1214" s="50"/>
    </row>
    <row r="1215" spans="1:6" x14ac:dyDescent="0.15">
      <c r="A1215" s="80">
        <v>143378508</v>
      </c>
      <c r="B1215" s="41" t="s">
        <v>188</v>
      </c>
      <c r="C1215" s="58" t="s">
        <v>37</v>
      </c>
      <c r="D1215" s="61">
        <v>743</v>
      </c>
      <c r="E1215" s="81" t="s">
        <v>195</v>
      </c>
      <c r="F1215" s="51"/>
    </row>
    <row r="1216" spans="1:6" x14ac:dyDescent="0.15">
      <c r="A1216" s="80">
        <v>143378509</v>
      </c>
      <c r="B1216" s="41" t="s">
        <v>188</v>
      </c>
      <c r="C1216" s="58" t="s">
        <v>37</v>
      </c>
      <c r="D1216" s="61">
        <v>4176</v>
      </c>
      <c r="E1216" s="81" t="s">
        <v>195</v>
      </c>
      <c r="F1216" s="50"/>
    </row>
    <row r="1217" spans="1:6" x14ac:dyDescent="0.15">
      <c r="A1217" s="80">
        <v>143378513</v>
      </c>
      <c r="B1217" s="41" t="s">
        <v>188</v>
      </c>
      <c r="C1217" s="58" t="s">
        <v>37</v>
      </c>
      <c r="D1217" s="61">
        <v>557</v>
      </c>
      <c r="E1217" s="81" t="s">
        <v>195</v>
      </c>
      <c r="F1217" s="51"/>
    </row>
    <row r="1218" spans="1:6" x14ac:dyDescent="0.15">
      <c r="A1218" s="80">
        <v>143378513</v>
      </c>
      <c r="B1218" s="41" t="s">
        <v>188</v>
      </c>
      <c r="C1218" s="58" t="s">
        <v>37</v>
      </c>
      <c r="D1218" s="59">
        <v>557</v>
      </c>
      <c r="E1218" s="81" t="s">
        <v>195</v>
      </c>
      <c r="F1218" s="50"/>
    </row>
    <row r="1219" spans="1:6" x14ac:dyDescent="0.15">
      <c r="A1219" s="80">
        <v>143378514</v>
      </c>
      <c r="B1219" s="41" t="s">
        <v>188</v>
      </c>
      <c r="C1219" s="58" t="s">
        <v>78</v>
      </c>
      <c r="D1219" s="61">
        <v>488</v>
      </c>
      <c r="E1219" s="81" t="s">
        <v>195</v>
      </c>
      <c r="F1219" s="50"/>
    </row>
    <row r="1220" spans="1:6" x14ac:dyDescent="0.15">
      <c r="A1220" s="80">
        <v>143378515</v>
      </c>
      <c r="B1220" s="41" t="s">
        <v>188</v>
      </c>
      <c r="C1220" s="58" t="s">
        <v>78</v>
      </c>
      <c r="D1220" s="59">
        <v>743</v>
      </c>
      <c r="E1220" s="81" t="s">
        <v>195</v>
      </c>
      <c r="F1220" s="51"/>
    </row>
    <row r="1221" spans="1:6" x14ac:dyDescent="0.15">
      <c r="A1221" s="80">
        <v>143378516</v>
      </c>
      <c r="B1221" s="41" t="s">
        <v>188</v>
      </c>
      <c r="C1221" s="58" t="s">
        <v>37</v>
      </c>
      <c r="D1221" s="59">
        <v>140</v>
      </c>
      <c r="E1221" s="81" t="s">
        <v>195</v>
      </c>
      <c r="F1221" s="50"/>
    </row>
    <row r="1222" spans="1:6" x14ac:dyDescent="0.15">
      <c r="A1222" s="80">
        <v>143378516</v>
      </c>
      <c r="B1222" s="41" t="s">
        <v>188</v>
      </c>
      <c r="C1222" s="58" t="s">
        <v>37</v>
      </c>
      <c r="D1222" s="61">
        <v>140</v>
      </c>
      <c r="E1222" s="81" t="s">
        <v>195</v>
      </c>
      <c r="F1222" s="50"/>
    </row>
    <row r="1223" spans="1:6" x14ac:dyDescent="0.15">
      <c r="A1223" s="80">
        <v>143378519</v>
      </c>
      <c r="B1223" s="41" t="s">
        <v>188</v>
      </c>
      <c r="C1223" s="58" t="s">
        <v>78</v>
      </c>
      <c r="D1223" s="61">
        <v>4455</v>
      </c>
      <c r="E1223" s="81" t="s">
        <v>195</v>
      </c>
      <c r="F1223" s="50"/>
    </row>
    <row r="1224" spans="1:6" x14ac:dyDescent="0.15">
      <c r="A1224" s="80">
        <v>143378519</v>
      </c>
      <c r="B1224" s="41" t="s">
        <v>188</v>
      </c>
      <c r="C1224" s="58" t="s">
        <v>78</v>
      </c>
      <c r="D1224" s="59">
        <v>29232</v>
      </c>
      <c r="E1224" s="81" t="s">
        <v>195</v>
      </c>
      <c r="F1224" s="50"/>
    </row>
    <row r="1225" spans="1:6" x14ac:dyDescent="0.15">
      <c r="A1225" s="80">
        <v>143378519</v>
      </c>
      <c r="B1225" s="41" t="s">
        <v>188</v>
      </c>
      <c r="C1225" s="58" t="s">
        <v>78</v>
      </c>
      <c r="D1225" s="61">
        <v>5847</v>
      </c>
      <c r="E1225" s="81" t="s">
        <v>195</v>
      </c>
      <c r="F1225" s="51"/>
    </row>
    <row r="1226" spans="1:6" x14ac:dyDescent="0.15">
      <c r="A1226" s="80">
        <v>143378523</v>
      </c>
      <c r="B1226" s="41" t="s">
        <v>188</v>
      </c>
      <c r="C1226" s="58" t="s">
        <v>78</v>
      </c>
      <c r="D1226" s="61">
        <v>502</v>
      </c>
      <c r="E1226" s="81" t="s">
        <v>195</v>
      </c>
      <c r="F1226" s="50"/>
    </row>
    <row r="1227" spans="1:6" x14ac:dyDescent="0.15">
      <c r="A1227" s="80">
        <v>143378523</v>
      </c>
      <c r="B1227" s="41" t="s">
        <v>188</v>
      </c>
      <c r="C1227" s="58" t="s">
        <v>78</v>
      </c>
      <c r="D1227" s="59">
        <v>650</v>
      </c>
      <c r="E1227" s="81" t="s">
        <v>195</v>
      </c>
      <c r="F1227" s="51"/>
    </row>
    <row r="1228" spans="1:6" x14ac:dyDescent="0.15">
      <c r="A1228" s="80">
        <v>143378523</v>
      </c>
      <c r="B1228" s="41" t="s">
        <v>188</v>
      </c>
      <c r="C1228" s="58" t="s">
        <v>78</v>
      </c>
      <c r="D1228" s="61">
        <v>2631</v>
      </c>
      <c r="E1228" s="81" t="s">
        <v>195</v>
      </c>
      <c r="F1228" s="50"/>
    </row>
    <row r="1229" spans="1:6" x14ac:dyDescent="0.15">
      <c r="A1229" s="80">
        <v>143378524</v>
      </c>
      <c r="B1229" s="41" t="s">
        <v>188</v>
      </c>
      <c r="C1229" s="58" t="s">
        <v>78</v>
      </c>
      <c r="D1229" s="61">
        <v>2005</v>
      </c>
      <c r="E1229" s="81" t="s">
        <v>195</v>
      </c>
      <c r="F1229" s="51"/>
    </row>
    <row r="1230" spans="1:6" x14ac:dyDescent="0.15">
      <c r="A1230" s="80">
        <v>143378524</v>
      </c>
      <c r="B1230" s="41" t="s">
        <v>188</v>
      </c>
      <c r="C1230" s="58" t="s">
        <v>78</v>
      </c>
      <c r="D1230" s="59">
        <v>928</v>
      </c>
      <c r="E1230" s="81" t="s">
        <v>195</v>
      </c>
      <c r="F1230" s="50"/>
    </row>
    <row r="1231" spans="1:6" x14ac:dyDescent="0.15">
      <c r="A1231" s="80">
        <v>143378525</v>
      </c>
      <c r="B1231" s="41" t="s">
        <v>188</v>
      </c>
      <c r="C1231" s="58" t="s">
        <v>37</v>
      </c>
      <c r="D1231" s="59">
        <v>1601</v>
      </c>
      <c r="E1231" s="81" t="s">
        <v>195</v>
      </c>
      <c r="F1231" s="51"/>
    </row>
    <row r="1232" spans="1:6" x14ac:dyDescent="0.15">
      <c r="A1232" s="80">
        <v>143378531</v>
      </c>
      <c r="B1232" s="41" t="s">
        <v>188</v>
      </c>
      <c r="C1232" s="58" t="s">
        <v>37</v>
      </c>
      <c r="D1232" s="59">
        <v>1485</v>
      </c>
      <c r="E1232" s="81" t="s">
        <v>195</v>
      </c>
      <c r="F1232" s="51"/>
    </row>
    <row r="1233" spans="1:6" x14ac:dyDescent="0.15">
      <c r="A1233" s="80">
        <v>143378531</v>
      </c>
      <c r="B1233" s="41" t="s">
        <v>188</v>
      </c>
      <c r="C1233" s="58" t="s">
        <v>37</v>
      </c>
      <c r="D1233" s="61">
        <v>4455</v>
      </c>
      <c r="E1233" s="81" t="s">
        <v>195</v>
      </c>
      <c r="F1233" s="50"/>
    </row>
    <row r="1234" spans="1:6" x14ac:dyDescent="0.15">
      <c r="A1234" s="80">
        <v>143378531</v>
      </c>
      <c r="B1234" s="41" t="s">
        <v>188</v>
      </c>
      <c r="C1234" s="58" t="s">
        <v>37</v>
      </c>
      <c r="D1234" s="61">
        <v>1485</v>
      </c>
      <c r="E1234" s="81" t="s">
        <v>195</v>
      </c>
      <c r="F1234" s="51"/>
    </row>
    <row r="1235" spans="1:6" x14ac:dyDescent="0.15">
      <c r="A1235" s="80">
        <v>143378533</v>
      </c>
      <c r="B1235" s="41" t="s">
        <v>188</v>
      </c>
      <c r="C1235" s="58" t="s">
        <v>37</v>
      </c>
      <c r="D1235" s="59">
        <v>279</v>
      </c>
      <c r="E1235" s="81" t="s">
        <v>195</v>
      </c>
      <c r="F1235" s="50"/>
    </row>
    <row r="1236" spans="1:6" x14ac:dyDescent="0.15">
      <c r="A1236" s="80">
        <v>143378561</v>
      </c>
      <c r="B1236" s="41" t="s">
        <v>188</v>
      </c>
      <c r="C1236" s="58" t="s">
        <v>7</v>
      </c>
      <c r="D1236" s="61">
        <v>82</v>
      </c>
      <c r="E1236" s="81" t="s">
        <v>195</v>
      </c>
      <c r="F1236" s="51"/>
    </row>
    <row r="1237" spans="1:6" x14ac:dyDescent="0.15">
      <c r="A1237" s="80">
        <v>143378571</v>
      </c>
      <c r="B1237" s="41" t="s">
        <v>188</v>
      </c>
      <c r="C1237" s="58" t="s">
        <v>37</v>
      </c>
      <c r="D1237" s="59">
        <v>7424</v>
      </c>
      <c r="E1237" s="81" t="s">
        <v>195</v>
      </c>
      <c r="F1237" s="50"/>
    </row>
    <row r="1238" spans="1:6" x14ac:dyDescent="0.15">
      <c r="A1238" s="80">
        <v>143378571</v>
      </c>
      <c r="B1238" s="41" t="s">
        <v>188</v>
      </c>
      <c r="C1238" s="58" t="s">
        <v>37</v>
      </c>
      <c r="D1238" s="59">
        <v>743</v>
      </c>
      <c r="E1238" s="81" t="s">
        <v>195</v>
      </c>
      <c r="F1238" s="51"/>
    </row>
    <row r="1239" spans="1:6" x14ac:dyDescent="0.15">
      <c r="A1239" s="80">
        <v>143378572</v>
      </c>
      <c r="B1239" s="41" t="s">
        <v>188</v>
      </c>
      <c r="C1239" s="58" t="s">
        <v>37</v>
      </c>
      <c r="D1239" s="61">
        <v>232</v>
      </c>
      <c r="E1239" s="81" t="s">
        <v>195</v>
      </c>
      <c r="F1239" s="50"/>
    </row>
    <row r="1240" spans="1:6" x14ac:dyDescent="0.15">
      <c r="A1240" s="80">
        <v>143378572</v>
      </c>
      <c r="B1240" s="41" t="s">
        <v>188</v>
      </c>
      <c r="C1240" s="58" t="s">
        <v>37</v>
      </c>
      <c r="D1240" s="61">
        <v>2088</v>
      </c>
      <c r="E1240" s="81" t="s">
        <v>195</v>
      </c>
      <c r="F1240" s="51"/>
    </row>
    <row r="1241" spans="1:6" x14ac:dyDescent="0.15">
      <c r="A1241" s="80">
        <v>143378572</v>
      </c>
      <c r="B1241" s="41" t="s">
        <v>188</v>
      </c>
      <c r="C1241" s="58" t="s">
        <v>37</v>
      </c>
      <c r="D1241" s="61">
        <v>116</v>
      </c>
      <c r="E1241" s="81" t="s">
        <v>195</v>
      </c>
      <c r="F1241" s="50"/>
    </row>
    <row r="1242" spans="1:6" x14ac:dyDescent="0.15">
      <c r="A1242" s="80">
        <v>143378574</v>
      </c>
      <c r="B1242" s="41" t="s">
        <v>188</v>
      </c>
      <c r="C1242" s="58" t="s">
        <v>37</v>
      </c>
      <c r="D1242" s="61">
        <v>209</v>
      </c>
      <c r="E1242" s="81" t="s">
        <v>195</v>
      </c>
      <c r="F1242" s="51"/>
    </row>
    <row r="1243" spans="1:6" x14ac:dyDescent="0.15">
      <c r="A1243" s="80">
        <v>143378574</v>
      </c>
      <c r="B1243" s="41" t="s">
        <v>188</v>
      </c>
      <c r="C1243" s="58" t="s">
        <v>37</v>
      </c>
      <c r="D1243" s="59">
        <v>70</v>
      </c>
      <c r="E1243" s="81" t="s">
        <v>195</v>
      </c>
      <c r="F1243" s="51"/>
    </row>
    <row r="1244" spans="1:6" x14ac:dyDescent="0.15">
      <c r="A1244" s="80">
        <v>143378574</v>
      </c>
      <c r="B1244" s="41" t="s">
        <v>188</v>
      </c>
      <c r="C1244" s="58" t="s">
        <v>37</v>
      </c>
      <c r="D1244" s="61">
        <v>836</v>
      </c>
      <c r="E1244" s="81" t="s">
        <v>195</v>
      </c>
      <c r="F1244" s="50"/>
    </row>
    <row r="1245" spans="1:6" x14ac:dyDescent="0.15">
      <c r="A1245" s="80">
        <v>143378574</v>
      </c>
      <c r="B1245" s="41" t="s">
        <v>188</v>
      </c>
      <c r="C1245" s="58" t="s">
        <v>37</v>
      </c>
      <c r="D1245" s="59">
        <v>836</v>
      </c>
      <c r="E1245" s="81" t="s">
        <v>195</v>
      </c>
      <c r="F1245" s="51"/>
    </row>
    <row r="1246" spans="1:6" x14ac:dyDescent="0.15">
      <c r="A1246" s="80">
        <v>143378574</v>
      </c>
      <c r="B1246" s="41" t="s">
        <v>188</v>
      </c>
      <c r="C1246" s="58" t="s">
        <v>37</v>
      </c>
      <c r="D1246" s="61">
        <v>140</v>
      </c>
      <c r="E1246" s="81" t="s">
        <v>195</v>
      </c>
      <c r="F1246" s="50"/>
    </row>
    <row r="1247" spans="1:6" x14ac:dyDescent="0.15">
      <c r="A1247" s="80">
        <v>143378614</v>
      </c>
      <c r="B1247" s="41" t="s">
        <v>188</v>
      </c>
      <c r="C1247" s="58" t="s">
        <v>37</v>
      </c>
      <c r="D1247" s="59">
        <v>6162</v>
      </c>
      <c r="E1247" s="81" t="s">
        <v>195</v>
      </c>
      <c r="F1247" s="50"/>
    </row>
    <row r="1248" spans="1:6" x14ac:dyDescent="0.15">
      <c r="A1248" s="80">
        <v>143378614</v>
      </c>
      <c r="B1248" s="41" t="s">
        <v>188</v>
      </c>
      <c r="C1248" s="58" t="s">
        <v>37</v>
      </c>
      <c r="D1248" s="59">
        <v>4455</v>
      </c>
      <c r="E1248" s="81" t="s">
        <v>195</v>
      </c>
      <c r="F1248" s="51"/>
    </row>
    <row r="1249" spans="1:6" x14ac:dyDescent="0.15">
      <c r="A1249" s="80">
        <v>143378614</v>
      </c>
      <c r="B1249" s="41" t="s">
        <v>188</v>
      </c>
      <c r="C1249" s="58" t="s">
        <v>37</v>
      </c>
      <c r="D1249" s="61">
        <v>1485</v>
      </c>
      <c r="E1249" s="81" t="s">
        <v>195</v>
      </c>
      <c r="F1249" s="51"/>
    </row>
    <row r="1250" spans="1:6" x14ac:dyDescent="0.15">
      <c r="A1250" s="80">
        <v>143378616</v>
      </c>
      <c r="B1250" s="41" t="s">
        <v>188</v>
      </c>
      <c r="C1250" s="58" t="s">
        <v>37</v>
      </c>
      <c r="D1250" s="61">
        <v>47</v>
      </c>
      <c r="E1250" s="81" t="s">
        <v>195</v>
      </c>
      <c r="F1250" s="50"/>
    </row>
    <row r="1251" spans="1:6" x14ac:dyDescent="0.15">
      <c r="A1251" s="80">
        <v>143378616</v>
      </c>
      <c r="B1251" s="41" t="s">
        <v>188</v>
      </c>
      <c r="C1251" s="58" t="s">
        <v>37</v>
      </c>
      <c r="D1251" s="59">
        <v>464</v>
      </c>
      <c r="E1251" s="81" t="s">
        <v>195</v>
      </c>
      <c r="F1251" s="51"/>
    </row>
    <row r="1252" spans="1:6" x14ac:dyDescent="0.15">
      <c r="A1252" s="80">
        <v>143378616</v>
      </c>
      <c r="B1252" s="41" t="s">
        <v>188</v>
      </c>
      <c r="C1252" s="58" t="s">
        <v>37</v>
      </c>
      <c r="D1252" s="61">
        <v>8352</v>
      </c>
      <c r="E1252" s="81" t="s">
        <v>195</v>
      </c>
      <c r="F1252" s="50"/>
    </row>
    <row r="1253" spans="1:6" x14ac:dyDescent="0.15">
      <c r="A1253" s="80">
        <v>143378616</v>
      </c>
      <c r="B1253" s="41" t="s">
        <v>188</v>
      </c>
      <c r="C1253" s="58" t="s">
        <v>37</v>
      </c>
      <c r="D1253" s="61">
        <v>348</v>
      </c>
      <c r="E1253" s="81" t="s">
        <v>195</v>
      </c>
      <c r="F1253" s="50"/>
    </row>
    <row r="1254" spans="1:6" x14ac:dyDescent="0.15">
      <c r="A1254" s="80">
        <v>143378616</v>
      </c>
      <c r="B1254" s="41" t="s">
        <v>188</v>
      </c>
      <c r="C1254" s="58" t="s">
        <v>37</v>
      </c>
      <c r="D1254" s="59">
        <v>4009</v>
      </c>
      <c r="E1254" s="81" t="s">
        <v>195</v>
      </c>
      <c r="F1254" s="51"/>
    </row>
    <row r="1255" spans="1:6" x14ac:dyDescent="0.15">
      <c r="A1255" s="80">
        <v>143378617</v>
      </c>
      <c r="B1255" s="41" t="s">
        <v>188</v>
      </c>
      <c r="C1255" s="58" t="s">
        <v>37</v>
      </c>
      <c r="D1255" s="59">
        <v>1504</v>
      </c>
      <c r="E1255" s="81" t="s">
        <v>195</v>
      </c>
      <c r="F1255" s="50"/>
    </row>
    <row r="1256" spans="1:6" x14ac:dyDescent="0.15">
      <c r="A1256" s="80">
        <v>143378617</v>
      </c>
      <c r="B1256" s="41" t="s">
        <v>188</v>
      </c>
      <c r="C1256" s="58" t="s">
        <v>37</v>
      </c>
      <c r="D1256" s="61">
        <v>1601</v>
      </c>
      <c r="E1256" s="81" t="s">
        <v>195</v>
      </c>
      <c r="F1256" s="51"/>
    </row>
    <row r="1257" spans="1:6" x14ac:dyDescent="0.15">
      <c r="A1257" s="80">
        <v>143378621</v>
      </c>
      <c r="B1257" s="41" t="s">
        <v>188</v>
      </c>
      <c r="C1257" s="58" t="s">
        <v>37</v>
      </c>
      <c r="D1257" s="59">
        <v>418</v>
      </c>
      <c r="E1257" s="81" t="s">
        <v>195</v>
      </c>
      <c r="F1257" s="51"/>
    </row>
    <row r="1258" spans="1:6" x14ac:dyDescent="0.15">
      <c r="A1258" s="80">
        <v>143378622</v>
      </c>
      <c r="B1258" s="41" t="s">
        <v>188</v>
      </c>
      <c r="C1258" s="58" t="s">
        <v>37</v>
      </c>
      <c r="D1258" s="61">
        <v>209</v>
      </c>
      <c r="E1258" s="81" t="s">
        <v>195</v>
      </c>
      <c r="F1258" s="50"/>
    </row>
    <row r="1259" spans="1:6" x14ac:dyDescent="0.15">
      <c r="A1259" s="80">
        <v>143378622</v>
      </c>
      <c r="B1259" s="41" t="s">
        <v>188</v>
      </c>
      <c r="C1259" s="58" t="s">
        <v>37</v>
      </c>
      <c r="D1259" s="59">
        <v>70</v>
      </c>
      <c r="E1259" s="81" t="s">
        <v>195</v>
      </c>
      <c r="F1259" s="51"/>
    </row>
    <row r="1260" spans="1:6" x14ac:dyDescent="0.15">
      <c r="A1260" s="80">
        <v>143378622</v>
      </c>
      <c r="B1260" s="41" t="s">
        <v>188</v>
      </c>
      <c r="C1260" s="58" t="s">
        <v>37</v>
      </c>
      <c r="D1260" s="61">
        <v>279</v>
      </c>
      <c r="E1260" s="81" t="s">
        <v>195</v>
      </c>
      <c r="F1260" s="50"/>
    </row>
    <row r="1261" spans="1:6" x14ac:dyDescent="0.15">
      <c r="A1261" s="80">
        <v>143378622</v>
      </c>
      <c r="B1261" s="41" t="s">
        <v>188</v>
      </c>
      <c r="C1261" s="58" t="s">
        <v>37</v>
      </c>
      <c r="D1261" s="59">
        <v>836</v>
      </c>
      <c r="E1261" s="81" t="s">
        <v>195</v>
      </c>
      <c r="F1261" s="51"/>
    </row>
    <row r="1262" spans="1:6" x14ac:dyDescent="0.15">
      <c r="A1262" s="80">
        <v>143378622</v>
      </c>
      <c r="B1262" s="41" t="s">
        <v>188</v>
      </c>
      <c r="C1262" s="58" t="s">
        <v>37</v>
      </c>
      <c r="D1262" s="61">
        <v>836</v>
      </c>
      <c r="E1262" s="81" t="s">
        <v>195</v>
      </c>
      <c r="F1262" s="50"/>
    </row>
    <row r="1263" spans="1:6" x14ac:dyDescent="0.15">
      <c r="A1263" s="80">
        <v>143378622</v>
      </c>
      <c r="B1263" s="41" t="s">
        <v>188</v>
      </c>
      <c r="C1263" s="58" t="s">
        <v>37</v>
      </c>
      <c r="D1263" s="59">
        <v>279</v>
      </c>
      <c r="E1263" s="81" t="s">
        <v>195</v>
      </c>
      <c r="F1263" s="50"/>
    </row>
    <row r="1264" spans="1:6" x14ac:dyDescent="0.15">
      <c r="A1264" s="80">
        <v>143378653</v>
      </c>
      <c r="B1264" s="41" t="s">
        <v>188</v>
      </c>
      <c r="C1264" s="58" t="s">
        <v>37</v>
      </c>
      <c r="D1264" s="61">
        <v>743</v>
      </c>
      <c r="E1264" s="81" t="s">
        <v>195</v>
      </c>
      <c r="F1264" s="51"/>
    </row>
    <row r="1265" spans="1:6" x14ac:dyDescent="0.15">
      <c r="A1265" s="80">
        <v>143378653</v>
      </c>
      <c r="B1265" s="41" t="s">
        <v>188</v>
      </c>
      <c r="C1265" s="58" t="s">
        <v>37</v>
      </c>
      <c r="D1265" s="59">
        <v>4009</v>
      </c>
      <c r="E1265" s="81" t="s">
        <v>195</v>
      </c>
      <c r="F1265" s="51"/>
    </row>
    <row r="1266" spans="1:6" x14ac:dyDescent="0.15">
      <c r="A1266" s="80">
        <v>143378653</v>
      </c>
      <c r="B1266" s="41" t="s">
        <v>188</v>
      </c>
      <c r="C1266" s="58" t="s">
        <v>37</v>
      </c>
      <c r="D1266" s="59">
        <v>4455</v>
      </c>
      <c r="E1266" s="81" t="s">
        <v>195</v>
      </c>
      <c r="F1266" s="50"/>
    </row>
    <row r="1267" spans="1:6" x14ac:dyDescent="0.15">
      <c r="A1267" s="80">
        <v>143378653</v>
      </c>
      <c r="B1267" s="41" t="s">
        <v>188</v>
      </c>
      <c r="C1267" s="58" t="s">
        <v>37</v>
      </c>
      <c r="D1267" s="61">
        <v>1337</v>
      </c>
      <c r="E1267" s="81" t="s">
        <v>195</v>
      </c>
      <c r="F1267" s="51"/>
    </row>
    <row r="1268" spans="1:6" x14ac:dyDescent="0.15">
      <c r="A1268" s="80">
        <v>143378669</v>
      </c>
      <c r="B1268" s="41" t="s">
        <v>188</v>
      </c>
      <c r="C1268" s="58" t="s">
        <v>124</v>
      </c>
      <c r="D1268" s="59">
        <v>232</v>
      </c>
      <c r="E1268" s="81" t="s">
        <v>195</v>
      </c>
      <c r="F1268" s="51"/>
    </row>
    <row r="1269" spans="1:6" x14ac:dyDescent="0.15">
      <c r="A1269" s="80">
        <v>143388679</v>
      </c>
      <c r="B1269" s="41" t="s">
        <v>188</v>
      </c>
      <c r="C1269" s="58" t="s">
        <v>37</v>
      </c>
      <c r="D1269" s="59">
        <v>2506</v>
      </c>
      <c r="E1269" s="81" t="s">
        <v>195</v>
      </c>
      <c r="F1269" s="50"/>
    </row>
    <row r="1270" spans="1:6" x14ac:dyDescent="0.15">
      <c r="A1270" s="80">
        <v>143388679</v>
      </c>
      <c r="B1270" s="41" t="s">
        <v>188</v>
      </c>
      <c r="C1270" s="58" t="s">
        <v>37</v>
      </c>
      <c r="D1270" s="59">
        <v>8352</v>
      </c>
      <c r="E1270" s="81" t="s">
        <v>195</v>
      </c>
      <c r="F1270" s="51"/>
    </row>
    <row r="1271" spans="1:6" x14ac:dyDescent="0.15">
      <c r="A1271" s="80">
        <v>143388680</v>
      </c>
      <c r="B1271" s="41" t="s">
        <v>188</v>
      </c>
      <c r="C1271" s="58" t="s">
        <v>37</v>
      </c>
      <c r="D1271" s="59">
        <v>557</v>
      </c>
      <c r="E1271" s="81" t="s">
        <v>195</v>
      </c>
      <c r="F1271" s="50"/>
    </row>
    <row r="1272" spans="1:6" x14ac:dyDescent="0.15">
      <c r="A1272" s="80">
        <v>143388680</v>
      </c>
      <c r="B1272" s="41" t="s">
        <v>188</v>
      </c>
      <c r="C1272" s="58" t="s">
        <v>37</v>
      </c>
      <c r="D1272" s="59">
        <v>743</v>
      </c>
      <c r="E1272" s="81" t="s">
        <v>195</v>
      </c>
      <c r="F1272" s="50"/>
    </row>
    <row r="1273" spans="1:6" x14ac:dyDescent="0.15">
      <c r="A1273" s="80">
        <v>143388680</v>
      </c>
      <c r="B1273" s="41" t="s">
        <v>188</v>
      </c>
      <c r="C1273" s="58" t="s">
        <v>37</v>
      </c>
      <c r="D1273" s="61">
        <v>4455</v>
      </c>
      <c r="E1273" s="81" t="s">
        <v>195</v>
      </c>
      <c r="F1273" s="50"/>
    </row>
    <row r="1274" spans="1:6" x14ac:dyDescent="0.15">
      <c r="A1274" s="80">
        <v>143388680</v>
      </c>
      <c r="B1274" s="41" t="s">
        <v>188</v>
      </c>
      <c r="C1274" s="58" t="s">
        <v>37</v>
      </c>
      <c r="D1274" s="59">
        <v>1485</v>
      </c>
      <c r="E1274" s="81" t="s">
        <v>195</v>
      </c>
      <c r="F1274" s="50"/>
    </row>
    <row r="1275" spans="1:6" x14ac:dyDescent="0.15">
      <c r="A1275" s="80">
        <v>143388681</v>
      </c>
      <c r="B1275" s="41" t="s">
        <v>188</v>
      </c>
      <c r="C1275" s="58" t="s">
        <v>37</v>
      </c>
      <c r="D1275" s="61">
        <v>1601</v>
      </c>
      <c r="E1275" s="81" t="s">
        <v>195</v>
      </c>
      <c r="F1275" s="51"/>
    </row>
    <row r="1276" spans="1:6" x14ac:dyDescent="0.15">
      <c r="A1276" s="80">
        <v>143388689</v>
      </c>
      <c r="B1276" s="41" t="s">
        <v>188</v>
      </c>
      <c r="C1276" s="58" t="s">
        <v>7</v>
      </c>
      <c r="D1276" s="59">
        <v>1086</v>
      </c>
      <c r="E1276" s="81" t="s">
        <v>195</v>
      </c>
      <c r="F1276" s="50"/>
    </row>
    <row r="1277" spans="1:6" x14ac:dyDescent="0.15">
      <c r="A1277" s="80">
        <v>143388694</v>
      </c>
      <c r="B1277" s="41" t="s">
        <v>188</v>
      </c>
      <c r="C1277" s="58" t="s">
        <v>78</v>
      </c>
      <c r="D1277" s="59">
        <v>2228</v>
      </c>
      <c r="E1277" s="81" t="s">
        <v>195</v>
      </c>
      <c r="F1277" s="51"/>
    </row>
    <row r="1278" spans="1:6" x14ac:dyDescent="0.15">
      <c r="A1278" s="80">
        <v>143388694</v>
      </c>
      <c r="B1278" s="41" t="s">
        <v>188</v>
      </c>
      <c r="C1278" s="58" t="s">
        <v>78</v>
      </c>
      <c r="D1278" s="61">
        <v>36192</v>
      </c>
      <c r="E1278" s="81" t="s">
        <v>195</v>
      </c>
      <c r="F1278" s="50"/>
    </row>
    <row r="1279" spans="1:6" x14ac:dyDescent="0.15">
      <c r="A1279" s="80">
        <v>143388694</v>
      </c>
      <c r="B1279" s="41" t="s">
        <v>188</v>
      </c>
      <c r="C1279" s="58" t="s">
        <v>78</v>
      </c>
      <c r="D1279" s="59">
        <v>4385</v>
      </c>
      <c r="E1279" s="81" t="s">
        <v>195</v>
      </c>
      <c r="F1279" s="50"/>
    </row>
    <row r="1280" spans="1:6" x14ac:dyDescent="0.15">
      <c r="A1280" s="80">
        <v>143388701</v>
      </c>
      <c r="B1280" s="41" t="s">
        <v>188</v>
      </c>
      <c r="C1280" s="58" t="s">
        <v>37</v>
      </c>
      <c r="D1280" s="59">
        <v>140</v>
      </c>
      <c r="E1280" s="81" t="s">
        <v>195</v>
      </c>
      <c r="F1280" s="51"/>
    </row>
    <row r="1281" spans="1:6" x14ac:dyDescent="0.15">
      <c r="A1281" s="80">
        <v>143388709</v>
      </c>
      <c r="B1281" s="41" t="s">
        <v>188</v>
      </c>
      <c r="C1281" s="58" t="s">
        <v>37</v>
      </c>
      <c r="D1281" s="59">
        <v>1114</v>
      </c>
      <c r="E1281" s="81" t="s">
        <v>195</v>
      </c>
      <c r="F1281" s="51"/>
    </row>
    <row r="1282" spans="1:6" x14ac:dyDescent="0.15">
      <c r="A1282" s="80">
        <v>143388709</v>
      </c>
      <c r="B1282" s="41" t="s">
        <v>188</v>
      </c>
      <c r="C1282" s="58" t="s">
        <v>37</v>
      </c>
      <c r="D1282" s="61">
        <v>1485</v>
      </c>
      <c r="E1282" s="81" t="s">
        <v>195</v>
      </c>
      <c r="F1282" s="51"/>
    </row>
    <row r="1283" spans="1:6" x14ac:dyDescent="0.15">
      <c r="A1283" s="80">
        <v>143388709</v>
      </c>
      <c r="B1283" s="41" t="s">
        <v>188</v>
      </c>
      <c r="C1283" s="58" t="s">
        <v>37</v>
      </c>
      <c r="D1283" s="59">
        <v>7424</v>
      </c>
      <c r="E1283" s="81" t="s">
        <v>195</v>
      </c>
      <c r="F1283" s="50"/>
    </row>
    <row r="1284" spans="1:6" x14ac:dyDescent="0.15">
      <c r="A1284" s="80">
        <v>143388709</v>
      </c>
      <c r="B1284" s="41" t="s">
        <v>188</v>
      </c>
      <c r="C1284" s="58" t="s">
        <v>37</v>
      </c>
      <c r="D1284" s="59">
        <v>4455</v>
      </c>
      <c r="E1284" s="81" t="s">
        <v>195</v>
      </c>
      <c r="F1284" s="51"/>
    </row>
    <row r="1285" spans="1:6" x14ac:dyDescent="0.15">
      <c r="A1285" s="80">
        <v>143388710</v>
      </c>
      <c r="B1285" s="41" t="s">
        <v>188</v>
      </c>
      <c r="C1285" s="58" t="s">
        <v>37</v>
      </c>
      <c r="D1285" s="59">
        <v>140</v>
      </c>
      <c r="E1285" s="81" t="s">
        <v>195</v>
      </c>
      <c r="F1285" s="51"/>
    </row>
    <row r="1286" spans="1:6" x14ac:dyDescent="0.15">
      <c r="A1286" s="80">
        <v>143388710</v>
      </c>
      <c r="B1286" s="41" t="s">
        <v>188</v>
      </c>
      <c r="C1286" s="58" t="s">
        <v>37</v>
      </c>
      <c r="D1286" s="59">
        <v>348</v>
      </c>
      <c r="E1286" s="81" t="s">
        <v>195</v>
      </c>
      <c r="F1286" s="51"/>
    </row>
    <row r="1287" spans="1:6" x14ac:dyDescent="0.15">
      <c r="A1287" s="80">
        <v>143388712</v>
      </c>
      <c r="B1287" s="41" t="s">
        <v>188</v>
      </c>
      <c r="C1287" s="58" t="s">
        <v>37</v>
      </c>
      <c r="D1287" s="59">
        <v>1504</v>
      </c>
      <c r="E1287" s="81" t="s">
        <v>195</v>
      </c>
      <c r="F1287" s="50"/>
    </row>
    <row r="1288" spans="1:6" x14ac:dyDescent="0.15">
      <c r="A1288" s="80">
        <v>143388713</v>
      </c>
      <c r="B1288" s="41" t="s">
        <v>188</v>
      </c>
      <c r="C1288" s="58" t="s">
        <v>37</v>
      </c>
      <c r="D1288" s="61">
        <v>836</v>
      </c>
      <c r="E1288" s="81" t="s">
        <v>195</v>
      </c>
      <c r="F1288" s="51"/>
    </row>
    <row r="1289" spans="1:6" x14ac:dyDescent="0.15">
      <c r="A1289" s="80">
        <v>143388713</v>
      </c>
      <c r="B1289" s="41" t="s">
        <v>188</v>
      </c>
      <c r="C1289" s="58" t="s">
        <v>37</v>
      </c>
      <c r="D1289" s="59">
        <v>836</v>
      </c>
      <c r="E1289" s="81" t="s">
        <v>195</v>
      </c>
      <c r="F1289" s="50"/>
    </row>
    <row r="1290" spans="1:6" x14ac:dyDescent="0.15">
      <c r="A1290" s="80">
        <v>143388723</v>
      </c>
      <c r="B1290" s="41" t="s">
        <v>188</v>
      </c>
      <c r="C1290" s="58" t="s">
        <v>78</v>
      </c>
      <c r="D1290" s="61">
        <v>1003</v>
      </c>
      <c r="E1290" s="81" t="s">
        <v>195</v>
      </c>
      <c r="F1290" s="51"/>
    </row>
    <row r="1291" spans="1:6" x14ac:dyDescent="0.15">
      <c r="A1291" s="80">
        <v>143388723</v>
      </c>
      <c r="B1291" s="41" t="s">
        <v>188</v>
      </c>
      <c r="C1291" s="58" t="s">
        <v>78</v>
      </c>
      <c r="D1291" s="59">
        <v>961</v>
      </c>
      <c r="E1291" s="81" t="s">
        <v>195</v>
      </c>
      <c r="F1291" s="50"/>
    </row>
    <row r="1292" spans="1:6" x14ac:dyDescent="0.15">
      <c r="A1292" s="80">
        <v>143388723</v>
      </c>
      <c r="B1292" s="41" t="s">
        <v>188</v>
      </c>
      <c r="C1292" s="58" t="s">
        <v>78</v>
      </c>
      <c r="D1292" s="61">
        <v>919</v>
      </c>
      <c r="E1292" s="81" t="s">
        <v>195</v>
      </c>
      <c r="F1292" s="50"/>
    </row>
    <row r="1293" spans="1:6" x14ac:dyDescent="0.15">
      <c r="A1293" s="80">
        <v>143388723</v>
      </c>
      <c r="B1293" s="41" t="s">
        <v>188</v>
      </c>
      <c r="C1293" s="58" t="s">
        <v>78</v>
      </c>
      <c r="D1293" s="59">
        <v>1212</v>
      </c>
      <c r="E1293" s="81" t="s">
        <v>195</v>
      </c>
      <c r="F1293" s="51"/>
    </row>
    <row r="1294" spans="1:6" x14ac:dyDescent="0.15">
      <c r="A1294" s="80">
        <v>143388726</v>
      </c>
      <c r="B1294" s="41" t="s">
        <v>188</v>
      </c>
      <c r="C1294" s="58" t="s">
        <v>7</v>
      </c>
      <c r="D1294" s="61">
        <v>1225</v>
      </c>
      <c r="E1294" s="81" t="s">
        <v>195</v>
      </c>
      <c r="F1294" s="50"/>
    </row>
    <row r="1295" spans="1:6" x14ac:dyDescent="0.15">
      <c r="A1295" s="80">
        <v>143388727</v>
      </c>
      <c r="B1295" s="41" t="s">
        <v>188</v>
      </c>
      <c r="C1295" s="58" t="s">
        <v>7</v>
      </c>
      <c r="D1295" s="59">
        <v>1253</v>
      </c>
      <c r="E1295" s="81" t="s">
        <v>195</v>
      </c>
      <c r="F1295" s="51"/>
    </row>
    <row r="1296" spans="1:6" x14ac:dyDescent="0.15">
      <c r="A1296" s="80">
        <v>143388728</v>
      </c>
      <c r="B1296" s="41" t="s">
        <v>188</v>
      </c>
      <c r="C1296" s="58" t="s">
        <v>7</v>
      </c>
      <c r="D1296" s="61">
        <v>297</v>
      </c>
      <c r="E1296" s="81" t="s">
        <v>195</v>
      </c>
      <c r="F1296" s="51"/>
    </row>
    <row r="1297" spans="1:6" x14ac:dyDescent="0.15">
      <c r="A1297" s="80">
        <v>143388739</v>
      </c>
      <c r="B1297" s="41" t="s">
        <v>188</v>
      </c>
      <c r="C1297" s="58" t="s">
        <v>78</v>
      </c>
      <c r="D1297" s="61">
        <v>669</v>
      </c>
      <c r="E1297" s="81" t="s">
        <v>195</v>
      </c>
      <c r="F1297" s="50"/>
    </row>
    <row r="1298" spans="1:6" x14ac:dyDescent="0.15">
      <c r="A1298" s="80">
        <v>143388744</v>
      </c>
      <c r="B1298" s="41" t="s">
        <v>188</v>
      </c>
      <c r="C1298" s="58" t="s">
        <v>7</v>
      </c>
      <c r="D1298" s="59">
        <v>1170</v>
      </c>
      <c r="E1298" s="81" t="s">
        <v>195</v>
      </c>
      <c r="F1298" s="51"/>
    </row>
    <row r="1299" spans="1:6" x14ac:dyDescent="0.15">
      <c r="A1299" s="80">
        <v>143388744</v>
      </c>
      <c r="B1299" s="41" t="s">
        <v>188</v>
      </c>
      <c r="C1299" s="58" t="s">
        <v>7</v>
      </c>
      <c r="D1299" s="61">
        <v>168</v>
      </c>
      <c r="E1299" s="81" t="s">
        <v>195</v>
      </c>
      <c r="F1299" s="50"/>
    </row>
    <row r="1300" spans="1:6" x14ac:dyDescent="0.15">
      <c r="A1300" s="80">
        <v>143388748</v>
      </c>
      <c r="B1300" s="41" t="s">
        <v>188</v>
      </c>
      <c r="C1300" s="58" t="s">
        <v>144</v>
      </c>
      <c r="D1300" s="59">
        <v>3267</v>
      </c>
      <c r="E1300" s="81" t="s">
        <v>195</v>
      </c>
      <c r="F1300" s="51"/>
    </row>
    <row r="1301" spans="1:6" x14ac:dyDescent="0.15">
      <c r="A1301" s="80">
        <v>143388748</v>
      </c>
      <c r="B1301" s="41" t="s">
        <v>188</v>
      </c>
      <c r="C1301" s="58" t="s">
        <v>144</v>
      </c>
      <c r="D1301" s="61">
        <v>9800</v>
      </c>
      <c r="E1301" s="81" t="s">
        <v>195</v>
      </c>
      <c r="F1301" s="50"/>
    </row>
    <row r="1302" spans="1:6" x14ac:dyDescent="0.15">
      <c r="A1302" s="80">
        <v>143388753</v>
      </c>
      <c r="B1302" s="41" t="s">
        <v>188</v>
      </c>
      <c r="C1302" s="58" t="s">
        <v>144</v>
      </c>
      <c r="D1302" s="59">
        <v>1810</v>
      </c>
      <c r="E1302" s="81" t="s">
        <v>195</v>
      </c>
      <c r="F1302" s="50"/>
    </row>
    <row r="1303" spans="1:6" x14ac:dyDescent="0.15">
      <c r="A1303" s="80">
        <v>143388760</v>
      </c>
      <c r="B1303" s="41" t="s">
        <v>188</v>
      </c>
      <c r="C1303" s="58" t="s">
        <v>37</v>
      </c>
      <c r="D1303" s="61">
        <v>1114</v>
      </c>
      <c r="E1303" s="81" t="s">
        <v>195</v>
      </c>
      <c r="F1303" s="51"/>
    </row>
    <row r="1304" spans="1:6" x14ac:dyDescent="0.15">
      <c r="A1304" s="80">
        <v>143388760</v>
      </c>
      <c r="B1304" s="41" t="s">
        <v>188</v>
      </c>
      <c r="C1304" s="58" t="s">
        <v>37</v>
      </c>
      <c r="D1304" s="59">
        <v>2970</v>
      </c>
      <c r="E1304" s="81" t="s">
        <v>195</v>
      </c>
      <c r="F1304" s="50"/>
    </row>
    <row r="1305" spans="1:6" x14ac:dyDescent="0.15">
      <c r="A1305" s="80">
        <v>143388760</v>
      </c>
      <c r="B1305" s="41" t="s">
        <v>188</v>
      </c>
      <c r="C1305" s="58" t="s">
        <v>37</v>
      </c>
      <c r="D1305" s="61">
        <v>8761</v>
      </c>
      <c r="E1305" s="81" t="s">
        <v>195</v>
      </c>
      <c r="F1305" s="51"/>
    </row>
    <row r="1306" spans="1:6" x14ac:dyDescent="0.15">
      <c r="A1306" s="80">
        <v>143388760</v>
      </c>
      <c r="B1306" s="41" t="s">
        <v>188</v>
      </c>
      <c r="C1306" s="58" t="s">
        <v>37</v>
      </c>
      <c r="D1306" s="61">
        <v>8909</v>
      </c>
      <c r="E1306" s="81" t="s">
        <v>195</v>
      </c>
      <c r="F1306" s="50"/>
    </row>
    <row r="1307" spans="1:6" x14ac:dyDescent="0.15">
      <c r="A1307" s="80">
        <v>143388760</v>
      </c>
      <c r="B1307" s="41" t="s">
        <v>188</v>
      </c>
      <c r="C1307" s="58" t="s">
        <v>37</v>
      </c>
      <c r="D1307" s="59">
        <v>2228</v>
      </c>
      <c r="E1307" s="81" t="s">
        <v>195</v>
      </c>
      <c r="F1307" s="50"/>
    </row>
    <row r="1308" spans="1:6" x14ac:dyDescent="0.15">
      <c r="A1308" s="80">
        <v>143388762</v>
      </c>
      <c r="B1308" s="41" t="s">
        <v>188</v>
      </c>
      <c r="C1308" s="58" t="s">
        <v>37</v>
      </c>
      <c r="D1308" s="59">
        <v>2506</v>
      </c>
      <c r="E1308" s="81" t="s">
        <v>195</v>
      </c>
      <c r="F1308" s="51"/>
    </row>
    <row r="1309" spans="1:6" x14ac:dyDescent="0.15">
      <c r="A1309" s="80">
        <v>143388762</v>
      </c>
      <c r="B1309" s="41" t="s">
        <v>188</v>
      </c>
      <c r="C1309" s="58" t="s">
        <v>37</v>
      </c>
      <c r="D1309" s="61">
        <v>232</v>
      </c>
      <c r="E1309" s="81" t="s">
        <v>195</v>
      </c>
      <c r="F1309" s="51"/>
    </row>
    <row r="1310" spans="1:6" x14ac:dyDescent="0.15">
      <c r="A1310" s="80">
        <v>143388762</v>
      </c>
      <c r="B1310" s="41" t="s">
        <v>188</v>
      </c>
      <c r="C1310" s="58" t="s">
        <v>37</v>
      </c>
      <c r="D1310" s="61">
        <v>4176</v>
      </c>
      <c r="E1310" s="81" t="s">
        <v>195</v>
      </c>
      <c r="F1310" s="51"/>
    </row>
    <row r="1311" spans="1:6" x14ac:dyDescent="0.15">
      <c r="A1311" s="80">
        <v>143388762</v>
      </c>
      <c r="B1311" s="41" t="s">
        <v>188</v>
      </c>
      <c r="C1311" s="58" t="s">
        <v>37</v>
      </c>
      <c r="D1311" s="61">
        <v>464</v>
      </c>
      <c r="E1311" s="81" t="s">
        <v>195</v>
      </c>
      <c r="F1311" s="50"/>
    </row>
    <row r="1312" spans="1:6" x14ac:dyDescent="0.15">
      <c r="A1312" s="80">
        <v>143388762</v>
      </c>
      <c r="B1312" s="41" t="s">
        <v>188</v>
      </c>
      <c r="C1312" s="58" t="s">
        <v>37</v>
      </c>
      <c r="D1312" s="61">
        <v>4009</v>
      </c>
      <c r="E1312" s="81" t="s">
        <v>195</v>
      </c>
      <c r="F1312" s="50"/>
    </row>
    <row r="1313" spans="1:6" x14ac:dyDescent="0.15">
      <c r="A1313" s="80">
        <v>143388800</v>
      </c>
      <c r="B1313" s="41" t="s">
        <v>188</v>
      </c>
      <c r="C1313" s="58" t="s">
        <v>7</v>
      </c>
      <c r="D1313" s="59">
        <v>2822</v>
      </c>
      <c r="E1313" s="81" t="s">
        <v>195</v>
      </c>
      <c r="F1313" s="51"/>
    </row>
    <row r="1314" spans="1:6" x14ac:dyDescent="0.15">
      <c r="A1314" s="80">
        <v>143388800</v>
      </c>
      <c r="B1314" s="41" t="s">
        <v>188</v>
      </c>
      <c r="C1314" s="58" t="s">
        <v>7</v>
      </c>
      <c r="D1314" s="61">
        <v>780</v>
      </c>
      <c r="E1314" s="81" t="s">
        <v>195</v>
      </c>
      <c r="F1314" s="51"/>
    </row>
    <row r="1315" spans="1:6" x14ac:dyDescent="0.15">
      <c r="A1315" s="80">
        <v>143388802</v>
      </c>
      <c r="B1315" s="41" t="s">
        <v>188</v>
      </c>
      <c r="C1315" s="58" t="s">
        <v>37</v>
      </c>
      <c r="D1315" s="61">
        <v>1114</v>
      </c>
      <c r="E1315" s="81" t="s">
        <v>195</v>
      </c>
      <c r="F1315" s="50"/>
    </row>
    <row r="1316" spans="1:6" x14ac:dyDescent="0.15">
      <c r="A1316" s="80">
        <v>143388802</v>
      </c>
      <c r="B1316" s="41" t="s">
        <v>188</v>
      </c>
      <c r="C1316" s="58" t="s">
        <v>37</v>
      </c>
      <c r="D1316" s="61">
        <v>6682</v>
      </c>
      <c r="E1316" s="81" t="s">
        <v>195</v>
      </c>
      <c r="F1316" s="51"/>
    </row>
    <row r="1317" spans="1:6" x14ac:dyDescent="0.15">
      <c r="A1317" s="80">
        <v>143388802</v>
      </c>
      <c r="B1317" s="41" t="s">
        <v>188</v>
      </c>
      <c r="C1317" s="58" t="s">
        <v>37</v>
      </c>
      <c r="D1317" s="59">
        <v>743</v>
      </c>
      <c r="E1317" s="81" t="s">
        <v>195</v>
      </c>
      <c r="F1317" s="50"/>
    </row>
    <row r="1318" spans="1:6" x14ac:dyDescent="0.15">
      <c r="A1318" s="80">
        <v>143388803</v>
      </c>
      <c r="B1318" s="41" t="s">
        <v>188</v>
      </c>
      <c r="C1318" s="58" t="s">
        <v>37</v>
      </c>
      <c r="D1318" s="61">
        <v>418</v>
      </c>
      <c r="E1318" s="81" t="s">
        <v>195</v>
      </c>
      <c r="F1318" s="50"/>
    </row>
    <row r="1319" spans="1:6" x14ac:dyDescent="0.15">
      <c r="A1319" s="80">
        <v>143388803</v>
      </c>
      <c r="B1319" s="41" t="s">
        <v>188</v>
      </c>
      <c r="C1319" s="58" t="s">
        <v>37</v>
      </c>
      <c r="D1319" s="59">
        <v>1671</v>
      </c>
      <c r="E1319" s="81" t="s">
        <v>195</v>
      </c>
      <c r="F1319" s="51"/>
    </row>
    <row r="1320" spans="1:6" x14ac:dyDescent="0.15">
      <c r="A1320" s="80">
        <v>143388803</v>
      </c>
      <c r="B1320" s="41" t="s">
        <v>188</v>
      </c>
      <c r="C1320" s="58" t="s">
        <v>37</v>
      </c>
      <c r="D1320" s="61">
        <v>232</v>
      </c>
      <c r="E1320" s="81" t="s">
        <v>195</v>
      </c>
      <c r="F1320" s="50"/>
    </row>
    <row r="1321" spans="1:6" x14ac:dyDescent="0.15">
      <c r="A1321" s="80">
        <v>143388803</v>
      </c>
      <c r="B1321" s="41" t="s">
        <v>188</v>
      </c>
      <c r="C1321" s="58" t="s">
        <v>37</v>
      </c>
      <c r="D1321" s="61">
        <v>8352</v>
      </c>
      <c r="E1321" s="81" t="s">
        <v>195</v>
      </c>
      <c r="F1321" s="51"/>
    </row>
    <row r="1322" spans="1:6" x14ac:dyDescent="0.15">
      <c r="A1322" s="80">
        <v>143388803</v>
      </c>
      <c r="B1322" s="41" t="s">
        <v>188</v>
      </c>
      <c r="C1322" s="58" t="s">
        <v>37</v>
      </c>
      <c r="D1322" s="61">
        <v>2005</v>
      </c>
      <c r="E1322" s="81" t="s">
        <v>195</v>
      </c>
      <c r="F1322" s="50"/>
    </row>
    <row r="1323" spans="1:6" x14ac:dyDescent="0.15">
      <c r="A1323" s="80">
        <v>143388806</v>
      </c>
      <c r="B1323" s="41" t="s">
        <v>188</v>
      </c>
      <c r="C1323" s="58" t="s">
        <v>37</v>
      </c>
      <c r="D1323" s="59">
        <v>418</v>
      </c>
      <c r="E1323" s="81" t="s">
        <v>195</v>
      </c>
      <c r="F1323" s="50"/>
    </row>
    <row r="1324" spans="1:6" x14ac:dyDescent="0.15">
      <c r="A1324" s="80">
        <v>143388806</v>
      </c>
      <c r="B1324" s="41" t="s">
        <v>188</v>
      </c>
      <c r="C1324" s="58" t="s">
        <v>37</v>
      </c>
      <c r="D1324" s="61">
        <v>140</v>
      </c>
      <c r="E1324" s="81" t="s">
        <v>195</v>
      </c>
      <c r="F1324" s="50"/>
    </row>
    <row r="1325" spans="1:6" x14ac:dyDescent="0.15">
      <c r="A1325" s="80">
        <v>143388806</v>
      </c>
      <c r="B1325" s="41" t="s">
        <v>188</v>
      </c>
      <c r="C1325" s="58" t="s">
        <v>37</v>
      </c>
      <c r="D1325" s="59">
        <v>279</v>
      </c>
      <c r="E1325" s="81" t="s">
        <v>195</v>
      </c>
      <c r="F1325" s="51"/>
    </row>
    <row r="1326" spans="1:6" x14ac:dyDescent="0.15">
      <c r="A1326" s="80">
        <v>143388806</v>
      </c>
      <c r="B1326" s="41" t="s">
        <v>188</v>
      </c>
      <c r="C1326" s="58" t="s">
        <v>37</v>
      </c>
      <c r="D1326" s="61">
        <v>1114</v>
      </c>
      <c r="E1326" s="81" t="s">
        <v>195</v>
      </c>
      <c r="F1326" s="51"/>
    </row>
    <row r="1327" spans="1:6" x14ac:dyDescent="0.15">
      <c r="A1327" s="80">
        <v>143388806</v>
      </c>
      <c r="B1327" s="41" t="s">
        <v>188</v>
      </c>
      <c r="C1327" s="58" t="s">
        <v>37</v>
      </c>
      <c r="D1327" s="59">
        <v>836</v>
      </c>
      <c r="E1327" s="81" t="s">
        <v>195</v>
      </c>
      <c r="F1327" s="50"/>
    </row>
    <row r="1328" spans="1:6" x14ac:dyDescent="0.15">
      <c r="A1328" s="80">
        <v>143388806</v>
      </c>
      <c r="B1328" s="41" t="s">
        <v>188</v>
      </c>
      <c r="C1328" s="58" t="s">
        <v>37</v>
      </c>
      <c r="D1328" s="61">
        <v>279</v>
      </c>
      <c r="E1328" s="81" t="s">
        <v>195</v>
      </c>
      <c r="F1328" s="51"/>
    </row>
    <row r="1329" spans="1:6" x14ac:dyDescent="0.15">
      <c r="A1329" s="80">
        <v>143388818</v>
      </c>
      <c r="B1329" s="41" t="s">
        <v>188</v>
      </c>
      <c r="C1329" s="58" t="s">
        <v>37</v>
      </c>
      <c r="D1329" s="59">
        <v>232</v>
      </c>
      <c r="E1329" s="81" t="s">
        <v>195</v>
      </c>
      <c r="F1329" s="50"/>
    </row>
    <row r="1330" spans="1:6" x14ac:dyDescent="0.15">
      <c r="A1330" s="80">
        <v>143388818</v>
      </c>
      <c r="B1330" s="41" t="s">
        <v>188</v>
      </c>
      <c r="C1330" s="58" t="s">
        <v>37</v>
      </c>
      <c r="D1330" s="61">
        <v>928</v>
      </c>
      <c r="E1330" s="81" t="s">
        <v>195</v>
      </c>
      <c r="F1330" s="51"/>
    </row>
    <row r="1331" spans="1:6" x14ac:dyDescent="0.15">
      <c r="A1331" s="80">
        <v>143388819</v>
      </c>
      <c r="B1331" s="41" t="s">
        <v>189</v>
      </c>
      <c r="C1331" s="58" t="s">
        <v>37</v>
      </c>
      <c r="D1331" s="59">
        <v>1184</v>
      </c>
      <c r="E1331" s="81" t="s">
        <v>195</v>
      </c>
      <c r="F1331" s="51"/>
    </row>
    <row r="1332" spans="1:6" x14ac:dyDescent="0.15">
      <c r="A1332" s="80">
        <v>143388819</v>
      </c>
      <c r="B1332" s="41" t="s">
        <v>189</v>
      </c>
      <c r="C1332" s="58" t="s">
        <v>37</v>
      </c>
      <c r="D1332" s="61">
        <v>464</v>
      </c>
      <c r="E1332" s="81" t="s">
        <v>195</v>
      </c>
      <c r="F1332" s="50"/>
    </row>
    <row r="1333" spans="1:6" x14ac:dyDescent="0.15">
      <c r="A1333" s="80">
        <v>143388821</v>
      </c>
      <c r="B1333" s="41" t="s">
        <v>188</v>
      </c>
      <c r="C1333" s="58" t="s">
        <v>144</v>
      </c>
      <c r="D1333" s="61">
        <v>4410</v>
      </c>
      <c r="E1333" s="81" t="s">
        <v>195</v>
      </c>
      <c r="F1333" s="51"/>
    </row>
    <row r="1334" spans="1:6" x14ac:dyDescent="0.15">
      <c r="A1334" s="80">
        <v>143388821</v>
      </c>
      <c r="B1334" s="41" t="s">
        <v>188</v>
      </c>
      <c r="C1334" s="58" t="s">
        <v>144</v>
      </c>
      <c r="D1334" s="59">
        <v>6682</v>
      </c>
      <c r="E1334" s="81" t="s">
        <v>195</v>
      </c>
      <c r="F1334" s="51"/>
    </row>
    <row r="1335" spans="1:6" x14ac:dyDescent="0.15">
      <c r="A1335" s="80">
        <v>143388821</v>
      </c>
      <c r="B1335" s="41" t="s">
        <v>188</v>
      </c>
      <c r="C1335" s="58" t="s">
        <v>144</v>
      </c>
      <c r="D1335" s="61">
        <v>2239</v>
      </c>
      <c r="E1335" s="81" t="s">
        <v>195</v>
      </c>
      <c r="F1335" s="50"/>
    </row>
    <row r="1336" spans="1:6" x14ac:dyDescent="0.15">
      <c r="A1336" s="80">
        <v>143388822</v>
      </c>
      <c r="B1336" s="41" t="s">
        <v>189</v>
      </c>
      <c r="C1336" s="58" t="s">
        <v>7</v>
      </c>
      <c r="D1336" s="59">
        <v>335</v>
      </c>
      <c r="E1336" s="81" t="s">
        <v>195</v>
      </c>
      <c r="F1336" s="51"/>
    </row>
    <row r="1337" spans="1:6" x14ac:dyDescent="0.15">
      <c r="A1337" s="80">
        <v>143388827</v>
      </c>
      <c r="B1337" s="41" t="s">
        <v>188</v>
      </c>
      <c r="C1337" s="58" t="s">
        <v>78</v>
      </c>
      <c r="D1337" s="59">
        <v>6682</v>
      </c>
      <c r="E1337" s="81" t="s">
        <v>195</v>
      </c>
      <c r="F1337" s="50"/>
    </row>
    <row r="1338" spans="1:6" x14ac:dyDescent="0.15">
      <c r="A1338" s="80">
        <v>143388827</v>
      </c>
      <c r="B1338" s="41" t="s">
        <v>188</v>
      </c>
      <c r="C1338" s="58" t="s">
        <v>78</v>
      </c>
      <c r="D1338" s="61">
        <v>13920</v>
      </c>
      <c r="E1338" s="81" t="s">
        <v>195</v>
      </c>
      <c r="F1338" s="51"/>
    </row>
    <row r="1339" spans="1:6" x14ac:dyDescent="0.15">
      <c r="A1339" s="80">
        <v>143388827</v>
      </c>
      <c r="B1339" s="41" t="s">
        <v>188</v>
      </c>
      <c r="C1339" s="58" t="s">
        <v>78</v>
      </c>
      <c r="D1339" s="59">
        <v>4385</v>
      </c>
      <c r="E1339" s="81" t="s">
        <v>195</v>
      </c>
      <c r="F1339" s="50"/>
    </row>
    <row r="1340" spans="1:6" x14ac:dyDescent="0.15">
      <c r="A1340" s="80">
        <v>143388828</v>
      </c>
      <c r="B1340" s="41" t="s">
        <v>188</v>
      </c>
      <c r="C1340" s="58" t="s">
        <v>7</v>
      </c>
      <c r="D1340" s="59">
        <v>1337</v>
      </c>
      <c r="E1340" s="81" t="s">
        <v>195</v>
      </c>
      <c r="F1340" s="50"/>
    </row>
    <row r="1341" spans="1:6" x14ac:dyDescent="0.15">
      <c r="A1341" s="80">
        <v>143388837</v>
      </c>
      <c r="B1341" s="41" t="s">
        <v>188</v>
      </c>
      <c r="C1341" s="58" t="s">
        <v>78</v>
      </c>
      <c r="D1341" s="61">
        <v>2599</v>
      </c>
      <c r="E1341" s="81" t="s">
        <v>195</v>
      </c>
      <c r="F1341" s="50"/>
    </row>
    <row r="1342" spans="1:6" x14ac:dyDescent="0.15">
      <c r="A1342" s="80">
        <v>143388837</v>
      </c>
      <c r="B1342" s="41" t="s">
        <v>188</v>
      </c>
      <c r="C1342" s="58" t="s">
        <v>78</v>
      </c>
      <c r="D1342" s="59">
        <v>223</v>
      </c>
      <c r="E1342" s="81" t="s">
        <v>195</v>
      </c>
      <c r="F1342" s="51"/>
    </row>
    <row r="1343" spans="1:6" x14ac:dyDescent="0.15">
      <c r="A1343" s="80">
        <v>143388837</v>
      </c>
      <c r="B1343" s="41" t="s">
        <v>188</v>
      </c>
      <c r="C1343" s="58" t="s">
        <v>78</v>
      </c>
      <c r="D1343" s="61">
        <v>2228</v>
      </c>
      <c r="E1343" s="81" t="s">
        <v>195</v>
      </c>
      <c r="F1343" s="50"/>
    </row>
    <row r="1344" spans="1:6" x14ac:dyDescent="0.15">
      <c r="A1344" s="80">
        <v>143388837</v>
      </c>
      <c r="B1344" s="41" t="s">
        <v>188</v>
      </c>
      <c r="C1344" s="58" t="s">
        <v>78</v>
      </c>
      <c r="D1344" s="59">
        <v>1114</v>
      </c>
      <c r="E1344" s="81" t="s">
        <v>195</v>
      </c>
      <c r="F1344" s="51"/>
    </row>
    <row r="1345" spans="1:6" x14ac:dyDescent="0.15">
      <c r="A1345" s="80">
        <v>143388837</v>
      </c>
      <c r="B1345" s="41" t="s">
        <v>188</v>
      </c>
      <c r="C1345" s="58" t="s">
        <v>78</v>
      </c>
      <c r="D1345" s="61">
        <v>2599</v>
      </c>
      <c r="E1345" s="81" t="s">
        <v>195</v>
      </c>
      <c r="F1345" s="51"/>
    </row>
    <row r="1346" spans="1:6" x14ac:dyDescent="0.15">
      <c r="A1346" s="80">
        <v>143388848</v>
      </c>
      <c r="B1346" s="41" t="s">
        <v>188</v>
      </c>
      <c r="C1346" s="58" t="s">
        <v>37</v>
      </c>
      <c r="D1346" s="61">
        <v>1671</v>
      </c>
      <c r="E1346" s="81" t="s">
        <v>195</v>
      </c>
      <c r="F1346" s="51"/>
    </row>
    <row r="1347" spans="1:6" x14ac:dyDescent="0.15">
      <c r="A1347" s="80">
        <v>143388848</v>
      </c>
      <c r="B1347" s="41" t="s">
        <v>188</v>
      </c>
      <c r="C1347" s="58" t="s">
        <v>37</v>
      </c>
      <c r="D1347" s="59">
        <v>232</v>
      </c>
      <c r="E1347" s="81" t="s">
        <v>195</v>
      </c>
      <c r="F1347" s="50"/>
    </row>
    <row r="1348" spans="1:6" x14ac:dyDescent="0.15">
      <c r="A1348" s="80">
        <v>143388850</v>
      </c>
      <c r="B1348" s="41" t="s">
        <v>188</v>
      </c>
      <c r="C1348" s="58" t="s">
        <v>37</v>
      </c>
      <c r="D1348" s="61">
        <v>1114</v>
      </c>
      <c r="E1348" s="81" t="s">
        <v>195</v>
      </c>
      <c r="F1348" s="51"/>
    </row>
    <row r="1349" spans="1:6" x14ac:dyDescent="0.15">
      <c r="A1349" s="80">
        <v>143388850</v>
      </c>
      <c r="B1349" s="41" t="s">
        <v>188</v>
      </c>
      <c r="C1349" s="58" t="s">
        <v>37</v>
      </c>
      <c r="D1349" s="59">
        <v>4455</v>
      </c>
      <c r="E1349" s="81" t="s">
        <v>195</v>
      </c>
      <c r="F1349" s="50"/>
    </row>
    <row r="1350" spans="1:6" x14ac:dyDescent="0.15">
      <c r="A1350" s="80">
        <v>143388857</v>
      </c>
      <c r="B1350" s="41" t="s">
        <v>188</v>
      </c>
      <c r="C1350" s="58" t="s">
        <v>7</v>
      </c>
      <c r="D1350" s="59">
        <v>502</v>
      </c>
      <c r="E1350" s="81" t="s">
        <v>195</v>
      </c>
      <c r="F1350" s="51"/>
    </row>
    <row r="1351" spans="1:6" x14ac:dyDescent="0.15">
      <c r="A1351" s="80">
        <v>143388865</v>
      </c>
      <c r="B1351" s="41" t="s">
        <v>188</v>
      </c>
      <c r="C1351" s="58" t="s">
        <v>7</v>
      </c>
      <c r="D1351" s="59">
        <v>168</v>
      </c>
      <c r="E1351" s="81" t="s">
        <v>195</v>
      </c>
      <c r="F1351" s="50"/>
    </row>
    <row r="1352" spans="1:6" x14ac:dyDescent="0.15">
      <c r="A1352" s="80">
        <v>143388867</v>
      </c>
      <c r="B1352" s="41" t="s">
        <v>189</v>
      </c>
      <c r="C1352" s="58" t="s">
        <v>78</v>
      </c>
      <c r="D1352" s="61">
        <v>2784</v>
      </c>
      <c r="E1352" s="81" t="s">
        <v>195</v>
      </c>
      <c r="F1352" s="51"/>
    </row>
    <row r="1353" spans="1:6" x14ac:dyDescent="0.15">
      <c r="A1353" s="80">
        <v>143388869</v>
      </c>
      <c r="B1353" s="41" t="s">
        <v>188</v>
      </c>
      <c r="C1353" s="58" t="s">
        <v>78</v>
      </c>
      <c r="D1353" s="59">
        <v>10023</v>
      </c>
      <c r="E1353" s="81" t="s">
        <v>195</v>
      </c>
      <c r="F1353" s="50"/>
    </row>
    <row r="1354" spans="1:6" x14ac:dyDescent="0.15">
      <c r="A1354" s="80">
        <v>143388869</v>
      </c>
      <c r="B1354" s="41" t="s">
        <v>188</v>
      </c>
      <c r="C1354" s="58" t="s">
        <v>78</v>
      </c>
      <c r="D1354" s="61">
        <v>10023</v>
      </c>
      <c r="E1354" s="81" t="s">
        <v>195</v>
      </c>
      <c r="F1354" s="51"/>
    </row>
    <row r="1355" spans="1:6" x14ac:dyDescent="0.15">
      <c r="A1355" s="80">
        <v>143388870</v>
      </c>
      <c r="B1355" s="41" t="s">
        <v>188</v>
      </c>
      <c r="C1355" s="58" t="s">
        <v>78</v>
      </c>
      <c r="D1355" s="61">
        <v>45936</v>
      </c>
      <c r="E1355" s="81" t="s">
        <v>195</v>
      </c>
      <c r="F1355" s="51"/>
    </row>
    <row r="1356" spans="1:6" x14ac:dyDescent="0.15">
      <c r="A1356" s="80">
        <v>143398885</v>
      </c>
      <c r="B1356" s="41" t="s">
        <v>188</v>
      </c>
      <c r="C1356" s="58" t="s">
        <v>37</v>
      </c>
      <c r="D1356" s="59">
        <v>70</v>
      </c>
      <c r="E1356" s="81" t="s">
        <v>195</v>
      </c>
      <c r="F1356" s="50"/>
    </row>
    <row r="1357" spans="1:6" x14ac:dyDescent="0.15">
      <c r="A1357" s="80">
        <v>143398885</v>
      </c>
      <c r="B1357" s="41" t="s">
        <v>188</v>
      </c>
      <c r="C1357" s="58" t="s">
        <v>37</v>
      </c>
      <c r="D1357" s="61">
        <v>1671</v>
      </c>
      <c r="E1357" s="81" t="s">
        <v>195</v>
      </c>
      <c r="F1357" s="51"/>
    </row>
    <row r="1358" spans="1:6" x14ac:dyDescent="0.15">
      <c r="A1358" s="80">
        <v>143398885</v>
      </c>
      <c r="B1358" s="41" t="s">
        <v>188</v>
      </c>
      <c r="C1358" s="58" t="s">
        <v>37</v>
      </c>
      <c r="D1358" s="59">
        <v>464</v>
      </c>
      <c r="E1358" s="81" t="s">
        <v>195</v>
      </c>
      <c r="F1358" s="50"/>
    </row>
    <row r="1359" spans="1:6" x14ac:dyDescent="0.15">
      <c r="A1359" s="80">
        <v>143398885</v>
      </c>
      <c r="B1359" s="41" t="s">
        <v>188</v>
      </c>
      <c r="C1359" s="58" t="s">
        <v>37</v>
      </c>
      <c r="D1359" s="59">
        <v>8352</v>
      </c>
      <c r="E1359" s="81" t="s">
        <v>195</v>
      </c>
      <c r="F1359" s="50"/>
    </row>
    <row r="1360" spans="1:6" x14ac:dyDescent="0.15">
      <c r="A1360" s="80">
        <v>143398886</v>
      </c>
      <c r="B1360" s="41" t="s">
        <v>188</v>
      </c>
      <c r="C1360" s="58" t="s">
        <v>37</v>
      </c>
      <c r="D1360" s="59">
        <v>1601</v>
      </c>
      <c r="E1360" s="81" t="s">
        <v>195</v>
      </c>
      <c r="F1360" s="51"/>
    </row>
    <row r="1361" spans="1:6" x14ac:dyDescent="0.15">
      <c r="A1361" s="80">
        <v>143398888</v>
      </c>
      <c r="B1361" s="41" t="s">
        <v>188</v>
      </c>
      <c r="C1361" s="58" t="s">
        <v>37</v>
      </c>
      <c r="D1361" s="61">
        <v>4455</v>
      </c>
      <c r="E1361" s="81" t="s">
        <v>195</v>
      </c>
      <c r="F1361" s="51"/>
    </row>
    <row r="1362" spans="1:6" x14ac:dyDescent="0.15">
      <c r="A1362" s="80">
        <v>143398888</v>
      </c>
      <c r="B1362" s="41" t="s">
        <v>188</v>
      </c>
      <c r="C1362" s="58" t="s">
        <v>37</v>
      </c>
      <c r="D1362" s="61">
        <v>2228</v>
      </c>
      <c r="E1362" s="81" t="s">
        <v>195</v>
      </c>
      <c r="F1362" s="51"/>
    </row>
    <row r="1363" spans="1:6" x14ac:dyDescent="0.15">
      <c r="A1363" s="80">
        <v>143398888</v>
      </c>
      <c r="B1363" s="41" t="s">
        <v>188</v>
      </c>
      <c r="C1363" s="58" t="s">
        <v>37</v>
      </c>
      <c r="D1363" s="59">
        <v>1485</v>
      </c>
      <c r="E1363" s="81" t="s">
        <v>195</v>
      </c>
      <c r="F1363" s="50"/>
    </row>
    <row r="1364" spans="1:6" x14ac:dyDescent="0.15">
      <c r="A1364" s="80">
        <v>143398898</v>
      </c>
      <c r="B1364" s="41" t="s">
        <v>188</v>
      </c>
      <c r="C1364" s="58" t="s">
        <v>37</v>
      </c>
      <c r="D1364" s="61">
        <v>11136</v>
      </c>
      <c r="E1364" s="81" t="s">
        <v>195</v>
      </c>
      <c r="F1364" s="50"/>
    </row>
    <row r="1365" spans="1:6" x14ac:dyDescent="0.15">
      <c r="A1365" s="80">
        <v>143398901</v>
      </c>
      <c r="B1365" s="41" t="s">
        <v>188</v>
      </c>
      <c r="C1365" s="58" t="s">
        <v>144</v>
      </c>
      <c r="D1365" s="59">
        <v>5309</v>
      </c>
      <c r="E1365" s="81" t="s">
        <v>195</v>
      </c>
      <c r="F1365" s="51"/>
    </row>
    <row r="1366" spans="1:6" x14ac:dyDescent="0.15">
      <c r="A1366" s="80">
        <v>143398901</v>
      </c>
      <c r="B1366" s="41" t="s">
        <v>188</v>
      </c>
      <c r="C1366" s="58" t="s">
        <v>144</v>
      </c>
      <c r="D1366" s="61">
        <v>9800</v>
      </c>
      <c r="E1366" s="81" t="s">
        <v>195</v>
      </c>
      <c r="F1366" s="51"/>
    </row>
    <row r="1367" spans="1:6" x14ac:dyDescent="0.15">
      <c r="A1367" s="80">
        <v>143398902</v>
      </c>
      <c r="B1367" s="41" t="s">
        <v>188</v>
      </c>
      <c r="C1367" s="58" t="s">
        <v>78</v>
      </c>
      <c r="D1367" s="59">
        <v>743</v>
      </c>
      <c r="E1367" s="81" t="s">
        <v>195</v>
      </c>
      <c r="F1367" s="50"/>
    </row>
    <row r="1368" spans="1:6" x14ac:dyDescent="0.15">
      <c r="A1368" s="80">
        <v>143398914</v>
      </c>
      <c r="B1368" s="41" t="s">
        <v>188</v>
      </c>
      <c r="C1368" s="58" t="s">
        <v>37</v>
      </c>
      <c r="D1368" s="61">
        <v>1485</v>
      </c>
      <c r="E1368" s="81" t="s">
        <v>195</v>
      </c>
      <c r="F1368" s="51"/>
    </row>
    <row r="1369" spans="1:6" x14ac:dyDescent="0.15">
      <c r="A1369" s="80">
        <v>143398914</v>
      </c>
      <c r="B1369" s="41" t="s">
        <v>188</v>
      </c>
      <c r="C1369" s="58" t="s">
        <v>37</v>
      </c>
      <c r="D1369" s="59">
        <v>4455</v>
      </c>
      <c r="E1369" s="81" t="s">
        <v>195</v>
      </c>
      <c r="F1369" s="50"/>
    </row>
    <row r="1370" spans="1:6" x14ac:dyDescent="0.15">
      <c r="A1370" s="80">
        <v>143398914</v>
      </c>
      <c r="B1370" s="41" t="s">
        <v>188</v>
      </c>
      <c r="C1370" s="58" t="s">
        <v>37</v>
      </c>
      <c r="D1370" s="61">
        <v>3341</v>
      </c>
      <c r="E1370" s="81" t="s">
        <v>195</v>
      </c>
      <c r="F1370" s="51"/>
    </row>
    <row r="1371" spans="1:6" x14ac:dyDescent="0.15">
      <c r="A1371" s="80">
        <v>143398914</v>
      </c>
      <c r="B1371" s="41" t="s">
        <v>188</v>
      </c>
      <c r="C1371" s="58" t="s">
        <v>37</v>
      </c>
      <c r="D1371" s="59">
        <v>743</v>
      </c>
      <c r="E1371" s="81" t="s">
        <v>195</v>
      </c>
      <c r="F1371" s="51"/>
    </row>
    <row r="1372" spans="1:6" x14ac:dyDescent="0.15">
      <c r="A1372" s="80">
        <v>143398915</v>
      </c>
      <c r="B1372" s="41" t="s">
        <v>188</v>
      </c>
      <c r="C1372" s="58" t="s">
        <v>37</v>
      </c>
      <c r="D1372" s="61">
        <v>140</v>
      </c>
      <c r="E1372" s="81" t="s">
        <v>195</v>
      </c>
      <c r="F1372" s="50"/>
    </row>
    <row r="1373" spans="1:6" x14ac:dyDescent="0.15">
      <c r="A1373" s="80">
        <v>143398937</v>
      </c>
      <c r="B1373" s="41" t="s">
        <v>188</v>
      </c>
      <c r="C1373" s="58" t="s">
        <v>7</v>
      </c>
      <c r="D1373" s="61">
        <v>1504</v>
      </c>
      <c r="E1373" s="81" t="s">
        <v>195</v>
      </c>
      <c r="F1373" s="50"/>
    </row>
    <row r="1374" spans="1:6" x14ac:dyDescent="0.15">
      <c r="A1374" s="80">
        <v>143398938</v>
      </c>
      <c r="B1374" s="41" t="s">
        <v>188</v>
      </c>
      <c r="C1374" s="58" t="s">
        <v>7</v>
      </c>
      <c r="D1374" s="59">
        <v>232</v>
      </c>
      <c r="E1374" s="81" t="s">
        <v>195</v>
      </c>
      <c r="F1374" s="51"/>
    </row>
    <row r="1375" spans="1:6" x14ac:dyDescent="0.15">
      <c r="A1375" s="80">
        <v>143398938</v>
      </c>
      <c r="B1375" s="41" t="s">
        <v>188</v>
      </c>
      <c r="C1375" s="58" t="s">
        <v>7</v>
      </c>
      <c r="D1375" s="61">
        <v>372</v>
      </c>
      <c r="E1375" s="81" t="s">
        <v>195</v>
      </c>
      <c r="F1375" s="50"/>
    </row>
    <row r="1376" spans="1:6" x14ac:dyDescent="0.15">
      <c r="A1376" s="80">
        <v>143398938</v>
      </c>
      <c r="B1376" s="41" t="s">
        <v>188</v>
      </c>
      <c r="C1376" s="58" t="s">
        <v>7</v>
      </c>
      <c r="D1376" s="61">
        <v>24277</v>
      </c>
      <c r="E1376" s="81" t="s">
        <v>195</v>
      </c>
      <c r="F1376" s="50"/>
    </row>
    <row r="1377" spans="1:6" x14ac:dyDescent="0.15">
      <c r="A1377" s="80">
        <v>143398953</v>
      </c>
      <c r="B1377" s="41" t="s">
        <v>188</v>
      </c>
      <c r="C1377" s="58" t="s">
        <v>7</v>
      </c>
      <c r="D1377" s="61">
        <v>2822</v>
      </c>
      <c r="E1377" s="81" t="s">
        <v>195</v>
      </c>
      <c r="F1377" s="50"/>
    </row>
    <row r="1378" spans="1:6" x14ac:dyDescent="0.15">
      <c r="A1378" s="80">
        <v>143398953</v>
      </c>
      <c r="B1378" s="41" t="s">
        <v>188</v>
      </c>
      <c r="C1378" s="58" t="s">
        <v>7</v>
      </c>
      <c r="D1378" s="59">
        <v>780</v>
      </c>
      <c r="E1378" s="81" t="s">
        <v>195</v>
      </c>
      <c r="F1378" s="50"/>
    </row>
    <row r="1379" spans="1:6" x14ac:dyDescent="0.15">
      <c r="A1379" s="80">
        <v>143398960</v>
      </c>
      <c r="B1379" s="41" t="s">
        <v>188</v>
      </c>
      <c r="C1379" s="58" t="s">
        <v>78</v>
      </c>
      <c r="D1379" s="59">
        <v>650</v>
      </c>
      <c r="E1379" s="81" t="s">
        <v>195</v>
      </c>
      <c r="F1379" s="50"/>
    </row>
    <row r="1380" spans="1:6" x14ac:dyDescent="0.15">
      <c r="A1380" s="80">
        <v>143398960</v>
      </c>
      <c r="B1380" s="41" t="s">
        <v>188</v>
      </c>
      <c r="C1380" s="58" t="s">
        <v>78</v>
      </c>
      <c r="D1380" s="61">
        <v>940</v>
      </c>
      <c r="E1380" s="81" t="s">
        <v>195</v>
      </c>
      <c r="F1380" s="51"/>
    </row>
    <row r="1381" spans="1:6" x14ac:dyDescent="0.15">
      <c r="A1381" s="80">
        <v>143398960</v>
      </c>
      <c r="B1381" s="41" t="s">
        <v>188</v>
      </c>
      <c r="C1381" s="58" t="s">
        <v>78</v>
      </c>
      <c r="D1381" s="59">
        <v>1316</v>
      </c>
      <c r="E1381" s="81" t="s">
        <v>195</v>
      </c>
      <c r="F1381" s="50"/>
    </row>
    <row r="1382" spans="1:6" x14ac:dyDescent="0.15">
      <c r="A1382" s="80">
        <v>143398980</v>
      </c>
      <c r="B1382" s="41" t="s">
        <v>188</v>
      </c>
      <c r="C1382" s="58" t="s">
        <v>37</v>
      </c>
      <c r="D1382" s="59">
        <v>2228</v>
      </c>
      <c r="E1382" s="81" t="s">
        <v>195</v>
      </c>
      <c r="F1382" s="51"/>
    </row>
    <row r="1383" spans="1:6" x14ac:dyDescent="0.15">
      <c r="A1383" s="80">
        <v>143398980</v>
      </c>
      <c r="B1383" s="41" t="s">
        <v>188</v>
      </c>
      <c r="C1383" s="58" t="s">
        <v>37</v>
      </c>
      <c r="D1383" s="61">
        <v>1485</v>
      </c>
      <c r="E1383" s="81" t="s">
        <v>195</v>
      </c>
      <c r="F1383" s="50"/>
    </row>
    <row r="1384" spans="1:6" x14ac:dyDescent="0.15">
      <c r="A1384" s="80">
        <v>143398981</v>
      </c>
      <c r="B1384" s="41" t="s">
        <v>188</v>
      </c>
      <c r="C1384" s="58" t="s">
        <v>37</v>
      </c>
      <c r="D1384" s="61">
        <v>186</v>
      </c>
      <c r="E1384" s="81" t="s">
        <v>195</v>
      </c>
      <c r="F1384" s="51"/>
    </row>
    <row r="1385" spans="1:6" x14ac:dyDescent="0.15">
      <c r="A1385" s="80">
        <v>143398989</v>
      </c>
      <c r="B1385" s="41" t="s">
        <v>189</v>
      </c>
      <c r="C1385" s="58" t="s">
        <v>37</v>
      </c>
      <c r="D1385" s="59">
        <v>845</v>
      </c>
      <c r="E1385" s="81" t="s">
        <v>195</v>
      </c>
      <c r="F1385" s="50"/>
    </row>
    <row r="1386" spans="1:6" x14ac:dyDescent="0.15">
      <c r="A1386" s="80">
        <v>143399001</v>
      </c>
      <c r="B1386" s="41" t="s">
        <v>188</v>
      </c>
      <c r="C1386" s="58" t="s">
        <v>7</v>
      </c>
      <c r="D1386" s="61">
        <v>669</v>
      </c>
      <c r="E1386" s="81" t="s">
        <v>195</v>
      </c>
      <c r="F1386" s="51"/>
    </row>
    <row r="1387" spans="1:6" x14ac:dyDescent="0.15">
      <c r="A1387" s="80">
        <v>143399001</v>
      </c>
      <c r="B1387" s="41" t="s">
        <v>188</v>
      </c>
      <c r="C1387" s="58" t="s">
        <v>7</v>
      </c>
      <c r="D1387" s="59">
        <v>418</v>
      </c>
      <c r="E1387" s="81" t="s">
        <v>195</v>
      </c>
      <c r="F1387" s="50"/>
    </row>
    <row r="1388" spans="1:6" x14ac:dyDescent="0.15">
      <c r="A1388" s="80">
        <v>143399002</v>
      </c>
      <c r="B1388" s="41" t="s">
        <v>188</v>
      </c>
      <c r="C1388" s="58" t="s">
        <v>7</v>
      </c>
      <c r="D1388" s="61">
        <v>1942</v>
      </c>
      <c r="E1388" s="81" t="s">
        <v>195</v>
      </c>
      <c r="F1388" s="51"/>
    </row>
    <row r="1389" spans="1:6" x14ac:dyDescent="0.15">
      <c r="A1389" s="80">
        <v>143399003</v>
      </c>
      <c r="B1389" s="41" t="s">
        <v>188</v>
      </c>
      <c r="C1389" s="58" t="s">
        <v>7</v>
      </c>
      <c r="D1389" s="61">
        <v>585</v>
      </c>
      <c r="E1389" s="81" t="s">
        <v>195</v>
      </c>
      <c r="F1389" s="50"/>
    </row>
    <row r="1390" spans="1:6" x14ac:dyDescent="0.15">
      <c r="A1390" s="80">
        <v>143399003</v>
      </c>
      <c r="B1390" s="41" t="s">
        <v>188</v>
      </c>
      <c r="C1390" s="58" t="s">
        <v>7</v>
      </c>
      <c r="D1390" s="59">
        <v>242</v>
      </c>
      <c r="E1390" s="81" t="s">
        <v>195</v>
      </c>
      <c r="F1390" s="50"/>
    </row>
    <row r="1391" spans="1:6" x14ac:dyDescent="0.15">
      <c r="A1391" s="80">
        <v>143399013</v>
      </c>
      <c r="B1391" s="41" t="s">
        <v>188</v>
      </c>
      <c r="C1391" s="58" t="s">
        <v>37</v>
      </c>
      <c r="D1391" s="61">
        <v>140</v>
      </c>
      <c r="E1391" s="81" t="s">
        <v>195</v>
      </c>
      <c r="F1391" s="51"/>
    </row>
    <row r="1392" spans="1:6" x14ac:dyDescent="0.15">
      <c r="A1392" s="80">
        <v>143399013</v>
      </c>
      <c r="B1392" s="41" t="s">
        <v>188</v>
      </c>
      <c r="C1392" s="58" t="s">
        <v>37</v>
      </c>
      <c r="D1392" s="61">
        <v>464</v>
      </c>
      <c r="E1392" s="81" t="s">
        <v>195</v>
      </c>
      <c r="F1392" s="51"/>
    </row>
    <row r="1393" spans="1:6" x14ac:dyDescent="0.15">
      <c r="A1393" s="80">
        <v>143399013</v>
      </c>
      <c r="B1393" s="41" t="s">
        <v>188</v>
      </c>
      <c r="C1393" s="58" t="s">
        <v>37</v>
      </c>
      <c r="D1393" s="59">
        <v>8352</v>
      </c>
      <c r="E1393" s="81" t="s">
        <v>195</v>
      </c>
      <c r="F1393" s="50"/>
    </row>
    <row r="1394" spans="1:6" x14ac:dyDescent="0.15">
      <c r="A1394" s="80">
        <v>143399013</v>
      </c>
      <c r="B1394" s="41" t="s">
        <v>188</v>
      </c>
      <c r="C1394" s="58" t="s">
        <v>37</v>
      </c>
      <c r="D1394" s="59">
        <v>232</v>
      </c>
      <c r="E1394" s="81" t="s">
        <v>195</v>
      </c>
      <c r="F1394" s="50"/>
    </row>
    <row r="1395" spans="1:6" x14ac:dyDescent="0.15">
      <c r="A1395" s="80">
        <v>143399014</v>
      </c>
      <c r="B1395" s="41" t="s">
        <v>188</v>
      </c>
      <c r="C1395" s="58" t="s">
        <v>37</v>
      </c>
      <c r="D1395" s="59">
        <v>7424</v>
      </c>
      <c r="E1395" s="81" t="s">
        <v>195</v>
      </c>
      <c r="F1395" s="51"/>
    </row>
    <row r="1396" spans="1:6" x14ac:dyDescent="0.15">
      <c r="A1396" s="80">
        <v>143399014</v>
      </c>
      <c r="B1396" s="41" t="s">
        <v>188</v>
      </c>
      <c r="C1396" s="58" t="s">
        <v>37</v>
      </c>
      <c r="D1396" s="59">
        <v>1114</v>
      </c>
      <c r="E1396" s="81" t="s">
        <v>195</v>
      </c>
      <c r="F1396" s="50"/>
    </row>
    <row r="1397" spans="1:6" x14ac:dyDescent="0.15">
      <c r="A1397" s="80">
        <v>143399014</v>
      </c>
      <c r="B1397" s="41" t="s">
        <v>188</v>
      </c>
      <c r="C1397" s="58" t="s">
        <v>37</v>
      </c>
      <c r="D1397" s="61">
        <v>1485</v>
      </c>
      <c r="E1397" s="81" t="s">
        <v>195</v>
      </c>
      <c r="F1397" s="50"/>
    </row>
    <row r="1398" spans="1:6" x14ac:dyDescent="0.15">
      <c r="A1398" s="80">
        <v>143399018</v>
      </c>
      <c r="B1398" s="41" t="s">
        <v>188</v>
      </c>
      <c r="C1398" s="58" t="s">
        <v>37</v>
      </c>
      <c r="D1398" s="61">
        <v>140</v>
      </c>
      <c r="E1398" s="81" t="s">
        <v>195</v>
      </c>
      <c r="F1398" s="51"/>
    </row>
    <row r="1399" spans="1:6" x14ac:dyDescent="0.15">
      <c r="A1399" s="80">
        <v>143399018</v>
      </c>
      <c r="B1399" s="41" t="s">
        <v>188</v>
      </c>
      <c r="C1399" s="58" t="s">
        <v>37</v>
      </c>
      <c r="D1399" s="59">
        <v>140</v>
      </c>
      <c r="E1399" s="81" t="s">
        <v>195</v>
      </c>
      <c r="F1399" s="50"/>
    </row>
    <row r="1400" spans="1:6" x14ac:dyDescent="0.15">
      <c r="A1400" s="80">
        <v>143399033</v>
      </c>
      <c r="B1400" s="41" t="s">
        <v>189</v>
      </c>
      <c r="C1400" s="58" t="s">
        <v>78</v>
      </c>
      <c r="D1400" s="59">
        <v>7517</v>
      </c>
      <c r="E1400" s="81" t="s">
        <v>195</v>
      </c>
      <c r="F1400" s="51"/>
    </row>
    <row r="1401" spans="1:6" x14ac:dyDescent="0.15">
      <c r="A1401" s="80">
        <v>143399042</v>
      </c>
      <c r="B1401" s="41" t="s">
        <v>188</v>
      </c>
      <c r="C1401" s="58" t="s">
        <v>144</v>
      </c>
      <c r="D1401" s="61">
        <v>3308</v>
      </c>
      <c r="E1401" s="81" t="s">
        <v>195</v>
      </c>
      <c r="F1401" s="50"/>
    </row>
    <row r="1402" spans="1:6" x14ac:dyDescent="0.15">
      <c r="A1402" s="80">
        <v>143399042</v>
      </c>
      <c r="B1402" s="41" t="s">
        <v>188</v>
      </c>
      <c r="C1402" s="58" t="s">
        <v>144</v>
      </c>
      <c r="D1402" s="59">
        <v>5789</v>
      </c>
      <c r="E1402" s="81" t="s">
        <v>195</v>
      </c>
      <c r="F1402" s="51"/>
    </row>
    <row r="1403" spans="1:6" x14ac:dyDescent="0.15">
      <c r="A1403" s="80">
        <v>143399042</v>
      </c>
      <c r="B1403" s="41" t="s">
        <v>188</v>
      </c>
      <c r="C1403" s="58" t="s">
        <v>144</v>
      </c>
      <c r="D1403" s="61">
        <v>1120</v>
      </c>
      <c r="E1403" s="81" t="s">
        <v>195</v>
      </c>
      <c r="F1403" s="50"/>
    </row>
    <row r="1404" spans="1:6" x14ac:dyDescent="0.15">
      <c r="A1404" s="80">
        <v>143399043</v>
      </c>
      <c r="B1404" s="41" t="s">
        <v>188</v>
      </c>
      <c r="C1404" s="58" t="s">
        <v>78</v>
      </c>
      <c r="D1404" s="59">
        <v>3341</v>
      </c>
      <c r="E1404" s="81" t="s">
        <v>195</v>
      </c>
      <c r="F1404" s="50"/>
    </row>
    <row r="1405" spans="1:6" x14ac:dyDescent="0.15">
      <c r="A1405" s="80">
        <v>143399043</v>
      </c>
      <c r="B1405" s="41" t="s">
        <v>188</v>
      </c>
      <c r="C1405" s="58" t="s">
        <v>78</v>
      </c>
      <c r="D1405" s="61">
        <v>5568</v>
      </c>
      <c r="E1405" s="81" t="s">
        <v>195</v>
      </c>
      <c r="F1405" s="51"/>
    </row>
    <row r="1406" spans="1:6" x14ac:dyDescent="0.15">
      <c r="A1406" s="80">
        <v>143399043</v>
      </c>
      <c r="B1406" s="41" t="s">
        <v>188</v>
      </c>
      <c r="C1406" s="58" t="s">
        <v>78</v>
      </c>
      <c r="D1406" s="59">
        <v>29232</v>
      </c>
      <c r="E1406" s="81" t="s">
        <v>195</v>
      </c>
      <c r="F1406" s="51"/>
    </row>
    <row r="1407" spans="1:6" x14ac:dyDescent="0.15">
      <c r="A1407" s="80">
        <v>143399044</v>
      </c>
      <c r="B1407" s="41" t="s">
        <v>188</v>
      </c>
      <c r="C1407" s="58" t="s">
        <v>144</v>
      </c>
      <c r="D1407" s="61">
        <v>5717</v>
      </c>
      <c r="E1407" s="81" t="s">
        <v>195</v>
      </c>
      <c r="F1407" s="51"/>
    </row>
    <row r="1408" spans="1:6" x14ac:dyDescent="0.15">
      <c r="A1408" s="80">
        <v>143399044</v>
      </c>
      <c r="B1408" s="41" t="s">
        <v>188</v>
      </c>
      <c r="C1408" s="58" t="s">
        <v>144</v>
      </c>
      <c r="D1408" s="59">
        <v>10691</v>
      </c>
      <c r="E1408" s="81" t="s">
        <v>195</v>
      </c>
      <c r="F1408" s="50"/>
    </row>
    <row r="1409" spans="1:6" x14ac:dyDescent="0.15">
      <c r="A1409" s="80">
        <v>143399048</v>
      </c>
      <c r="B1409" s="41" t="s">
        <v>188</v>
      </c>
      <c r="C1409" s="58" t="s">
        <v>37</v>
      </c>
      <c r="D1409" s="61">
        <v>1504</v>
      </c>
      <c r="E1409" s="81" t="s">
        <v>195</v>
      </c>
      <c r="F1409" s="51"/>
    </row>
    <row r="1410" spans="1:6" x14ac:dyDescent="0.15">
      <c r="A1410" s="80">
        <v>143399049</v>
      </c>
      <c r="B1410" s="41" t="s">
        <v>188</v>
      </c>
      <c r="C1410" s="58" t="s">
        <v>37</v>
      </c>
      <c r="D1410" s="59">
        <v>279</v>
      </c>
      <c r="E1410" s="81" t="s">
        <v>195</v>
      </c>
      <c r="F1410" s="50"/>
    </row>
    <row r="1411" spans="1:6" x14ac:dyDescent="0.15">
      <c r="A1411" s="80">
        <v>143409059</v>
      </c>
      <c r="B1411" s="41" t="s">
        <v>188</v>
      </c>
      <c r="C1411" s="58" t="s">
        <v>37</v>
      </c>
      <c r="D1411" s="59">
        <v>464</v>
      </c>
      <c r="E1411" s="81" t="s">
        <v>195</v>
      </c>
      <c r="F1411" s="50"/>
    </row>
    <row r="1412" spans="1:6" x14ac:dyDescent="0.15">
      <c r="A1412" s="80">
        <v>143409059</v>
      </c>
      <c r="B1412" s="41" t="s">
        <v>188</v>
      </c>
      <c r="C1412" s="58" t="s">
        <v>37</v>
      </c>
      <c r="D1412" s="59">
        <v>4176</v>
      </c>
      <c r="E1412" s="81" t="s">
        <v>195</v>
      </c>
      <c r="F1412" s="51"/>
    </row>
    <row r="1413" spans="1:6" x14ac:dyDescent="0.15">
      <c r="A1413" s="80">
        <v>143409061</v>
      </c>
      <c r="B1413" s="41" t="s">
        <v>188</v>
      </c>
      <c r="C1413" s="58" t="s">
        <v>37</v>
      </c>
      <c r="D1413" s="61">
        <v>1485</v>
      </c>
      <c r="E1413" s="81" t="s">
        <v>195</v>
      </c>
      <c r="F1413" s="51"/>
    </row>
    <row r="1414" spans="1:6" x14ac:dyDescent="0.15">
      <c r="A1414" s="80">
        <v>143409062</v>
      </c>
      <c r="B1414" s="41" t="s">
        <v>189</v>
      </c>
      <c r="C1414" s="58" t="s">
        <v>124</v>
      </c>
      <c r="D1414" s="59">
        <v>446</v>
      </c>
      <c r="E1414" s="81" t="s">
        <v>195</v>
      </c>
      <c r="F1414" s="50"/>
    </row>
    <row r="1415" spans="1:6" x14ac:dyDescent="0.15">
      <c r="A1415" s="80">
        <v>143409072</v>
      </c>
      <c r="B1415" s="41" t="s">
        <v>188</v>
      </c>
      <c r="C1415" s="58" t="s">
        <v>144</v>
      </c>
      <c r="D1415" s="61">
        <v>9188</v>
      </c>
      <c r="E1415" s="81" t="s">
        <v>195</v>
      </c>
      <c r="F1415" s="51"/>
    </row>
    <row r="1416" spans="1:6" x14ac:dyDescent="0.15">
      <c r="A1416" s="80">
        <v>143409082</v>
      </c>
      <c r="B1416" s="41" t="s">
        <v>188</v>
      </c>
      <c r="C1416" s="58" t="s">
        <v>78</v>
      </c>
      <c r="D1416" s="59">
        <v>7239</v>
      </c>
      <c r="E1416" s="81" t="s">
        <v>195</v>
      </c>
      <c r="F1416" s="51"/>
    </row>
    <row r="1417" spans="1:6" x14ac:dyDescent="0.15">
      <c r="A1417" s="80">
        <v>143409082</v>
      </c>
      <c r="B1417" s="41" t="s">
        <v>188</v>
      </c>
      <c r="C1417" s="58" t="s">
        <v>78</v>
      </c>
      <c r="D1417" s="61">
        <v>11136</v>
      </c>
      <c r="E1417" s="81" t="s">
        <v>195</v>
      </c>
      <c r="F1417" s="50"/>
    </row>
    <row r="1418" spans="1:6" x14ac:dyDescent="0.15">
      <c r="A1418" s="80">
        <v>143409082</v>
      </c>
      <c r="B1418" s="41" t="s">
        <v>188</v>
      </c>
      <c r="C1418" s="58" t="s">
        <v>78</v>
      </c>
      <c r="D1418" s="59">
        <v>11693</v>
      </c>
      <c r="E1418" s="81" t="s">
        <v>195</v>
      </c>
      <c r="F1418" s="51"/>
    </row>
    <row r="1419" spans="1:6" x14ac:dyDescent="0.15">
      <c r="A1419" s="80">
        <v>143409095</v>
      </c>
      <c r="B1419" s="41" t="s">
        <v>188</v>
      </c>
      <c r="C1419" s="58" t="s">
        <v>7</v>
      </c>
      <c r="D1419" s="59">
        <v>328</v>
      </c>
      <c r="E1419" s="81" t="s">
        <v>195</v>
      </c>
      <c r="F1419" s="51"/>
    </row>
    <row r="1420" spans="1:6" x14ac:dyDescent="0.15">
      <c r="A1420" s="80">
        <v>143409121</v>
      </c>
      <c r="B1420" s="41" t="s">
        <v>188</v>
      </c>
      <c r="C1420" s="58" t="s">
        <v>37</v>
      </c>
      <c r="D1420" s="59">
        <v>1601</v>
      </c>
      <c r="E1420" s="81" t="s">
        <v>195</v>
      </c>
      <c r="F1420" s="50"/>
    </row>
    <row r="1421" spans="1:6" x14ac:dyDescent="0.15">
      <c r="A1421" s="80">
        <v>143409134</v>
      </c>
      <c r="B1421" s="41" t="s">
        <v>189</v>
      </c>
      <c r="C1421" s="58" t="s">
        <v>78</v>
      </c>
      <c r="D1421" s="59">
        <v>4511</v>
      </c>
      <c r="E1421" s="81" t="s">
        <v>195</v>
      </c>
      <c r="F1421" s="50"/>
    </row>
    <row r="1422" spans="1:6" x14ac:dyDescent="0.15">
      <c r="A1422" s="80">
        <v>143409134</v>
      </c>
      <c r="B1422" s="41" t="s">
        <v>189</v>
      </c>
      <c r="C1422" s="58" t="s">
        <v>78</v>
      </c>
      <c r="D1422" s="61">
        <v>919</v>
      </c>
      <c r="E1422" s="81" t="s">
        <v>195</v>
      </c>
      <c r="F1422" s="50"/>
    </row>
    <row r="1423" spans="1:6" x14ac:dyDescent="0.15">
      <c r="A1423" s="80">
        <v>143409134</v>
      </c>
      <c r="B1423" s="41" t="s">
        <v>189</v>
      </c>
      <c r="C1423" s="58" t="s">
        <v>78</v>
      </c>
      <c r="D1423" s="59">
        <v>669</v>
      </c>
      <c r="E1423" s="81" t="s">
        <v>195</v>
      </c>
      <c r="F1423" s="51"/>
    </row>
    <row r="1424" spans="1:6" x14ac:dyDescent="0.15">
      <c r="A1424" s="80">
        <v>143409136</v>
      </c>
      <c r="B1424" s="41" t="s">
        <v>189</v>
      </c>
      <c r="C1424" s="58" t="s">
        <v>78</v>
      </c>
      <c r="D1424" s="61">
        <v>45936</v>
      </c>
      <c r="E1424" s="81" t="s">
        <v>195</v>
      </c>
      <c r="F1424" s="51"/>
    </row>
    <row r="1425" spans="1:6" x14ac:dyDescent="0.15">
      <c r="A1425" s="80">
        <v>143409137</v>
      </c>
      <c r="B1425" s="41" t="s">
        <v>189</v>
      </c>
      <c r="C1425" s="58" t="s">
        <v>78</v>
      </c>
      <c r="D1425" s="61">
        <v>3341</v>
      </c>
      <c r="E1425" s="81" t="s">
        <v>195</v>
      </c>
      <c r="F1425" s="50"/>
    </row>
    <row r="1426" spans="1:6" x14ac:dyDescent="0.15">
      <c r="A1426" s="80">
        <v>143409137</v>
      </c>
      <c r="B1426" s="41" t="s">
        <v>189</v>
      </c>
      <c r="C1426" s="58" t="s">
        <v>78</v>
      </c>
      <c r="D1426" s="59">
        <v>11693</v>
      </c>
      <c r="E1426" s="81" t="s">
        <v>195</v>
      </c>
      <c r="F1426" s="51"/>
    </row>
    <row r="1427" spans="1:6" x14ac:dyDescent="0.15">
      <c r="A1427" s="80">
        <v>143409137</v>
      </c>
      <c r="B1427" s="41" t="s">
        <v>189</v>
      </c>
      <c r="C1427" s="58" t="s">
        <v>78</v>
      </c>
      <c r="D1427" s="61">
        <v>2924</v>
      </c>
      <c r="E1427" s="81" t="s">
        <v>195</v>
      </c>
      <c r="F1427" s="50"/>
    </row>
    <row r="1428" spans="1:6" x14ac:dyDescent="0.15">
      <c r="A1428" s="80">
        <v>143409140</v>
      </c>
      <c r="B1428" s="41" t="s">
        <v>189</v>
      </c>
      <c r="C1428" s="58" t="s">
        <v>78</v>
      </c>
      <c r="D1428" s="61">
        <v>5197</v>
      </c>
      <c r="E1428" s="81" t="s">
        <v>195</v>
      </c>
      <c r="F1428" s="50"/>
    </row>
    <row r="1429" spans="1:6" x14ac:dyDescent="0.15">
      <c r="A1429" s="80">
        <v>143409140</v>
      </c>
      <c r="B1429" s="41" t="s">
        <v>189</v>
      </c>
      <c r="C1429" s="58" t="s">
        <v>78</v>
      </c>
      <c r="D1429" s="59">
        <v>446</v>
      </c>
      <c r="E1429" s="81" t="s">
        <v>195</v>
      </c>
      <c r="F1429" s="51"/>
    </row>
    <row r="1430" spans="1:6" x14ac:dyDescent="0.15">
      <c r="A1430" s="80">
        <v>143409140</v>
      </c>
      <c r="B1430" s="41" t="s">
        <v>189</v>
      </c>
      <c r="C1430" s="58" t="s">
        <v>78</v>
      </c>
      <c r="D1430" s="61">
        <v>2228</v>
      </c>
      <c r="E1430" s="81" t="s">
        <v>195</v>
      </c>
      <c r="F1430" s="51"/>
    </row>
    <row r="1431" spans="1:6" x14ac:dyDescent="0.15">
      <c r="A1431" s="80">
        <v>143409140</v>
      </c>
      <c r="B1431" s="41" t="s">
        <v>189</v>
      </c>
      <c r="C1431" s="58" t="s">
        <v>78</v>
      </c>
      <c r="D1431" s="59">
        <v>1114</v>
      </c>
      <c r="E1431" s="81" t="s">
        <v>195</v>
      </c>
      <c r="F1431" s="51"/>
    </row>
    <row r="1432" spans="1:6" x14ac:dyDescent="0.15">
      <c r="A1432" s="80">
        <v>143409140</v>
      </c>
      <c r="B1432" s="41" t="s">
        <v>189</v>
      </c>
      <c r="C1432" s="58" t="s">
        <v>78</v>
      </c>
      <c r="D1432" s="61">
        <v>743</v>
      </c>
      <c r="E1432" s="81" t="s">
        <v>195</v>
      </c>
      <c r="F1432" s="51"/>
    </row>
    <row r="1433" spans="1:6" x14ac:dyDescent="0.15">
      <c r="A1433" s="80">
        <v>143409142</v>
      </c>
      <c r="B1433" s="41" t="s">
        <v>189</v>
      </c>
      <c r="C1433" s="58" t="s">
        <v>78</v>
      </c>
      <c r="D1433" s="59">
        <v>1949</v>
      </c>
      <c r="E1433" s="81" t="s">
        <v>195</v>
      </c>
      <c r="F1433" s="50"/>
    </row>
    <row r="1434" spans="1:6" x14ac:dyDescent="0.15">
      <c r="A1434" s="80">
        <v>143409154</v>
      </c>
      <c r="B1434" s="41" t="s">
        <v>188</v>
      </c>
      <c r="C1434" s="58" t="s">
        <v>7</v>
      </c>
      <c r="D1434" s="59">
        <v>1114</v>
      </c>
      <c r="E1434" s="81" t="s">
        <v>195</v>
      </c>
      <c r="F1434" s="51"/>
    </row>
    <row r="1435" spans="1:6" x14ac:dyDescent="0.15">
      <c r="A1435" s="80">
        <v>143409155</v>
      </c>
      <c r="B1435" s="41" t="s">
        <v>189</v>
      </c>
      <c r="C1435" s="58" t="s">
        <v>7</v>
      </c>
      <c r="D1435" s="61">
        <v>232</v>
      </c>
      <c r="E1435" s="81" t="s">
        <v>195</v>
      </c>
      <c r="F1435" s="50"/>
    </row>
    <row r="1436" spans="1:6" x14ac:dyDescent="0.15">
      <c r="A1436" s="80">
        <v>143409155</v>
      </c>
      <c r="B1436" s="41" t="s">
        <v>189</v>
      </c>
      <c r="C1436" s="58" t="s">
        <v>7</v>
      </c>
      <c r="D1436" s="61">
        <v>42095</v>
      </c>
      <c r="E1436" s="81" t="s">
        <v>195</v>
      </c>
      <c r="F1436" s="51"/>
    </row>
    <row r="1437" spans="1:6" x14ac:dyDescent="0.15">
      <c r="A1437" s="80">
        <v>143409164</v>
      </c>
      <c r="B1437" s="41" t="s">
        <v>189</v>
      </c>
      <c r="C1437" s="58" t="s">
        <v>7</v>
      </c>
      <c r="D1437" s="59">
        <v>780</v>
      </c>
      <c r="E1437" s="81" t="s">
        <v>195</v>
      </c>
      <c r="F1437" s="50"/>
    </row>
    <row r="1438" spans="1:6" x14ac:dyDescent="0.15">
      <c r="A1438" s="80">
        <v>143409166</v>
      </c>
      <c r="B1438" s="41" t="s">
        <v>188</v>
      </c>
      <c r="C1438" s="58" t="s">
        <v>37</v>
      </c>
      <c r="D1438" s="61">
        <v>6645</v>
      </c>
      <c r="E1438" s="81" t="s">
        <v>195</v>
      </c>
      <c r="F1438" s="50"/>
    </row>
    <row r="1439" spans="1:6" x14ac:dyDescent="0.15">
      <c r="A1439" s="80">
        <v>143409166</v>
      </c>
      <c r="B1439" s="41" t="s">
        <v>188</v>
      </c>
      <c r="C1439" s="58" t="s">
        <v>37</v>
      </c>
      <c r="D1439" s="59">
        <v>6682</v>
      </c>
      <c r="E1439" s="81" t="s">
        <v>195</v>
      </c>
      <c r="F1439" s="51"/>
    </row>
    <row r="1440" spans="1:6" x14ac:dyDescent="0.15">
      <c r="A1440" s="80">
        <v>143409166</v>
      </c>
      <c r="B1440" s="41" t="s">
        <v>188</v>
      </c>
      <c r="C1440" s="58" t="s">
        <v>37</v>
      </c>
      <c r="D1440" s="61">
        <v>1485</v>
      </c>
      <c r="E1440" s="81" t="s">
        <v>195</v>
      </c>
      <c r="F1440" s="51"/>
    </row>
    <row r="1441" spans="1:6" x14ac:dyDescent="0.15">
      <c r="A1441" s="80">
        <v>143409167</v>
      </c>
      <c r="B1441" s="41" t="s">
        <v>188</v>
      </c>
      <c r="C1441" s="58" t="s">
        <v>37</v>
      </c>
      <c r="D1441" s="59">
        <v>4176</v>
      </c>
      <c r="E1441" s="81" t="s">
        <v>195</v>
      </c>
      <c r="F1441" s="50"/>
    </row>
    <row r="1442" spans="1:6" x14ac:dyDescent="0.15">
      <c r="A1442" s="80">
        <v>143409167</v>
      </c>
      <c r="B1442" s="41" t="s">
        <v>188</v>
      </c>
      <c r="C1442" s="58" t="s">
        <v>37</v>
      </c>
      <c r="D1442" s="61">
        <v>2005</v>
      </c>
      <c r="E1442" s="81" t="s">
        <v>195</v>
      </c>
      <c r="F1442" s="51"/>
    </row>
    <row r="1443" spans="1:6" x14ac:dyDescent="0.15">
      <c r="A1443" s="80">
        <v>143409168</v>
      </c>
      <c r="B1443" s="41" t="s">
        <v>188</v>
      </c>
      <c r="C1443" s="58" t="s">
        <v>37</v>
      </c>
      <c r="D1443" s="59">
        <v>140</v>
      </c>
      <c r="E1443" s="81" t="s">
        <v>195</v>
      </c>
      <c r="F1443" s="51"/>
    </row>
    <row r="1444" spans="1:6" x14ac:dyDescent="0.15">
      <c r="A1444" s="80">
        <v>143409176</v>
      </c>
      <c r="B1444" s="41" t="s">
        <v>189</v>
      </c>
      <c r="C1444" s="58" t="s">
        <v>7</v>
      </c>
      <c r="D1444" s="59">
        <v>1253</v>
      </c>
      <c r="E1444" s="81" t="s">
        <v>195</v>
      </c>
      <c r="F1444" s="50"/>
    </row>
    <row r="1445" spans="1:6" x14ac:dyDescent="0.15">
      <c r="A1445" s="80">
        <v>143409176</v>
      </c>
      <c r="B1445" s="41" t="s">
        <v>189</v>
      </c>
      <c r="C1445" s="58" t="s">
        <v>7</v>
      </c>
      <c r="D1445" s="61">
        <v>161</v>
      </c>
      <c r="E1445" s="81" t="s">
        <v>195</v>
      </c>
      <c r="F1445" s="50"/>
    </row>
    <row r="1446" spans="1:6" x14ac:dyDescent="0.15">
      <c r="A1446" s="80">
        <v>143409176</v>
      </c>
      <c r="B1446" s="41" t="s">
        <v>189</v>
      </c>
      <c r="C1446" s="58" t="s">
        <v>7</v>
      </c>
      <c r="D1446" s="59">
        <v>251</v>
      </c>
      <c r="E1446" s="81" t="s">
        <v>195</v>
      </c>
      <c r="F1446" s="51"/>
    </row>
    <row r="1447" spans="1:6" x14ac:dyDescent="0.15">
      <c r="A1447" s="80">
        <v>143409186</v>
      </c>
      <c r="B1447" s="41" t="s">
        <v>189</v>
      </c>
      <c r="C1447" s="58" t="s">
        <v>7</v>
      </c>
      <c r="D1447" s="61">
        <v>2822</v>
      </c>
      <c r="E1447" s="81" t="s">
        <v>195</v>
      </c>
      <c r="F1447" s="50"/>
    </row>
    <row r="1448" spans="1:6" x14ac:dyDescent="0.15">
      <c r="A1448" s="80">
        <v>143409186</v>
      </c>
      <c r="B1448" s="41" t="s">
        <v>189</v>
      </c>
      <c r="C1448" s="58" t="s">
        <v>7</v>
      </c>
      <c r="D1448" s="59">
        <v>780</v>
      </c>
      <c r="E1448" s="81" t="s">
        <v>195</v>
      </c>
      <c r="F1448" s="51"/>
    </row>
    <row r="1449" spans="1:6" x14ac:dyDescent="0.15">
      <c r="A1449" s="80">
        <v>143409188</v>
      </c>
      <c r="B1449" s="41" t="s">
        <v>188</v>
      </c>
      <c r="C1449" s="58" t="s">
        <v>144</v>
      </c>
      <c r="D1449" s="59">
        <v>3446</v>
      </c>
      <c r="E1449" s="81" t="s">
        <v>195</v>
      </c>
      <c r="F1449" s="50"/>
    </row>
    <row r="1450" spans="1:6" x14ac:dyDescent="0.15">
      <c r="A1450" s="80">
        <v>143409188</v>
      </c>
      <c r="B1450" s="41" t="s">
        <v>188</v>
      </c>
      <c r="C1450" s="58" t="s">
        <v>144</v>
      </c>
      <c r="D1450" s="61">
        <v>1120</v>
      </c>
      <c r="E1450" s="81" t="s">
        <v>195</v>
      </c>
      <c r="F1450" s="51"/>
    </row>
    <row r="1451" spans="1:6" x14ac:dyDescent="0.15">
      <c r="A1451" s="80">
        <v>143409204</v>
      </c>
      <c r="B1451" s="41" t="s">
        <v>189</v>
      </c>
      <c r="C1451" s="58" t="s">
        <v>124</v>
      </c>
      <c r="D1451" s="59">
        <v>2135</v>
      </c>
      <c r="E1451" s="81" t="s">
        <v>195</v>
      </c>
      <c r="F1451" s="50"/>
    </row>
    <row r="1452" spans="1:6" x14ac:dyDescent="0.15">
      <c r="A1452" s="80">
        <v>143409204</v>
      </c>
      <c r="B1452" s="41" t="s">
        <v>189</v>
      </c>
      <c r="C1452" s="58" t="s">
        <v>124</v>
      </c>
      <c r="D1452" s="61">
        <v>1230</v>
      </c>
      <c r="E1452" s="81" t="s">
        <v>195</v>
      </c>
      <c r="F1452" s="51"/>
    </row>
    <row r="1453" spans="1:6" x14ac:dyDescent="0.15">
      <c r="A1453" s="80">
        <v>143409205</v>
      </c>
      <c r="B1453" s="41" t="s">
        <v>191</v>
      </c>
      <c r="C1453" s="58" t="s">
        <v>144</v>
      </c>
      <c r="D1453" s="59">
        <v>3620</v>
      </c>
      <c r="E1453" s="81" t="s">
        <v>195</v>
      </c>
      <c r="F1453" s="50"/>
    </row>
    <row r="1454" spans="1:6" x14ac:dyDescent="0.15">
      <c r="A1454" s="80">
        <v>143409209</v>
      </c>
      <c r="B1454" s="41" t="s">
        <v>188</v>
      </c>
      <c r="C1454" s="58" t="s">
        <v>37</v>
      </c>
      <c r="D1454" s="59">
        <v>2506</v>
      </c>
      <c r="E1454" s="81" t="s">
        <v>195</v>
      </c>
      <c r="F1454" s="51"/>
    </row>
    <row r="1455" spans="1:6" x14ac:dyDescent="0.15">
      <c r="A1455" s="80">
        <v>143409209</v>
      </c>
      <c r="B1455" s="41" t="s">
        <v>188</v>
      </c>
      <c r="C1455" s="58" t="s">
        <v>37</v>
      </c>
      <c r="D1455" s="59">
        <v>232</v>
      </c>
      <c r="E1455" s="81" t="s">
        <v>195</v>
      </c>
      <c r="F1455" s="50"/>
    </row>
    <row r="1456" spans="1:6" x14ac:dyDescent="0.15">
      <c r="A1456" s="80">
        <v>143409209</v>
      </c>
      <c r="B1456" s="41" t="s">
        <v>188</v>
      </c>
      <c r="C1456" s="58" t="s">
        <v>37</v>
      </c>
      <c r="D1456" s="59">
        <v>4176</v>
      </c>
      <c r="E1456" s="81" t="s">
        <v>195</v>
      </c>
      <c r="F1456" s="50"/>
    </row>
    <row r="1457" spans="1:6" x14ac:dyDescent="0.15">
      <c r="A1457" s="80">
        <v>143409211</v>
      </c>
      <c r="B1457" s="41" t="s">
        <v>188</v>
      </c>
      <c r="C1457" s="58" t="s">
        <v>37</v>
      </c>
      <c r="D1457" s="59">
        <v>2599</v>
      </c>
      <c r="E1457" s="81" t="s">
        <v>195</v>
      </c>
      <c r="F1457" s="51"/>
    </row>
    <row r="1458" spans="1:6" x14ac:dyDescent="0.15">
      <c r="A1458" s="80">
        <v>143409211</v>
      </c>
      <c r="B1458" s="41" t="s">
        <v>188</v>
      </c>
      <c r="C1458" s="58" t="s">
        <v>37</v>
      </c>
      <c r="D1458" s="59">
        <v>4455</v>
      </c>
      <c r="E1458" s="81" t="s">
        <v>195</v>
      </c>
      <c r="F1458" s="50"/>
    </row>
    <row r="1459" spans="1:6" x14ac:dyDescent="0.15">
      <c r="A1459" s="80">
        <v>143409216</v>
      </c>
      <c r="B1459" s="41" t="s">
        <v>188</v>
      </c>
      <c r="C1459" s="58" t="s">
        <v>37</v>
      </c>
      <c r="D1459" s="59">
        <v>557</v>
      </c>
      <c r="E1459" s="81" t="s">
        <v>195</v>
      </c>
      <c r="F1459" s="50"/>
    </row>
    <row r="1460" spans="1:6" x14ac:dyDescent="0.15">
      <c r="A1460" s="80">
        <v>143409216</v>
      </c>
      <c r="B1460" s="41" t="s">
        <v>188</v>
      </c>
      <c r="C1460" s="58" t="s">
        <v>37</v>
      </c>
      <c r="D1460" s="61">
        <v>418</v>
      </c>
      <c r="E1460" s="81" t="s">
        <v>195</v>
      </c>
      <c r="F1460" s="50"/>
    </row>
    <row r="1461" spans="1:6" x14ac:dyDescent="0.15">
      <c r="A1461" s="80">
        <v>143409224</v>
      </c>
      <c r="B1461" s="41" t="s">
        <v>188</v>
      </c>
      <c r="C1461" s="58" t="s">
        <v>144</v>
      </c>
      <c r="D1461" s="61">
        <v>4826</v>
      </c>
      <c r="E1461" s="81" t="s">
        <v>195</v>
      </c>
      <c r="F1461" s="50"/>
    </row>
    <row r="1462" spans="1:6" x14ac:dyDescent="0.15">
      <c r="A1462" s="80">
        <v>143409235</v>
      </c>
      <c r="B1462" s="41" t="s">
        <v>189</v>
      </c>
      <c r="C1462" s="58" t="s">
        <v>144</v>
      </c>
      <c r="D1462" s="61">
        <v>11136</v>
      </c>
      <c r="E1462" s="81" t="s">
        <v>195</v>
      </c>
      <c r="F1462" s="50"/>
    </row>
    <row r="1463" spans="1:6" x14ac:dyDescent="0.15">
      <c r="A1463" s="80">
        <v>143409237</v>
      </c>
      <c r="B1463" s="41" t="s">
        <v>189</v>
      </c>
      <c r="C1463" s="58" t="s">
        <v>7</v>
      </c>
      <c r="D1463" s="61">
        <v>891</v>
      </c>
      <c r="E1463" s="81" t="s">
        <v>195</v>
      </c>
      <c r="F1463" s="51"/>
    </row>
    <row r="1464" spans="1:6" x14ac:dyDescent="0.15">
      <c r="A1464" s="80">
        <v>143409250</v>
      </c>
      <c r="B1464" s="41" t="s">
        <v>188</v>
      </c>
      <c r="C1464" s="58" t="s">
        <v>37</v>
      </c>
      <c r="D1464" s="61">
        <v>4176</v>
      </c>
      <c r="E1464" s="81" t="s">
        <v>195</v>
      </c>
      <c r="F1464" s="50"/>
    </row>
    <row r="1465" spans="1:6" x14ac:dyDescent="0.15">
      <c r="A1465" s="80">
        <v>143409251</v>
      </c>
      <c r="B1465" s="41" t="s">
        <v>188</v>
      </c>
      <c r="C1465" s="58" t="s">
        <v>37</v>
      </c>
      <c r="D1465" s="61">
        <v>2228</v>
      </c>
      <c r="E1465" s="81" t="s">
        <v>195</v>
      </c>
      <c r="F1465" s="51"/>
    </row>
    <row r="1466" spans="1:6" x14ac:dyDescent="0.15">
      <c r="A1466" s="80">
        <v>143409251</v>
      </c>
      <c r="B1466" s="41" t="s">
        <v>188</v>
      </c>
      <c r="C1466" s="58" t="s">
        <v>37</v>
      </c>
      <c r="D1466" s="61">
        <v>1485</v>
      </c>
      <c r="E1466" s="81" t="s">
        <v>195</v>
      </c>
      <c r="F1466" s="50"/>
    </row>
    <row r="1467" spans="1:6" x14ac:dyDescent="0.15">
      <c r="A1467" s="80">
        <v>143409251</v>
      </c>
      <c r="B1467" s="41" t="s">
        <v>188</v>
      </c>
      <c r="C1467" s="58" t="s">
        <v>37</v>
      </c>
      <c r="D1467" s="59">
        <v>2228</v>
      </c>
      <c r="E1467" s="81" t="s">
        <v>195</v>
      </c>
      <c r="F1467" s="50"/>
    </row>
    <row r="1468" spans="1:6" x14ac:dyDescent="0.15">
      <c r="A1468" s="80">
        <v>143409269</v>
      </c>
      <c r="B1468" s="41" t="s">
        <v>188</v>
      </c>
      <c r="C1468" s="58" t="s">
        <v>144</v>
      </c>
      <c r="D1468" s="61">
        <v>3620</v>
      </c>
      <c r="E1468" s="81" t="s">
        <v>195</v>
      </c>
      <c r="F1468" s="51"/>
    </row>
    <row r="1469" spans="1:6" x14ac:dyDescent="0.15">
      <c r="A1469" s="80">
        <v>143419283</v>
      </c>
      <c r="B1469" s="41" t="s">
        <v>188</v>
      </c>
      <c r="C1469" s="58" t="s">
        <v>37</v>
      </c>
      <c r="D1469" s="61">
        <v>232</v>
      </c>
      <c r="E1469" s="81" t="s">
        <v>195</v>
      </c>
      <c r="F1469" s="50"/>
    </row>
    <row r="1470" spans="1:6" x14ac:dyDescent="0.15">
      <c r="A1470" s="80">
        <v>143419284</v>
      </c>
      <c r="B1470" s="41" t="s">
        <v>188</v>
      </c>
      <c r="C1470" s="58" t="s">
        <v>37</v>
      </c>
      <c r="D1470" s="61">
        <v>1114</v>
      </c>
      <c r="E1470" s="81" t="s">
        <v>195</v>
      </c>
      <c r="F1470" s="50"/>
    </row>
    <row r="1471" spans="1:6" x14ac:dyDescent="0.15">
      <c r="A1471" s="80">
        <v>143419284</v>
      </c>
      <c r="B1471" s="41" t="s">
        <v>188</v>
      </c>
      <c r="C1471" s="58" t="s">
        <v>37</v>
      </c>
      <c r="D1471" s="59">
        <v>7424</v>
      </c>
      <c r="E1471" s="81" t="s">
        <v>195</v>
      </c>
      <c r="F1471" s="50"/>
    </row>
    <row r="1472" spans="1:6" x14ac:dyDescent="0.15">
      <c r="A1472" s="80">
        <v>143419284</v>
      </c>
      <c r="B1472" s="41" t="s">
        <v>188</v>
      </c>
      <c r="C1472" s="58" t="s">
        <v>37</v>
      </c>
      <c r="D1472" s="61">
        <v>1485</v>
      </c>
      <c r="E1472" s="81" t="s">
        <v>195</v>
      </c>
      <c r="F1472" s="51"/>
    </row>
    <row r="1473" spans="1:6" x14ac:dyDescent="0.15">
      <c r="A1473" s="80">
        <v>143419285</v>
      </c>
      <c r="B1473" s="41" t="s">
        <v>188</v>
      </c>
      <c r="C1473" s="58" t="s">
        <v>37</v>
      </c>
      <c r="D1473" s="59">
        <v>1504</v>
      </c>
      <c r="E1473" s="81" t="s">
        <v>195</v>
      </c>
      <c r="F1473" s="50"/>
    </row>
    <row r="1474" spans="1:6" x14ac:dyDescent="0.15">
      <c r="A1474" s="80">
        <v>143419300</v>
      </c>
      <c r="B1474" s="41" t="s">
        <v>189</v>
      </c>
      <c r="C1474" s="58" t="s">
        <v>144</v>
      </c>
      <c r="D1474" s="59">
        <v>11136</v>
      </c>
      <c r="E1474" s="81" t="s">
        <v>195</v>
      </c>
      <c r="F1474" s="50"/>
    </row>
    <row r="1475" spans="1:6" x14ac:dyDescent="0.15">
      <c r="A1475" s="80">
        <v>143419301</v>
      </c>
      <c r="B1475" s="41" t="s">
        <v>189</v>
      </c>
      <c r="C1475" s="58" t="s">
        <v>144</v>
      </c>
      <c r="D1475" s="61">
        <v>16774</v>
      </c>
      <c r="E1475" s="81" t="s">
        <v>195</v>
      </c>
      <c r="F1475" s="50"/>
    </row>
    <row r="1476" spans="1:6" x14ac:dyDescent="0.15">
      <c r="A1476" s="80">
        <v>143419307</v>
      </c>
      <c r="B1476" s="41" t="s">
        <v>188</v>
      </c>
      <c r="C1476" s="58" t="s">
        <v>37</v>
      </c>
      <c r="D1476" s="59">
        <v>1671</v>
      </c>
      <c r="E1476" s="81" t="s">
        <v>195</v>
      </c>
      <c r="F1476" s="50"/>
    </row>
    <row r="1477" spans="1:6" x14ac:dyDescent="0.15">
      <c r="A1477" s="80">
        <v>143419307</v>
      </c>
      <c r="B1477" s="41" t="s">
        <v>188</v>
      </c>
      <c r="C1477" s="58" t="s">
        <v>37</v>
      </c>
      <c r="D1477" s="61">
        <v>5940</v>
      </c>
      <c r="E1477" s="81" t="s">
        <v>195</v>
      </c>
      <c r="F1477" s="50"/>
    </row>
    <row r="1478" spans="1:6" x14ac:dyDescent="0.15">
      <c r="A1478" s="80">
        <v>143419307</v>
      </c>
      <c r="B1478" s="41" t="s">
        <v>188</v>
      </c>
      <c r="C1478" s="58" t="s">
        <v>37</v>
      </c>
      <c r="D1478" s="59">
        <v>3341</v>
      </c>
      <c r="E1478" s="81" t="s">
        <v>195</v>
      </c>
      <c r="F1478" s="51"/>
    </row>
    <row r="1479" spans="1:6" x14ac:dyDescent="0.15">
      <c r="A1479" s="80">
        <v>143419307</v>
      </c>
      <c r="B1479" s="41" t="s">
        <v>188</v>
      </c>
      <c r="C1479" s="58" t="s">
        <v>37</v>
      </c>
      <c r="D1479" s="61">
        <v>1485</v>
      </c>
      <c r="E1479" s="81" t="s">
        <v>195</v>
      </c>
      <c r="F1479" s="50"/>
    </row>
    <row r="1480" spans="1:6" x14ac:dyDescent="0.15">
      <c r="A1480" s="80">
        <v>143419308</v>
      </c>
      <c r="B1480" s="41" t="s">
        <v>188</v>
      </c>
      <c r="C1480" s="58" t="s">
        <v>37</v>
      </c>
      <c r="D1480" s="59">
        <v>140</v>
      </c>
      <c r="E1480" s="81" t="s">
        <v>195</v>
      </c>
      <c r="F1480" s="51"/>
    </row>
    <row r="1481" spans="1:6" x14ac:dyDescent="0.15">
      <c r="A1481" s="80">
        <v>143419308</v>
      </c>
      <c r="B1481" s="41" t="s">
        <v>188</v>
      </c>
      <c r="C1481" s="58" t="s">
        <v>37</v>
      </c>
      <c r="D1481" s="61">
        <v>1671</v>
      </c>
      <c r="E1481" s="81" t="s">
        <v>195</v>
      </c>
      <c r="F1481" s="50"/>
    </row>
    <row r="1482" spans="1:6" x14ac:dyDescent="0.15">
      <c r="A1482" s="80">
        <v>143419310</v>
      </c>
      <c r="B1482" s="41" t="s">
        <v>189</v>
      </c>
      <c r="C1482" s="58" t="s">
        <v>37</v>
      </c>
      <c r="D1482" s="59">
        <v>279</v>
      </c>
      <c r="E1482" s="81" t="s">
        <v>195</v>
      </c>
      <c r="F1482" s="51"/>
    </row>
    <row r="1483" spans="1:6" x14ac:dyDescent="0.15">
      <c r="A1483" s="80">
        <v>143419310</v>
      </c>
      <c r="B1483" s="41" t="s">
        <v>189</v>
      </c>
      <c r="C1483" s="58" t="s">
        <v>37</v>
      </c>
      <c r="D1483" s="61">
        <v>279</v>
      </c>
      <c r="E1483" s="81" t="s">
        <v>195</v>
      </c>
      <c r="F1483" s="50"/>
    </row>
    <row r="1484" spans="1:6" x14ac:dyDescent="0.15">
      <c r="A1484" s="80">
        <v>143419310</v>
      </c>
      <c r="B1484" s="41" t="s">
        <v>189</v>
      </c>
      <c r="C1484" s="58" t="s">
        <v>37</v>
      </c>
      <c r="D1484" s="59">
        <v>836</v>
      </c>
      <c r="E1484" s="81" t="s">
        <v>195</v>
      </c>
      <c r="F1484" s="51"/>
    </row>
    <row r="1485" spans="1:6" x14ac:dyDescent="0.15">
      <c r="A1485" s="80">
        <v>143419310</v>
      </c>
      <c r="B1485" s="41" t="s">
        <v>189</v>
      </c>
      <c r="C1485" s="58" t="s">
        <v>37</v>
      </c>
      <c r="D1485" s="61">
        <v>557</v>
      </c>
      <c r="E1485" s="81" t="s">
        <v>195</v>
      </c>
      <c r="F1485" s="50"/>
    </row>
    <row r="1486" spans="1:6" x14ac:dyDescent="0.15">
      <c r="A1486" s="80">
        <v>143419332</v>
      </c>
      <c r="B1486" s="41" t="s">
        <v>188</v>
      </c>
      <c r="C1486" s="58" t="s">
        <v>37</v>
      </c>
      <c r="D1486" s="59">
        <v>1114</v>
      </c>
      <c r="E1486" s="81" t="s">
        <v>195</v>
      </c>
      <c r="F1486" s="51"/>
    </row>
    <row r="1487" spans="1:6" x14ac:dyDescent="0.15">
      <c r="A1487" s="80">
        <v>143419332</v>
      </c>
      <c r="B1487" s="41" t="s">
        <v>188</v>
      </c>
      <c r="C1487" s="58" t="s">
        <v>37</v>
      </c>
      <c r="D1487" s="59">
        <v>4603</v>
      </c>
      <c r="E1487" s="81" t="s">
        <v>195</v>
      </c>
      <c r="F1487" s="51"/>
    </row>
    <row r="1488" spans="1:6" x14ac:dyDescent="0.15">
      <c r="A1488" s="80">
        <v>143419332</v>
      </c>
      <c r="B1488" s="41" t="s">
        <v>188</v>
      </c>
      <c r="C1488" s="58" t="s">
        <v>37</v>
      </c>
      <c r="D1488" s="61">
        <v>4455</v>
      </c>
      <c r="E1488" s="81" t="s">
        <v>195</v>
      </c>
      <c r="F1488" s="50"/>
    </row>
    <row r="1489" spans="1:6" x14ac:dyDescent="0.15">
      <c r="A1489" s="80">
        <v>143419332</v>
      </c>
      <c r="B1489" s="41" t="s">
        <v>188</v>
      </c>
      <c r="C1489" s="58" t="s">
        <v>37</v>
      </c>
      <c r="D1489" s="59">
        <v>1485</v>
      </c>
      <c r="E1489" s="81" t="s">
        <v>195</v>
      </c>
      <c r="F1489" s="51"/>
    </row>
    <row r="1490" spans="1:6" x14ac:dyDescent="0.15">
      <c r="A1490" s="80">
        <v>143419333</v>
      </c>
      <c r="B1490" s="41" t="s">
        <v>188</v>
      </c>
      <c r="C1490" s="58" t="s">
        <v>37</v>
      </c>
      <c r="D1490" s="61">
        <v>418</v>
      </c>
      <c r="E1490" s="81" t="s">
        <v>195</v>
      </c>
      <c r="F1490" s="50"/>
    </row>
    <row r="1491" spans="1:6" x14ac:dyDescent="0.15">
      <c r="A1491" s="80">
        <v>143419333</v>
      </c>
      <c r="B1491" s="41" t="s">
        <v>188</v>
      </c>
      <c r="C1491" s="58" t="s">
        <v>37</v>
      </c>
      <c r="D1491" s="59">
        <v>464</v>
      </c>
      <c r="E1491" s="81" t="s">
        <v>195</v>
      </c>
      <c r="F1491" s="51"/>
    </row>
    <row r="1492" spans="1:6" x14ac:dyDescent="0.15">
      <c r="A1492" s="80">
        <v>143419333</v>
      </c>
      <c r="B1492" s="41" t="s">
        <v>188</v>
      </c>
      <c r="C1492" s="58" t="s">
        <v>37</v>
      </c>
      <c r="D1492" s="59">
        <v>4176</v>
      </c>
      <c r="E1492" s="81" t="s">
        <v>195</v>
      </c>
      <c r="F1492" s="50"/>
    </row>
    <row r="1493" spans="1:6" x14ac:dyDescent="0.15">
      <c r="A1493" s="80">
        <v>143419333</v>
      </c>
      <c r="B1493" s="41" t="s">
        <v>188</v>
      </c>
      <c r="C1493" s="58" t="s">
        <v>37</v>
      </c>
      <c r="D1493" s="61">
        <v>232</v>
      </c>
      <c r="E1493" s="81" t="s">
        <v>195</v>
      </c>
      <c r="F1493" s="51"/>
    </row>
    <row r="1494" spans="1:6" x14ac:dyDescent="0.15">
      <c r="A1494" s="80">
        <v>143419343</v>
      </c>
      <c r="B1494" s="41" t="s">
        <v>189</v>
      </c>
      <c r="C1494" s="58" t="s">
        <v>37</v>
      </c>
      <c r="D1494" s="59">
        <v>140</v>
      </c>
      <c r="E1494" s="81" t="s">
        <v>195</v>
      </c>
      <c r="F1494" s="50"/>
    </row>
    <row r="1495" spans="1:6" x14ac:dyDescent="0.15">
      <c r="A1495" s="80">
        <v>143419343</v>
      </c>
      <c r="B1495" s="41" t="s">
        <v>189</v>
      </c>
      <c r="C1495" s="58" t="s">
        <v>37</v>
      </c>
      <c r="D1495" s="61">
        <v>279</v>
      </c>
      <c r="E1495" s="81" t="s">
        <v>195</v>
      </c>
      <c r="F1495" s="51"/>
    </row>
    <row r="1496" spans="1:6" x14ac:dyDescent="0.15">
      <c r="A1496" s="80">
        <v>143419343</v>
      </c>
      <c r="B1496" s="41" t="s">
        <v>189</v>
      </c>
      <c r="C1496" s="58" t="s">
        <v>37</v>
      </c>
      <c r="D1496" s="59">
        <v>1114</v>
      </c>
      <c r="E1496" s="81" t="s">
        <v>195</v>
      </c>
      <c r="F1496" s="51"/>
    </row>
    <row r="1497" spans="1:6" x14ac:dyDescent="0.15">
      <c r="A1497" s="80">
        <v>143419343</v>
      </c>
      <c r="B1497" s="41" t="s">
        <v>189</v>
      </c>
      <c r="C1497" s="58" t="s">
        <v>37</v>
      </c>
      <c r="D1497" s="61">
        <v>418</v>
      </c>
      <c r="E1497" s="81" t="s">
        <v>195</v>
      </c>
      <c r="F1497" s="50"/>
    </row>
    <row r="1498" spans="1:6" x14ac:dyDescent="0.15">
      <c r="A1498" s="80">
        <v>143419356</v>
      </c>
      <c r="B1498" s="41" t="s">
        <v>189</v>
      </c>
      <c r="C1498" s="58" t="s">
        <v>37</v>
      </c>
      <c r="D1498" s="59">
        <v>1671</v>
      </c>
      <c r="E1498" s="81" t="s">
        <v>195</v>
      </c>
      <c r="F1498" s="50"/>
    </row>
    <row r="1499" spans="1:6" x14ac:dyDescent="0.15">
      <c r="A1499" s="80">
        <v>143419356</v>
      </c>
      <c r="B1499" s="41" t="s">
        <v>189</v>
      </c>
      <c r="C1499" s="58" t="s">
        <v>37</v>
      </c>
      <c r="D1499" s="61">
        <v>5940</v>
      </c>
      <c r="E1499" s="81" t="s">
        <v>195</v>
      </c>
      <c r="F1499" s="51"/>
    </row>
    <row r="1500" spans="1:6" x14ac:dyDescent="0.15">
      <c r="A1500" s="80">
        <v>143419356</v>
      </c>
      <c r="B1500" s="41" t="s">
        <v>189</v>
      </c>
      <c r="C1500" s="58" t="s">
        <v>37</v>
      </c>
      <c r="D1500" s="61">
        <v>4455</v>
      </c>
      <c r="E1500" s="81" t="s">
        <v>195</v>
      </c>
      <c r="F1500" s="51"/>
    </row>
    <row r="1501" spans="1:6" x14ac:dyDescent="0.15">
      <c r="A1501" s="80">
        <v>143419356</v>
      </c>
      <c r="B1501" s="41" t="s">
        <v>189</v>
      </c>
      <c r="C1501" s="58" t="s">
        <v>37</v>
      </c>
      <c r="D1501" s="59">
        <v>2970</v>
      </c>
      <c r="E1501" s="81" t="s">
        <v>195</v>
      </c>
      <c r="F1501" s="51"/>
    </row>
    <row r="1502" spans="1:6" x14ac:dyDescent="0.15">
      <c r="A1502" s="80">
        <v>143419360</v>
      </c>
      <c r="B1502" s="41" t="s">
        <v>189</v>
      </c>
      <c r="C1502" s="58" t="s">
        <v>37</v>
      </c>
      <c r="D1502" s="61">
        <v>464</v>
      </c>
      <c r="E1502" s="81" t="s">
        <v>195</v>
      </c>
      <c r="F1502" s="51"/>
    </row>
    <row r="1503" spans="1:6" x14ac:dyDescent="0.15">
      <c r="A1503" s="80">
        <v>143419360</v>
      </c>
      <c r="B1503" s="41" t="s">
        <v>189</v>
      </c>
      <c r="C1503" s="58" t="s">
        <v>37</v>
      </c>
      <c r="D1503" s="59">
        <v>8352</v>
      </c>
      <c r="E1503" s="81" t="s">
        <v>195</v>
      </c>
      <c r="F1503" s="50"/>
    </row>
    <row r="1504" spans="1:6" x14ac:dyDescent="0.15">
      <c r="A1504" s="80">
        <v>143419360</v>
      </c>
      <c r="B1504" s="41" t="s">
        <v>189</v>
      </c>
      <c r="C1504" s="58" t="s">
        <v>37</v>
      </c>
      <c r="D1504" s="61">
        <v>2005</v>
      </c>
      <c r="E1504" s="81" t="s">
        <v>195</v>
      </c>
      <c r="F1504" s="51"/>
    </row>
    <row r="1505" spans="1:6" x14ac:dyDescent="0.15">
      <c r="A1505" s="80">
        <v>143419365</v>
      </c>
      <c r="B1505" s="41" t="s">
        <v>189</v>
      </c>
      <c r="C1505" s="58" t="s">
        <v>37</v>
      </c>
      <c r="D1505" s="59">
        <v>140</v>
      </c>
      <c r="E1505" s="81" t="s">
        <v>195</v>
      </c>
      <c r="F1505" s="51"/>
    </row>
    <row r="1506" spans="1:6" x14ac:dyDescent="0.15">
      <c r="A1506" s="80">
        <v>143419376</v>
      </c>
      <c r="B1506" s="41" t="s">
        <v>189</v>
      </c>
      <c r="C1506" s="58" t="s">
        <v>124</v>
      </c>
      <c r="D1506" s="59">
        <v>780</v>
      </c>
      <c r="E1506" s="81" t="s">
        <v>195</v>
      </c>
      <c r="F1506" s="51"/>
    </row>
    <row r="1507" spans="1:6" x14ac:dyDescent="0.15">
      <c r="A1507" s="80">
        <v>143419407</v>
      </c>
      <c r="B1507" s="41" t="s">
        <v>189</v>
      </c>
      <c r="C1507" s="58" t="s">
        <v>37</v>
      </c>
      <c r="D1507" s="59">
        <v>279</v>
      </c>
      <c r="E1507" s="81" t="s">
        <v>195</v>
      </c>
      <c r="F1507" s="50"/>
    </row>
    <row r="1508" spans="1:6" x14ac:dyDescent="0.15">
      <c r="A1508" s="80">
        <v>143419407</v>
      </c>
      <c r="B1508" s="41" t="s">
        <v>189</v>
      </c>
      <c r="C1508" s="58" t="s">
        <v>37</v>
      </c>
      <c r="D1508" s="61">
        <v>464</v>
      </c>
      <c r="E1508" s="81" t="s">
        <v>195</v>
      </c>
      <c r="F1508" s="51"/>
    </row>
    <row r="1509" spans="1:6" x14ac:dyDescent="0.15">
      <c r="A1509" s="80">
        <v>143419409</v>
      </c>
      <c r="B1509" s="41" t="s">
        <v>189</v>
      </c>
      <c r="C1509" s="58" t="s">
        <v>37</v>
      </c>
      <c r="D1509" s="61">
        <v>1114</v>
      </c>
      <c r="E1509" s="81" t="s">
        <v>195</v>
      </c>
      <c r="F1509" s="50"/>
    </row>
    <row r="1510" spans="1:6" x14ac:dyDescent="0.15">
      <c r="A1510" s="80">
        <v>143419409</v>
      </c>
      <c r="B1510" s="41" t="s">
        <v>189</v>
      </c>
      <c r="C1510" s="58" t="s">
        <v>37</v>
      </c>
      <c r="D1510" s="59">
        <v>4752</v>
      </c>
      <c r="E1510" s="81" t="s">
        <v>195</v>
      </c>
      <c r="F1510" s="51"/>
    </row>
    <row r="1511" spans="1:6" x14ac:dyDescent="0.15">
      <c r="A1511" s="80">
        <v>143419418</v>
      </c>
      <c r="B1511" s="41" t="s">
        <v>189</v>
      </c>
      <c r="C1511" s="58" t="s">
        <v>78</v>
      </c>
      <c r="D1511" s="59">
        <v>743</v>
      </c>
      <c r="E1511" s="81" t="s">
        <v>195</v>
      </c>
      <c r="F1511" s="51"/>
    </row>
    <row r="1512" spans="1:6" x14ac:dyDescent="0.15">
      <c r="A1512" s="80">
        <v>143419418</v>
      </c>
      <c r="B1512" s="41" t="s">
        <v>189</v>
      </c>
      <c r="C1512" s="58" t="s">
        <v>78</v>
      </c>
      <c r="D1512" s="61">
        <v>743</v>
      </c>
      <c r="E1512" s="81" t="s">
        <v>195</v>
      </c>
      <c r="F1512" s="51"/>
    </row>
    <row r="1513" spans="1:6" x14ac:dyDescent="0.15">
      <c r="A1513" s="80">
        <v>143419428</v>
      </c>
      <c r="B1513" s="41" t="s">
        <v>189</v>
      </c>
      <c r="C1513" s="58" t="s">
        <v>124</v>
      </c>
      <c r="D1513" s="61">
        <v>446</v>
      </c>
      <c r="E1513" s="81" t="s">
        <v>195</v>
      </c>
      <c r="F1513" s="50"/>
    </row>
    <row r="1514" spans="1:6" x14ac:dyDescent="0.15">
      <c r="A1514" s="80">
        <v>143429435</v>
      </c>
      <c r="B1514" s="41" t="s">
        <v>189</v>
      </c>
      <c r="C1514" s="58" t="s">
        <v>37</v>
      </c>
      <c r="D1514" s="61">
        <v>1671</v>
      </c>
      <c r="E1514" s="81" t="s">
        <v>195</v>
      </c>
      <c r="F1514" s="51"/>
    </row>
    <row r="1515" spans="1:6" x14ac:dyDescent="0.15">
      <c r="A1515" s="80">
        <v>143429435</v>
      </c>
      <c r="B1515" s="41" t="s">
        <v>189</v>
      </c>
      <c r="C1515" s="58" t="s">
        <v>37</v>
      </c>
      <c r="D1515" s="61">
        <v>8352</v>
      </c>
      <c r="E1515" s="81" t="s">
        <v>195</v>
      </c>
      <c r="F1515" s="50"/>
    </row>
    <row r="1516" spans="1:6" x14ac:dyDescent="0.15">
      <c r="A1516" s="80">
        <v>143429435</v>
      </c>
      <c r="B1516" s="41" t="s">
        <v>189</v>
      </c>
      <c r="C1516" s="58" t="s">
        <v>37</v>
      </c>
      <c r="D1516" s="61">
        <v>232</v>
      </c>
      <c r="E1516" s="81" t="s">
        <v>195</v>
      </c>
      <c r="F1516" s="51"/>
    </row>
    <row r="1517" spans="1:6" x14ac:dyDescent="0.15">
      <c r="A1517" s="80">
        <v>143429436</v>
      </c>
      <c r="B1517" s="41" t="s">
        <v>189</v>
      </c>
      <c r="C1517" s="58" t="s">
        <v>37</v>
      </c>
      <c r="D1517" s="59">
        <v>557</v>
      </c>
      <c r="E1517" s="81" t="s">
        <v>195</v>
      </c>
      <c r="F1517" s="50"/>
    </row>
    <row r="1518" spans="1:6" x14ac:dyDescent="0.15">
      <c r="A1518" s="80">
        <v>143429442</v>
      </c>
      <c r="B1518" s="41" t="s">
        <v>189</v>
      </c>
      <c r="C1518" s="58" t="s">
        <v>144</v>
      </c>
      <c r="D1518" s="61">
        <v>14255</v>
      </c>
      <c r="E1518" s="81" t="s">
        <v>195</v>
      </c>
      <c r="F1518" s="51"/>
    </row>
    <row r="1519" spans="1:6" x14ac:dyDescent="0.15">
      <c r="A1519" s="80">
        <v>143429450</v>
      </c>
      <c r="B1519" s="41" t="s">
        <v>189</v>
      </c>
      <c r="C1519" s="58" t="s">
        <v>37</v>
      </c>
      <c r="D1519" s="59">
        <v>859</v>
      </c>
      <c r="E1519" s="81" t="s">
        <v>195</v>
      </c>
      <c r="F1519" s="50"/>
    </row>
    <row r="1520" spans="1:6" x14ac:dyDescent="0.15">
      <c r="A1520" s="80">
        <v>143429456</v>
      </c>
      <c r="B1520" s="41" t="s">
        <v>189</v>
      </c>
      <c r="C1520" s="58" t="s">
        <v>78</v>
      </c>
      <c r="D1520" s="59">
        <v>3341</v>
      </c>
      <c r="E1520" s="81" t="s">
        <v>195</v>
      </c>
      <c r="F1520" s="51"/>
    </row>
    <row r="1521" spans="1:6" x14ac:dyDescent="0.15">
      <c r="A1521" s="80">
        <v>143429456</v>
      </c>
      <c r="B1521" s="41" t="s">
        <v>189</v>
      </c>
      <c r="C1521" s="58" t="s">
        <v>78</v>
      </c>
      <c r="D1521" s="61">
        <v>7239</v>
      </c>
      <c r="E1521" s="81" t="s">
        <v>195</v>
      </c>
      <c r="F1521" s="50"/>
    </row>
    <row r="1522" spans="1:6" x14ac:dyDescent="0.15">
      <c r="A1522" s="80">
        <v>143429456</v>
      </c>
      <c r="B1522" s="41" t="s">
        <v>189</v>
      </c>
      <c r="C1522" s="58" t="s">
        <v>78</v>
      </c>
      <c r="D1522" s="59">
        <v>17540</v>
      </c>
      <c r="E1522" s="81" t="s">
        <v>195</v>
      </c>
      <c r="F1522" s="51"/>
    </row>
    <row r="1523" spans="1:6" x14ac:dyDescent="0.15">
      <c r="A1523" s="80">
        <v>143429464</v>
      </c>
      <c r="B1523" s="41" t="s">
        <v>189</v>
      </c>
      <c r="C1523" s="58" t="s">
        <v>37</v>
      </c>
      <c r="D1523" s="59">
        <v>47</v>
      </c>
      <c r="E1523" s="81" t="s">
        <v>195</v>
      </c>
      <c r="F1523" s="51"/>
    </row>
    <row r="1524" spans="1:6" x14ac:dyDescent="0.15">
      <c r="A1524" s="80">
        <v>143429465</v>
      </c>
      <c r="B1524" s="41" t="s">
        <v>189</v>
      </c>
      <c r="C1524" s="58" t="s">
        <v>37</v>
      </c>
      <c r="D1524" s="61">
        <v>1114</v>
      </c>
      <c r="E1524" s="81" t="s">
        <v>195</v>
      </c>
      <c r="F1524" s="50"/>
    </row>
    <row r="1525" spans="1:6" x14ac:dyDescent="0.15">
      <c r="A1525" s="80">
        <v>143429465</v>
      </c>
      <c r="B1525" s="41" t="s">
        <v>189</v>
      </c>
      <c r="C1525" s="58" t="s">
        <v>37</v>
      </c>
      <c r="D1525" s="59">
        <v>4455</v>
      </c>
      <c r="E1525" s="81" t="s">
        <v>195</v>
      </c>
      <c r="F1525" s="51"/>
    </row>
    <row r="1526" spans="1:6" x14ac:dyDescent="0.15">
      <c r="A1526" s="80">
        <v>143429465</v>
      </c>
      <c r="B1526" s="41" t="s">
        <v>189</v>
      </c>
      <c r="C1526" s="58" t="s">
        <v>37</v>
      </c>
      <c r="D1526" s="61">
        <v>2228</v>
      </c>
      <c r="E1526" s="81" t="s">
        <v>195</v>
      </c>
      <c r="F1526" s="50"/>
    </row>
    <row r="1527" spans="1:6" x14ac:dyDescent="0.15">
      <c r="A1527" s="80">
        <v>143429471</v>
      </c>
      <c r="B1527" s="41" t="s">
        <v>190</v>
      </c>
      <c r="C1527" s="58" t="s">
        <v>144</v>
      </c>
      <c r="D1527" s="59">
        <v>11136</v>
      </c>
      <c r="E1527" s="81" t="s">
        <v>195</v>
      </c>
      <c r="F1527" s="50"/>
    </row>
    <row r="1528" spans="1:6" x14ac:dyDescent="0.15">
      <c r="A1528" s="80">
        <v>143429472</v>
      </c>
      <c r="B1528" s="41" t="s">
        <v>190</v>
      </c>
      <c r="C1528" s="58" t="s">
        <v>144</v>
      </c>
      <c r="D1528" s="61">
        <v>11136</v>
      </c>
      <c r="E1528" s="81" t="s">
        <v>195</v>
      </c>
      <c r="F1528" s="51"/>
    </row>
    <row r="1529" spans="1:6" x14ac:dyDescent="0.15">
      <c r="A1529" s="80">
        <v>143429475</v>
      </c>
      <c r="B1529" s="41" t="s">
        <v>189</v>
      </c>
      <c r="C1529" s="58" t="s">
        <v>7</v>
      </c>
      <c r="D1529" s="59">
        <v>836</v>
      </c>
      <c r="E1529" s="81" t="s">
        <v>195</v>
      </c>
      <c r="F1529" s="50"/>
    </row>
    <row r="1530" spans="1:6" x14ac:dyDescent="0.15">
      <c r="A1530" s="80">
        <v>143429475</v>
      </c>
      <c r="B1530" s="41" t="s">
        <v>189</v>
      </c>
      <c r="C1530" s="58" t="s">
        <v>7</v>
      </c>
      <c r="D1530" s="61">
        <v>335</v>
      </c>
      <c r="E1530" s="81" t="s">
        <v>195</v>
      </c>
      <c r="F1530" s="50"/>
    </row>
    <row r="1531" spans="1:6" x14ac:dyDescent="0.15">
      <c r="A1531" s="80">
        <v>143429476</v>
      </c>
      <c r="B1531" s="41" t="s">
        <v>189</v>
      </c>
      <c r="C1531" s="58" t="s">
        <v>7</v>
      </c>
      <c r="D1531" s="61">
        <v>919</v>
      </c>
      <c r="E1531" s="81" t="s">
        <v>195</v>
      </c>
      <c r="F1531" s="51"/>
    </row>
    <row r="1532" spans="1:6" x14ac:dyDescent="0.15">
      <c r="A1532" s="80">
        <v>143429476</v>
      </c>
      <c r="B1532" s="41" t="s">
        <v>189</v>
      </c>
      <c r="C1532" s="58" t="s">
        <v>7</v>
      </c>
      <c r="D1532" s="59">
        <v>335</v>
      </c>
      <c r="E1532" s="81" t="s">
        <v>195</v>
      </c>
      <c r="F1532" s="50"/>
    </row>
    <row r="1533" spans="1:6" x14ac:dyDescent="0.15">
      <c r="A1533" s="80">
        <v>143429477</v>
      </c>
      <c r="B1533" s="41" t="s">
        <v>189</v>
      </c>
      <c r="C1533" s="58" t="s">
        <v>37</v>
      </c>
      <c r="D1533" s="61">
        <v>1601</v>
      </c>
      <c r="E1533" s="81" t="s">
        <v>195</v>
      </c>
      <c r="F1533" s="51"/>
    </row>
    <row r="1534" spans="1:6" x14ac:dyDescent="0.15">
      <c r="A1534" s="80">
        <v>143429478</v>
      </c>
      <c r="B1534" s="41" t="s">
        <v>189</v>
      </c>
      <c r="C1534" s="58" t="s">
        <v>7</v>
      </c>
      <c r="D1534" s="59">
        <v>2998</v>
      </c>
      <c r="E1534" s="81" t="s">
        <v>195</v>
      </c>
      <c r="F1534" s="50"/>
    </row>
    <row r="1535" spans="1:6" x14ac:dyDescent="0.15">
      <c r="A1535" s="80">
        <v>143429478</v>
      </c>
      <c r="B1535" s="41" t="s">
        <v>189</v>
      </c>
      <c r="C1535" s="58" t="s">
        <v>7</v>
      </c>
      <c r="D1535" s="61">
        <v>650</v>
      </c>
      <c r="E1535" s="81" t="s">
        <v>195</v>
      </c>
      <c r="F1535" s="51"/>
    </row>
    <row r="1536" spans="1:6" x14ac:dyDescent="0.15">
      <c r="A1536" s="80">
        <v>143429479</v>
      </c>
      <c r="B1536" s="41" t="s">
        <v>189</v>
      </c>
      <c r="C1536" s="58" t="s">
        <v>7</v>
      </c>
      <c r="D1536" s="59">
        <v>3174</v>
      </c>
      <c r="E1536" s="81" t="s">
        <v>195</v>
      </c>
      <c r="F1536" s="51"/>
    </row>
    <row r="1537" spans="1:6" x14ac:dyDescent="0.15">
      <c r="A1537" s="80">
        <v>143429479</v>
      </c>
      <c r="B1537" s="41" t="s">
        <v>189</v>
      </c>
      <c r="C1537" s="58" t="s">
        <v>7</v>
      </c>
      <c r="D1537" s="61">
        <v>520</v>
      </c>
      <c r="E1537" s="81" t="s">
        <v>195</v>
      </c>
      <c r="F1537" s="50"/>
    </row>
    <row r="1538" spans="1:6" x14ac:dyDescent="0.15">
      <c r="A1538" s="80">
        <v>143429480</v>
      </c>
      <c r="B1538" s="41" t="s">
        <v>189</v>
      </c>
      <c r="C1538" s="58" t="s">
        <v>37</v>
      </c>
      <c r="D1538" s="59">
        <v>279</v>
      </c>
      <c r="E1538" s="81" t="s">
        <v>195</v>
      </c>
      <c r="F1538" s="51"/>
    </row>
    <row r="1539" spans="1:6" x14ac:dyDescent="0.15">
      <c r="A1539" s="80">
        <v>143429480</v>
      </c>
      <c r="B1539" s="41" t="s">
        <v>189</v>
      </c>
      <c r="C1539" s="58" t="s">
        <v>37</v>
      </c>
      <c r="D1539" s="61">
        <v>836</v>
      </c>
      <c r="E1539" s="81" t="s">
        <v>195</v>
      </c>
      <c r="F1539" s="50"/>
    </row>
    <row r="1540" spans="1:6" x14ac:dyDescent="0.15">
      <c r="A1540" s="80">
        <v>143429480</v>
      </c>
      <c r="B1540" s="41" t="s">
        <v>189</v>
      </c>
      <c r="C1540" s="58" t="s">
        <v>37</v>
      </c>
      <c r="D1540" s="59">
        <v>836</v>
      </c>
      <c r="E1540" s="81" t="s">
        <v>195</v>
      </c>
      <c r="F1540" s="50"/>
    </row>
    <row r="1541" spans="1:6" x14ac:dyDescent="0.15">
      <c r="A1541" s="80">
        <v>143429483</v>
      </c>
      <c r="B1541" s="41" t="s">
        <v>190</v>
      </c>
      <c r="C1541" s="58" t="s">
        <v>78</v>
      </c>
      <c r="D1541" s="59">
        <v>7517</v>
      </c>
      <c r="E1541" s="81" t="s">
        <v>195</v>
      </c>
      <c r="F1541" s="50"/>
    </row>
    <row r="1542" spans="1:6" x14ac:dyDescent="0.15">
      <c r="A1542" s="80">
        <v>143429490</v>
      </c>
      <c r="B1542" s="41" t="s">
        <v>189</v>
      </c>
      <c r="C1542" s="58" t="s">
        <v>78</v>
      </c>
      <c r="D1542" s="59">
        <v>3898</v>
      </c>
      <c r="E1542" s="81" t="s">
        <v>195</v>
      </c>
      <c r="F1542" s="51"/>
    </row>
    <row r="1543" spans="1:6" x14ac:dyDescent="0.15">
      <c r="A1543" s="80">
        <v>143429490</v>
      </c>
      <c r="B1543" s="41" t="s">
        <v>189</v>
      </c>
      <c r="C1543" s="58" t="s">
        <v>78</v>
      </c>
      <c r="D1543" s="61">
        <v>22272</v>
      </c>
      <c r="E1543" s="81" t="s">
        <v>195</v>
      </c>
      <c r="F1543" s="50"/>
    </row>
    <row r="1544" spans="1:6" x14ac:dyDescent="0.15">
      <c r="A1544" s="80">
        <v>143429490</v>
      </c>
      <c r="B1544" s="41" t="s">
        <v>189</v>
      </c>
      <c r="C1544" s="58" t="s">
        <v>78</v>
      </c>
      <c r="D1544" s="59">
        <v>4385</v>
      </c>
      <c r="E1544" s="81" t="s">
        <v>195</v>
      </c>
      <c r="F1544" s="51"/>
    </row>
    <row r="1545" spans="1:6" x14ac:dyDescent="0.15">
      <c r="A1545" s="80">
        <v>143429508</v>
      </c>
      <c r="B1545" s="41" t="s">
        <v>189</v>
      </c>
      <c r="C1545" s="58" t="s">
        <v>37</v>
      </c>
      <c r="D1545" s="59">
        <v>1114</v>
      </c>
      <c r="E1545" s="81" t="s">
        <v>195</v>
      </c>
      <c r="F1545" s="51"/>
    </row>
    <row r="1546" spans="1:6" x14ac:dyDescent="0.15">
      <c r="A1546" s="80">
        <v>143429508</v>
      </c>
      <c r="B1546" s="41" t="s">
        <v>189</v>
      </c>
      <c r="C1546" s="58" t="s">
        <v>37</v>
      </c>
      <c r="D1546" s="61">
        <v>7424</v>
      </c>
      <c r="E1546" s="81" t="s">
        <v>195</v>
      </c>
      <c r="F1546" s="50"/>
    </row>
    <row r="1547" spans="1:6" x14ac:dyDescent="0.15">
      <c r="A1547" s="80">
        <v>143429508</v>
      </c>
      <c r="B1547" s="41" t="s">
        <v>189</v>
      </c>
      <c r="C1547" s="58" t="s">
        <v>37</v>
      </c>
      <c r="D1547" s="61">
        <v>4455</v>
      </c>
      <c r="E1547" s="81" t="s">
        <v>195</v>
      </c>
      <c r="F1547" s="51"/>
    </row>
    <row r="1548" spans="1:6" x14ac:dyDescent="0.15">
      <c r="A1548" s="80">
        <v>143429509</v>
      </c>
      <c r="B1548" s="41" t="s">
        <v>189</v>
      </c>
      <c r="C1548" s="58" t="s">
        <v>37</v>
      </c>
      <c r="D1548" s="61">
        <v>1671</v>
      </c>
      <c r="E1548" s="81" t="s">
        <v>195</v>
      </c>
      <c r="F1548" s="50"/>
    </row>
    <row r="1549" spans="1:6" x14ac:dyDescent="0.15">
      <c r="A1549" s="80">
        <v>143429509</v>
      </c>
      <c r="B1549" s="41" t="s">
        <v>189</v>
      </c>
      <c r="C1549" s="58" t="s">
        <v>37</v>
      </c>
      <c r="D1549" s="61">
        <v>232</v>
      </c>
      <c r="E1549" s="81" t="s">
        <v>195</v>
      </c>
      <c r="F1549" s="50"/>
    </row>
    <row r="1550" spans="1:6" x14ac:dyDescent="0.15">
      <c r="A1550" s="80">
        <v>143429538</v>
      </c>
      <c r="B1550" s="41" t="s">
        <v>189</v>
      </c>
      <c r="C1550" s="58" t="s">
        <v>37</v>
      </c>
      <c r="D1550" s="59">
        <v>836</v>
      </c>
      <c r="E1550" s="81" t="s">
        <v>195</v>
      </c>
      <c r="F1550" s="50"/>
    </row>
    <row r="1551" spans="1:6" x14ac:dyDescent="0.15">
      <c r="A1551" s="80">
        <v>143429538</v>
      </c>
      <c r="B1551" s="41" t="s">
        <v>189</v>
      </c>
      <c r="C1551" s="58" t="s">
        <v>37</v>
      </c>
      <c r="D1551" s="59">
        <v>4176</v>
      </c>
      <c r="E1551" s="81" t="s">
        <v>195</v>
      </c>
      <c r="F1551" s="51"/>
    </row>
    <row r="1552" spans="1:6" x14ac:dyDescent="0.15">
      <c r="A1552" s="80">
        <v>143429538</v>
      </c>
      <c r="B1552" s="41" t="s">
        <v>189</v>
      </c>
      <c r="C1552" s="58" t="s">
        <v>37</v>
      </c>
      <c r="D1552" s="61">
        <v>4009</v>
      </c>
      <c r="E1552" s="81" t="s">
        <v>195</v>
      </c>
      <c r="F1552" s="51"/>
    </row>
    <row r="1553" spans="1:6" x14ac:dyDescent="0.15">
      <c r="A1553" s="80">
        <v>143429539</v>
      </c>
      <c r="B1553" s="41" t="s">
        <v>189</v>
      </c>
      <c r="C1553" s="58" t="s">
        <v>37</v>
      </c>
      <c r="D1553" s="59">
        <v>6682</v>
      </c>
      <c r="E1553" s="81" t="s">
        <v>195</v>
      </c>
      <c r="F1553" s="50"/>
    </row>
    <row r="1554" spans="1:6" x14ac:dyDescent="0.15">
      <c r="A1554" s="80">
        <v>143429539</v>
      </c>
      <c r="B1554" s="41" t="s">
        <v>189</v>
      </c>
      <c r="C1554" s="58" t="s">
        <v>37</v>
      </c>
      <c r="D1554" s="61">
        <v>2970</v>
      </c>
      <c r="E1554" s="81" t="s">
        <v>195</v>
      </c>
      <c r="F1554" s="51"/>
    </row>
    <row r="1555" spans="1:6" x14ac:dyDescent="0.15">
      <c r="A1555" s="80">
        <v>143429553</v>
      </c>
      <c r="B1555" s="41" t="s">
        <v>189</v>
      </c>
      <c r="C1555" s="58" t="s">
        <v>37</v>
      </c>
      <c r="D1555" s="59">
        <v>279</v>
      </c>
      <c r="E1555" s="81" t="s">
        <v>195</v>
      </c>
      <c r="F1555" s="50"/>
    </row>
    <row r="1556" spans="1:6" x14ac:dyDescent="0.15">
      <c r="A1556" s="80">
        <v>143429584</v>
      </c>
      <c r="B1556" s="41" t="s">
        <v>189</v>
      </c>
      <c r="C1556" s="58" t="s">
        <v>37</v>
      </c>
      <c r="D1556" s="59">
        <v>24</v>
      </c>
      <c r="E1556" s="81" t="s">
        <v>195</v>
      </c>
      <c r="F1556" s="51"/>
    </row>
    <row r="1557" spans="1:6" x14ac:dyDescent="0.15">
      <c r="A1557" s="80">
        <v>143429584</v>
      </c>
      <c r="B1557" s="41" t="s">
        <v>189</v>
      </c>
      <c r="C1557" s="58" t="s">
        <v>37</v>
      </c>
      <c r="D1557" s="61">
        <v>140</v>
      </c>
      <c r="E1557" s="81" t="s">
        <v>195</v>
      </c>
      <c r="F1557" s="50"/>
    </row>
    <row r="1558" spans="1:6" x14ac:dyDescent="0.15">
      <c r="A1558" s="80">
        <v>143429584</v>
      </c>
      <c r="B1558" s="41" t="s">
        <v>189</v>
      </c>
      <c r="C1558" s="58" t="s">
        <v>37</v>
      </c>
      <c r="D1558" s="59">
        <v>836</v>
      </c>
      <c r="E1558" s="81" t="s">
        <v>195</v>
      </c>
      <c r="F1558" s="51"/>
    </row>
    <row r="1559" spans="1:6" x14ac:dyDescent="0.15">
      <c r="A1559" s="80">
        <v>143429584</v>
      </c>
      <c r="B1559" s="41" t="s">
        <v>189</v>
      </c>
      <c r="C1559" s="58" t="s">
        <v>37</v>
      </c>
      <c r="D1559" s="59">
        <v>696</v>
      </c>
      <c r="E1559" s="81" t="s">
        <v>195</v>
      </c>
      <c r="F1559" s="50"/>
    </row>
    <row r="1560" spans="1:6" x14ac:dyDescent="0.15">
      <c r="A1560" s="80">
        <v>143429584</v>
      </c>
      <c r="B1560" s="41" t="s">
        <v>189</v>
      </c>
      <c r="C1560" s="58" t="s">
        <v>37</v>
      </c>
      <c r="D1560" s="59">
        <v>8352</v>
      </c>
      <c r="E1560" s="81" t="s">
        <v>195</v>
      </c>
      <c r="F1560" s="51"/>
    </row>
    <row r="1561" spans="1:6" x14ac:dyDescent="0.15">
      <c r="A1561" s="80">
        <v>143429585</v>
      </c>
      <c r="B1561" s="41" t="s">
        <v>189</v>
      </c>
      <c r="C1561" s="58" t="s">
        <v>37</v>
      </c>
      <c r="D1561" s="61">
        <v>1485</v>
      </c>
      <c r="E1561" s="81" t="s">
        <v>195</v>
      </c>
      <c r="F1561" s="50"/>
    </row>
    <row r="1562" spans="1:6" x14ac:dyDescent="0.15">
      <c r="A1562" s="80">
        <v>143429585</v>
      </c>
      <c r="B1562" s="41" t="s">
        <v>189</v>
      </c>
      <c r="C1562" s="58" t="s">
        <v>37</v>
      </c>
      <c r="D1562" s="59">
        <v>4455</v>
      </c>
      <c r="E1562" s="81" t="s">
        <v>195</v>
      </c>
      <c r="F1562" s="51"/>
    </row>
    <row r="1563" spans="1:6" x14ac:dyDescent="0.15">
      <c r="A1563" s="80">
        <v>143429585</v>
      </c>
      <c r="B1563" s="41" t="s">
        <v>189</v>
      </c>
      <c r="C1563" s="58" t="s">
        <v>37</v>
      </c>
      <c r="D1563" s="61">
        <v>4455</v>
      </c>
      <c r="E1563" s="81" t="s">
        <v>195</v>
      </c>
      <c r="F1563" s="51"/>
    </row>
    <row r="1564" spans="1:6" x14ac:dyDescent="0.15">
      <c r="A1564" s="80">
        <v>143429586</v>
      </c>
      <c r="B1564" s="41" t="s">
        <v>189</v>
      </c>
      <c r="C1564" s="58" t="s">
        <v>37</v>
      </c>
      <c r="D1564" s="59">
        <v>140</v>
      </c>
      <c r="E1564" s="81" t="s">
        <v>195</v>
      </c>
      <c r="F1564" s="50"/>
    </row>
    <row r="1565" spans="1:6" x14ac:dyDescent="0.15">
      <c r="A1565" s="80">
        <v>143429586</v>
      </c>
      <c r="B1565" s="41" t="s">
        <v>189</v>
      </c>
      <c r="C1565" s="58" t="s">
        <v>37</v>
      </c>
      <c r="D1565" s="61">
        <v>209</v>
      </c>
      <c r="E1565" s="81" t="s">
        <v>195</v>
      </c>
      <c r="F1565" s="51"/>
    </row>
    <row r="1566" spans="1:6" x14ac:dyDescent="0.15">
      <c r="A1566" s="80">
        <v>143429586</v>
      </c>
      <c r="B1566" s="41" t="s">
        <v>189</v>
      </c>
      <c r="C1566" s="58" t="s">
        <v>37</v>
      </c>
      <c r="D1566" s="59">
        <v>279</v>
      </c>
      <c r="E1566" s="81" t="s">
        <v>195</v>
      </c>
      <c r="F1566" s="51"/>
    </row>
    <row r="1567" spans="1:6" x14ac:dyDescent="0.15">
      <c r="A1567" s="80">
        <v>143429592</v>
      </c>
      <c r="B1567" s="41" t="s">
        <v>189</v>
      </c>
      <c r="C1567" s="58" t="s">
        <v>144</v>
      </c>
      <c r="D1567" s="59">
        <v>6615</v>
      </c>
      <c r="E1567" s="81" t="s">
        <v>195</v>
      </c>
      <c r="F1567" s="51"/>
    </row>
    <row r="1568" spans="1:6" x14ac:dyDescent="0.15">
      <c r="A1568" s="80">
        <v>143429592</v>
      </c>
      <c r="B1568" s="41" t="s">
        <v>189</v>
      </c>
      <c r="C1568" s="58" t="s">
        <v>144</v>
      </c>
      <c r="D1568" s="61">
        <v>13364</v>
      </c>
      <c r="E1568" s="81" t="s">
        <v>195</v>
      </c>
      <c r="F1568" s="50"/>
    </row>
    <row r="1569" spans="1:6" x14ac:dyDescent="0.15">
      <c r="A1569" s="80">
        <v>143429592</v>
      </c>
      <c r="B1569" s="41" t="s">
        <v>189</v>
      </c>
      <c r="C1569" s="58" t="s">
        <v>144</v>
      </c>
      <c r="D1569" s="59">
        <v>3358</v>
      </c>
      <c r="E1569" s="81" t="s">
        <v>195</v>
      </c>
      <c r="F1569" s="50"/>
    </row>
    <row r="1570" spans="1:6" x14ac:dyDescent="0.15">
      <c r="A1570" s="80">
        <v>143429593</v>
      </c>
      <c r="B1570" s="41" t="s">
        <v>189</v>
      </c>
      <c r="C1570" s="58" t="s">
        <v>78</v>
      </c>
      <c r="D1570" s="61">
        <v>1003</v>
      </c>
      <c r="E1570" s="81" t="s">
        <v>195</v>
      </c>
      <c r="F1570" s="51"/>
    </row>
    <row r="1571" spans="1:6" x14ac:dyDescent="0.15">
      <c r="A1571" s="80">
        <v>143429593</v>
      </c>
      <c r="B1571" s="41" t="s">
        <v>189</v>
      </c>
      <c r="C1571" s="58" t="s">
        <v>78</v>
      </c>
      <c r="D1571" s="59">
        <v>1300</v>
      </c>
      <c r="E1571" s="81" t="s">
        <v>195</v>
      </c>
      <c r="F1571" s="50"/>
    </row>
    <row r="1572" spans="1:6" x14ac:dyDescent="0.15">
      <c r="A1572" s="80">
        <v>143429599</v>
      </c>
      <c r="B1572" s="41" t="s">
        <v>189</v>
      </c>
      <c r="C1572" s="58" t="s">
        <v>7</v>
      </c>
      <c r="D1572" s="61">
        <v>1420</v>
      </c>
      <c r="E1572" s="81" t="s">
        <v>195</v>
      </c>
      <c r="F1572" s="50"/>
    </row>
    <row r="1573" spans="1:6" x14ac:dyDescent="0.15">
      <c r="A1573" s="80">
        <v>143429600</v>
      </c>
      <c r="B1573" s="41" t="s">
        <v>189</v>
      </c>
      <c r="C1573" s="58" t="s">
        <v>7</v>
      </c>
      <c r="D1573" s="59">
        <v>1671</v>
      </c>
      <c r="E1573" s="81" t="s">
        <v>195</v>
      </c>
      <c r="F1573" s="51"/>
    </row>
    <row r="1574" spans="1:6" x14ac:dyDescent="0.15">
      <c r="A1574" s="80">
        <v>143429604</v>
      </c>
      <c r="B1574" s="41" t="s">
        <v>189</v>
      </c>
      <c r="C1574" s="58" t="s">
        <v>7</v>
      </c>
      <c r="D1574" s="59">
        <v>232</v>
      </c>
      <c r="E1574" s="81" t="s">
        <v>195</v>
      </c>
      <c r="F1574" s="51"/>
    </row>
    <row r="1575" spans="1:6" x14ac:dyDescent="0.15">
      <c r="A1575" s="80">
        <v>143429604</v>
      </c>
      <c r="B1575" s="41" t="s">
        <v>189</v>
      </c>
      <c r="C1575" s="58" t="s">
        <v>7</v>
      </c>
      <c r="D1575" s="61">
        <v>464</v>
      </c>
      <c r="E1575" s="81" t="s">
        <v>195</v>
      </c>
      <c r="F1575" s="50"/>
    </row>
    <row r="1576" spans="1:6" x14ac:dyDescent="0.15">
      <c r="A1576" s="80">
        <v>143429604</v>
      </c>
      <c r="B1576" s="41" t="s">
        <v>189</v>
      </c>
      <c r="C1576" s="58" t="s">
        <v>7</v>
      </c>
      <c r="D1576" s="59">
        <v>17818</v>
      </c>
      <c r="E1576" s="81" t="s">
        <v>195</v>
      </c>
      <c r="F1576" s="51"/>
    </row>
    <row r="1577" spans="1:6" x14ac:dyDescent="0.15">
      <c r="A1577" s="80">
        <v>143429614</v>
      </c>
      <c r="B1577" s="41" t="s">
        <v>189</v>
      </c>
      <c r="C1577" s="58" t="s">
        <v>78</v>
      </c>
      <c r="D1577" s="59">
        <v>3383</v>
      </c>
      <c r="E1577" s="81" t="s">
        <v>195</v>
      </c>
      <c r="F1577" s="50"/>
    </row>
    <row r="1578" spans="1:6" x14ac:dyDescent="0.15">
      <c r="A1578" s="80">
        <v>143429614</v>
      </c>
      <c r="B1578" s="41" t="s">
        <v>189</v>
      </c>
      <c r="C1578" s="58" t="s">
        <v>78</v>
      </c>
      <c r="D1578" s="61">
        <v>1044</v>
      </c>
      <c r="E1578" s="81" t="s">
        <v>195</v>
      </c>
      <c r="F1578" s="51"/>
    </row>
    <row r="1579" spans="1:6" x14ac:dyDescent="0.15">
      <c r="A1579" s="80">
        <v>143429614</v>
      </c>
      <c r="B1579" s="41" t="s">
        <v>189</v>
      </c>
      <c r="C1579" s="58" t="s">
        <v>78</v>
      </c>
      <c r="D1579" s="59">
        <v>543</v>
      </c>
      <c r="E1579" s="81" t="s">
        <v>195</v>
      </c>
      <c r="F1579" s="51"/>
    </row>
    <row r="1580" spans="1:6" x14ac:dyDescent="0.15">
      <c r="A1580" s="80">
        <v>143429615</v>
      </c>
      <c r="B1580" s="41" t="s">
        <v>190</v>
      </c>
      <c r="C1580" s="58" t="s">
        <v>37</v>
      </c>
      <c r="D1580" s="61">
        <v>928</v>
      </c>
      <c r="E1580" s="81" t="s">
        <v>195</v>
      </c>
      <c r="F1580" s="50"/>
    </row>
    <row r="1581" spans="1:6" x14ac:dyDescent="0.15">
      <c r="A1581" s="80">
        <v>143429615</v>
      </c>
      <c r="B1581" s="41" t="s">
        <v>190</v>
      </c>
      <c r="C1581" s="58" t="s">
        <v>37</v>
      </c>
      <c r="D1581" s="59">
        <v>928</v>
      </c>
      <c r="E1581" s="81" t="s">
        <v>195</v>
      </c>
      <c r="F1581" s="51"/>
    </row>
    <row r="1582" spans="1:6" x14ac:dyDescent="0.15">
      <c r="A1582" s="80">
        <v>143429616</v>
      </c>
      <c r="B1582" s="41" t="s">
        <v>189</v>
      </c>
      <c r="C1582" s="58" t="s">
        <v>78</v>
      </c>
      <c r="D1582" s="61">
        <v>5197</v>
      </c>
      <c r="E1582" s="81" t="s">
        <v>195</v>
      </c>
      <c r="F1582" s="51"/>
    </row>
    <row r="1583" spans="1:6" x14ac:dyDescent="0.15">
      <c r="A1583" s="80">
        <v>143429616</v>
      </c>
      <c r="B1583" s="41" t="s">
        <v>189</v>
      </c>
      <c r="C1583" s="58" t="s">
        <v>78</v>
      </c>
      <c r="D1583" s="59">
        <v>2228</v>
      </c>
      <c r="E1583" s="81" t="s">
        <v>195</v>
      </c>
      <c r="F1583" s="50"/>
    </row>
    <row r="1584" spans="1:6" x14ac:dyDescent="0.15">
      <c r="A1584" s="80">
        <v>143429618</v>
      </c>
      <c r="B1584" s="41" t="s">
        <v>189</v>
      </c>
      <c r="C1584" s="58" t="s">
        <v>7</v>
      </c>
      <c r="D1584" s="61">
        <v>877</v>
      </c>
      <c r="E1584" s="81" t="s">
        <v>195</v>
      </c>
      <c r="F1584" s="50"/>
    </row>
    <row r="1585" spans="1:6" x14ac:dyDescent="0.15">
      <c r="A1585" s="80">
        <v>143429651</v>
      </c>
      <c r="B1585" s="41" t="s">
        <v>190</v>
      </c>
      <c r="C1585" s="58" t="s">
        <v>124</v>
      </c>
      <c r="D1585" s="61">
        <v>232</v>
      </c>
      <c r="E1585" s="81" t="s">
        <v>195</v>
      </c>
      <c r="F1585" s="50"/>
    </row>
    <row r="1586" spans="1:6" x14ac:dyDescent="0.15">
      <c r="A1586" s="80">
        <v>143439653</v>
      </c>
      <c r="B1586" s="41" t="s">
        <v>189</v>
      </c>
      <c r="C1586" s="58" t="s">
        <v>37</v>
      </c>
      <c r="D1586" s="59">
        <v>24</v>
      </c>
      <c r="E1586" s="81" t="s">
        <v>195</v>
      </c>
      <c r="F1586" s="50"/>
    </row>
    <row r="1587" spans="1:6" x14ac:dyDescent="0.15">
      <c r="A1587" s="80">
        <v>143439653</v>
      </c>
      <c r="B1587" s="41" t="s">
        <v>189</v>
      </c>
      <c r="C1587" s="58" t="s">
        <v>37</v>
      </c>
      <c r="D1587" s="61">
        <v>140</v>
      </c>
      <c r="E1587" s="81" t="s">
        <v>195</v>
      </c>
      <c r="F1587" s="51"/>
    </row>
    <row r="1588" spans="1:6" x14ac:dyDescent="0.15">
      <c r="A1588" s="80">
        <v>143439655</v>
      </c>
      <c r="B1588" s="41" t="s">
        <v>189</v>
      </c>
      <c r="C1588" s="58" t="s">
        <v>37</v>
      </c>
      <c r="D1588" s="59">
        <v>1485</v>
      </c>
      <c r="E1588" s="81" t="s">
        <v>195</v>
      </c>
      <c r="F1588" s="51"/>
    </row>
    <row r="1589" spans="1:6" x14ac:dyDescent="0.15">
      <c r="A1589" s="80">
        <v>143439655</v>
      </c>
      <c r="B1589" s="41" t="s">
        <v>189</v>
      </c>
      <c r="C1589" s="58" t="s">
        <v>37</v>
      </c>
      <c r="D1589" s="61">
        <v>4455</v>
      </c>
      <c r="E1589" s="81" t="s">
        <v>195</v>
      </c>
      <c r="F1589" s="50"/>
    </row>
    <row r="1590" spans="1:6" x14ac:dyDescent="0.15">
      <c r="A1590" s="80">
        <v>143439655</v>
      </c>
      <c r="B1590" s="41" t="s">
        <v>189</v>
      </c>
      <c r="C1590" s="58" t="s">
        <v>37</v>
      </c>
      <c r="D1590" s="59">
        <v>2228</v>
      </c>
      <c r="E1590" s="81" t="s">
        <v>195</v>
      </c>
      <c r="F1590" s="50"/>
    </row>
    <row r="1591" spans="1:6" x14ac:dyDescent="0.15">
      <c r="A1591" s="80">
        <v>143439655</v>
      </c>
      <c r="B1591" s="41" t="s">
        <v>189</v>
      </c>
      <c r="C1591" s="58" t="s">
        <v>37</v>
      </c>
      <c r="D1591" s="61">
        <v>2228</v>
      </c>
      <c r="E1591" s="81" t="s">
        <v>195</v>
      </c>
      <c r="F1591" s="51"/>
    </row>
    <row r="1592" spans="1:6" x14ac:dyDescent="0.15">
      <c r="A1592" s="80">
        <v>143439659</v>
      </c>
      <c r="B1592" s="41" t="s">
        <v>189</v>
      </c>
      <c r="C1592" s="58" t="s">
        <v>37</v>
      </c>
      <c r="D1592" s="61">
        <v>279</v>
      </c>
      <c r="E1592" s="81" t="s">
        <v>195</v>
      </c>
      <c r="F1592" s="50"/>
    </row>
    <row r="1593" spans="1:6" x14ac:dyDescent="0.15">
      <c r="A1593" s="80">
        <v>143439659</v>
      </c>
      <c r="B1593" s="41" t="s">
        <v>189</v>
      </c>
      <c r="C1593" s="58" t="s">
        <v>37</v>
      </c>
      <c r="D1593" s="59">
        <v>836</v>
      </c>
      <c r="E1593" s="81" t="s">
        <v>195</v>
      </c>
      <c r="F1593" s="51"/>
    </row>
    <row r="1594" spans="1:6" x14ac:dyDescent="0.15">
      <c r="A1594" s="80">
        <v>143439659</v>
      </c>
      <c r="B1594" s="41" t="s">
        <v>189</v>
      </c>
      <c r="C1594" s="58" t="s">
        <v>37</v>
      </c>
      <c r="D1594" s="61">
        <v>836</v>
      </c>
      <c r="E1594" s="81" t="s">
        <v>195</v>
      </c>
      <c r="F1594" s="50"/>
    </row>
    <row r="1595" spans="1:6" x14ac:dyDescent="0.15">
      <c r="A1595" s="80">
        <v>143439679</v>
      </c>
      <c r="B1595" s="41" t="s">
        <v>189</v>
      </c>
      <c r="C1595" s="58" t="s">
        <v>78</v>
      </c>
      <c r="D1595" s="61">
        <v>6682</v>
      </c>
      <c r="E1595" s="81" t="s">
        <v>195</v>
      </c>
      <c r="F1595" s="51"/>
    </row>
    <row r="1596" spans="1:6" x14ac:dyDescent="0.15">
      <c r="A1596" s="80">
        <v>143439679</v>
      </c>
      <c r="B1596" s="41" t="s">
        <v>189</v>
      </c>
      <c r="C1596" s="58" t="s">
        <v>78</v>
      </c>
      <c r="D1596" s="59">
        <v>8318</v>
      </c>
      <c r="E1596" s="81" t="s">
        <v>195</v>
      </c>
      <c r="F1596" s="50"/>
    </row>
    <row r="1597" spans="1:6" x14ac:dyDescent="0.15">
      <c r="A1597" s="80">
        <v>143439682</v>
      </c>
      <c r="B1597" s="41" t="s">
        <v>189</v>
      </c>
      <c r="C1597" s="58" t="s">
        <v>37</v>
      </c>
      <c r="D1597" s="59">
        <v>8352</v>
      </c>
      <c r="E1597" s="81" t="s">
        <v>195</v>
      </c>
      <c r="F1597" s="51"/>
    </row>
    <row r="1598" spans="1:6" x14ac:dyDescent="0.15">
      <c r="A1598" s="80">
        <v>143439683</v>
      </c>
      <c r="B1598" s="41" t="s">
        <v>189</v>
      </c>
      <c r="C1598" s="58" t="s">
        <v>37</v>
      </c>
      <c r="D1598" s="59">
        <v>4455</v>
      </c>
      <c r="E1598" s="81" t="s">
        <v>195</v>
      </c>
      <c r="F1598" s="50"/>
    </row>
    <row r="1599" spans="1:6" x14ac:dyDescent="0.15">
      <c r="A1599" s="80">
        <v>143439690</v>
      </c>
      <c r="B1599" s="41" t="s">
        <v>189</v>
      </c>
      <c r="C1599" s="58" t="s">
        <v>37</v>
      </c>
      <c r="D1599" s="61">
        <v>1601</v>
      </c>
      <c r="E1599" s="81" t="s">
        <v>195</v>
      </c>
      <c r="F1599" s="51"/>
    </row>
    <row r="1600" spans="1:6" x14ac:dyDescent="0.15">
      <c r="A1600" s="80">
        <v>143439691</v>
      </c>
      <c r="B1600" s="41" t="s">
        <v>190</v>
      </c>
      <c r="C1600" s="58" t="s">
        <v>37</v>
      </c>
      <c r="D1600" s="61">
        <v>928</v>
      </c>
      <c r="E1600" s="81" t="s">
        <v>195</v>
      </c>
      <c r="F1600" s="50"/>
    </row>
    <row r="1601" spans="1:6" x14ac:dyDescent="0.15">
      <c r="A1601" s="80">
        <v>143439691</v>
      </c>
      <c r="B1601" s="41" t="s">
        <v>190</v>
      </c>
      <c r="C1601" s="58" t="s">
        <v>37</v>
      </c>
      <c r="D1601" s="59">
        <v>928</v>
      </c>
      <c r="E1601" s="81" t="s">
        <v>195</v>
      </c>
      <c r="F1601" s="50"/>
    </row>
    <row r="1602" spans="1:6" x14ac:dyDescent="0.15">
      <c r="A1602" s="80">
        <v>143439720</v>
      </c>
      <c r="B1602" s="41" t="s">
        <v>189</v>
      </c>
      <c r="C1602" s="58" t="s">
        <v>37</v>
      </c>
      <c r="D1602" s="61">
        <v>140</v>
      </c>
      <c r="E1602" s="81" t="s">
        <v>195</v>
      </c>
      <c r="F1602" s="50"/>
    </row>
    <row r="1603" spans="1:6" x14ac:dyDescent="0.15">
      <c r="A1603" s="80">
        <v>143439720</v>
      </c>
      <c r="B1603" s="41" t="s">
        <v>189</v>
      </c>
      <c r="C1603" s="58" t="s">
        <v>37</v>
      </c>
      <c r="D1603" s="59">
        <v>1253</v>
      </c>
      <c r="E1603" s="81" t="s">
        <v>195</v>
      </c>
      <c r="F1603" s="51"/>
    </row>
    <row r="1604" spans="1:6" x14ac:dyDescent="0.15">
      <c r="A1604" s="80">
        <v>143439720</v>
      </c>
      <c r="B1604" s="41" t="s">
        <v>189</v>
      </c>
      <c r="C1604" s="58" t="s">
        <v>37</v>
      </c>
      <c r="D1604" s="59">
        <v>232</v>
      </c>
      <c r="E1604" s="81" t="s">
        <v>195</v>
      </c>
      <c r="F1604" s="50"/>
    </row>
    <row r="1605" spans="1:6" x14ac:dyDescent="0.15">
      <c r="A1605" s="80">
        <v>143439720</v>
      </c>
      <c r="B1605" s="41" t="s">
        <v>189</v>
      </c>
      <c r="C1605" s="58" t="s">
        <v>37</v>
      </c>
      <c r="D1605" s="59">
        <v>232</v>
      </c>
      <c r="E1605" s="81" t="s">
        <v>195</v>
      </c>
      <c r="F1605" s="51"/>
    </row>
    <row r="1606" spans="1:6" x14ac:dyDescent="0.15">
      <c r="A1606" s="80">
        <v>143439723</v>
      </c>
      <c r="B1606" s="41" t="s">
        <v>189</v>
      </c>
      <c r="C1606" s="58" t="s">
        <v>37</v>
      </c>
      <c r="D1606" s="59">
        <v>1671</v>
      </c>
      <c r="E1606" s="81" t="s">
        <v>195</v>
      </c>
      <c r="F1606" s="50"/>
    </row>
    <row r="1607" spans="1:6" x14ac:dyDescent="0.15">
      <c r="A1607" s="80">
        <v>143439723</v>
      </c>
      <c r="B1607" s="41" t="s">
        <v>189</v>
      </c>
      <c r="C1607" s="58" t="s">
        <v>37</v>
      </c>
      <c r="D1607" s="59">
        <v>743</v>
      </c>
      <c r="E1607" s="81" t="s">
        <v>195</v>
      </c>
      <c r="F1607" s="51"/>
    </row>
    <row r="1608" spans="1:6" x14ac:dyDescent="0.15">
      <c r="A1608" s="80">
        <v>143439723</v>
      </c>
      <c r="B1608" s="41" t="s">
        <v>189</v>
      </c>
      <c r="C1608" s="58" t="s">
        <v>37</v>
      </c>
      <c r="D1608" s="61">
        <v>7424</v>
      </c>
      <c r="E1608" s="81" t="s">
        <v>195</v>
      </c>
      <c r="F1608" s="50"/>
    </row>
    <row r="1609" spans="1:6" x14ac:dyDescent="0.15">
      <c r="A1609" s="80">
        <v>143439723</v>
      </c>
      <c r="B1609" s="41" t="s">
        <v>189</v>
      </c>
      <c r="C1609" s="58" t="s">
        <v>37</v>
      </c>
      <c r="D1609" s="61">
        <v>4455</v>
      </c>
      <c r="E1609" s="81" t="s">
        <v>195</v>
      </c>
      <c r="F1609" s="50"/>
    </row>
    <row r="1610" spans="1:6" x14ac:dyDescent="0.15">
      <c r="A1610" s="80">
        <v>143439723</v>
      </c>
      <c r="B1610" s="41" t="s">
        <v>189</v>
      </c>
      <c r="C1610" s="58" t="s">
        <v>37</v>
      </c>
      <c r="D1610" s="59">
        <v>1485</v>
      </c>
      <c r="E1610" s="81" t="s">
        <v>195</v>
      </c>
      <c r="F1610" s="50"/>
    </row>
    <row r="1611" spans="1:6" x14ac:dyDescent="0.15">
      <c r="A1611" s="80">
        <v>143439726</v>
      </c>
      <c r="B1611" s="41" t="s">
        <v>189</v>
      </c>
      <c r="C1611" s="58" t="s">
        <v>7</v>
      </c>
      <c r="D1611" s="61">
        <v>1003</v>
      </c>
      <c r="E1611" s="81" t="s">
        <v>195</v>
      </c>
      <c r="F1611" s="50"/>
    </row>
    <row r="1612" spans="1:6" x14ac:dyDescent="0.15">
      <c r="A1612" s="80">
        <v>143439726</v>
      </c>
      <c r="B1612" s="41" t="s">
        <v>189</v>
      </c>
      <c r="C1612" s="58" t="s">
        <v>7</v>
      </c>
      <c r="D1612" s="59">
        <v>251</v>
      </c>
      <c r="E1612" s="81" t="s">
        <v>195</v>
      </c>
      <c r="F1612" s="51"/>
    </row>
    <row r="1613" spans="1:6" x14ac:dyDescent="0.15">
      <c r="A1613" s="80">
        <v>143439731</v>
      </c>
      <c r="B1613" s="41" t="s">
        <v>189</v>
      </c>
      <c r="C1613" s="58" t="s">
        <v>7</v>
      </c>
      <c r="D1613" s="61">
        <v>1170</v>
      </c>
      <c r="E1613" s="81" t="s">
        <v>195</v>
      </c>
      <c r="F1613" s="50"/>
    </row>
    <row r="1614" spans="1:6" x14ac:dyDescent="0.15">
      <c r="A1614" s="80">
        <v>143439747</v>
      </c>
      <c r="B1614" s="41" t="s">
        <v>190</v>
      </c>
      <c r="C1614" s="58" t="s">
        <v>7</v>
      </c>
      <c r="D1614" s="59">
        <v>3174</v>
      </c>
      <c r="E1614" s="81" t="s">
        <v>195</v>
      </c>
      <c r="F1614" s="51"/>
    </row>
    <row r="1615" spans="1:6" x14ac:dyDescent="0.15">
      <c r="A1615" s="80">
        <v>143439747</v>
      </c>
      <c r="B1615" s="41" t="s">
        <v>190</v>
      </c>
      <c r="C1615" s="58" t="s">
        <v>7</v>
      </c>
      <c r="D1615" s="61">
        <v>520</v>
      </c>
      <c r="E1615" s="81" t="s">
        <v>195</v>
      </c>
      <c r="F1615" s="51"/>
    </row>
    <row r="1616" spans="1:6" x14ac:dyDescent="0.15">
      <c r="A1616" s="80">
        <v>143439748</v>
      </c>
      <c r="B1616" s="41" t="s">
        <v>190</v>
      </c>
      <c r="C1616" s="58" t="s">
        <v>7</v>
      </c>
      <c r="D1616" s="59">
        <v>3174</v>
      </c>
      <c r="E1616" s="81" t="s">
        <v>195</v>
      </c>
      <c r="F1616" s="50"/>
    </row>
    <row r="1617" spans="1:6" x14ac:dyDescent="0.15">
      <c r="A1617" s="80">
        <v>143439748</v>
      </c>
      <c r="B1617" s="41" t="s">
        <v>190</v>
      </c>
      <c r="C1617" s="58" t="s">
        <v>7</v>
      </c>
      <c r="D1617" s="61">
        <v>520</v>
      </c>
      <c r="E1617" s="81" t="s">
        <v>195</v>
      </c>
      <c r="F1617" s="51"/>
    </row>
    <row r="1618" spans="1:6" x14ac:dyDescent="0.15">
      <c r="A1618" s="80">
        <v>143439749</v>
      </c>
      <c r="B1618" s="41" t="s">
        <v>190</v>
      </c>
      <c r="C1618" s="58" t="s">
        <v>7</v>
      </c>
      <c r="D1618" s="59">
        <v>3112</v>
      </c>
      <c r="E1618" s="81" t="s">
        <v>195</v>
      </c>
      <c r="F1618" s="51"/>
    </row>
    <row r="1619" spans="1:6" x14ac:dyDescent="0.15">
      <c r="A1619" s="80">
        <v>143439749</v>
      </c>
      <c r="B1619" s="41" t="s">
        <v>190</v>
      </c>
      <c r="C1619" s="58" t="s">
        <v>7</v>
      </c>
      <c r="D1619" s="61">
        <v>520</v>
      </c>
      <c r="E1619" s="81" t="s">
        <v>195</v>
      </c>
      <c r="F1619" s="50"/>
    </row>
    <row r="1620" spans="1:6" x14ac:dyDescent="0.15">
      <c r="A1620" s="80">
        <v>143439771</v>
      </c>
      <c r="B1620" s="41" t="s">
        <v>189</v>
      </c>
      <c r="C1620" s="58" t="s">
        <v>37</v>
      </c>
      <c r="D1620" s="59">
        <v>140</v>
      </c>
      <c r="E1620" s="81" t="s">
        <v>195</v>
      </c>
      <c r="F1620" s="51"/>
    </row>
    <row r="1621" spans="1:6" x14ac:dyDescent="0.15">
      <c r="A1621" s="80">
        <v>143439771</v>
      </c>
      <c r="B1621" s="41" t="s">
        <v>189</v>
      </c>
      <c r="C1621" s="58" t="s">
        <v>37</v>
      </c>
      <c r="D1621" s="59">
        <v>1504</v>
      </c>
      <c r="E1621" s="81" t="s">
        <v>195</v>
      </c>
      <c r="F1621" s="50"/>
    </row>
    <row r="1622" spans="1:6" x14ac:dyDescent="0.15">
      <c r="A1622" s="80">
        <v>143439773</v>
      </c>
      <c r="B1622" s="41" t="s">
        <v>189</v>
      </c>
      <c r="C1622" s="58" t="s">
        <v>37</v>
      </c>
      <c r="D1622" s="61">
        <v>1114</v>
      </c>
      <c r="E1622" s="81" t="s">
        <v>195</v>
      </c>
      <c r="F1622" s="51"/>
    </row>
    <row r="1623" spans="1:6" x14ac:dyDescent="0.15">
      <c r="A1623" s="80">
        <v>143439773</v>
      </c>
      <c r="B1623" s="41" t="s">
        <v>189</v>
      </c>
      <c r="C1623" s="58" t="s">
        <v>37</v>
      </c>
      <c r="D1623" s="59">
        <v>8909</v>
      </c>
      <c r="E1623" s="81" t="s">
        <v>195</v>
      </c>
      <c r="F1623" s="50"/>
    </row>
    <row r="1624" spans="1:6" x14ac:dyDescent="0.15">
      <c r="A1624" s="80">
        <v>143439773</v>
      </c>
      <c r="B1624" s="41" t="s">
        <v>189</v>
      </c>
      <c r="C1624" s="58" t="s">
        <v>37</v>
      </c>
      <c r="D1624" s="61">
        <v>4455</v>
      </c>
      <c r="E1624" s="81" t="s">
        <v>195</v>
      </c>
      <c r="F1624" s="50"/>
    </row>
    <row r="1625" spans="1:6" x14ac:dyDescent="0.15">
      <c r="A1625" s="80">
        <v>143439780</v>
      </c>
      <c r="B1625" s="41" t="s">
        <v>189</v>
      </c>
      <c r="C1625" s="58" t="s">
        <v>78</v>
      </c>
      <c r="D1625" s="61">
        <v>499</v>
      </c>
      <c r="E1625" s="81" t="s">
        <v>195</v>
      </c>
      <c r="F1625" s="51"/>
    </row>
    <row r="1626" spans="1:6" x14ac:dyDescent="0.15">
      <c r="A1626" s="80">
        <v>143439780</v>
      </c>
      <c r="B1626" s="41" t="s">
        <v>189</v>
      </c>
      <c r="C1626" s="58" t="s">
        <v>78</v>
      </c>
      <c r="D1626" s="59">
        <v>22272</v>
      </c>
      <c r="E1626" s="81" t="s">
        <v>195</v>
      </c>
      <c r="F1626" s="51"/>
    </row>
    <row r="1627" spans="1:6" x14ac:dyDescent="0.15">
      <c r="A1627" s="80">
        <v>143439787</v>
      </c>
      <c r="B1627" s="41" t="s">
        <v>189</v>
      </c>
      <c r="C1627" s="58" t="s">
        <v>37</v>
      </c>
      <c r="D1627" s="59">
        <v>140</v>
      </c>
      <c r="E1627" s="81" t="s">
        <v>195</v>
      </c>
      <c r="F1627" s="50"/>
    </row>
    <row r="1628" spans="1:6" x14ac:dyDescent="0.15">
      <c r="A1628" s="80">
        <v>143439787</v>
      </c>
      <c r="B1628" s="41" t="s">
        <v>189</v>
      </c>
      <c r="C1628" s="58" t="s">
        <v>37</v>
      </c>
      <c r="D1628" s="61">
        <v>557</v>
      </c>
      <c r="E1628" s="81" t="s">
        <v>195</v>
      </c>
      <c r="F1628" s="51"/>
    </row>
    <row r="1629" spans="1:6" x14ac:dyDescent="0.15">
      <c r="A1629" s="80">
        <v>143439787</v>
      </c>
      <c r="B1629" s="41" t="s">
        <v>189</v>
      </c>
      <c r="C1629" s="58" t="s">
        <v>37</v>
      </c>
      <c r="D1629" s="59">
        <v>557</v>
      </c>
      <c r="E1629" s="81" t="s">
        <v>195</v>
      </c>
      <c r="F1629" s="50"/>
    </row>
    <row r="1630" spans="1:6" x14ac:dyDescent="0.15">
      <c r="A1630" s="80">
        <v>143439789</v>
      </c>
      <c r="B1630" s="41" t="s">
        <v>189</v>
      </c>
      <c r="C1630" s="58" t="s">
        <v>37</v>
      </c>
      <c r="D1630" s="61">
        <v>70</v>
      </c>
      <c r="E1630" s="81" t="s">
        <v>195</v>
      </c>
      <c r="F1630" s="51"/>
    </row>
    <row r="1631" spans="1:6" x14ac:dyDescent="0.15">
      <c r="A1631" s="80">
        <v>143439803</v>
      </c>
      <c r="B1631" s="41" t="s">
        <v>189</v>
      </c>
      <c r="C1631" s="58" t="s">
        <v>37</v>
      </c>
      <c r="D1631" s="59">
        <v>8352</v>
      </c>
      <c r="E1631" s="81" t="s">
        <v>195</v>
      </c>
      <c r="F1631" s="50"/>
    </row>
    <row r="1632" spans="1:6" x14ac:dyDescent="0.15">
      <c r="A1632" s="80">
        <v>143439803</v>
      </c>
      <c r="B1632" s="41" t="s">
        <v>189</v>
      </c>
      <c r="C1632" s="58" t="s">
        <v>37</v>
      </c>
      <c r="D1632" s="59">
        <v>2005</v>
      </c>
      <c r="E1632" s="81" t="s">
        <v>195</v>
      </c>
      <c r="F1632" s="51"/>
    </row>
    <row r="1633" spans="1:6" x14ac:dyDescent="0.15">
      <c r="A1633" s="80">
        <v>143439805</v>
      </c>
      <c r="B1633" s="41" t="s">
        <v>189</v>
      </c>
      <c r="C1633" s="58" t="s">
        <v>37</v>
      </c>
      <c r="D1633" s="59">
        <v>1114</v>
      </c>
      <c r="E1633" s="81" t="s">
        <v>195</v>
      </c>
      <c r="F1633" s="50"/>
    </row>
    <row r="1634" spans="1:6" x14ac:dyDescent="0.15">
      <c r="A1634" s="80">
        <v>143439805</v>
      </c>
      <c r="B1634" s="41" t="s">
        <v>189</v>
      </c>
      <c r="C1634" s="58" t="s">
        <v>37</v>
      </c>
      <c r="D1634" s="61">
        <v>1485</v>
      </c>
      <c r="E1634" s="81" t="s">
        <v>195</v>
      </c>
      <c r="F1634" s="50"/>
    </row>
    <row r="1635" spans="1:6" x14ac:dyDescent="0.15">
      <c r="A1635" s="80">
        <v>143439805</v>
      </c>
      <c r="B1635" s="41" t="s">
        <v>189</v>
      </c>
      <c r="C1635" s="58" t="s">
        <v>37</v>
      </c>
      <c r="D1635" s="59">
        <v>8909</v>
      </c>
      <c r="E1635" s="81" t="s">
        <v>195</v>
      </c>
      <c r="F1635" s="51"/>
    </row>
    <row r="1636" spans="1:6" x14ac:dyDescent="0.15">
      <c r="A1636" s="80">
        <v>143439805</v>
      </c>
      <c r="B1636" s="41" t="s">
        <v>189</v>
      </c>
      <c r="C1636" s="58" t="s">
        <v>37</v>
      </c>
      <c r="D1636" s="59">
        <v>3341</v>
      </c>
      <c r="E1636" s="81" t="s">
        <v>195</v>
      </c>
      <c r="F1636" s="50"/>
    </row>
    <row r="1637" spans="1:6" x14ac:dyDescent="0.15">
      <c r="A1637" s="80">
        <v>143439806</v>
      </c>
      <c r="B1637" s="41" t="s">
        <v>189</v>
      </c>
      <c r="C1637" s="58" t="s">
        <v>37</v>
      </c>
      <c r="D1637" s="61">
        <v>1476</v>
      </c>
      <c r="E1637" s="81" t="s">
        <v>195</v>
      </c>
      <c r="F1637" s="51"/>
    </row>
    <row r="1638" spans="1:6" x14ac:dyDescent="0.15">
      <c r="A1638" s="80">
        <v>143439825</v>
      </c>
      <c r="B1638" s="41" t="s">
        <v>189</v>
      </c>
      <c r="C1638" s="58" t="s">
        <v>7</v>
      </c>
      <c r="D1638" s="61">
        <v>251</v>
      </c>
      <c r="E1638" s="81" t="s">
        <v>195</v>
      </c>
      <c r="F1638" s="50"/>
    </row>
    <row r="1639" spans="1:6" x14ac:dyDescent="0.15">
      <c r="A1639" s="80">
        <v>143439825</v>
      </c>
      <c r="B1639" s="41" t="s">
        <v>189</v>
      </c>
      <c r="C1639" s="58" t="s">
        <v>7</v>
      </c>
      <c r="D1639" s="59">
        <v>58</v>
      </c>
      <c r="E1639" s="81" t="s">
        <v>195</v>
      </c>
      <c r="F1639" s="50"/>
    </row>
    <row r="1640" spans="1:6" x14ac:dyDescent="0.15">
      <c r="A1640" s="80">
        <v>143439825</v>
      </c>
      <c r="B1640" s="41" t="s">
        <v>189</v>
      </c>
      <c r="C1640" s="58" t="s">
        <v>7</v>
      </c>
      <c r="D1640" s="61">
        <v>58</v>
      </c>
      <c r="E1640" s="81" t="s">
        <v>195</v>
      </c>
      <c r="F1640" s="51"/>
    </row>
    <row r="1641" spans="1:6" x14ac:dyDescent="0.15">
      <c r="A1641" s="80">
        <v>143439827</v>
      </c>
      <c r="B1641" s="41" t="s">
        <v>189</v>
      </c>
      <c r="C1641" s="58" t="s">
        <v>7</v>
      </c>
      <c r="D1641" s="59">
        <v>919</v>
      </c>
      <c r="E1641" s="81" t="s">
        <v>195</v>
      </c>
      <c r="F1641" s="50"/>
    </row>
    <row r="1642" spans="1:6" x14ac:dyDescent="0.15">
      <c r="A1642" s="80">
        <v>143439827</v>
      </c>
      <c r="B1642" s="41" t="s">
        <v>189</v>
      </c>
      <c r="C1642" s="58" t="s">
        <v>7</v>
      </c>
      <c r="D1642" s="61">
        <v>251</v>
      </c>
      <c r="E1642" s="81" t="s">
        <v>195</v>
      </c>
      <c r="F1642" s="51"/>
    </row>
    <row r="1643" spans="1:6" x14ac:dyDescent="0.15">
      <c r="A1643" s="80">
        <v>143439828</v>
      </c>
      <c r="B1643" s="41" t="s">
        <v>189</v>
      </c>
      <c r="C1643" s="58" t="s">
        <v>7</v>
      </c>
      <c r="D1643" s="61">
        <v>1003</v>
      </c>
      <c r="E1643" s="81" t="s">
        <v>195</v>
      </c>
      <c r="F1643" s="50"/>
    </row>
    <row r="1644" spans="1:6" x14ac:dyDescent="0.15">
      <c r="A1644" s="80">
        <v>143449857</v>
      </c>
      <c r="B1644" s="41" t="s">
        <v>189</v>
      </c>
      <c r="C1644" s="58" t="s">
        <v>37</v>
      </c>
      <c r="D1644" s="61">
        <v>836</v>
      </c>
      <c r="E1644" s="81" t="s">
        <v>195</v>
      </c>
      <c r="F1644" s="50"/>
    </row>
    <row r="1645" spans="1:6" x14ac:dyDescent="0.15">
      <c r="A1645" s="80">
        <v>143449860</v>
      </c>
      <c r="B1645" s="41" t="s">
        <v>189</v>
      </c>
      <c r="C1645" s="58" t="s">
        <v>37</v>
      </c>
      <c r="D1645" s="59">
        <v>743</v>
      </c>
      <c r="E1645" s="81" t="s">
        <v>195</v>
      </c>
      <c r="F1645" s="50"/>
    </row>
    <row r="1646" spans="1:6" x14ac:dyDescent="0.15">
      <c r="A1646" s="80">
        <v>143449860</v>
      </c>
      <c r="B1646" s="41" t="s">
        <v>189</v>
      </c>
      <c r="C1646" s="58" t="s">
        <v>37</v>
      </c>
      <c r="D1646" s="61">
        <v>4455</v>
      </c>
      <c r="E1646" s="81" t="s">
        <v>195</v>
      </c>
      <c r="F1646" s="50"/>
    </row>
    <row r="1647" spans="1:6" x14ac:dyDescent="0.15">
      <c r="A1647" s="80">
        <v>143449860</v>
      </c>
      <c r="B1647" s="41" t="s">
        <v>189</v>
      </c>
      <c r="C1647" s="58" t="s">
        <v>37</v>
      </c>
      <c r="D1647" s="61">
        <v>1485</v>
      </c>
      <c r="E1647" s="81" t="s">
        <v>195</v>
      </c>
      <c r="F1647" s="50"/>
    </row>
    <row r="1648" spans="1:6" x14ac:dyDescent="0.15">
      <c r="A1648" s="80">
        <v>143449862</v>
      </c>
      <c r="B1648" s="41" t="s">
        <v>189</v>
      </c>
      <c r="C1648" s="58" t="s">
        <v>37</v>
      </c>
      <c r="D1648" s="59">
        <v>3341</v>
      </c>
      <c r="E1648" s="81" t="s">
        <v>195</v>
      </c>
      <c r="F1648" s="50"/>
    </row>
    <row r="1649" spans="1:6" x14ac:dyDescent="0.15">
      <c r="A1649" s="80">
        <v>143449875</v>
      </c>
      <c r="B1649" s="41" t="s">
        <v>190</v>
      </c>
      <c r="C1649" s="58" t="s">
        <v>7</v>
      </c>
      <c r="D1649" s="61">
        <v>3174</v>
      </c>
      <c r="E1649" s="81" t="s">
        <v>195</v>
      </c>
      <c r="F1649" s="50"/>
    </row>
    <row r="1650" spans="1:6" x14ac:dyDescent="0.15">
      <c r="A1650" s="80">
        <v>143449875</v>
      </c>
      <c r="B1650" s="41" t="s">
        <v>190</v>
      </c>
      <c r="C1650" s="58" t="s">
        <v>7</v>
      </c>
      <c r="D1650" s="59">
        <v>520</v>
      </c>
      <c r="E1650" s="81" t="s">
        <v>195</v>
      </c>
      <c r="F1650" s="51"/>
    </row>
    <row r="1651" spans="1:6" x14ac:dyDescent="0.15">
      <c r="A1651" s="80">
        <v>143449876</v>
      </c>
      <c r="B1651" s="41" t="s">
        <v>190</v>
      </c>
      <c r="C1651" s="58" t="s">
        <v>7</v>
      </c>
      <c r="D1651" s="61">
        <v>3112</v>
      </c>
      <c r="E1651" s="81" t="s">
        <v>195</v>
      </c>
      <c r="F1651" s="51"/>
    </row>
    <row r="1652" spans="1:6" x14ac:dyDescent="0.15">
      <c r="A1652" s="80">
        <v>143449876</v>
      </c>
      <c r="B1652" s="41" t="s">
        <v>190</v>
      </c>
      <c r="C1652" s="58" t="s">
        <v>7</v>
      </c>
      <c r="D1652" s="59">
        <v>520</v>
      </c>
      <c r="E1652" s="81" t="s">
        <v>195</v>
      </c>
      <c r="F1652" s="51"/>
    </row>
    <row r="1653" spans="1:6" x14ac:dyDescent="0.15">
      <c r="A1653" s="80">
        <v>143449877</v>
      </c>
      <c r="B1653" s="41" t="s">
        <v>191</v>
      </c>
      <c r="C1653" s="58" t="s">
        <v>7</v>
      </c>
      <c r="D1653" s="61">
        <v>3174</v>
      </c>
      <c r="E1653" s="81" t="s">
        <v>195</v>
      </c>
      <c r="F1653" s="51"/>
    </row>
    <row r="1654" spans="1:6" x14ac:dyDescent="0.15">
      <c r="A1654" s="80">
        <v>143449877</v>
      </c>
      <c r="B1654" s="41" t="s">
        <v>191</v>
      </c>
      <c r="C1654" s="58" t="s">
        <v>7</v>
      </c>
      <c r="D1654" s="59">
        <v>390</v>
      </c>
      <c r="E1654" s="81" t="s">
        <v>195</v>
      </c>
      <c r="F1654" s="51"/>
    </row>
    <row r="1655" spans="1:6" x14ac:dyDescent="0.15">
      <c r="A1655" s="80">
        <v>143449891</v>
      </c>
      <c r="B1655" s="41" t="s">
        <v>189</v>
      </c>
      <c r="C1655" s="58" t="s">
        <v>144</v>
      </c>
      <c r="D1655" s="61">
        <v>10691</v>
      </c>
      <c r="E1655" s="81" t="s">
        <v>195</v>
      </c>
      <c r="F1655" s="51"/>
    </row>
    <row r="1656" spans="1:6" x14ac:dyDescent="0.15">
      <c r="A1656" s="80">
        <v>143449917</v>
      </c>
      <c r="B1656" s="41" t="s">
        <v>190</v>
      </c>
      <c r="C1656" s="58" t="s">
        <v>78</v>
      </c>
      <c r="D1656" s="61">
        <v>1692</v>
      </c>
      <c r="E1656" s="81" t="s">
        <v>195</v>
      </c>
      <c r="F1656" s="51"/>
    </row>
    <row r="1657" spans="1:6" x14ac:dyDescent="0.15">
      <c r="A1657" s="80">
        <v>143449917</v>
      </c>
      <c r="B1657" s="41" t="s">
        <v>190</v>
      </c>
      <c r="C1657" s="58" t="s">
        <v>78</v>
      </c>
      <c r="D1657" s="59">
        <v>961</v>
      </c>
      <c r="E1657" s="81" t="s">
        <v>195</v>
      </c>
      <c r="F1657" s="50"/>
    </row>
    <row r="1658" spans="1:6" x14ac:dyDescent="0.15">
      <c r="A1658" s="80">
        <v>143449919</v>
      </c>
      <c r="B1658" s="41" t="s">
        <v>189</v>
      </c>
      <c r="C1658" s="58" t="s">
        <v>37</v>
      </c>
      <c r="D1658" s="61">
        <v>24</v>
      </c>
      <c r="E1658" s="81" t="s">
        <v>195</v>
      </c>
      <c r="F1658" s="51"/>
    </row>
    <row r="1659" spans="1:6" x14ac:dyDescent="0.15">
      <c r="A1659" s="80">
        <v>143449919</v>
      </c>
      <c r="B1659" s="41" t="s">
        <v>189</v>
      </c>
      <c r="C1659" s="58" t="s">
        <v>37</v>
      </c>
      <c r="D1659" s="59">
        <v>140</v>
      </c>
      <c r="E1659" s="81" t="s">
        <v>195</v>
      </c>
      <c r="F1659" s="51"/>
    </row>
    <row r="1660" spans="1:6" x14ac:dyDescent="0.15">
      <c r="A1660" s="80">
        <v>143449919</v>
      </c>
      <c r="B1660" s="41" t="s">
        <v>189</v>
      </c>
      <c r="C1660" s="58" t="s">
        <v>37</v>
      </c>
      <c r="D1660" s="61">
        <v>752</v>
      </c>
      <c r="E1660" s="81" t="s">
        <v>195</v>
      </c>
      <c r="F1660" s="51"/>
    </row>
    <row r="1661" spans="1:6" x14ac:dyDescent="0.15">
      <c r="A1661" s="80">
        <v>143449919</v>
      </c>
      <c r="B1661" s="41" t="s">
        <v>189</v>
      </c>
      <c r="C1661" s="58" t="s">
        <v>37</v>
      </c>
      <c r="D1661" s="59">
        <v>696</v>
      </c>
      <c r="E1661" s="81" t="s">
        <v>195</v>
      </c>
      <c r="F1661" s="50"/>
    </row>
    <row r="1662" spans="1:6" x14ac:dyDescent="0.15">
      <c r="A1662" s="80">
        <v>143449919</v>
      </c>
      <c r="B1662" s="41" t="s">
        <v>189</v>
      </c>
      <c r="C1662" s="58" t="s">
        <v>37</v>
      </c>
      <c r="D1662" s="59">
        <v>2924</v>
      </c>
      <c r="E1662" s="81" t="s">
        <v>195</v>
      </c>
      <c r="F1662" s="51"/>
    </row>
    <row r="1663" spans="1:6" x14ac:dyDescent="0.15">
      <c r="A1663" s="80">
        <v>143449919</v>
      </c>
      <c r="B1663" s="41" t="s">
        <v>189</v>
      </c>
      <c r="C1663" s="58" t="s">
        <v>37</v>
      </c>
      <c r="D1663" s="61">
        <v>116</v>
      </c>
      <c r="E1663" s="81" t="s">
        <v>195</v>
      </c>
      <c r="F1663" s="50"/>
    </row>
    <row r="1664" spans="1:6" x14ac:dyDescent="0.15">
      <c r="A1664" s="80">
        <v>143449919</v>
      </c>
      <c r="B1664" s="41" t="s">
        <v>189</v>
      </c>
      <c r="C1664" s="58" t="s">
        <v>37</v>
      </c>
      <c r="D1664" s="61">
        <v>1476</v>
      </c>
      <c r="E1664" s="81" t="s">
        <v>195</v>
      </c>
      <c r="F1664" s="50"/>
    </row>
    <row r="1665" spans="1:6" x14ac:dyDescent="0.15">
      <c r="A1665" s="80">
        <v>143449919</v>
      </c>
      <c r="B1665" s="41" t="s">
        <v>189</v>
      </c>
      <c r="C1665" s="58" t="s">
        <v>37</v>
      </c>
      <c r="D1665" s="59">
        <v>1601</v>
      </c>
      <c r="E1665" s="81" t="s">
        <v>195</v>
      </c>
      <c r="F1665" s="51"/>
    </row>
    <row r="1666" spans="1:6" x14ac:dyDescent="0.15">
      <c r="A1666" s="80">
        <v>143449922</v>
      </c>
      <c r="B1666" s="41" t="s">
        <v>189</v>
      </c>
      <c r="C1666" s="58" t="s">
        <v>37</v>
      </c>
      <c r="D1666" s="59">
        <v>743</v>
      </c>
      <c r="E1666" s="81" t="s">
        <v>195</v>
      </c>
      <c r="F1666" s="50"/>
    </row>
    <row r="1667" spans="1:6" x14ac:dyDescent="0.15">
      <c r="A1667" s="80">
        <v>143449922</v>
      </c>
      <c r="B1667" s="41" t="s">
        <v>189</v>
      </c>
      <c r="C1667" s="58" t="s">
        <v>37</v>
      </c>
      <c r="D1667" s="59">
        <v>2228</v>
      </c>
      <c r="E1667" s="81" t="s">
        <v>195</v>
      </c>
      <c r="F1667" s="51"/>
    </row>
    <row r="1668" spans="1:6" x14ac:dyDescent="0.15">
      <c r="A1668" s="80">
        <v>143449922</v>
      </c>
      <c r="B1668" s="41" t="s">
        <v>189</v>
      </c>
      <c r="C1668" s="58" t="s">
        <v>37</v>
      </c>
      <c r="D1668" s="61">
        <v>1485</v>
      </c>
      <c r="E1668" s="81" t="s">
        <v>195</v>
      </c>
      <c r="F1668" s="50"/>
    </row>
    <row r="1669" spans="1:6" x14ac:dyDescent="0.15">
      <c r="A1669" s="80">
        <v>143449928</v>
      </c>
      <c r="B1669" s="41" t="s">
        <v>189</v>
      </c>
      <c r="C1669" s="58" t="s">
        <v>37</v>
      </c>
      <c r="D1669" s="59">
        <v>70</v>
      </c>
      <c r="E1669" s="81" t="s">
        <v>195</v>
      </c>
      <c r="F1669" s="51"/>
    </row>
    <row r="1670" spans="1:6" x14ac:dyDescent="0.15">
      <c r="A1670" s="80">
        <v>143449928</v>
      </c>
      <c r="B1670" s="41" t="s">
        <v>189</v>
      </c>
      <c r="C1670" s="58" t="s">
        <v>37</v>
      </c>
      <c r="D1670" s="61">
        <v>557</v>
      </c>
      <c r="E1670" s="81" t="s">
        <v>195</v>
      </c>
      <c r="F1670" s="50"/>
    </row>
    <row r="1671" spans="1:6" x14ac:dyDescent="0.15">
      <c r="A1671" s="80">
        <v>143449928</v>
      </c>
      <c r="B1671" s="41" t="s">
        <v>189</v>
      </c>
      <c r="C1671" s="58" t="s">
        <v>37</v>
      </c>
      <c r="D1671" s="59">
        <v>418</v>
      </c>
      <c r="E1671" s="81" t="s">
        <v>195</v>
      </c>
      <c r="F1671" s="51"/>
    </row>
    <row r="1672" spans="1:6" x14ac:dyDescent="0.15">
      <c r="A1672" s="80">
        <v>143449928</v>
      </c>
      <c r="B1672" s="41" t="s">
        <v>189</v>
      </c>
      <c r="C1672" s="58" t="s">
        <v>37</v>
      </c>
      <c r="D1672" s="61">
        <v>279</v>
      </c>
      <c r="E1672" s="81" t="s">
        <v>195</v>
      </c>
      <c r="F1672" s="50"/>
    </row>
    <row r="1673" spans="1:6" x14ac:dyDescent="0.15">
      <c r="A1673" s="80">
        <v>143449929</v>
      </c>
      <c r="B1673" s="41" t="s">
        <v>190</v>
      </c>
      <c r="C1673" s="58" t="s">
        <v>124</v>
      </c>
      <c r="D1673" s="59">
        <v>975</v>
      </c>
      <c r="E1673" s="81" t="s">
        <v>195</v>
      </c>
      <c r="F1673" s="51"/>
    </row>
    <row r="1674" spans="1:6" x14ac:dyDescent="0.15">
      <c r="A1674" s="80">
        <v>143449946</v>
      </c>
      <c r="B1674" s="41" t="s">
        <v>189</v>
      </c>
      <c r="C1674" s="58" t="s">
        <v>37</v>
      </c>
      <c r="D1674" s="61">
        <v>140</v>
      </c>
      <c r="E1674" s="81" t="s">
        <v>195</v>
      </c>
      <c r="F1674" s="50"/>
    </row>
    <row r="1675" spans="1:6" x14ac:dyDescent="0.15">
      <c r="A1675" s="80">
        <v>143449946</v>
      </c>
      <c r="B1675" s="41" t="s">
        <v>189</v>
      </c>
      <c r="C1675" s="58" t="s">
        <v>37</v>
      </c>
      <c r="D1675" s="59">
        <v>168</v>
      </c>
      <c r="E1675" s="81" t="s">
        <v>195</v>
      </c>
      <c r="F1675" s="51"/>
    </row>
    <row r="1676" spans="1:6" x14ac:dyDescent="0.15">
      <c r="A1676" s="80">
        <v>143449946</v>
      </c>
      <c r="B1676" s="41" t="s">
        <v>189</v>
      </c>
      <c r="C1676" s="58" t="s">
        <v>37</v>
      </c>
      <c r="D1676" s="61">
        <v>140</v>
      </c>
      <c r="E1676" s="81" t="s">
        <v>195</v>
      </c>
      <c r="F1676" s="50"/>
    </row>
    <row r="1677" spans="1:6" x14ac:dyDescent="0.15">
      <c r="A1677" s="80">
        <v>143449947</v>
      </c>
      <c r="B1677" s="41" t="s">
        <v>190</v>
      </c>
      <c r="C1677" s="58" t="s">
        <v>7</v>
      </c>
      <c r="D1677" s="59">
        <v>919</v>
      </c>
      <c r="E1677" s="81" t="s">
        <v>195</v>
      </c>
      <c r="F1677" s="50"/>
    </row>
    <row r="1678" spans="1:6" x14ac:dyDescent="0.15">
      <c r="A1678" s="80">
        <v>143449947</v>
      </c>
      <c r="B1678" s="41" t="s">
        <v>190</v>
      </c>
      <c r="C1678" s="58" t="s">
        <v>7</v>
      </c>
      <c r="D1678" s="61">
        <v>251</v>
      </c>
      <c r="E1678" s="81" t="s">
        <v>195</v>
      </c>
      <c r="F1678" s="51"/>
    </row>
    <row r="1679" spans="1:6" x14ac:dyDescent="0.15">
      <c r="A1679" s="80">
        <v>143449947</v>
      </c>
      <c r="B1679" s="41" t="s">
        <v>190</v>
      </c>
      <c r="C1679" s="58" t="s">
        <v>7</v>
      </c>
      <c r="D1679" s="59">
        <v>168</v>
      </c>
      <c r="E1679" s="81" t="s">
        <v>195</v>
      </c>
      <c r="F1679" s="50"/>
    </row>
    <row r="1680" spans="1:6" x14ac:dyDescent="0.15">
      <c r="A1680" s="80">
        <v>143449948</v>
      </c>
      <c r="B1680" s="41" t="s">
        <v>190</v>
      </c>
      <c r="C1680" s="58" t="s">
        <v>7</v>
      </c>
      <c r="D1680" s="61">
        <v>2256</v>
      </c>
      <c r="E1680" s="81" t="s">
        <v>195</v>
      </c>
      <c r="F1680" s="51"/>
    </row>
    <row r="1681" spans="1:6" x14ac:dyDescent="0.15">
      <c r="A1681" s="80">
        <v>143449949</v>
      </c>
      <c r="B1681" s="41" t="s">
        <v>190</v>
      </c>
      <c r="C1681" s="58" t="s">
        <v>7</v>
      </c>
      <c r="D1681" s="61">
        <v>1337</v>
      </c>
      <c r="E1681" s="81" t="s">
        <v>195</v>
      </c>
      <c r="F1681" s="50"/>
    </row>
    <row r="1682" spans="1:6" x14ac:dyDescent="0.15">
      <c r="A1682" s="80">
        <v>143449951</v>
      </c>
      <c r="B1682" s="41" t="s">
        <v>190</v>
      </c>
      <c r="C1682" s="58" t="s">
        <v>7</v>
      </c>
      <c r="D1682" s="61">
        <v>1365</v>
      </c>
      <c r="E1682" s="81" t="s">
        <v>195</v>
      </c>
      <c r="F1682" s="50"/>
    </row>
    <row r="1683" spans="1:6" x14ac:dyDescent="0.15">
      <c r="A1683" s="80">
        <v>143449952</v>
      </c>
      <c r="B1683" s="41" t="s">
        <v>190</v>
      </c>
      <c r="C1683" s="58" t="s">
        <v>7</v>
      </c>
      <c r="D1683" s="61">
        <v>585</v>
      </c>
      <c r="E1683" s="81" t="s">
        <v>195</v>
      </c>
      <c r="F1683" s="51"/>
    </row>
    <row r="1684" spans="1:6" x14ac:dyDescent="0.15">
      <c r="A1684" s="80">
        <v>143449953</v>
      </c>
      <c r="B1684" s="41" t="s">
        <v>190</v>
      </c>
      <c r="C1684" s="58" t="s">
        <v>7</v>
      </c>
      <c r="D1684" s="59">
        <v>1086</v>
      </c>
      <c r="E1684" s="81" t="s">
        <v>195</v>
      </c>
      <c r="F1684" s="50"/>
    </row>
    <row r="1685" spans="1:6" x14ac:dyDescent="0.15">
      <c r="A1685" s="80">
        <v>143449961</v>
      </c>
      <c r="B1685" s="41" t="s">
        <v>191</v>
      </c>
      <c r="C1685" s="58" t="s">
        <v>144</v>
      </c>
      <c r="D1685" s="59">
        <v>3248</v>
      </c>
      <c r="E1685" s="81" t="s">
        <v>195</v>
      </c>
      <c r="F1685" s="51"/>
    </row>
    <row r="1686" spans="1:6" x14ac:dyDescent="0.15">
      <c r="A1686" s="80">
        <v>143449962</v>
      </c>
      <c r="B1686" s="41" t="s">
        <v>191</v>
      </c>
      <c r="C1686" s="58" t="s">
        <v>144</v>
      </c>
      <c r="D1686" s="61">
        <v>11136</v>
      </c>
      <c r="E1686" s="81" t="s">
        <v>195</v>
      </c>
      <c r="F1686" s="50"/>
    </row>
    <row r="1687" spans="1:6" x14ac:dyDescent="0.15">
      <c r="A1687" s="80">
        <v>143449966</v>
      </c>
      <c r="B1687" s="41" t="s">
        <v>189</v>
      </c>
      <c r="C1687" s="58" t="s">
        <v>37</v>
      </c>
      <c r="D1687" s="61">
        <v>1671</v>
      </c>
      <c r="E1687" s="81" t="s">
        <v>195</v>
      </c>
      <c r="F1687" s="51"/>
    </row>
    <row r="1688" spans="1:6" x14ac:dyDescent="0.15">
      <c r="A1688" s="80">
        <v>143449966</v>
      </c>
      <c r="B1688" s="41" t="s">
        <v>189</v>
      </c>
      <c r="C1688" s="58" t="s">
        <v>37</v>
      </c>
      <c r="D1688" s="59">
        <v>4176</v>
      </c>
      <c r="E1688" s="81" t="s">
        <v>195</v>
      </c>
      <c r="F1688" s="50"/>
    </row>
    <row r="1689" spans="1:6" x14ac:dyDescent="0.15">
      <c r="A1689" s="80">
        <v>143449966</v>
      </c>
      <c r="B1689" s="41" t="s">
        <v>189</v>
      </c>
      <c r="C1689" s="58" t="s">
        <v>37</v>
      </c>
      <c r="D1689" s="59">
        <v>116</v>
      </c>
      <c r="E1689" s="81" t="s">
        <v>195</v>
      </c>
      <c r="F1689" s="51"/>
    </row>
    <row r="1690" spans="1:6" x14ac:dyDescent="0.15">
      <c r="A1690" s="80">
        <v>143449967</v>
      </c>
      <c r="B1690" s="41" t="s">
        <v>189</v>
      </c>
      <c r="C1690" s="58" t="s">
        <v>37</v>
      </c>
      <c r="D1690" s="61">
        <v>2228</v>
      </c>
      <c r="E1690" s="81" t="s">
        <v>195</v>
      </c>
      <c r="F1690" s="51"/>
    </row>
    <row r="1691" spans="1:6" x14ac:dyDescent="0.15">
      <c r="A1691" s="80">
        <v>143449967</v>
      </c>
      <c r="B1691" s="41" t="s">
        <v>189</v>
      </c>
      <c r="C1691" s="58" t="s">
        <v>37</v>
      </c>
      <c r="D1691" s="59">
        <v>1485</v>
      </c>
      <c r="E1691" s="81" t="s">
        <v>195</v>
      </c>
      <c r="F1691" s="50"/>
    </row>
    <row r="1692" spans="1:6" x14ac:dyDescent="0.15">
      <c r="A1692" s="80">
        <v>143449971</v>
      </c>
      <c r="B1692" s="41" t="s">
        <v>189</v>
      </c>
      <c r="C1692" s="58" t="s">
        <v>78</v>
      </c>
      <c r="D1692" s="59">
        <v>8352</v>
      </c>
      <c r="E1692" s="81" t="s">
        <v>195</v>
      </c>
      <c r="F1692" s="51"/>
    </row>
    <row r="1693" spans="1:6" x14ac:dyDescent="0.15">
      <c r="A1693" s="80">
        <v>143449971</v>
      </c>
      <c r="B1693" s="41" t="s">
        <v>189</v>
      </c>
      <c r="C1693" s="58" t="s">
        <v>78</v>
      </c>
      <c r="D1693" s="61">
        <v>26309</v>
      </c>
      <c r="E1693" s="81" t="s">
        <v>195</v>
      </c>
      <c r="F1693" s="50"/>
    </row>
    <row r="1694" spans="1:6" x14ac:dyDescent="0.15">
      <c r="A1694" s="80">
        <v>143449974</v>
      </c>
      <c r="B1694" s="41" t="s">
        <v>189</v>
      </c>
      <c r="C1694" s="58" t="s">
        <v>78</v>
      </c>
      <c r="D1694" s="59">
        <v>45936</v>
      </c>
      <c r="E1694" s="81" t="s">
        <v>195</v>
      </c>
      <c r="F1694" s="51"/>
    </row>
    <row r="1695" spans="1:6" x14ac:dyDescent="0.15">
      <c r="A1695" s="80">
        <v>143449975</v>
      </c>
      <c r="B1695" s="41" t="s">
        <v>190</v>
      </c>
      <c r="C1695" s="58" t="s">
        <v>78</v>
      </c>
      <c r="D1695" s="61">
        <v>45936</v>
      </c>
      <c r="E1695" s="81" t="s">
        <v>195</v>
      </c>
      <c r="F1695" s="50"/>
    </row>
    <row r="1696" spans="1:6" x14ac:dyDescent="0.15">
      <c r="A1696" s="80">
        <v>143449977</v>
      </c>
      <c r="B1696" s="41" t="s">
        <v>190</v>
      </c>
      <c r="C1696" s="58" t="s">
        <v>37</v>
      </c>
      <c r="D1696" s="61">
        <v>928</v>
      </c>
      <c r="E1696" s="81" t="s">
        <v>195</v>
      </c>
      <c r="F1696" s="50"/>
    </row>
    <row r="1697" spans="1:6" x14ac:dyDescent="0.15">
      <c r="A1697" s="80">
        <v>143449977</v>
      </c>
      <c r="B1697" s="41" t="s">
        <v>190</v>
      </c>
      <c r="C1697" s="58" t="s">
        <v>37</v>
      </c>
      <c r="D1697" s="59">
        <v>928</v>
      </c>
      <c r="E1697" s="81" t="s">
        <v>195</v>
      </c>
      <c r="F1697" s="50"/>
    </row>
    <row r="1698" spans="1:6" x14ac:dyDescent="0.15">
      <c r="A1698" s="80">
        <v>143449978</v>
      </c>
      <c r="B1698" s="41" t="s">
        <v>190</v>
      </c>
      <c r="C1698" s="58" t="s">
        <v>37</v>
      </c>
      <c r="D1698" s="61">
        <v>928</v>
      </c>
      <c r="E1698" s="81" t="s">
        <v>195</v>
      </c>
      <c r="F1698" s="51"/>
    </row>
    <row r="1699" spans="1:6" x14ac:dyDescent="0.15">
      <c r="A1699" s="80">
        <v>143449978</v>
      </c>
      <c r="B1699" s="41" t="s">
        <v>190</v>
      </c>
      <c r="C1699" s="58" t="s">
        <v>37</v>
      </c>
      <c r="D1699" s="59">
        <v>928</v>
      </c>
      <c r="E1699" s="81" t="s">
        <v>195</v>
      </c>
      <c r="F1699" s="51"/>
    </row>
    <row r="1700" spans="1:6" x14ac:dyDescent="0.15">
      <c r="A1700" s="80">
        <v>143449981</v>
      </c>
      <c r="B1700" s="41" t="s">
        <v>190</v>
      </c>
      <c r="C1700" s="58" t="s">
        <v>7</v>
      </c>
      <c r="D1700" s="61">
        <v>223</v>
      </c>
      <c r="E1700" s="81" t="s">
        <v>195</v>
      </c>
      <c r="F1700" s="50"/>
    </row>
    <row r="1701" spans="1:6" x14ac:dyDescent="0.15">
      <c r="A1701" s="80">
        <v>143449996</v>
      </c>
      <c r="B1701" s="41" t="s">
        <v>189</v>
      </c>
      <c r="C1701" s="58" t="s">
        <v>37</v>
      </c>
      <c r="D1701" s="59">
        <v>669</v>
      </c>
      <c r="E1701" s="81" t="s">
        <v>195</v>
      </c>
      <c r="F1701" s="50"/>
    </row>
    <row r="1702" spans="1:6" x14ac:dyDescent="0.15">
      <c r="A1702" s="80">
        <v>143449996</v>
      </c>
      <c r="B1702" s="41" t="s">
        <v>189</v>
      </c>
      <c r="C1702" s="58" t="s">
        <v>37</v>
      </c>
      <c r="D1702" s="61">
        <v>2228</v>
      </c>
      <c r="E1702" s="81" t="s">
        <v>195</v>
      </c>
      <c r="F1702" s="51"/>
    </row>
    <row r="1703" spans="1:6" x14ac:dyDescent="0.15">
      <c r="A1703" s="80">
        <v>143449996</v>
      </c>
      <c r="B1703" s="41" t="s">
        <v>189</v>
      </c>
      <c r="C1703" s="58" t="s">
        <v>37</v>
      </c>
      <c r="D1703" s="59">
        <v>3341</v>
      </c>
      <c r="E1703" s="81" t="s">
        <v>195</v>
      </c>
      <c r="F1703" s="51"/>
    </row>
    <row r="1704" spans="1:6" x14ac:dyDescent="0.15">
      <c r="A1704" s="80">
        <v>143450004</v>
      </c>
      <c r="B1704" s="41" t="s">
        <v>190</v>
      </c>
      <c r="C1704" s="58" t="s">
        <v>7</v>
      </c>
      <c r="D1704" s="61">
        <v>372</v>
      </c>
      <c r="E1704" s="81" t="s">
        <v>195</v>
      </c>
      <c r="F1704" s="51"/>
    </row>
    <row r="1705" spans="1:6" x14ac:dyDescent="0.15">
      <c r="A1705" s="80">
        <v>143450004</v>
      </c>
      <c r="B1705" s="41" t="s">
        <v>190</v>
      </c>
      <c r="C1705" s="58" t="s">
        <v>7</v>
      </c>
      <c r="D1705" s="61">
        <v>12473</v>
      </c>
      <c r="E1705" s="81" t="s">
        <v>195</v>
      </c>
      <c r="F1705" s="51"/>
    </row>
    <row r="1706" spans="1:6" x14ac:dyDescent="0.15">
      <c r="A1706" s="80">
        <v>143460020</v>
      </c>
      <c r="B1706" s="41" t="s">
        <v>189</v>
      </c>
      <c r="C1706" s="58" t="s">
        <v>144</v>
      </c>
      <c r="D1706" s="59">
        <v>22272</v>
      </c>
      <c r="E1706" s="81" t="s">
        <v>195</v>
      </c>
      <c r="F1706" s="51"/>
    </row>
    <row r="1707" spans="1:6" x14ac:dyDescent="0.15">
      <c r="A1707" s="80">
        <v>143460029</v>
      </c>
      <c r="B1707" s="41" t="s">
        <v>189</v>
      </c>
      <c r="C1707" s="58" t="s">
        <v>37</v>
      </c>
      <c r="D1707" s="61">
        <v>24</v>
      </c>
      <c r="E1707" s="81" t="s">
        <v>195</v>
      </c>
      <c r="F1707" s="50"/>
    </row>
    <row r="1708" spans="1:6" x14ac:dyDescent="0.15">
      <c r="A1708" s="80">
        <v>143460029</v>
      </c>
      <c r="B1708" s="41" t="s">
        <v>189</v>
      </c>
      <c r="C1708" s="58" t="s">
        <v>37</v>
      </c>
      <c r="D1708" s="59">
        <v>279</v>
      </c>
      <c r="E1708" s="81" t="s">
        <v>195</v>
      </c>
      <c r="F1708" s="51"/>
    </row>
    <row r="1709" spans="1:6" x14ac:dyDescent="0.15">
      <c r="A1709" s="80">
        <v>143460029</v>
      </c>
      <c r="B1709" s="41" t="s">
        <v>189</v>
      </c>
      <c r="C1709" s="58" t="s">
        <v>37</v>
      </c>
      <c r="D1709" s="61">
        <v>1671</v>
      </c>
      <c r="E1709" s="81" t="s">
        <v>195</v>
      </c>
      <c r="F1709" s="50"/>
    </row>
    <row r="1710" spans="1:6" x14ac:dyDescent="0.15">
      <c r="A1710" s="80">
        <v>143460029</v>
      </c>
      <c r="B1710" s="41" t="s">
        <v>189</v>
      </c>
      <c r="C1710" s="58" t="s">
        <v>37</v>
      </c>
      <c r="D1710" s="59">
        <v>232</v>
      </c>
      <c r="E1710" s="81" t="s">
        <v>195</v>
      </c>
      <c r="F1710" s="50"/>
    </row>
    <row r="1711" spans="1:6" x14ac:dyDescent="0.15">
      <c r="A1711" s="80">
        <v>143460029</v>
      </c>
      <c r="B1711" s="41" t="s">
        <v>189</v>
      </c>
      <c r="C1711" s="58" t="s">
        <v>37</v>
      </c>
      <c r="D1711" s="59">
        <v>4176</v>
      </c>
      <c r="E1711" s="81" t="s">
        <v>195</v>
      </c>
      <c r="F1711" s="51"/>
    </row>
    <row r="1712" spans="1:6" x14ac:dyDescent="0.15">
      <c r="A1712" s="80">
        <v>143460030</v>
      </c>
      <c r="B1712" s="41" t="s">
        <v>189</v>
      </c>
      <c r="C1712" s="58" t="s">
        <v>37</v>
      </c>
      <c r="D1712" s="61">
        <v>557</v>
      </c>
      <c r="E1712" s="81" t="s">
        <v>195</v>
      </c>
      <c r="F1712" s="50"/>
    </row>
    <row r="1713" spans="1:6" x14ac:dyDescent="0.15">
      <c r="A1713" s="80">
        <v>143460030</v>
      </c>
      <c r="B1713" s="41" t="s">
        <v>189</v>
      </c>
      <c r="C1713" s="58" t="s">
        <v>37</v>
      </c>
      <c r="D1713" s="59">
        <v>8909</v>
      </c>
      <c r="E1713" s="81" t="s">
        <v>195</v>
      </c>
      <c r="F1713" s="50"/>
    </row>
    <row r="1714" spans="1:6" x14ac:dyDescent="0.15">
      <c r="A1714" s="80">
        <v>143460030</v>
      </c>
      <c r="B1714" s="41" t="s">
        <v>189</v>
      </c>
      <c r="C1714" s="58" t="s">
        <v>37</v>
      </c>
      <c r="D1714" s="61">
        <v>1671</v>
      </c>
      <c r="E1714" s="81" t="s">
        <v>195</v>
      </c>
      <c r="F1714" s="51"/>
    </row>
    <row r="1715" spans="1:6" x14ac:dyDescent="0.15">
      <c r="A1715" s="80">
        <v>143460035</v>
      </c>
      <c r="B1715" s="41" t="s">
        <v>190</v>
      </c>
      <c r="C1715" s="58" t="s">
        <v>144</v>
      </c>
      <c r="D1715" s="59">
        <v>1964</v>
      </c>
      <c r="E1715" s="81" t="s">
        <v>195</v>
      </c>
      <c r="F1715" s="50"/>
    </row>
    <row r="1716" spans="1:6" x14ac:dyDescent="0.15">
      <c r="A1716" s="80">
        <v>143460035</v>
      </c>
      <c r="B1716" s="41" t="s">
        <v>190</v>
      </c>
      <c r="C1716" s="58" t="s">
        <v>144</v>
      </c>
      <c r="D1716" s="61">
        <v>2239</v>
      </c>
      <c r="E1716" s="81" t="s">
        <v>195</v>
      </c>
      <c r="F1716" s="51"/>
    </row>
    <row r="1717" spans="1:6" x14ac:dyDescent="0.15">
      <c r="A1717" s="80">
        <v>143460037</v>
      </c>
      <c r="B1717" s="41" t="s">
        <v>190</v>
      </c>
      <c r="C1717" s="58" t="s">
        <v>78</v>
      </c>
      <c r="D1717" s="61">
        <v>2256</v>
      </c>
      <c r="E1717" s="81" t="s">
        <v>195</v>
      </c>
      <c r="F1717" s="50"/>
    </row>
    <row r="1718" spans="1:6" x14ac:dyDescent="0.15">
      <c r="A1718" s="80">
        <v>143460037</v>
      </c>
      <c r="B1718" s="41" t="s">
        <v>190</v>
      </c>
      <c r="C1718" s="58" t="s">
        <v>78</v>
      </c>
      <c r="D1718" s="59">
        <v>919</v>
      </c>
      <c r="E1718" s="81" t="s">
        <v>195</v>
      </c>
      <c r="F1718" s="51"/>
    </row>
    <row r="1719" spans="1:6" x14ac:dyDescent="0.15">
      <c r="A1719" s="80">
        <v>143460044</v>
      </c>
      <c r="B1719" s="41" t="s">
        <v>190</v>
      </c>
      <c r="C1719" s="58" t="s">
        <v>37</v>
      </c>
      <c r="D1719" s="61">
        <v>140</v>
      </c>
      <c r="E1719" s="81" t="s">
        <v>195</v>
      </c>
      <c r="F1719" s="50"/>
    </row>
    <row r="1720" spans="1:6" x14ac:dyDescent="0.15">
      <c r="A1720" s="80">
        <v>143460044</v>
      </c>
      <c r="B1720" s="41" t="s">
        <v>190</v>
      </c>
      <c r="C1720" s="58" t="s">
        <v>37</v>
      </c>
      <c r="D1720" s="59">
        <v>279</v>
      </c>
      <c r="E1720" s="81" t="s">
        <v>195</v>
      </c>
      <c r="F1720" s="51"/>
    </row>
    <row r="1721" spans="1:6" x14ac:dyDescent="0.15">
      <c r="A1721" s="80">
        <v>143460044</v>
      </c>
      <c r="B1721" s="41" t="s">
        <v>190</v>
      </c>
      <c r="C1721" s="58" t="s">
        <v>37</v>
      </c>
      <c r="D1721" s="61">
        <v>557</v>
      </c>
      <c r="E1721" s="81" t="s">
        <v>195</v>
      </c>
      <c r="F1721" s="51"/>
    </row>
    <row r="1722" spans="1:6" x14ac:dyDescent="0.15">
      <c r="A1722" s="80">
        <v>143460044</v>
      </c>
      <c r="B1722" s="41" t="s">
        <v>190</v>
      </c>
      <c r="C1722" s="58" t="s">
        <v>37</v>
      </c>
      <c r="D1722" s="59">
        <v>279</v>
      </c>
      <c r="E1722" s="81" t="s">
        <v>195</v>
      </c>
      <c r="F1722" s="50"/>
    </row>
    <row r="1723" spans="1:6" x14ac:dyDescent="0.15">
      <c r="A1723" s="80">
        <v>143460045</v>
      </c>
      <c r="B1723" s="41" t="s">
        <v>190</v>
      </c>
      <c r="C1723" s="58" t="s">
        <v>78</v>
      </c>
      <c r="D1723" s="59">
        <v>502</v>
      </c>
      <c r="E1723" s="81" t="s">
        <v>195</v>
      </c>
      <c r="F1723" s="51"/>
    </row>
    <row r="1724" spans="1:6" x14ac:dyDescent="0.15">
      <c r="A1724" s="80">
        <v>143460045</v>
      </c>
      <c r="B1724" s="41" t="s">
        <v>190</v>
      </c>
      <c r="C1724" s="58" t="s">
        <v>78</v>
      </c>
      <c r="D1724" s="61">
        <v>650</v>
      </c>
      <c r="E1724" s="81" t="s">
        <v>195</v>
      </c>
      <c r="F1724" s="50"/>
    </row>
    <row r="1725" spans="1:6" x14ac:dyDescent="0.15">
      <c r="A1725" s="80">
        <v>143460045</v>
      </c>
      <c r="B1725" s="41" t="s">
        <v>190</v>
      </c>
      <c r="C1725" s="58" t="s">
        <v>78</v>
      </c>
      <c r="D1725" s="59">
        <v>1880</v>
      </c>
      <c r="E1725" s="81" t="s">
        <v>195</v>
      </c>
      <c r="F1725" s="51"/>
    </row>
    <row r="1726" spans="1:6" x14ac:dyDescent="0.15">
      <c r="A1726" s="80">
        <v>143460047</v>
      </c>
      <c r="B1726" s="41" t="s">
        <v>190</v>
      </c>
      <c r="C1726" s="58" t="s">
        <v>78</v>
      </c>
      <c r="D1726" s="59">
        <v>2784</v>
      </c>
      <c r="E1726" s="81" t="s">
        <v>195</v>
      </c>
      <c r="F1726" s="50"/>
    </row>
    <row r="1727" spans="1:6" x14ac:dyDescent="0.15">
      <c r="A1727" s="80">
        <v>143460047</v>
      </c>
      <c r="B1727" s="41" t="s">
        <v>190</v>
      </c>
      <c r="C1727" s="58" t="s">
        <v>78</v>
      </c>
      <c r="D1727" s="61">
        <v>2228</v>
      </c>
      <c r="E1727" s="81" t="s">
        <v>195</v>
      </c>
      <c r="F1727" s="51"/>
    </row>
    <row r="1728" spans="1:6" x14ac:dyDescent="0.15">
      <c r="A1728" s="80">
        <v>143460047</v>
      </c>
      <c r="B1728" s="41" t="s">
        <v>190</v>
      </c>
      <c r="C1728" s="58" t="s">
        <v>78</v>
      </c>
      <c r="D1728" s="59">
        <v>1114</v>
      </c>
      <c r="E1728" s="81" t="s">
        <v>195</v>
      </c>
      <c r="F1728" s="50"/>
    </row>
    <row r="1729" spans="1:6" x14ac:dyDescent="0.15">
      <c r="A1729" s="80">
        <v>143460047</v>
      </c>
      <c r="B1729" s="41" t="s">
        <v>190</v>
      </c>
      <c r="C1729" s="58" t="s">
        <v>78</v>
      </c>
      <c r="D1729" s="61">
        <v>743</v>
      </c>
      <c r="E1729" s="81" t="s">
        <v>195</v>
      </c>
      <c r="F1729" s="51"/>
    </row>
    <row r="1730" spans="1:6" x14ac:dyDescent="0.15">
      <c r="A1730" s="80">
        <v>143460047</v>
      </c>
      <c r="B1730" s="41" t="s">
        <v>190</v>
      </c>
      <c r="C1730" s="58" t="s">
        <v>78</v>
      </c>
      <c r="D1730" s="59">
        <v>1300</v>
      </c>
      <c r="E1730" s="81" t="s">
        <v>195</v>
      </c>
      <c r="F1730" s="50"/>
    </row>
    <row r="1731" spans="1:6" x14ac:dyDescent="0.15">
      <c r="A1731" s="80">
        <v>143460048</v>
      </c>
      <c r="B1731" s="41" t="s">
        <v>190</v>
      </c>
      <c r="C1731" s="58" t="s">
        <v>124</v>
      </c>
      <c r="D1731" s="59">
        <v>1318</v>
      </c>
      <c r="E1731" s="81" t="s">
        <v>195</v>
      </c>
      <c r="F1731" s="50"/>
    </row>
    <row r="1732" spans="1:6" x14ac:dyDescent="0.15">
      <c r="A1732" s="80">
        <v>143460051</v>
      </c>
      <c r="B1732" s="41" t="s">
        <v>190</v>
      </c>
      <c r="C1732" s="58" t="s">
        <v>78</v>
      </c>
      <c r="D1732" s="61">
        <v>18375</v>
      </c>
      <c r="E1732" s="81" t="s">
        <v>195</v>
      </c>
      <c r="F1732" s="50"/>
    </row>
    <row r="1733" spans="1:6" x14ac:dyDescent="0.15">
      <c r="A1733" s="80">
        <v>143460052</v>
      </c>
      <c r="B1733" s="41" t="s">
        <v>190</v>
      </c>
      <c r="C1733" s="58" t="s">
        <v>78</v>
      </c>
      <c r="D1733" s="59">
        <v>45936</v>
      </c>
      <c r="E1733" s="81" t="s">
        <v>195</v>
      </c>
      <c r="F1733" s="51"/>
    </row>
    <row r="1734" spans="1:6" x14ac:dyDescent="0.15">
      <c r="A1734" s="80">
        <v>143460054</v>
      </c>
      <c r="B1734" s="41" t="s">
        <v>190</v>
      </c>
      <c r="C1734" s="58" t="s">
        <v>7</v>
      </c>
      <c r="D1734" s="59">
        <v>1056</v>
      </c>
      <c r="E1734" s="81" t="s">
        <v>195</v>
      </c>
      <c r="F1734" s="50"/>
    </row>
    <row r="1735" spans="1:6" x14ac:dyDescent="0.15">
      <c r="A1735" s="80">
        <v>143460056</v>
      </c>
      <c r="B1735" s="41" t="s">
        <v>190</v>
      </c>
      <c r="C1735" s="58" t="s">
        <v>37</v>
      </c>
      <c r="D1735" s="59">
        <v>70</v>
      </c>
      <c r="E1735" s="81" t="s">
        <v>195</v>
      </c>
      <c r="F1735" s="50"/>
    </row>
    <row r="1736" spans="1:6" x14ac:dyDescent="0.15">
      <c r="A1736" s="80">
        <v>143460070</v>
      </c>
      <c r="B1736" s="41" t="s">
        <v>189</v>
      </c>
      <c r="C1736" s="58" t="s">
        <v>37</v>
      </c>
      <c r="D1736" s="59">
        <v>464</v>
      </c>
      <c r="E1736" s="81" t="s">
        <v>195</v>
      </c>
      <c r="F1736" s="51"/>
    </row>
    <row r="1737" spans="1:6" x14ac:dyDescent="0.15">
      <c r="A1737" s="80">
        <v>143460070</v>
      </c>
      <c r="B1737" s="41" t="s">
        <v>189</v>
      </c>
      <c r="C1737" s="58" t="s">
        <v>37</v>
      </c>
      <c r="D1737" s="59">
        <v>3968</v>
      </c>
      <c r="E1737" s="81" t="s">
        <v>195</v>
      </c>
      <c r="F1737" s="51"/>
    </row>
    <row r="1738" spans="1:6" x14ac:dyDescent="0.15">
      <c r="A1738" s="80">
        <v>143460070</v>
      </c>
      <c r="B1738" s="41" t="s">
        <v>189</v>
      </c>
      <c r="C1738" s="58" t="s">
        <v>37</v>
      </c>
      <c r="D1738" s="59">
        <v>464</v>
      </c>
      <c r="E1738" s="81" t="s">
        <v>195</v>
      </c>
      <c r="F1738" s="51"/>
    </row>
    <row r="1739" spans="1:6" x14ac:dyDescent="0.15">
      <c r="A1739" s="80">
        <v>143460070</v>
      </c>
      <c r="B1739" s="41" t="s">
        <v>189</v>
      </c>
      <c r="C1739" s="58" t="s">
        <v>37</v>
      </c>
      <c r="D1739" s="59">
        <v>2005</v>
      </c>
      <c r="E1739" s="81" t="s">
        <v>195</v>
      </c>
      <c r="F1739" s="51"/>
    </row>
    <row r="1740" spans="1:6" x14ac:dyDescent="0.15">
      <c r="A1740" s="80">
        <v>143460073</v>
      </c>
      <c r="B1740" s="41" t="s">
        <v>189</v>
      </c>
      <c r="C1740" s="58" t="s">
        <v>37</v>
      </c>
      <c r="D1740" s="61">
        <v>1114</v>
      </c>
      <c r="E1740" s="81" t="s">
        <v>195</v>
      </c>
      <c r="F1740" s="50"/>
    </row>
    <row r="1741" spans="1:6" x14ac:dyDescent="0.15">
      <c r="A1741" s="80">
        <v>143460073</v>
      </c>
      <c r="B1741" s="41" t="s">
        <v>189</v>
      </c>
      <c r="C1741" s="58" t="s">
        <v>37</v>
      </c>
      <c r="D1741" s="59">
        <v>743</v>
      </c>
      <c r="E1741" s="81" t="s">
        <v>195</v>
      </c>
      <c r="F1741" s="50"/>
    </row>
    <row r="1742" spans="1:6" x14ac:dyDescent="0.15">
      <c r="A1742" s="80">
        <v>143460073</v>
      </c>
      <c r="B1742" s="41" t="s">
        <v>189</v>
      </c>
      <c r="C1742" s="58" t="s">
        <v>37</v>
      </c>
      <c r="D1742" s="59">
        <v>3341</v>
      </c>
      <c r="E1742" s="81" t="s">
        <v>195</v>
      </c>
      <c r="F1742" s="51"/>
    </row>
    <row r="1743" spans="1:6" x14ac:dyDescent="0.15">
      <c r="A1743" s="80">
        <v>143460073</v>
      </c>
      <c r="B1743" s="41" t="s">
        <v>189</v>
      </c>
      <c r="C1743" s="58" t="s">
        <v>37</v>
      </c>
      <c r="D1743" s="61">
        <v>1485</v>
      </c>
      <c r="E1743" s="81" t="s">
        <v>195</v>
      </c>
      <c r="F1743" s="50"/>
    </row>
    <row r="1744" spans="1:6" x14ac:dyDescent="0.15">
      <c r="A1744" s="80">
        <v>143460075</v>
      </c>
      <c r="B1744" s="41" t="s">
        <v>190</v>
      </c>
      <c r="C1744" s="58" t="s">
        <v>7</v>
      </c>
      <c r="D1744" s="59">
        <v>293</v>
      </c>
      <c r="E1744" s="81" t="s">
        <v>195</v>
      </c>
      <c r="F1744" s="51"/>
    </row>
    <row r="1745" spans="1:6" x14ac:dyDescent="0.15">
      <c r="A1745" s="80">
        <v>143460075</v>
      </c>
      <c r="B1745" s="41" t="s">
        <v>190</v>
      </c>
      <c r="C1745" s="58" t="s">
        <v>7</v>
      </c>
      <c r="D1745" s="61">
        <v>121</v>
      </c>
      <c r="E1745" s="81" t="s">
        <v>195</v>
      </c>
      <c r="F1745" s="50"/>
    </row>
    <row r="1746" spans="1:6" x14ac:dyDescent="0.15">
      <c r="A1746" s="80">
        <v>143460075</v>
      </c>
      <c r="B1746" s="41" t="s">
        <v>190</v>
      </c>
      <c r="C1746" s="58" t="s">
        <v>7</v>
      </c>
      <c r="D1746" s="59">
        <v>84</v>
      </c>
      <c r="E1746" s="81" t="s">
        <v>195</v>
      </c>
      <c r="F1746" s="50"/>
    </row>
    <row r="1747" spans="1:6" x14ac:dyDescent="0.15">
      <c r="A1747" s="80">
        <v>143460091</v>
      </c>
      <c r="B1747" s="41" t="s">
        <v>189</v>
      </c>
      <c r="C1747" s="58" t="s">
        <v>37</v>
      </c>
      <c r="D1747" s="59">
        <v>195</v>
      </c>
      <c r="E1747" s="81" t="s">
        <v>195</v>
      </c>
      <c r="F1747" s="51"/>
    </row>
    <row r="1748" spans="1:6" x14ac:dyDescent="0.15">
      <c r="A1748" s="80">
        <v>143460091</v>
      </c>
      <c r="B1748" s="41" t="s">
        <v>189</v>
      </c>
      <c r="C1748" s="58" t="s">
        <v>37</v>
      </c>
      <c r="D1748" s="59">
        <v>232</v>
      </c>
      <c r="E1748" s="81" t="s">
        <v>195</v>
      </c>
      <c r="F1748" s="50"/>
    </row>
    <row r="1749" spans="1:6" x14ac:dyDescent="0.15">
      <c r="A1749" s="80">
        <v>143460091</v>
      </c>
      <c r="B1749" s="41" t="s">
        <v>189</v>
      </c>
      <c r="C1749" s="58" t="s">
        <v>37</v>
      </c>
      <c r="D1749" s="61">
        <v>8352</v>
      </c>
      <c r="E1749" s="81" t="s">
        <v>195</v>
      </c>
      <c r="F1749" s="50"/>
    </row>
    <row r="1750" spans="1:6" x14ac:dyDescent="0.15">
      <c r="A1750" s="80">
        <v>143460091</v>
      </c>
      <c r="B1750" s="41" t="s">
        <v>189</v>
      </c>
      <c r="C1750" s="58" t="s">
        <v>37</v>
      </c>
      <c r="D1750" s="61">
        <v>2005</v>
      </c>
      <c r="E1750" s="81" t="s">
        <v>195</v>
      </c>
      <c r="F1750" s="50"/>
    </row>
    <row r="1751" spans="1:6" x14ac:dyDescent="0.15">
      <c r="A1751" s="80">
        <v>143460092</v>
      </c>
      <c r="B1751" s="41" t="s">
        <v>189</v>
      </c>
      <c r="C1751" s="58" t="s">
        <v>37</v>
      </c>
      <c r="D1751" s="61">
        <v>1114</v>
      </c>
      <c r="E1751" s="81" t="s">
        <v>195</v>
      </c>
      <c r="F1751" s="51"/>
    </row>
    <row r="1752" spans="1:6" x14ac:dyDescent="0.15">
      <c r="A1752" s="80">
        <v>143460092</v>
      </c>
      <c r="B1752" s="41" t="s">
        <v>189</v>
      </c>
      <c r="C1752" s="58" t="s">
        <v>37</v>
      </c>
      <c r="D1752" s="59">
        <v>5940</v>
      </c>
      <c r="E1752" s="81" t="s">
        <v>195</v>
      </c>
      <c r="F1752" s="50"/>
    </row>
    <row r="1753" spans="1:6" x14ac:dyDescent="0.15">
      <c r="A1753" s="80">
        <v>143460092</v>
      </c>
      <c r="B1753" s="41" t="s">
        <v>189</v>
      </c>
      <c r="C1753" s="58" t="s">
        <v>37</v>
      </c>
      <c r="D1753" s="61">
        <v>4455</v>
      </c>
      <c r="E1753" s="81" t="s">
        <v>195</v>
      </c>
      <c r="F1753" s="51"/>
    </row>
    <row r="1754" spans="1:6" x14ac:dyDescent="0.15">
      <c r="A1754" s="80">
        <v>143460092</v>
      </c>
      <c r="B1754" s="41" t="s">
        <v>189</v>
      </c>
      <c r="C1754" s="58" t="s">
        <v>37</v>
      </c>
      <c r="D1754" s="59">
        <v>706</v>
      </c>
      <c r="E1754" s="81" t="s">
        <v>195</v>
      </c>
      <c r="F1754" s="50"/>
    </row>
    <row r="1755" spans="1:6" x14ac:dyDescent="0.15">
      <c r="A1755" s="80">
        <v>143460095</v>
      </c>
      <c r="B1755" s="41" t="s">
        <v>190</v>
      </c>
      <c r="C1755" s="58" t="s">
        <v>37</v>
      </c>
      <c r="D1755" s="59">
        <v>836</v>
      </c>
      <c r="E1755" s="81" t="s">
        <v>195</v>
      </c>
      <c r="F1755" s="51"/>
    </row>
    <row r="1756" spans="1:6" x14ac:dyDescent="0.15">
      <c r="A1756" s="80">
        <v>143460096</v>
      </c>
      <c r="B1756" s="41" t="s">
        <v>190</v>
      </c>
      <c r="C1756" s="58" t="s">
        <v>78</v>
      </c>
      <c r="D1756" s="59">
        <v>45936</v>
      </c>
      <c r="E1756" s="81" t="s">
        <v>195</v>
      </c>
      <c r="F1756" s="50"/>
    </row>
    <row r="1757" spans="1:6" x14ac:dyDescent="0.15">
      <c r="A1757" s="80">
        <v>143460107</v>
      </c>
      <c r="B1757" s="41" t="s">
        <v>190</v>
      </c>
      <c r="C1757" s="58" t="s">
        <v>7</v>
      </c>
      <c r="D1757" s="59">
        <v>1782</v>
      </c>
      <c r="E1757" s="81" t="s">
        <v>195</v>
      </c>
      <c r="F1757" s="50"/>
    </row>
    <row r="1758" spans="1:6" x14ac:dyDescent="0.15">
      <c r="A1758" s="80">
        <v>143460135</v>
      </c>
      <c r="B1758" s="41" t="s">
        <v>190</v>
      </c>
      <c r="C1758" s="58" t="s">
        <v>144</v>
      </c>
      <c r="D1758" s="61">
        <v>8909</v>
      </c>
      <c r="E1758" s="81" t="s">
        <v>195</v>
      </c>
      <c r="F1758" s="51"/>
    </row>
    <row r="1759" spans="1:6" x14ac:dyDescent="0.15">
      <c r="A1759" s="80">
        <v>143460152</v>
      </c>
      <c r="B1759" s="41" t="s">
        <v>190</v>
      </c>
      <c r="C1759" s="58" t="s">
        <v>37</v>
      </c>
      <c r="D1759" s="61">
        <v>2116</v>
      </c>
      <c r="E1759" s="81" t="s">
        <v>195</v>
      </c>
      <c r="F1759" s="50"/>
    </row>
    <row r="1760" spans="1:6" x14ac:dyDescent="0.15">
      <c r="A1760" s="80">
        <v>143460152</v>
      </c>
      <c r="B1760" s="41" t="s">
        <v>190</v>
      </c>
      <c r="C1760" s="58" t="s">
        <v>37</v>
      </c>
      <c r="D1760" s="59">
        <v>743</v>
      </c>
      <c r="E1760" s="81" t="s">
        <v>195</v>
      </c>
      <c r="F1760" s="51"/>
    </row>
    <row r="1761" spans="1:6" x14ac:dyDescent="0.15">
      <c r="A1761" s="80">
        <v>143460152</v>
      </c>
      <c r="B1761" s="41" t="s">
        <v>190</v>
      </c>
      <c r="C1761" s="58" t="s">
        <v>37</v>
      </c>
      <c r="D1761" s="61">
        <v>4455</v>
      </c>
      <c r="E1761" s="81" t="s">
        <v>195</v>
      </c>
      <c r="F1761" s="50"/>
    </row>
    <row r="1762" spans="1:6" x14ac:dyDescent="0.15">
      <c r="A1762" s="80">
        <v>143460152</v>
      </c>
      <c r="B1762" s="41" t="s">
        <v>190</v>
      </c>
      <c r="C1762" s="58" t="s">
        <v>37</v>
      </c>
      <c r="D1762" s="59">
        <v>6682</v>
      </c>
      <c r="E1762" s="81" t="s">
        <v>195</v>
      </c>
      <c r="F1762" s="51"/>
    </row>
    <row r="1763" spans="1:6" x14ac:dyDescent="0.15">
      <c r="A1763" s="80">
        <v>143460152</v>
      </c>
      <c r="B1763" s="41" t="s">
        <v>190</v>
      </c>
      <c r="C1763" s="58" t="s">
        <v>37</v>
      </c>
      <c r="D1763" s="61">
        <v>1485</v>
      </c>
      <c r="E1763" s="81" t="s">
        <v>195</v>
      </c>
      <c r="F1763" s="50"/>
    </row>
    <row r="1764" spans="1:6" x14ac:dyDescent="0.15">
      <c r="A1764" s="80">
        <v>143460153</v>
      </c>
      <c r="B1764" s="41" t="s">
        <v>190</v>
      </c>
      <c r="C1764" s="58" t="s">
        <v>37</v>
      </c>
      <c r="D1764" s="61">
        <v>47</v>
      </c>
      <c r="E1764" s="81" t="s">
        <v>195</v>
      </c>
      <c r="F1764" s="50"/>
    </row>
    <row r="1765" spans="1:6" x14ac:dyDescent="0.15">
      <c r="A1765" s="80">
        <v>143460153</v>
      </c>
      <c r="B1765" s="41" t="s">
        <v>190</v>
      </c>
      <c r="C1765" s="58" t="s">
        <v>37</v>
      </c>
      <c r="D1765" s="59">
        <v>279</v>
      </c>
      <c r="E1765" s="81" t="s">
        <v>195</v>
      </c>
      <c r="F1765" s="51"/>
    </row>
    <row r="1766" spans="1:6" x14ac:dyDescent="0.15">
      <c r="A1766" s="80">
        <v>143460153</v>
      </c>
      <c r="B1766" s="41" t="s">
        <v>190</v>
      </c>
      <c r="C1766" s="58" t="s">
        <v>37</v>
      </c>
      <c r="D1766" s="61">
        <v>1671</v>
      </c>
      <c r="E1766" s="81" t="s">
        <v>195</v>
      </c>
      <c r="F1766" s="50"/>
    </row>
    <row r="1767" spans="1:6" x14ac:dyDescent="0.15">
      <c r="A1767" s="80">
        <v>143460153</v>
      </c>
      <c r="B1767" s="41" t="s">
        <v>190</v>
      </c>
      <c r="C1767" s="58" t="s">
        <v>37</v>
      </c>
      <c r="D1767" s="59">
        <v>232</v>
      </c>
      <c r="E1767" s="81" t="s">
        <v>195</v>
      </c>
      <c r="F1767" s="50"/>
    </row>
    <row r="1768" spans="1:6" x14ac:dyDescent="0.15">
      <c r="A1768" s="80">
        <v>143460153</v>
      </c>
      <c r="B1768" s="41" t="s">
        <v>190</v>
      </c>
      <c r="C1768" s="58" t="s">
        <v>37</v>
      </c>
      <c r="D1768" s="59">
        <v>4176</v>
      </c>
      <c r="E1768" s="81" t="s">
        <v>195</v>
      </c>
      <c r="F1768" s="51"/>
    </row>
    <row r="1769" spans="1:6" x14ac:dyDescent="0.15">
      <c r="A1769" s="80">
        <v>143460157</v>
      </c>
      <c r="B1769" s="41" t="s">
        <v>190</v>
      </c>
      <c r="C1769" s="58" t="s">
        <v>37</v>
      </c>
      <c r="D1769" s="59">
        <v>140</v>
      </c>
      <c r="E1769" s="81" t="s">
        <v>195</v>
      </c>
      <c r="F1769" s="50"/>
    </row>
    <row r="1770" spans="1:6" x14ac:dyDescent="0.15">
      <c r="A1770" s="80">
        <v>143460157</v>
      </c>
      <c r="B1770" s="41" t="s">
        <v>190</v>
      </c>
      <c r="C1770" s="58" t="s">
        <v>37</v>
      </c>
      <c r="D1770" s="61">
        <v>279</v>
      </c>
      <c r="E1770" s="81" t="s">
        <v>195</v>
      </c>
      <c r="F1770" s="51"/>
    </row>
    <row r="1771" spans="1:6" x14ac:dyDescent="0.15">
      <c r="A1771" s="80">
        <v>143460158</v>
      </c>
      <c r="B1771" s="41" t="s">
        <v>190</v>
      </c>
      <c r="C1771" s="58" t="s">
        <v>37</v>
      </c>
      <c r="D1771" s="59">
        <v>279</v>
      </c>
      <c r="E1771" s="81" t="s">
        <v>195</v>
      </c>
      <c r="F1771" s="50"/>
    </row>
    <row r="1772" spans="1:6" x14ac:dyDescent="0.15">
      <c r="A1772" s="80">
        <v>143460199</v>
      </c>
      <c r="B1772" s="41" t="s">
        <v>190</v>
      </c>
      <c r="C1772" s="58" t="s">
        <v>37</v>
      </c>
      <c r="D1772" s="59">
        <v>2228</v>
      </c>
      <c r="E1772" s="81" t="s">
        <v>195</v>
      </c>
      <c r="F1772" s="51"/>
    </row>
    <row r="1773" spans="1:6" x14ac:dyDescent="0.15">
      <c r="A1773" s="80">
        <v>143460199</v>
      </c>
      <c r="B1773" s="41" t="s">
        <v>190</v>
      </c>
      <c r="C1773" s="58" t="s">
        <v>37</v>
      </c>
      <c r="D1773" s="61">
        <v>4084</v>
      </c>
      <c r="E1773" s="81" t="s">
        <v>195</v>
      </c>
      <c r="F1773" s="50"/>
    </row>
    <row r="1774" spans="1:6" x14ac:dyDescent="0.15">
      <c r="A1774" s="80">
        <v>143460199</v>
      </c>
      <c r="B1774" s="41" t="s">
        <v>190</v>
      </c>
      <c r="C1774" s="58" t="s">
        <v>37</v>
      </c>
      <c r="D1774" s="61">
        <v>4455</v>
      </c>
      <c r="E1774" s="81" t="s">
        <v>195</v>
      </c>
      <c r="F1774" s="51"/>
    </row>
    <row r="1775" spans="1:6" x14ac:dyDescent="0.15">
      <c r="A1775" s="80">
        <v>143460199</v>
      </c>
      <c r="B1775" s="41" t="s">
        <v>190</v>
      </c>
      <c r="C1775" s="58" t="s">
        <v>37</v>
      </c>
      <c r="D1775" s="59">
        <v>743</v>
      </c>
      <c r="E1775" s="81" t="s">
        <v>195</v>
      </c>
      <c r="F1775" s="51"/>
    </row>
    <row r="1776" spans="1:6" x14ac:dyDescent="0.15">
      <c r="A1776" s="80">
        <v>143460200</v>
      </c>
      <c r="B1776" s="41" t="s">
        <v>190</v>
      </c>
      <c r="C1776" s="58" t="s">
        <v>37</v>
      </c>
      <c r="D1776" s="59">
        <v>1671</v>
      </c>
      <c r="E1776" s="81" t="s">
        <v>195</v>
      </c>
      <c r="F1776" s="50"/>
    </row>
    <row r="1777" spans="1:6" x14ac:dyDescent="0.15">
      <c r="A1777" s="80">
        <v>143460200</v>
      </c>
      <c r="B1777" s="41" t="s">
        <v>190</v>
      </c>
      <c r="C1777" s="58" t="s">
        <v>37</v>
      </c>
      <c r="D1777" s="61">
        <v>8352</v>
      </c>
      <c r="E1777" s="81" t="s">
        <v>195</v>
      </c>
      <c r="F1777" s="51"/>
    </row>
    <row r="1778" spans="1:6" x14ac:dyDescent="0.15">
      <c r="A1778" s="80">
        <v>143470228</v>
      </c>
      <c r="B1778" s="41" t="s">
        <v>190</v>
      </c>
      <c r="C1778" s="58" t="s">
        <v>37</v>
      </c>
      <c r="D1778" s="59">
        <v>279</v>
      </c>
      <c r="E1778" s="81" t="s">
        <v>195</v>
      </c>
      <c r="F1778" s="50"/>
    </row>
    <row r="1779" spans="1:6" x14ac:dyDescent="0.15">
      <c r="A1779" s="80">
        <v>143470228</v>
      </c>
      <c r="B1779" s="41" t="s">
        <v>190</v>
      </c>
      <c r="C1779" s="58" t="s">
        <v>37</v>
      </c>
      <c r="D1779" s="61">
        <v>3341</v>
      </c>
      <c r="E1779" s="81" t="s">
        <v>195</v>
      </c>
      <c r="F1779" s="51"/>
    </row>
    <row r="1780" spans="1:6" x14ac:dyDescent="0.15">
      <c r="A1780" s="80">
        <v>143470229</v>
      </c>
      <c r="B1780" s="41" t="s">
        <v>190</v>
      </c>
      <c r="C1780" s="58" t="s">
        <v>37</v>
      </c>
      <c r="D1780" s="59">
        <v>7424</v>
      </c>
      <c r="E1780" s="81" t="s">
        <v>195</v>
      </c>
      <c r="F1780" s="50"/>
    </row>
    <row r="1781" spans="1:6" x14ac:dyDescent="0.15">
      <c r="A1781" s="80">
        <v>143470229</v>
      </c>
      <c r="B1781" s="41" t="s">
        <v>190</v>
      </c>
      <c r="C1781" s="58" t="s">
        <v>37</v>
      </c>
      <c r="D1781" s="61">
        <v>4455</v>
      </c>
      <c r="E1781" s="81" t="s">
        <v>195</v>
      </c>
      <c r="F1781" s="51"/>
    </row>
    <row r="1782" spans="1:6" x14ac:dyDescent="0.15">
      <c r="A1782" s="80">
        <v>143470229</v>
      </c>
      <c r="B1782" s="41" t="s">
        <v>190</v>
      </c>
      <c r="C1782" s="58" t="s">
        <v>37</v>
      </c>
      <c r="D1782" s="59">
        <v>1114</v>
      </c>
      <c r="E1782" s="81" t="s">
        <v>195</v>
      </c>
      <c r="F1782" s="51"/>
    </row>
    <row r="1783" spans="1:6" x14ac:dyDescent="0.15">
      <c r="A1783" s="80">
        <v>143470230</v>
      </c>
      <c r="B1783" s="41" t="s">
        <v>190</v>
      </c>
      <c r="C1783" s="58" t="s">
        <v>37</v>
      </c>
      <c r="D1783" s="59">
        <v>1114</v>
      </c>
      <c r="E1783" s="81" t="s">
        <v>195</v>
      </c>
      <c r="F1783" s="50"/>
    </row>
    <row r="1784" spans="1:6" x14ac:dyDescent="0.15">
      <c r="A1784" s="80">
        <v>143470230</v>
      </c>
      <c r="B1784" s="41" t="s">
        <v>190</v>
      </c>
      <c r="C1784" s="58" t="s">
        <v>37</v>
      </c>
      <c r="D1784" s="61">
        <v>1114</v>
      </c>
      <c r="E1784" s="81" t="s">
        <v>195</v>
      </c>
      <c r="F1784" s="51"/>
    </row>
    <row r="1785" spans="1:6" x14ac:dyDescent="0.15">
      <c r="A1785" s="80">
        <v>143470230</v>
      </c>
      <c r="B1785" s="41" t="s">
        <v>190</v>
      </c>
      <c r="C1785" s="58" t="s">
        <v>37</v>
      </c>
      <c r="D1785" s="59">
        <v>279</v>
      </c>
      <c r="E1785" s="81" t="s">
        <v>195</v>
      </c>
      <c r="F1785" s="51"/>
    </row>
    <row r="1786" spans="1:6" x14ac:dyDescent="0.15">
      <c r="A1786" s="80">
        <v>143470246</v>
      </c>
      <c r="B1786" s="41" t="s">
        <v>190</v>
      </c>
      <c r="C1786" s="58" t="s">
        <v>7</v>
      </c>
      <c r="D1786" s="61">
        <v>140</v>
      </c>
      <c r="E1786" s="81" t="s">
        <v>195</v>
      </c>
      <c r="F1786" s="50"/>
    </row>
    <row r="1787" spans="1:6" x14ac:dyDescent="0.15">
      <c r="A1787" s="80">
        <v>143470246</v>
      </c>
      <c r="B1787" s="41" t="s">
        <v>190</v>
      </c>
      <c r="C1787" s="58" t="s">
        <v>7</v>
      </c>
      <c r="D1787" s="59">
        <v>186</v>
      </c>
      <c r="E1787" s="81" t="s">
        <v>195</v>
      </c>
      <c r="F1787" s="50"/>
    </row>
    <row r="1788" spans="1:6" x14ac:dyDescent="0.15">
      <c r="A1788" s="80">
        <v>143470246</v>
      </c>
      <c r="B1788" s="41" t="s">
        <v>190</v>
      </c>
      <c r="C1788" s="58" t="s">
        <v>7</v>
      </c>
      <c r="D1788" s="59">
        <v>12473</v>
      </c>
      <c r="E1788" s="81" t="s">
        <v>195</v>
      </c>
      <c r="F1788" s="50"/>
    </row>
    <row r="1789" spans="1:6" x14ac:dyDescent="0.15">
      <c r="A1789" s="80">
        <v>143470255</v>
      </c>
      <c r="B1789" s="41" t="s">
        <v>190</v>
      </c>
      <c r="C1789" s="58" t="s">
        <v>78</v>
      </c>
      <c r="D1789" s="61">
        <v>3341</v>
      </c>
      <c r="E1789" s="81" t="s">
        <v>195</v>
      </c>
      <c r="F1789" s="51"/>
    </row>
    <row r="1790" spans="1:6" x14ac:dyDescent="0.15">
      <c r="A1790" s="80">
        <v>143470255</v>
      </c>
      <c r="B1790" s="41" t="s">
        <v>190</v>
      </c>
      <c r="C1790" s="58" t="s">
        <v>78</v>
      </c>
      <c r="D1790" s="59">
        <v>10023</v>
      </c>
      <c r="E1790" s="81" t="s">
        <v>195</v>
      </c>
      <c r="F1790" s="51"/>
    </row>
    <row r="1791" spans="1:6" x14ac:dyDescent="0.15">
      <c r="A1791" s="80">
        <v>143470255</v>
      </c>
      <c r="B1791" s="41" t="s">
        <v>190</v>
      </c>
      <c r="C1791" s="58" t="s">
        <v>78</v>
      </c>
      <c r="D1791" s="61">
        <v>6960</v>
      </c>
      <c r="E1791" s="81" t="s">
        <v>195</v>
      </c>
      <c r="F1791" s="50"/>
    </row>
    <row r="1792" spans="1:6" x14ac:dyDescent="0.15">
      <c r="A1792" s="80">
        <v>143470255</v>
      </c>
      <c r="B1792" s="41" t="s">
        <v>190</v>
      </c>
      <c r="C1792" s="58" t="s">
        <v>78</v>
      </c>
      <c r="D1792" s="59">
        <v>5847</v>
      </c>
      <c r="E1792" s="81" t="s">
        <v>195</v>
      </c>
      <c r="F1792" s="51"/>
    </row>
    <row r="1793" spans="1:6" x14ac:dyDescent="0.15">
      <c r="A1793" s="80">
        <v>143470275</v>
      </c>
      <c r="B1793" s="41" t="s">
        <v>190</v>
      </c>
      <c r="C1793" s="58" t="s">
        <v>37</v>
      </c>
      <c r="D1793" s="59">
        <v>1485</v>
      </c>
      <c r="E1793" s="81" t="s">
        <v>195</v>
      </c>
      <c r="F1793" s="50"/>
    </row>
    <row r="1794" spans="1:6" x14ac:dyDescent="0.15">
      <c r="A1794" s="80">
        <v>143470275</v>
      </c>
      <c r="B1794" s="41" t="s">
        <v>190</v>
      </c>
      <c r="C1794" s="58" t="s">
        <v>37</v>
      </c>
      <c r="D1794" s="61">
        <v>7424</v>
      </c>
      <c r="E1794" s="81" t="s">
        <v>195</v>
      </c>
      <c r="F1794" s="50"/>
    </row>
    <row r="1795" spans="1:6" x14ac:dyDescent="0.15">
      <c r="A1795" s="80">
        <v>143470275</v>
      </c>
      <c r="B1795" s="41" t="s">
        <v>190</v>
      </c>
      <c r="C1795" s="58" t="s">
        <v>37</v>
      </c>
      <c r="D1795" s="61">
        <v>4455</v>
      </c>
      <c r="E1795" s="81" t="s">
        <v>195</v>
      </c>
      <c r="F1795" s="50"/>
    </row>
    <row r="1796" spans="1:6" x14ac:dyDescent="0.15">
      <c r="A1796" s="80">
        <v>143470276</v>
      </c>
      <c r="B1796" s="41" t="s">
        <v>190</v>
      </c>
      <c r="C1796" s="58" t="s">
        <v>37</v>
      </c>
      <c r="D1796" s="61">
        <v>232</v>
      </c>
      <c r="E1796" s="81" t="s">
        <v>195</v>
      </c>
      <c r="F1796" s="50"/>
    </row>
    <row r="1797" spans="1:6" x14ac:dyDescent="0.15">
      <c r="A1797" s="80">
        <v>143470276</v>
      </c>
      <c r="B1797" s="41" t="s">
        <v>190</v>
      </c>
      <c r="C1797" s="58" t="s">
        <v>37</v>
      </c>
      <c r="D1797" s="61">
        <v>8352</v>
      </c>
      <c r="E1797" s="81" t="s">
        <v>195</v>
      </c>
      <c r="F1797" s="50"/>
    </row>
    <row r="1798" spans="1:6" x14ac:dyDescent="0.15">
      <c r="A1798" s="80">
        <v>143470276</v>
      </c>
      <c r="B1798" s="41" t="s">
        <v>190</v>
      </c>
      <c r="C1798" s="58" t="s">
        <v>37</v>
      </c>
      <c r="D1798" s="59">
        <v>4009</v>
      </c>
      <c r="E1798" s="81" t="s">
        <v>195</v>
      </c>
      <c r="F1798" s="51"/>
    </row>
    <row r="1799" spans="1:6" x14ac:dyDescent="0.15">
      <c r="A1799" s="80">
        <v>143470313</v>
      </c>
      <c r="B1799" s="41" t="s">
        <v>190</v>
      </c>
      <c r="C1799" s="58" t="s">
        <v>7</v>
      </c>
      <c r="D1799" s="61">
        <v>919</v>
      </c>
      <c r="E1799" s="81" t="s">
        <v>195</v>
      </c>
      <c r="F1799" s="51"/>
    </row>
    <row r="1800" spans="1:6" x14ac:dyDescent="0.15">
      <c r="A1800" s="80">
        <v>143470317</v>
      </c>
      <c r="B1800" s="41" t="s">
        <v>190</v>
      </c>
      <c r="C1800" s="58" t="s">
        <v>7</v>
      </c>
      <c r="D1800" s="61">
        <v>58743</v>
      </c>
      <c r="E1800" s="81" t="s">
        <v>195</v>
      </c>
      <c r="F1800" s="50"/>
    </row>
    <row r="1801" spans="1:6" x14ac:dyDescent="0.15">
      <c r="A1801" s="80">
        <v>143470330</v>
      </c>
      <c r="B1801" s="41" t="s">
        <v>190</v>
      </c>
      <c r="C1801" s="58" t="s">
        <v>37</v>
      </c>
      <c r="D1801" s="59">
        <v>464</v>
      </c>
      <c r="E1801" s="81" t="s">
        <v>195</v>
      </c>
      <c r="F1801" s="51"/>
    </row>
    <row r="1802" spans="1:6" x14ac:dyDescent="0.15">
      <c r="A1802" s="80">
        <v>143470332</v>
      </c>
      <c r="B1802" s="41" t="s">
        <v>190</v>
      </c>
      <c r="C1802" s="58" t="s">
        <v>37</v>
      </c>
      <c r="D1802" s="59">
        <v>4455</v>
      </c>
      <c r="E1802" s="81" t="s">
        <v>195</v>
      </c>
      <c r="F1802" s="50"/>
    </row>
    <row r="1803" spans="1:6" x14ac:dyDescent="0.15">
      <c r="A1803" s="80">
        <v>143470332</v>
      </c>
      <c r="B1803" s="41" t="s">
        <v>190</v>
      </c>
      <c r="C1803" s="58" t="s">
        <v>37</v>
      </c>
      <c r="D1803" s="61">
        <v>6682</v>
      </c>
      <c r="E1803" s="81" t="s">
        <v>195</v>
      </c>
      <c r="F1803" s="51"/>
    </row>
    <row r="1804" spans="1:6" x14ac:dyDescent="0.15">
      <c r="A1804" s="80">
        <v>143470334</v>
      </c>
      <c r="B1804" s="41" t="s">
        <v>190</v>
      </c>
      <c r="C1804" s="58" t="s">
        <v>78</v>
      </c>
      <c r="D1804" s="61">
        <v>9466</v>
      </c>
      <c r="E1804" s="81" t="s">
        <v>195</v>
      </c>
      <c r="F1804" s="50"/>
    </row>
    <row r="1805" spans="1:6" x14ac:dyDescent="0.15">
      <c r="A1805" s="80">
        <v>143470334</v>
      </c>
      <c r="B1805" s="41" t="s">
        <v>190</v>
      </c>
      <c r="C1805" s="58" t="s">
        <v>78</v>
      </c>
      <c r="D1805" s="59">
        <v>15312</v>
      </c>
      <c r="E1805" s="81" t="s">
        <v>195</v>
      </c>
      <c r="F1805" s="51"/>
    </row>
    <row r="1806" spans="1:6" x14ac:dyDescent="0.15">
      <c r="A1806" s="80">
        <v>143470335</v>
      </c>
      <c r="B1806" s="41" t="s">
        <v>190</v>
      </c>
      <c r="C1806" s="58" t="s">
        <v>7</v>
      </c>
      <c r="D1806" s="61">
        <v>877</v>
      </c>
      <c r="E1806" s="81" t="s">
        <v>195</v>
      </c>
      <c r="F1806" s="50"/>
    </row>
    <row r="1807" spans="1:6" x14ac:dyDescent="0.15">
      <c r="A1807" s="80">
        <v>143470339</v>
      </c>
      <c r="B1807" s="41" t="s">
        <v>190</v>
      </c>
      <c r="C1807" s="58" t="s">
        <v>37</v>
      </c>
      <c r="D1807" s="59">
        <v>418</v>
      </c>
      <c r="E1807" s="81" t="s">
        <v>195</v>
      </c>
      <c r="F1807" s="51"/>
    </row>
    <row r="1808" spans="1:6" x14ac:dyDescent="0.15">
      <c r="A1808" s="80">
        <v>143470340</v>
      </c>
      <c r="B1808" s="41" t="s">
        <v>190</v>
      </c>
      <c r="C1808" s="58" t="s">
        <v>37</v>
      </c>
      <c r="D1808" s="59">
        <v>279</v>
      </c>
      <c r="E1808" s="81" t="s">
        <v>195</v>
      </c>
      <c r="F1808" s="50"/>
    </row>
    <row r="1809" spans="1:6" x14ac:dyDescent="0.15">
      <c r="A1809" s="80">
        <v>143470340</v>
      </c>
      <c r="B1809" s="41" t="s">
        <v>190</v>
      </c>
      <c r="C1809" s="58" t="s">
        <v>37</v>
      </c>
      <c r="D1809" s="61">
        <v>70</v>
      </c>
      <c r="E1809" s="81" t="s">
        <v>195</v>
      </c>
      <c r="F1809" s="51"/>
    </row>
    <row r="1810" spans="1:6" x14ac:dyDescent="0.15">
      <c r="A1810" s="80">
        <v>143470340</v>
      </c>
      <c r="B1810" s="41" t="s">
        <v>190</v>
      </c>
      <c r="C1810" s="58" t="s">
        <v>37</v>
      </c>
      <c r="D1810" s="59">
        <v>418</v>
      </c>
      <c r="E1810" s="81" t="s">
        <v>195</v>
      </c>
      <c r="F1810" s="50"/>
    </row>
    <row r="1811" spans="1:6" x14ac:dyDescent="0.15">
      <c r="A1811" s="80">
        <v>143470340</v>
      </c>
      <c r="B1811" s="41" t="s">
        <v>190</v>
      </c>
      <c r="C1811" s="58" t="s">
        <v>37</v>
      </c>
      <c r="D1811" s="61">
        <v>557</v>
      </c>
      <c r="E1811" s="81" t="s">
        <v>195</v>
      </c>
      <c r="F1811" s="50"/>
    </row>
    <row r="1812" spans="1:6" x14ac:dyDescent="0.15">
      <c r="A1812" s="80">
        <v>143470340</v>
      </c>
      <c r="B1812" s="41" t="s">
        <v>190</v>
      </c>
      <c r="C1812" s="58" t="s">
        <v>37</v>
      </c>
      <c r="D1812" s="59">
        <v>557</v>
      </c>
      <c r="E1812" s="81" t="s">
        <v>195</v>
      </c>
      <c r="F1812" s="51"/>
    </row>
    <row r="1813" spans="1:6" x14ac:dyDescent="0.15">
      <c r="A1813" s="80">
        <v>143470356</v>
      </c>
      <c r="B1813" s="41" t="s">
        <v>190</v>
      </c>
      <c r="C1813" s="58" t="s">
        <v>78</v>
      </c>
      <c r="D1813" s="61">
        <v>891</v>
      </c>
      <c r="E1813" s="81" t="s">
        <v>195</v>
      </c>
      <c r="F1813" s="50"/>
    </row>
    <row r="1814" spans="1:6" x14ac:dyDescent="0.15">
      <c r="A1814" s="80">
        <v>143470356</v>
      </c>
      <c r="B1814" s="41" t="s">
        <v>190</v>
      </c>
      <c r="C1814" s="58" t="s">
        <v>78</v>
      </c>
      <c r="D1814" s="59">
        <v>2599</v>
      </c>
      <c r="E1814" s="81" t="s">
        <v>195</v>
      </c>
      <c r="F1814" s="51"/>
    </row>
    <row r="1815" spans="1:6" x14ac:dyDescent="0.15">
      <c r="A1815" s="80">
        <v>143470356</v>
      </c>
      <c r="B1815" s="41" t="s">
        <v>190</v>
      </c>
      <c r="C1815" s="58" t="s">
        <v>78</v>
      </c>
      <c r="D1815" s="61">
        <v>446</v>
      </c>
      <c r="E1815" s="81" t="s">
        <v>195</v>
      </c>
      <c r="F1815" s="51"/>
    </row>
    <row r="1816" spans="1:6" x14ac:dyDescent="0.15">
      <c r="A1816" s="80">
        <v>143470356</v>
      </c>
      <c r="B1816" s="41" t="s">
        <v>190</v>
      </c>
      <c r="C1816" s="58" t="s">
        <v>78</v>
      </c>
      <c r="D1816" s="59">
        <v>2228</v>
      </c>
      <c r="E1816" s="81" t="s">
        <v>195</v>
      </c>
      <c r="F1816" s="50"/>
    </row>
    <row r="1817" spans="1:6" x14ac:dyDescent="0.15">
      <c r="A1817" s="80">
        <v>143470356</v>
      </c>
      <c r="B1817" s="41" t="s">
        <v>190</v>
      </c>
      <c r="C1817" s="58" t="s">
        <v>78</v>
      </c>
      <c r="D1817" s="61">
        <v>1114</v>
      </c>
      <c r="E1817" s="81" t="s">
        <v>195</v>
      </c>
      <c r="F1817" s="50"/>
    </row>
    <row r="1818" spans="1:6" x14ac:dyDescent="0.15">
      <c r="A1818" s="80">
        <v>143470356</v>
      </c>
      <c r="B1818" s="41" t="s">
        <v>190</v>
      </c>
      <c r="C1818" s="58" t="s">
        <v>78</v>
      </c>
      <c r="D1818" s="59">
        <v>1485</v>
      </c>
      <c r="E1818" s="81" t="s">
        <v>195</v>
      </c>
      <c r="F1818" s="51"/>
    </row>
    <row r="1819" spans="1:6" x14ac:dyDescent="0.15">
      <c r="A1819" s="80">
        <v>143470356</v>
      </c>
      <c r="B1819" s="41" t="s">
        <v>190</v>
      </c>
      <c r="C1819" s="58" t="s">
        <v>78</v>
      </c>
      <c r="D1819" s="61">
        <v>1300</v>
      </c>
      <c r="E1819" s="81" t="s">
        <v>195</v>
      </c>
      <c r="F1819" s="50"/>
    </row>
    <row r="1820" spans="1:6" x14ac:dyDescent="0.15">
      <c r="A1820" s="80">
        <v>143470363</v>
      </c>
      <c r="B1820" s="41" t="s">
        <v>190</v>
      </c>
      <c r="C1820" s="58" t="s">
        <v>144</v>
      </c>
      <c r="D1820" s="59">
        <v>3267</v>
      </c>
      <c r="E1820" s="81" t="s">
        <v>195</v>
      </c>
      <c r="F1820" s="51"/>
    </row>
    <row r="1821" spans="1:6" x14ac:dyDescent="0.15">
      <c r="A1821" s="80">
        <v>143470363</v>
      </c>
      <c r="B1821" s="41" t="s">
        <v>190</v>
      </c>
      <c r="C1821" s="58" t="s">
        <v>144</v>
      </c>
      <c r="D1821" s="61">
        <v>7128</v>
      </c>
      <c r="E1821" s="81" t="s">
        <v>195</v>
      </c>
      <c r="F1821" s="50"/>
    </row>
    <row r="1822" spans="1:6" x14ac:dyDescent="0.15">
      <c r="A1822" s="80">
        <v>143470382</v>
      </c>
      <c r="B1822" s="41" t="s">
        <v>190</v>
      </c>
      <c r="C1822" s="58" t="s">
        <v>37</v>
      </c>
      <c r="D1822" s="61">
        <v>836</v>
      </c>
      <c r="E1822" s="81" t="s">
        <v>195</v>
      </c>
      <c r="F1822" s="50"/>
    </row>
    <row r="1823" spans="1:6" x14ac:dyDescent="0.15">
      <c r="A1823" s="80">
        <v>143470382</v>
      </c>
      <c r="B1823" s="41" t="s">
        <v>190</v>
      </c>
      <c r="C1823" s="58" t="s">
        <v>37</v>
      </c>
      <c r="D1823" s="59">
        <v>186</v>
      </c>
      <c r="E1823" s="81" t="s">
        <v>195</v>
      </c>
      <c r="F1823" s="50"/>
    </row>
    <row r="1824" spans="1:6" x14ac:dyDescent="0.15">
      <c r="A1824" s="80">
        <v>143480432</v>
      </c>
      <c r="B1824" s="41" t="s">
        <v>190</v>
      </c>
      <c r="C1824" s="58" t="s">
        <v>37</v>
      </c>
      <c r="D1824" s="61">
        <v>47</v>
      </c>
      <c r="E1824" s="81" t="s">
        <v>195</v>
      </c>
      <c r="F1824" s="51"/>
    </row>
    <row r="1825" spans="1:6" x14ac:dyDescent="0.15">
      <c r="A1825" s="80">
        <v>143480432</v>
      </c>
      <c r="B1825" s="41" t="s">
        <v>190</v>
      </c>
      <c r="C1825" s="58" t="s">
        <v>37</v>
      </c>
      <c r="D1825" s="59">
        <v>1671</v>
      </c>
      <c r="E1825" s="81" t="s">
        <v>195</v>
      </c>
      <c r="F1825" s="50"/>
    </row>
    <row r="1826" spans="1:6" x14ac:dyDescent="0.15">
      <c r="A1826" s="80">
        <v>143480432</v>
      </c>
      <c r="B1826" s="41" t="s">
        <v>190</v>
      </c>
      <c r="C1826" s="58" t="s">
        <v>37</v>
      </c>
      <c r="D1826" s="59">
        <v>464</v>
      </c>
      <c r="E1826" s="81" t="s">
        <v>195</v>
      </c>
      <c r="F1826" s="50"/>
    </row>
    <row r="1827" spans="1:6" x14ac:dyDescent="0.15">
      <c r="A1827" s="80">
        <v>143480432</v>
      </c>
      <c r="B1827" s="41" t="s">
        <v>190</v>
      </c>
      <c r="C1827" s="58" t="s">
        <v>37</v>
      </c>
      <c r="D1827" s="61">
        <v>6264</v>
      </c>
      <c r="E1827" s="81" t="s">
        <v>195</v>
      </c>
      <c r="F1827" s="51"/>
    </row>
    <row r="1828" spans="1:6" x14ac:dyDescent="0.15">
      <c r="A1828" s="80">
        <v>143480433</v>
      </c>
      <c r="B1828" s="41" t="s">
        <v>190</v>
      </c>
      <c r="C1828" s="58" t="s">
        <v>37</v>
      </c>
      <c r="D1828" s="61">
        <v>7424</v>
      </c>
      <c r="E1828" s="81" t="s">
        <v>195</v>
      </c>
      <c r="F1828" s="51"/>
    </row>
    <row r="1829" spans="1:6" x14ac:dyDescent="0.15">
      <c r="A1829" s="80">
        <v>143480480</v>
      </c>
      <c r="B1829" s="41" t="s">
        <v>190</v>
      </c>
      <c r="C1829" s="58" t="s">
        <v>37</v>
      </c>
      <c r="D1829" s="61">
        <v>2228</v>
      </c>
      <c r="E1829" s="81" t="s">
        <v>195</v>
      </c>
      <c r="F1829" s="50"/>
    </row>
    <row r="1830" spans="1:6" x14ac:dyDescent="0.15">
      <c r="A1830" s="80">
        <v>143480481</v>
      </c>
      <c r="B1830" s="41" t="s">
        <v>190</v>
      </c>
      <c r="C1830" s="58" t="s">
        <v>37</v>
      </c>
      <c r="D1830" s="59">
        <v>279</v>
      </c>
      <c r="E1830" s="81" t="s">
        <v>195</v>
      </c>
      <c r="F1830" s="51"/>
    </row>
    <row r="1831" spans="1:6" x14ac:dyDescent="0.15">
      <c r="A1831" s="80">
        <v>143480481</v>
      </c>
      <c r="B1831" s="41" t="s">
        <v>190</v>
      </c>
      <c r="C1831" s="58" t="s">
        <v>37</v>
      </c>
      <c r="D1831" s="61">
        <v>836</v>
      </c>
      <c r="E1831" s="81" t="s">
        <v>195</v>
      </c>
      <c r="F1831" s="50"/>
    </row>
    <row r="1832" spans="1:6" x14ac:dyDescent="0.15">
      <c r="A1832" s="80">
        <v>143480481</v>
      </c>
      <c r="B1832" s="41" t="s">
        <v>190</v>
      </c>
      <c r="C1832" s="58" t="s">
        <v>37</v>
      </c>
      <c r="D1832" s="59">
        <v>232</v>
      </c>
      <c r="E1832" s="81" t="s">
        <v>195</v>
      </c>
      <c r="F1832" s="51"/>
    </row>
    <row r="1833" spans="1:6" x14ac:dyDescent="0.15">
      <c r="A1833" s="80">
        <v>143480481</v>
      </c>
      <c r="B1833" s="41" t="s">
        <v>190</v>
      </c>
      <c r="C1833" s="58" t="s">
        <v>37</v>
      </c>
      <c r="D1833" s="59">
        <v>4009</v>
      </c>
      <c r="E1833" s="81" t="s">
        <v>195</v>
      </c>
      <c r="F1833" s="51"/>
    </row>
    <row r="1834" spans="1:6" x14ac:dyDescent="0.15">
      <c r="A1834" s="80">
        <v>143480485</v>
      </c>
      <c r="B1834" s="41" t="s">
        <v>190</v>
      </c>
      <c r="C1834" s="58" t="s">
        <v>37</v>
      </c>
      <c r="D1834" s="59">
        <v>140</v>
      </c>
      <c r="E1834" s="81" t="s">
        <v>195</v>
      </c>
      <c r="F1834" s="51"/>
    </row>
    <row r="1835" spans="1:6" x14ac:dyDescent="0.15">
      <c r="A1835" s="80">
        <v>143480489</v>
      </c>
      <c r="B1835" s="41" t="s">
        <v>190</v>
      </c>
      <c r="C1835" s="58" t="s">
        <v>37</v>
      </c>
      <c r="D1835" s="61">
        <v>279</v>
      </c>
      <c r="E1835" s="81" t="s">
        <v>195</v>
      </c>
      <c r="F1835" s="50"/>
    </row>
    <row r="1836" spans="1:6" x14ac:dyDescent="0.15">
      <c r="A1836" s="80">
        <v>143480489</v>
      </c>
      <c r="B1836" s="41" t="s">
        <v>190</v>
      </c>
      <c r="C1836" s="58" t="s">
        <v>37</v>
      </c>
      <c r="D1836" s="59">
        <v>209</v>
      </c>
      <c r="E1836" s="81" t="s">
        <v>195</v>
      </c>
      <c r="F1836" s="51"/>
    </row>
    <row r="1837" spans="1:6" x14ac:dyDescent="0.15">
      <c r="A1837" s="80">
        <v>143480489</v>
      </c>
      <c r="B1837" s="41" t="s">
        <v>190</v>
      </c>
      <c r="C1837" s="58" t="s">
        <v>37</v>
      </c>
      <c r="D1837" s="61">
        <v>557</v>
      </c>
      <c r="E1837" s="81" t="s">
        <v>195</v>
      </c>
      <c r="F1837" s="51"/>
    </row>
    <row r="1838" spans="1:6" x14ac:dyDescent="0.15">
      <c r="A1838" s="80">
        <v>143480489</v>
      </c>
      <c r="B1838" s="41" t="s">
        <v>190</v>
      </c>
      <c r="C1838" s="58" t="s">
        <v>37</v>
      </c>
      <c r="D1838" s="59">
        <v>557</v>
      </c>
      <c r="E1838" s="81" t="s">
        <v>195</v>
      </c>
      <c r="F1838" s="50"/>
    </row>
    <row r="1839" spans="1:6" x14ac:dyDescent="0.15">
      <c r="A1839" s="80">
        <v>143480505</v>
      </c>
      <c r="B1839" s="41" t="s">
        <v>190</v>
      </c>
      <c r="C1839" s="58" t="s">
        <v>37</v>
      </c>
      <c r="D1839" s="59">
        <v>6014</v>
      </c>
      <c r="E1839" s="81" t="s">
        <v>195</v>
      </c>
      <c r="F1839" s="51"/>
    </row>
    <row r="1840" spans="1:6" x14ac:dyDescent="0.15">
      <c r="A1840" s="80">
        <v>143480513</v>
      </c>
      <c r="B1840" s="41" t="s">
        <v>190</v>
      </c>
      <c r="C1840" s="58" t="s">
        <v>37</v>
      </c>
      <c r="D1840" s="61">
        <v>2228</v>
      </c>
      <c r="E1840" s="81" t="s">
        <v>195</v>
      </c>
      <c r="F1840" s="50"/>
    </row>
    <row r="1841" spans="1:6" x14ac:dyDescent="0.15">
      <c r="A1841" s="80">
        <v>143480513</v>
      </c>
      <c r="B1841" s="41" t="s">
        <v>190</v>
      </c>
      <c r="C1841" s="58" t="s">
        <v>37</v>
      </c>
      <c r="D1841" s="59">
        <v>1485</v>
      </c>
      <c r="E1841" s="81" t="s">
        <v>195</v>
      </c>
      <c r="F1841" s="51"/>
    </row>
    <row r="1842" spans="1:6" x14ac:dyDescent="0.15">
      <c r="A1842" s="80">
        <v>143480513</v>
      </c>
      <c r="B1842" s="41" t="s">
        <v>190</v>
      </c>
      <c r="C1842" s="58" t="s">
        <v>37</v>
      </c>
      <c r="D1842" s="61">
        <v>7424</v>
      </c>
      <c r="E1842" s="81" t="s">
        <v>195</v>
      </c>
      <c r="F1842" s="50"/>
    </row>
    <row r="1843" spans="1:6" x14ac:dyDescent="0.15">
      <c r="A1843" s="80">
        <v>143480513</v>
      </c>
      <c r="B1843" s="41" t="s">
        <v>190</v>
      </c>
      <c r="C1843" s="58" t="s">
        <v>37</v>
      </c>
      <c r="D1843" s="61">
        <v>3341</v>
      </c>
      <c r="E1843" s="81" t="s">
        <v>195</v>
      </c>
      <c r="F1843" s="51"/>
    </row>
    <row r="1844" spans="1:6" x14ac:dyDescent="0.15">
      <c r="A1844" s="80">
        <v>143480514</v>
      </c>
      <c r="B1844" s="41" t="s">
        <v>190</v>
      </c>
      <c r="C1844" s="58" t="s">
        <v>37</v>
      </c>
      <c r="D1844" s="61">
        <v>47</v>
      </c>
      <c r="E1844" s="81" t="s">
        <v>195</v>
      </c>
      <c r="F1844" s="50"/>
    </row>
    <row r="1845" spans="1:6" x14ac:dyDescent="0.15">
      <c r="A1845" s="80">
        <v>143480514</v>
      </c>
      <c r="B1845" s="41" t="s">
        <v>190</v>
      </c>
      <c r="C1845" s="58" t="s">
        <v>37</v>
      </c>
      <c r="D1845" s="59">
        <v>279</v>
      </c>
      <c r="E1845" s="81" t="s">
        <v>195</v>
      </c>
      <c r="F1845" s="51"/>
    </row>
    <row r="1846" spans="1:6" x14ac:dyDescent="0.15">
      <c r="A1846" s="80">
        <v>143480514</v>
      </c>
      <c r="B1846" s="41" t="s">
        <v>190</v>
      </c>
      <c r="C1846" s="58" t="s">
        <v>37</v>
      </c>
      <c r="D1846" s="61">
        <v>1671</v>
      </c>
      <c r="E1846" s="81" t="s">
        <v>195</v>
      </c>
      <c r="F1846" s="51"/>
    </row>
    <row r="1847" spans="1:6" x14ac:dyDescent="0.15">
      <c r="A1847" s="80">
        <v>143480514</v>
      </c>
      <c r="B1847" s="41" t="s">
        <v>190</v>
      </c>
      <c r="C1847" s="58" t="s">
        <v>37</v>
      </c>
      <c r="D1847" s="59">
        <v>232</v>
      </c>
      <c r="E1847" s="81" t="s">
        <v>195</v>
      </c>
      <c r="F1847" s="50"/>
    </row>
    <row r="1848" spans="1:6" x14ac:dyDescent="0.15">
      <c r="A1848" s="80">
        <v>143480514</v>
      </c>
      <c r="B1848" s="41" t="s">
        <v>190</v>
      </c>
      <c r="C1848" s="58" t="s">
        <v>37</v>
      </c>
      <c r="D1848" s="61">
        <v>6264</v>
      </c>
      <c r="E1848" s="81" t="s">
        <v>195</v>
      </c>
      <c r="F1848" s="51"/>
    </row>
    <row r="1849" spans="1:6" x14ac:dyDescent="0.15">
      <c r="A1849" s="80">
        <v>143480521</v>
      </c>
      <c r="B1849" s="41" t="s">
        <v>191</v>
      </c>
      <c r="C1849" s="58" t="s">
        <v>78</v>
      </c>
      <c r="D1849" s="59">
        <v>45936</v>
      </c>
      <c r="E1849" s="81" t="s">
        <v>195</v>
      </c>
      <c r="F1849" s="50"/>
    </row>
    <row r="1850" spans="1:6" x14ac:dyDescent="0.15">
      <c r="A1850" s="80">
        <v>143480525</v>
      </c>
      <c r="B1850" s="41" t="s">
        <v>190</v>
      </c>
      <c r="C1850" s="58" t="s">
        <v>37</v>
      </c>
      <c r="D1850" s="59">
        <v>140</v>
      </c>
      <c r="E1850" s="81" t="s">
        <v>195</v>
      </c>
      <c r="F1850" s="51"/>
    </row>
    <row r="1851" spans="1:6" x14ac:dyDescent="0.15">
      <c r="A1851" s="80">
        <v>143480525</v>
      </c>
      <c r="B1851" s="41" t="s">
        <v>190</v>
      </c>
      <c r="C1851" s="58" t="s">
        <v>37</v>
      </c>
      <c r="D1851" s="61">
        <v>140</v>
      </c>
      <c r="E1851" s="81" t="s">
        <v>195</v>
      </c>
      <c r="F1851" s="50"/>
    </row>
    <row r="1852" spans="1:6" x14ac:dyDescent="0.15">
      <c r="A1852" s="80">
        <v>143480537</v>
      </c>
      <c r="B1852" s="41" t="s">
        <v>190</v>
      </c>
      <c r="C1852" s="58" t="s">
        <v>144</v>
      </c>
      <c r="D1852" s="61">
        <v>6615</v>
      </c>
      <c r="E1852" s="81" t="s">
        <v>195</v>
      </c>
      <c r="F1852" s="50"/>
    </row>
    <row r="1853" spans="1:6" x14ac:dyDescent="0.15">
      <c r="A1853" s="80">
        <v>143480537</v>
      </c>
      <c r="B1853" s="41" t="s">
        <v>190</v>
      </c>
      <c r="C1853" s="58" t="s">
        <v>144</v>
      </c>
      <c r="D1853" s="59">
        <v>4477</v>
      </c>
      <c r="E1853" s="81" t="s">
        <v>195</v>
      </c>
      <c r="F1853" s="51"/>
    </row>
    <row r="1854" spans="1:6" x14ac:dyDescent="0.15">
      <c r="A1854" s="80">
        <v>143480539</v>
      </c>
      <c r="B1854" s="41" t="s">
        <v>190</v>
      </c>
      <c r="C1854" s="58" t="s">
        <v>78</v>
      </c>
      <c r="D1854" s="61">
        <v>2819</v>
      </c>
      <c r="E1854" s="81" t="s">
        <v>195</v>
      </c>
      <c r="F1854" s="51"/>
    </row>
    <row r="1855" spans="1:6" x14ac:dyDescent="0.15">
      <c r="A1855" s="80">
        <v>143480539</v>
      </c>
      <c r="B1855" s="41" t="s">
        <v>190</v>
      </c>
      <c r="C1855" s="58" t="s">
        <v>78</v>
      </c>
      <c r="D1855" s="59">
        <v>961</v>
      </c>
      <c r="E1855" s="81" t="s">
        <v>195</v>
      </c>
      <c r="F1855" s="50"/>
    </row>
    <row r="1856" spans="1:6" x14ac:dyDescent="0.15">
      <c r="A1856" s="80">
        <v>143480539</v>
      </c>
      <c r="B1856" s="41" t="s">
        <v>190</v>
      </c>
      <c r="C1856" s="58" t="s">
        <v>78</v>
      </c>
      <c r="D1856" s="61">
        <v>1694</v>
      </c>
      <c r="E1856" s="81" t="s">
        <v>195</v>
      </c>
      <c r="F1856" s="50"/>
    </row>
    <row r="1857" spans="1:6" x14ac:dyDescent="0.15">
      <c r="A1857" s="80">
        <v>143480539</v>
      </c>
      <c r="B1857" s="41" t="s">
        <v>190</v>
      </c>
      <c r="C1857" s="58" t="s">
        <v>78</v>
      </c>
      <c r="D1857" s="59">
        <v>543</v>
      </c>
      <c r="E1857" s="81" t="s">
        <v>195</v>
      </c>
      <c r="F1857" s="50"/>
    </row>
    <row r="1858" spans="1:6" x14ac:dyDescent="0.15">
      <c r="A1858" s="80">
        <v>143480539</v>
      </c>
      <c r="B1858" s="41" t="s">
        <v>190</v>
      </c>
      <c r="C1858" s="58" t="s">
        <v>78</v>
      </c>
      <c r="D1858" s="61">
        <v>1203</v>
      </c>
      <c r="E1858" s="81" t="s">
        <v>195</v>
      </c>
      <c r="F1858" s="51"/>
    </row>
    <row r="1859" spans="1:6" x14ac:dyDescent="0.15">
      <c r="A1859" s="80">
        <v>143480547</v>
      </c>
      <c r="B1859" s="41" t="s">
        <v>191</v>
      </c>
      <c r="C1859" s="58" t="s">
        <v>7</v>
      </c>
      <c r="D1859" s="61">
        <v>557</v>
      </c>
      <c r="E1859" s="81" t="s">
        <v>195</v>
      </c>
      <c r="F1859" s="50"/>
    </row>
    <row r="1860" spans="1:6" x14ac:dyDescent="0.15">
      <c r="A1860" s="80">
        <v>143480552</v>
      </c>
      <c r="B1860" s="41" t="s">
        <v>190</v>
      </c>
      <c r="C1860" s="58" t="s">
        <v>7</v>
      </c>
      <c r="D1860" s="61">
        <v>502</v>
      </c>
      <c r="E1860" s="81" t="s">
        <v>195</v>
      </c>
      <c r="F1860" s="51"/>
    </row>
    <row r="1861" spans="1:6" x14ac:dyDescent="0.15">
      <c r="A1861" s="80">
        <v>143480558</v>
      </c>
      <c r="B1861" s="41" t="s">
        <v>190</v>
      </c>
      <c r="C1861" s="58" t="s">
        <v>78</v>
      </c>
      <c r="D1861" s="61">
        <v>8770</v>
      </c>
      <c r="E1861" s="81" t="s">
        <v>195</v>
      </c>
      <c r="F1861" s="50"/>
    </row>
    <row r="1862" spans="1:6" x14ac:dyDescent="0.15">
      <c r="A1862" s="80">
        <v>143480558</v>
      </c>
      <c r="B1862" s="41" t="s">
        <v>190</v>
      </c>
      <c r="C1862" s="58" t="s">
        <v>78</v>
      </c>
      <c r="D1862" s="59">
        <v>8909</v>
      </c>
      <c r="E1862" s="81" t="s">
        <v>195</v>
      </c>
      <c r="F1862" s="51"/>
    </row>
    <row r="1863" spans="1:6" x14ac:dyDescent="0.15">
      <c r="A1863" s="80">
        <v>143480558</v>
      </c>
      <c r="B1863" s="41" t="s">
        <v>190</v>
      </c>
      <c r="C1863" s="58" t="s">
        <v>78</v>
      </c>
      <c r="D1863" s="61">
        <v>4176</v>
      </c>
      <c r="E1863" s="81" t="s">
        <v>195</v>
      </c>
      <c r="F1863" s="50"/>
    </row>
    <row r="1864" spans="1:6" x14ac:dyDescent="0.15">
      <c r="A1864" s="80">
        <v>143480563</v>
      </c>
      <c r="B1864" s="41" t="s">
        <v>190</v>
      </c>
      <c r="C1864" s="58" t="s">
        <v>7</v>
      </c>
      <c r="D1864" s="59">
        <v>1838</v>
      </c>
      <c r="E1864" s="81" t="s">
        <v>195</v>
      </c>
      <c r="F1864" s="51"/>
    </row>
    <row r="1865" spans="1:6" x14ac:dyDescent="0.15">
      <c r="A1865" s="80">
        <v>143480574</v>
      </c>
      <c r="B1865" s="41" t="s">
        <v>190</v>
      </c>
      <c r="C1865" s="58" t="s">
        <v>37</v>
      </c>
      <c r="D1865" s="59">
        <v>2228</v>
      </c>
      <c r="E1865" s="81" t="s">
        <v>195</v>
      </c>
      <c r="F1865" s="50"/>
    </row>
    <row r="1866" spans="1:6" x14ac:dyDescent="0.15">
      <c r="A1866" s="80">
        <v>143480574</v>
      </c>
      <c r="B1866" s="41" t="s">
        <v>190</v>
      </c>
      <c r="C1866" s="58" t="s">
        <v>37</v>
      </c>
      <c r="D1866" s="61">
        <v>7424</v>
      </c>
      <c r="E1866" s="81" t="s">
        <v>195</v>
      </c>
      <c r="F1866" s="51"/>
    </row>
    <row r="1867" spans="1:6" x14ac:dyDescent="0.15">
      <c r="A1867" s="80">
        <v>143480574</v>
      </c>
      <c r="B1867" s="41" t="s">
        <v>190</v>
      </c>
      <c r="C1867" s="58" t="s">
        <v>37</v>
      </c>
      <c r="D1867" s="61">
        <v>2228</v>
      </c>
      <c r="E1867" s="81" t="s">
        <v>195</v>
      </c>
      <c r="F1867" s="50"/>
    </row>
    <row r="1868" spans="1:6" x14ac:dyDescent="0.15">
      <c r="A1868" s="80">
        <v>143480575</v>
      </c>
      <c r="B1868" s="41" t="s">
        <v>190</v>
      </c>
      <c r="C1868" s="58" t="s">
        <v>37</v>
      </c>
      <c r="D1868" s="59">
        <v>836</v>
      </c>
      <c r="E1868" s="81" t="s">
        <v>195</v>
      </c>
      <c r="F1868" s="51"/>
    </row>
    <row r="1869" spans="1:6" x14ac:dyDescent="0.15">
      <c r="A1869" s="80">
        <v>143480575</v>
      </c>
      <c r="B1869" s="41" t="s">
        <v>190</v>
      </c>
      <c r="C1869" s="58" t="s">
        <v>37</v>
      </c>
      <c r="D1869" s="61">
        <v>348</v>
      </c>
      <c r="E1869" s="81" t="s">
        <v>195</v>
      </c>
      <c r="F1869" s="50"/>
    </row>
    <row r="1870" spans="1:6" x14ac:dyDescent="0.15">
      <c r="A1870" s="80">
        <v>143480575</v>
      </c>
      <c r="B1870" s="41" t="s">
        <v>190</v>
      </c>
      <c r="C1870" s="58" t="s">
        <v>37</v>
      </c>
      <c r="D1870" s="61">
        <v>6264</v>
      </c>
      <c r="E1870" s="81" t="s">
        <v>195</v>
      </c>
      <c r="F1870" s="51"/>
    </row>
    <row r="1871" spans="1:6" x14ac:dyDescent="0.15">
      <c r="A1871" s="80">
        <v>143480575</v>
      </c>
      <c r="B1871" s="41" t="s">
        <v>190</v>
      </c>
      <c r="C1871" s="58" t="s">
        <v>37</v>
      </c>
      <c r="D1871" s="61">
        <v>464</v>
      </c>
      <c r="E1871" s="81" t="s">
        <v>195</v>
      </c>
      <c r="F1871" s="51"/>
    </row>
    <row r="1872" spans="1:6" x14ac:dyDescent="0.15">
      <c r="A1872" s="80">
        <v>143480577</v>
      </c>
      <c r="B1872" s="41" t="s">
        <v>190</v>
      </c>
      <c r="C1872" s="58" t="s">
        <v>37</v>
      </c>
      <c r="D1872" s="59">
        <v>1601</v>
      </c>
      <c r="E1872" s="81" t="s">
        <v>195</v>
      </c>
      <c r="F1872" s="51"/>
    </row>
    <row r="1873" spans="1:6" x14ac:dyDescent="0.15">
      <c r="A1873" s="80">
        <v>143480581</v>
      </c>
      <c r="B1873" s="41" t="s">
        <v>190</v>
      </c>
      <c r="C1873" s="58" t="s">
        <v>37</v>
      </c>
      <c r="D1873" s="61">
        <v>483</v>
      </c>
      <c r="E1873" s="81" t="s">
        <v>195</v>
      </c>
      <c r="F1873" s="51"/>
    </row>
    <row r="1874" spans="1:6" x14ac:dyDescent="0.15">
      <c r="A1874" s="80">
        <v>143480592</v>
      </c>
      <c r="B1874" s="41" t="s">
        <v>190</v>
      </c>
      <c r="C1874" s="58" t="s">
        <v>37</v>
      </c>
      <c r="D1874" s="59">
        <v>279</v>
      </c>
      <c r="E1874" s="81" t="s">
        <v>195</v>
      </c>
      <c r="F1874" s="50"/>
    </row>
    <row r="1875" spans="1:6" x14ac:dyDescent="0.15">
      <c r="A1875" s="80">
        <v>143480592</v>
      </c>
      <c r="B1875" s="41" t="s">
        <v>190</v>
      </c>
      <c r="C1875" s="58" t="s">
        <v>37</v>
      </c>
      <c r="D1875" s="61">
        <v>70</v>
      </c>
      <c r="E1875" s="81" t="s">
        <v>195</v>
      </c>
      <c r="F1875" s="50"/>
    </row>
    <row r="1876" spans="1:6" x14ac:dyDescent="0.15">
      <c r="A1876" s="80">
        <v>143480592</v>
      </c>
      <c r="B1876" s="41" t="s">
        <v>190</v>
      </c>
      <c r="C1876" s="58" t="s">
        <v>37</v>
      </c>
      <c r="D1876" s="59">
        <v>279</v>
      </c>
      <c r="E1876" s="81" t="s">
        <v>195</v>
      </c>
      <c r="F1876" s="51"/>
    </row>
    <row r="1877" spans="1:6" x14ac:dyDescent="0.15">
      <c r="A1877" s="80">
        <v>143480592</v>
      </c>
      <c r="B1877" s="41" t="s">
        <v>190</v>
      </c>
      <c r="C1877" s="58" t="s">
        <v>37</v>
      </c>
      <c r="D1877" s="61">
        <v>557</v>
      </c>
      <c r="E1877" s="81" t="s">
        <v>195</v>
      </c>
      <c r="F1877" s="51"/>
    </row>
    <row r="1878" spans="1:6" x14ac:dyDescent="0.15">
      <c r="A1878" s="80">
        <v>143480592</v>
      </c>
      <c r="B1878" s="41" t="s">
        <v>190</v>
      </c>
      <c r="C1878" s="58" t="s">
        <v>37</v>
      </c>
      <c r="D1878" s="59">
        <v>557</v>
      </c>
      <c r="E1878" s="81" t="s">
        <v>195</v>
      </c>
      <c r="F1878" s="50"/>
    </row>
    <row r="1879" spans="1:6" x14ac:dyDescent="0.15">
      <c r="A1879" s="80">
        <v>143480608</v>
      </c>
      <c r="B1879" s="41" t="s">
        <v>190</v>
      </c>
      <c r="C1879" s="58" t="s">
        <v>37</v>
      </c>
      <c r="D1879" s="61">
        <v>1485</v>
      </c>
      <c r="E1879" s="81" t="s">
        <v>195</v>
      </c>
      <c r="F1879" s="50"/>
    </row>
    <row r="1880" spans="1:6" x14ac:dyDescent="0.15">
      <c r="A1880" s="80">
        <v>143480608</v>
      </c>
      <c r="B1880" s="41" t="s">
        <v>190</v>
      </c>
      <c r="C1880" s="58" t="s">
        <v>37</v>
      </c>
      <c r="D1880" s="59">
        <v>7424</v>
      </c>
      <c r="E1880" s="81" t="s">
        <v>195</v>
      </c>
      <c r="F1880" s="51"/>
    </row>
    <row r="1881" spans="1:6" x14ac:dyDescent="0.15">
      <c r="A1881" s="80">
        <v>143480608</v>
      </c>
      <c r="B1881" s="41" t="s">
        <v>190</v>
      </c>
      <c r="C1881" s="58" t="s">
        <v>37</v>
      </c>
      <c r="D1881" s="61">
        <v>4455</v>
      </c>
      <c r="E1881" s="81" t="s">
        <v>195</v>
      </c>
      <c r="F1881" s="50"/>
    </row>
    <row r="1882" spans="1:6" x14ac:dyDescent="0.15">
      <c r="A1882" s="80">
        <v>143480609</v>
      </c>
      <c r="B1882" s="41" t="s">
        <v>190</v>
      </c>
      <c r="C1882" s="58" t="s">
        <v>37</v>
      </c>
      <c r="D1882" s="59">
        <v>6264</v>
      </c>
      <c r="E1882" s="81" t="s">
        <v>195</v>
      </c>
      <c r="F1882" s="50"/>
    </row>
    <row r="1883" spans="1:6" x14ac:dyDescent="0.15">
      <c r="A1883" s="80">
        <v>143480616</v>
      </c>
      <c r="B1883" s="41" t="s">
        <v>191</v>
      </c>
      <c r="C1883" s="58" t="s">
        <v>144</v>
      </c>
      <c r="D1883" s="61">
        <v>24500</v>
      </c>
      <c r="E1883" s="81" t="s">
        <v>195</v>
      </c>
      <c r="F1883" s="51"/>
    </row>
    <row r="1884" spans="1:6" x14ac:dyDescent="0.15">
      <c r="A1884" s="80">
        <v>143480620</v>
      </c>
      <c r="B1884" s="41" t="s">
        <v>190</v>
      </c>
      <c r="C1884" s="58" t="s">
        <v>37</v>
      </c>
      <c r="D1884" s="61">
        <v>10654</v>
      </c>
      <c r="E1884" s="81" t="s">
        <v>195</v>
      </c>
      <c r="F1884" s="50"/>
    </row>
    <row r="1885" spans="1:6" x14ac:dyDescent="0.15">
      <c r="A1885" s="80">
        <v>143480621</v>
      </c>
      <c r="B1885" s="41" t="s">
        <v>190</v>
      </c>
      <c r="C1885" s="58" t="s">
        <v>7</v>
      </c>
      <c r="D1885" s="59">
        <v>613</v>
      </c>
      <c r="E1885" s="81" t="s">
        <v>195</v>
      </c>
      <c r="F1885" s="51"/>
    </row>
    <row r="1886" spans="1:6" x14ac:dyDescent="0.15">
      <c r="A1886" s="80">
        <v>143480621</v>
      </c>
      <c r="B1886" s="41" t="s">
        <v>190</v>
      </c>
      <c r="C1886" s="58" t="s">
        <v>7</v>
      </c>
      <c r="D1886" s="61">
        <v>251</v>
      </c>
      <c r="E1886" s="81" t="s">
        <v>195</v>
      </c>
      <c r="F1886" s="51"/>
    </row>
    <row r="1887" spans="1:6" x14ac:dyDescent="0.15">
      <c r="A1887" s="80">
        <v>143480645</v>
      </c>
      <c r="B1887" s="41" t="s">
        <v>190</v>
      </c>
      <c r="C1887" s="58" t="s">
        <v>7</v>
      </c>
      <c r="D1887" s="59">
        <v>325</v>
      </c>
      <c r="E1887" s="81" t="s">
        <v>195</v>
      </c>
      <c r="F1887" s="50"/>
    </row>
    <row r="1888" spans="1:6" x14ac:dyDescent="0.15">
      <c r="A1888" s="80">
        <v>143480645</v>
      </c>
      <c r="B1888" s="41" t="s">
        <v>190</v>
      </c>
      <c r="C1888" s="58" t="s">
        <v>7</v>
      </c>
      <c r="D1888" s="61">
        <v>186</v>
      </c>
      <c r="E1888" s="81" t="s">
        <v>195</v>
      </c>
      <c r="F1888" s="51"/>
    </row>
    <row r="1889" spans="1:6" x14ac:dyDescent="0.15">
      <c r="A1889" s="80">
        <v>143480649</v>
      </c>
      <c r="B1889" s="41" t="s">
        <v>190</v>
      </c>
      <c r="C1889" s="58" t="s">
        <v>78</v>
      </c>
      <c r="D1889" s="61">
        <v>1300</v>
      </c>
      <c r="E1889" s="81" t="s">
        <v>195</v>
      </c>
      <c r="F1889" s="50"/>
    </row>
    <row r="1890" spans="1:6" x14ac:dyDescent="0.15">
      <c r="A1890" s="80">
        <v>143480649</v>
      </c>
      <c r="B1890" s="41" t="s">
        <v>190</v>
      </c>
      <c r="C1890" s="58" t="s">
        <v>78</v>
      </c>
      <c r="D1890" s="59">
        <v>2970</v>
      </c>
      <c r="E1890" s="81" t="s">
        <v>195</v>
      </c>
      <c r="F1890" s="51"/>
    </row>
    <row r="1891" spans="1:6" x14ac:dyDescent="0.15">
      <c r="A1891" s="80">
        <v>143480651</v>
      </c>
      <c r="B1891" s="41" t="s">
        <v>190</v>
      </c>
      <c r="C1891" s="58" t="s">
        <v>78</v>
      </c>
      <c r="D1891" s="59">
        <v>1300</v>
      </c>
      <c r="E1891" s="81" t="s">
        <v>195</v>
      </c>
      <c r="F1891" s="50"/>
    </row>
    <row r="1892" spans="1:6" x14ac:dyDescent="0.15">
      <c r="A1892" s="80">
        <v>143480651</v>
      </c>
      <c r="B1892" s="41" t="s">
        <v>190</v>
      </c>
      <c r="C1892" s="58" t="s">
        <v>78</v>
      </c>
      <c r="D1892" s="61">
        <v>1316</v>
      </c>
      <c r="E1892" s="81" t="s">
        <v>195</v>
      </c>
      <c r="F1892" s="51"/>
    </row>
    <row r="1893" spans="1:6" x14ac:dyDescent="0.15">
      <c r="A1893" s="80">
        <v>143480653</v>
      </c>
      <c r="B1893" s="41" t="s">
        <v>190</v>
      </c>
      <c r="C1893" s="58" t="s">
        <v>78</v>
      </c>
      <c r="D1893" s="59">
        <v>743</v>
      </c>
      <c r="E1893" s="81" t="s">
        <v>195</v>
      </c>
      <c r="F1893" s="50"/>
    </row>
    <row r="1894" spans="1:6" x14ac:dyDescent="0.15">
      <c r="A1894" s="80">
        <v>143480655</v>
      </c>
      <c r="B1894" s="41" t="s">
        <v>190</v>
      </c>
      <c r="C1894" s="58" t="s">
        <v>124</v>
      </c>
      <c r="D1894" s="59">
        <v>168</v>
      </c>
      <c r="E1894" s="81" t="s">
        <v>195</v>
      </c>
      <c r="F1894" s="51"/>
    </row>
    <row r="1895" spans="1:6" x14ac:dyDescent="0.15">
      <c r="A1895" s="80">
        <v>143490660</v>
      </c>
      <c r="B1895" s="41" t="s">
        <v>190</v>
      </c>
      <c r="C1895" s="58" t="s">
        <v>37</v>
      </c>
      <c r="D1895" s="61">
        <v>1671</v>
      </c>
      <c r="E1895" s="81" t="s">
        <v>195</v>
      </c>
      <c r="F1895" s="51"/>
    </row>
    <row r="1896" spans="1:6" x14ac:dyDescent="0.15">
      <c r="A1896" s="80">
        <v>143490660</v>
      </c>
      <c r="B1896" s="41" t="s">
        <v>190</v>
      </c>
      <c r="C1896" s="58" t="s">
        <v>37</v>
      </c>
      <c r="D1896" s="61">
        <v>348</v>
      </c>
      <c r="E1896" s="81" t="s">
        <v>195</v>
      </c>
      <c r="F1896" s="50"/>
    </row>
    <row r="1897" spans="1:6" x14ac:dyDescent="0.15">
      <c r="A1897" s="80">
        <v>143490660</v>
      </c>
      <c r="B1897" s="41" t="s">
        <v>190</v>
      </c>
      <c r="C1897" s="58" t="s">
        <v>37</v>
      </c>
      <c r="D1897" s="59">
        <v>232</v>
      </c>
      <c r="E1897" s="81" t="s">
        <v>195</v>
      </c>
      <c r="F1897" s="51"/>
    </row>
    <row r="1898" spans="1:6" x14ac:dyDescent="0.15">
      <c r="A1898" s="80">
        <v>143490662</v>
      </c>
      <c r="B1898" s="41" t="s">
        <v>190</v>
      </c>
      <c r="C1898" s="58" t="s">
        <v>37</v>
      </c>
      <c r="D1898" s="59">
        <v>1671</v>
      </c>
      <c r="E1898" s="81" t="s">
        <v>195</v>
      </c>
      <c r="F1898" s="50"/>
    </row>
    <row r="1899" spans="1:6" x14ac:dyDescent="0.15">
      <c r="A1899" s="80">
        <v>143490682</v>
      </c>
      <c r="B1899" s="41" t="s">
        <v>190</v>
      </c>
      <c r="C1899" s="58" t="s">
        <v>78</v>
      </c>
      <c r="D1899" s="59">
        <v>669</v>
      </c>
      <c r="E1899" s="81" t="s">
        <v>195</v>
      </c>
      <c r="F1899" s="51"/>
    </row>
    <row r="1900" spans="1:6" x14ac:dyDescent="0.15">
      <c r="A1900" s="80">
        <v>143490683</v>
      </c>
      <c r="B1900" s="41" t="s">
        <v>191</v>
      </c>
      <c r="C1900" s="58" t="s">
        <v>7</v>
      </c>
      <c r="D1900" s="61">
        <v>3174</v>
      </c>
      <c r="E1900" s="81" t="s">
        <v>195</v>
      </c>
      <c r="F1900" s="50"/>
    </row>
    <row r="1901" spans="1:6" x14ac:dyDescent="0.15">
      <c r="A1901" s="80">
        <v>143490683</v>
      </c>
      <c r="B1901" s="41" t="s">
        <v>191</v>
      </c>
      <c r="C1901" s="58" t="s">
        <v>7</v>
      </c>
      <c r="D1901" s="59">
        <v>520</v>
      </c>
      <c r="E1901" s="81" t="s">
        <v>195</v>
      </c>
      <c r="F1901" s="50"/>
    </row>
    <row r="1902" spans="1:6" x14ac:dyDescent="0.15">
      <c r="A1902" s="80">
        <v>143490693</v>
      </c>
      <c r="B1902" s="41" t="s">
        <v>191</v>
      </c>
      <c r="C1902" s="58" t="s">
        <v>7</v>
      </c>
      <c r="D1902" s="59">
        <v>826</v>
      </c>
      <c r="E1902" s="81" t="s">
        <v>195</v>
      </c>
      <c r="F1902" s="51"/>
    </row>
    <row r="1903" spans="1:6" x14ac:dyDescent="0.15">
      <c r="A1903" s="80">
        <v>143490694</v>
      </c>
      <c r="B1903" s="41" t="s">
        <v>191</v>
      </c>
      <c r="C1903" s="58" t="s">
        <v>7</v>
      </c>
      <c r="D1903" s="61">
        <v>502</v>
      </c>
      <c r="E1903" s="81" t="s">
        <v>195</v>
      </c>
      <c r="F1903" s="50"/>
    </row>
    <row r="1904" spans="1:6" x14ac:dyDescent="0.15">
      <c r="A1904" s="80">
        <v>143490694</v>
      </c>
      <c r="B1904" s="41" t="s">
        <v>191</v>
      </c>
      <c r="C1904" s="58" t="s">
        <v>7</v>
      </c>
      <c r="D1904" s="59">
        <v>335</v>
      </c>
      <c r="E1904" s="81" t="s">
        <v>195</v>
      </c>
      <c r="F1904" s="51"/>
    </row>
    <row r="1905" spans="1:6" x14ac:dyDescent="0.15">
      <c r="A1905" s="80">
        <v>143490711</v>
      </c>
      <c r="B1905" s="41" t="s">
        <v>190</v>
      </c>
      <c r="C1905" s="58" t="s">
        <v>37</v>
      </c>
      <c r="D1905" s="61">
        <v>70</v>
      </c>
      <c r="E1905" s="81" t="s">
        <v>195</v>
      </c>
      <c r="F1905" s="50"/>
    </row>
    <row r="1906" spans="1:6" x14ac:dyDescent="0.15">
      <c r="A1906" s="80">
        <v>143490711</v>
      </c>
      <c r="B1906" s="41" t="s">
        <v>190</v>
      </c>
      <c r="C1906" s="58" t="s">
        <v>37</v>
      </c>
      <c r="D1906" s="59">
        <v>696</v>
      </c>
      <c r="E1906" s="81" t="s">
        <v>195</v>
      </c>
      <c r="F1906" s="51"/>
    </row>
    <row r="1907" spans="1:6" x14ac:dyDescent="0.15">
      <c r="A1907" s="80">
        <v>143490711</v>
      </c>
      <c r="B1907" s="41" t="s">
        <v>190</v>
      </c>
      <c r="C1907" s="58" t="s">
        <v>37</v>
      </c>
      <c r="D1907" s="61">
        <v>279</v>
      </c>
      <c r="E1907" s="81" t="s">
        <v>195</v>
      </c>
      <c r="F1907" s="51"/>
    </row>
    <row r="1908" spans="1:6" x14ac:dyDescent="0.15">
      <c r="A1908" s="80">
        <v>143490732</v>
      </c>
      <c r="B1908" s="41" t="s">
        <v>191</v>
      </c>
      <c r="C1908" s="58" t="s">
        <v>124</v>
      </c>
      <c r="D1908" s="61">
        <v>975</v>
      </c>
      <c r="E1908" s="81" t="s">
        <v>195</v>
      </c>
      <c r="F1908" s="50"/>
    </row>
    <row r="1909" spans="1:6" x14ac:dyDescent="0.15">
      <c r="A1909" s="80">
        <v>143490736</v>
      </c>
      <c r="B1909" s="41" t="s">
        <v>190</v>
      </c>
      <c r="C1909" s="58" t="s">
        <v>37</v>
      </c>
      <c r="D1909" s="61">
        <v>24</v>
      </c>
      <c r="E1909" s="81" t="s">
        <v>195</v>
      </c>
      <c r="F1909" s="51"/>
    </row>
    <row r="1910" spans="1:6" x14ac:dyDescent="0.15">
      <c r="A1910" s="80">
        <v>143490736</v>
      </c>
      <c r="B1910" s="41" t="s">
        <v>190</v>
      </c>
      <c r="C1910" s="58" t="s">
        <v>37</v>
      </c>
      <c r="D1910" s="59">
        <v>279</v>
      </c>
      <c r="E1910" s="81" t="s">
        <v>195</v>
      </c>
      <c r="F1910" s="50"/>
    </row>
    <row r="1911" spans="1:6" x14ac:dyDescent="0.15">
      <c r="A1911" s="80">
        <v>143490736</v>
      </c>
      <c r="B1911" s="41" t="s">
        <v>190</v>
      </c>
      <c r="C1911" s="58" t="s">
        <v>37</v>
      </c>
      <c r="D1911" s="61">
        <v>1671</v>
      </c>
      <c r="E1911" s="81" t="s">
        <v>195</v>
      </c>
      <c r="F1911" s="51"/>
    </row>
    <row r="1912" spans="1:6" x14ac:dyDescent="0.15">
      <c r="A1912" s="80">
        <v>143490736</v>
      </c>
      <c r="B1912" s="41" t="s">
        <v>190</v>
      </c>
      <c r="C1912" s="58" t="s">
        <v>37</v>
      </c>
      <c r="D1912" s="61">
        <v>232</v>
      </c>
      <c r="E1912" s="81" t="s">
        <v>195</v>
      </c>
      <c r="F1912" s="50"/>
    </row>
    <row r="1913" spans="1:6" x14ac:dyDescent="0.15">
      <c r="A1913" s="80">
        <v>143490736</v>
      </c>
      <c r="B1913" s="41" t="s">
        <v>190</v>
      </c>
      <c r="C1913" s="58" t="s">
        <v>37</v>
      </c>
      <c r="D1913" s="59">
        <v>6264</v>
      </c>
      <c r="E1913" s="81" t="s">
        <v>195</v>
      </c>
      <c r="F1913" s="50"/>
    </row>
    <row r="1914" spans="1:6" x14ac:dyDescent="0.15">
      <c r="A1914" s="80">
        <v>143490737</v>
      </c>
      <c r="B1914" s="41" t="s">
        <v>190</v>
      </c>
      <c r="C1914" s="58" t="s">
        <v>37</v>
      </c>
      <c r="D1914" s="61">
        <v>1114</v>
      </c>
      <c r="E1914" s="81" t="s">
        <v>195</v>
      </c>
      <c r="F1914" s="51"/>
    </row>
    <row r="1915" spans="1:6" x14ac:dyDescent="0.15">
      <c r="A1915" s="80">
        <v>143490737</v>
      </c>
      <c r="B1915" s="41" t="s">
        <v>190</v>
      </c>
      <c r="C1915" s="58" t="s">
        <v>37</v>
      </c>
      <c r="D1915" s="59">
        <v>1485</v>
      </c>
      <c r="E1915" s="81" t="s">
        <v>195</v>
      </c>
      <c r="F1915" s="50"/>
    </row>
    <row r="1916" spans="1:6" x14ac:dyDescent="0.15">
      <c r="A1916" s="80">
        <v>143490737</v>
      </c>
      <c r="B1916" s="41" t="s">
        <v>190</v>
      </c>
      <c r="C1916" s="58" t="s">
        <v>37</v>
      </c>
      <c r="D1916" s="61">
        <v>6682</v>
      </c>
      <c r="E1916" s="81" t="s">
        <v>195</v>
      </c>
      <c r="F1916" s="50"/>
    </row>
    <row r="1917" spans="1:6" x14ac:dyDescent="0.15">
      <c r="A1917" s="80">
        <v>143490737</v>
      </c>
      <c r="B1917" s="41" t="s">
        <v>190</v>
      </c>
      <c r="C1917" s="58" t="s">
        <v>37</v>
      </c>
      <c r="D1917" s="61">
        <v>3341</v>
      </c>
      <c r="E1917" s="81" t="s">
        <v>195</v>
      </c>
      <c r="F1917" s="51"/>
    </row>
    <row r="1918" spans="1:6" x14ac:dyDescent="0.15">
      <c r="A1918" s="80">
        <v>143490747</v>
      </c>
      <c r="B1918" s="41" t="s">
        <v>190</v>
      </c>
      <c r="C1918" s="58" t="s">
        <v>37</v>
      </c>
      <c r="D1918" s="61">
        <v>836</v>
      </c>
      <c r="E1918" s="81" t="s">
        <v>195</v>
      </c>
      <c r="F1918" s="50"/>
    </row>
    <row r="1919" spans="1:6" x14ac:dyDescent="0.15">
      <c r="A1919" s="80">
        <v>143490761</v>
      </c>
      <c r="B1919" s="41" t="s">
        <v>191</v>
      </c>
      <c r="C1919" s="58" t="s">
        <v>37</v>
      </c>
      <c r="D1919" s="61">
        <v>418</v>
      </c>
      <c r="E1919" s="81" t="s">
        <v>195</v>
      </c>
      <c r="F1919" s="51"/>
    </row>
    <row r="1920" spans="1:6" x14ac:dyDescent="0.15">
      <c r="A1920" s="80">
        <v>143490763</v>
      </c>
      <c r="B1920" s="41" t="s">
        <v>191</v>
      </c>
      <c r="C1920" s="58" t="s">
        <v>37</v>
      </c>
      <c r="D1920" s="61">
        <v>423</v>
      </c>
      <c r="E1920" s="81" t="s">
        <v>195</v>
      </c>
      <c r="F1920" s="50"/>
    </row>
    <row r="1921" spans="1:6" x14ac:dyDescent="0.15">
      <c r="A1921" s="80">
        <v>143490765</v>
      </c>
      <c r="B1921" s="41" t="s">
        <v>191</v>
      </c>
      <c r="C1921" s="58" t="s">
        <v>78</v>
      </c>
      <c r="D1921" s="61">
        <v>6125</v>
      </c>
      <c r="E1921" s="81" t="s">
        <v>195</v>
      </c>
      <c r="F1921" s="50"/>
    </row>
    <row r="1922" spans="1:6" x14ac:dyDescent="0.15">
      <c r="A1922" s="80">
        <v>143490765</v>
      </c>
      <c r="B1922" s="41" t="s">
        <v>191</v>
      </c>
      <c r="C1922" s="58" t="s">
        <v>78</v>
      </c>
      <c r="D1922" s="59">
        <v>13920</v>
      </c>
      <c r="E1922" s="81" t="s">
        <v>195</v>
      </c>
      <c r="F1922" s="51"/>
    </row>
    <row r="1923" spans="1:6" x14ac:dyDescent="0.15">
      <c r="A1923" s="80">
        <v>143490765</v>
      </c>
      <c r="B1923" s="41" t="s">
        <v>191</v>
      </c>
      <c r="C1923" s="58" t="s">
        <v>78</v>
      </c>
      <c r="D1923" s="61">
        <v>9396</v>
      </c>
      <c r="E1923" s="81" t="s">
        <v>195</v>
      </c>
      <c r="F1923" s="50"/>
    </row>
    <row r="1924" spans="1:6" x14ac:dyDescent="0.15">
      <c r="A1924" s="80">
        <v>143490767</v>
      </c>
      <c r="B1924" s="41" t="s">
        <v>191</v>
      </c>
      <c r="C1924" s="58" t="s">
        <v>7</v>
      </c>
      <c r="D1924" s="61">
        <v>1253</v>
      </c>
      <c r="E1924" s="81" t="s">
        <v>195</v>
      </c>
      <c r="F1924" s="50"/>
    </row>
    <row r="1925" spans="1:6" x14ac:dyDescent="0.15">
      <c r="A1925" s="80">
        <v>143490772</v>
      </c>
      <c r="B1925" s="41" t="s">
        <v>191</v>
      </c>
      <c r="C1925" s="58" t="s">
        <v>7</v>
      </c>
      <c r="D1925" s="61">
        <v>2116</v>
      </c>
      <c r="E1925" s="81" t="s">
        <v>195</v>
      </c>
      <c r="F1925" s="50"/>
    </row>
    <row r="1926" spans="1:6" x14ac:dyDescent="0.15">
      <c r="A1926" s="80">
        <v>143490772</v>
      </c>
      <c r="B1926" s="41" t="s">
        <v>191</v>
      </c>
      <c r="C1926" s="58" t="s">
        <v>7</v>
      </c>
      <c r="D1926" s="59">
        <v>1040</v>
      </c>
      <c r="E1926" s="81" t="s">
        <v>195</v>
      </c>
      <c r="F1926" s="50"/>
    </row>
    <row r="1927" spans="1:6" x14ac:dyDescent="0.15">
      <c r="A1927" s="80">
        <v>143490786</v>
      </c>
      <c r="B1927" s="41" t="s">
        <v>190</v>
      </c>
      <c r="C1927" s="58" t="s">
        <v>37</v>
      </c>
      <c r="D1927" s="61">
        <v>6125</v>
      </c>
      <c r="E1927" s="81" t="s">
        <v>195</v>
      </c>
      <c r="F1927" s="50"/>
    </row>
    <row r="1928" spans="1:6" x14ac:dyDescent="0.15">
      <c r="A1928" s="80">
        <v>143490786</v>
      </c>
      <c r="B1928" s="41" t="s">
        <v>190</v>
      </c>
      <c r="C1928" s="58" t="s">
        <v>37</v>
      </c>
      <c r="D1928" s="61">
        <v>4455</v>
      </c>
      <c r="E1928" s="81" t="s">
        <v>195</v>
      </c>
      <c r="F1928" s="50"/>
    </row>
    <row r="1929" spans="1:6" x14ac:dyDescent="0.15">
      <c r="A1929" s="80">
        <v>143490787</v>
      </c>
      <c r="B1929" s="41" t="s">
        <v>190</v>
      </c>
      <c r="C1929" s="58" t="s">
        <v>37</v>
      </c>
      <c r="D1929" s="61">
        <v>836</v>
      </c>
      <c r="E1929" s="81" t="s">
        <v>195</v>
      </c>
      <c r="F1929" s="50"/>
    </row>
    <row r="1930" spans="1:6" x14ac:dyDescent="0.15">
      <c r="A1930" s="80">
        <v>143490787</v>
      </c>
      <c r="B1930" s="41" t="s">
        <v>190</v>
      </c>
      <c r="C1930" s="58" t="s">
        <v>37</v>
      </c>
      <c r="D1930" s="59">
        <v>6264</v>
      </c>
      <c r="E1930" s="81" t="s">
        <v>195</v>
      </c>
      <c r="F1930" s="51"/>
    </row>
    <row r="1931" spans="1:6" x14ac:dyDescent="0.15">
      <c r="A1931" s="80">
        <v>143490787</v>
      </c>
      <c r="B1931" s="41" t="s">
        <v>190</v>
      </c>
      <c r="C1931" s="58" t="s">
        <v>37</v>
      </c>
      <c r="D1931" s="61">
        <v>232</v>
      </c>
      <c r="E1931" s="81" t="s">
        <v>195</v>
      </c>
      <c r="F1931" s="50"/>
    </row>
    <row r="1932" spans="1:6" x14ac:dyDescent="0.15">
      <c r="A1932" s="80">
        <v>143490790</v>
      </c>
      <c r="B1932" s="41" t="s">
        <v>190</v>
      </c>
      <c r="C1932" s="58" t="s">
        <v>37</v>
      </c>
      <c r="D1932" s="61">
        <v>1601</v>
      </c>
      <c r="E1932" s="81" t="s">
        <v>195</v>
      </c>
      <c r="F1932" s="50"/>
    </row>
    <row r="1933" spans="1:6" x14ac:dyDescent="0.15">
      <c r="A1933" s="80">
        <v>143490803</v>
      </c>
      <c r="B1933" s="41" t="s">
        <v>190</v>
      </c>
      <c r="C1933" s="58" t="s">
        <v>37</v>
      </c>
      <c r="D1933" s="61">
        <v>279</v>
      </c>
      <c r="E1933" s="81" t="s">
        <v>195</v>
      </c>
      <c r="F1933" s="51"/>
    </row>
    <row r="1934" spans="1:6" x14ac:dyDescent="0.15">
      <c r="A1934" s="80">
        <v>143490804</v>
      </c>
      <c r="B1934" s="41" t="s">
        <v>190</v>
      </c>
      <c r="C1934" s="58" t="s">
        <v>37</v>
      </c>
      <c r="D1934" s="61">
        <v>70</v>
      </c>
      <c r="E1934" s="81" t="s">
        <v>195</v>
      </c>
      <c r="F1934" s="50"/>
    </row>
    <row r="1935" spans="1:6" x14ac:dyDescent="0.15">
      <c r="A1935" s="80">
        <v>143490804</v>
      </c>
      <c r="B1935" s="41" t="s">
        <v>190</v>
      </c>
      <c r="C1935" s="58" t="s">
        <v>37</v>
      </c>
      <c r="D1935" s="59">
        <v>279</v>
      </c>
      <c r="E1935" s="81" t="s">
        <v>195</v>
      </c>
      <c r="F1935" s="51"/>
    </row>
    <row r="1936" spans="1:6" x14ac:dyDescent="0.15">
      <c r="A1936" s="80">
        <v>143490804</v>
      </c>
      <c r="B1936" s="41" t="s">
        <v>190</v>
      </c>
      <c r="C1936" s="58" t="s">
        <v>37</v>
      </c>
      <c r="D1936" s="61">
        <v>836</v>
      </c>
      <c r="E1936" s="81" t="s">
        <v>195</v>
      </c>
      <c r="F1936" s="50"/>
    </row>
    <row r="1937" spans="1:6" x14ac:dyDescent="0.15">
      <c r="A1937" s="80">
        <v>143490804</v>
      </c>
      <c r="B1937" s="41" t="s">
        <v>190</v>
      </c>
      <c r="C1937" s="58" t="s">
        <v>37</v>
      </c>
      <c r="D1937" s="59">
        <v>557</v>
      </c>
      <c r="E1937" s="81" t="s">
        <v>195</v>
      </c>
      <c r="F1937" s="50"/>
    </row>
    <row r="1938" spans="1:6" x14ac:dyDescent="0.15">
      <c r="A1938" s="80">
        <v>143490806</v>
      </c>
      <c r="B1938" s="41" t="s">
        <v>191</v>
      </c>
      <c r="C1938" s="58" t="s">
        <v>7</v>
      </c>
      <c r="D1938" s="59">
        <v>729</v>
      </c>
      <c r="E1938" s="81" t="s">
        <v>195</v>
      </c>
      <c r="F1938" s="50"/>
    </row>
    <row r="1939" spans="1:6" x14ac:dyDescent="0.15">
      <c r="A1939" s="80">
        <v>143490806</v>
      </c>
      <c r="B1939" s="41" t="s">
        <v>191</v>
      </c>
      <c r="C1939" s="58" t="s">
        <v>7</v>
      </c>
      <c r="D1939" s="61">
        <v>151</v>
      </c>
      <c r="E1939" s="81" t="s">
        <v>195</v>
      </c>
      <c r="F1939" s="51"/>
    </row>
    <row r="1940" spans="1:6" x14ac:dyDescent="0.15">
      <c r="A1940" s="80">
        <v>143490806</v>
      </c>
      <c r="B1940" s="41" t="s">
        <v>191</v>
      </c>
      <c r="C1940" s="58" t="s">
        <v>7</v>
      </c>
      <c r="D1940" s="59">
        <v>84</v>
      </c>
      <c r="E1940" s="81" t="s">
        <v>195</v>
      </c>
      <c r="F1940" s="51"/>
    </row>
    <row r="1941" spans="1:6" x14ac:dyDescent="0.15">
      <c r="A1941" s="80">
        <v>143490807</v>
      </c>
      <c r="B1941" s="41" t="s">
        <v>191</v>
      </c>
      <c r="C1941" s="58" t="s">
        <v>78</v>
      </c>
      <c r="D1941" s="61">
        <v>5568</v>
      </c>
      <c r="E1941" s="81" t="s">
        <v>195</v>
      </c>
      <c r="F1941" s="51"/>
    </row>
    <row r="1942" spans="1:6" x14ac:dyDescent="0.15">
      <c r="A1942" s="80">
        <v>143490807</v>
      </c>
      <c r="B1942" s="41" t="s">
        <v>191</v>
      </c>
      <c r="C1942" s="58" t="s">
        <v>78</v>
      </c>
      <c r="D1942" s="59">
        <v>23664</v>
      </c>
      <c r="E1942" s="81" t="s">
        <v>195</v>
      </c>
      <c r="F1942" s="50"/>
    </row>
    <row r="1943" spans="1:6" x14ac:dyDescent="0.15">
      <c r="A1943" s="80">
        <v>143490807</v>
      </c>
      <c r="B1943" s="41" t="s">
        <v>191</v>
      </c>
      <c r="C1943" s="58" t="s">
        <v>78</v>
      </c>
      <c r="D1943" s="61">
        <v>3132</v>
      </c>
      <c r="E1943" s="81" t="s">
        <v>195</v>
      </c>
      <c r="F1943" s="51"/>
    </row>
    <row r="1944" spans="1:6" x14ac:dyDescent="0.15">
      <c r="A1944" s="80">
        <v>143490813</v>
      </c>
      <c r="B1944" s="41" t="s">
        <v>191</v>
      </c>
      <c r="C1944" s="58" t="s">
        <v>144</v>
      </c>
      <c r="D1944" s="61">
        <v>8967</v>
      </c>
      <c r="E1944" s="81" t="s">
        <v>195</v>
      </c>
      <c r="F1944" s="50"/>
    </row>
    <row r="1945" spans="1:6" x14ac:dyDescent="0.15">
      <c r="A1945" s="80">
        <v>143490814</v>
      </c>
      <c r="B1945" s="41" t="s">
        <v>190</v>
      </c>
      <c r="C1945" s="58" t="s">
        <v>7</v>
      </c>
      <c r="D1945" s="61">
        <v>335</v>
      </c>
      <c r="E1945" s="81" t="s">
        <v>195</v>
      </c>
      <c r="F1945" s="50"/>
    </row>
    <row r="1946" spans="1:6" x14ac:dyDescent="0.15">
      <c r="A1946" s="80">
        <v>143490821</v>
      </c>
      <c r="B1946" s="41" t="s">
        <v>191</v>
      </c>
      <c r="C1946" s="58" t="s">
        <v>144</v>
      </c>
      <c r="D1946" s="59">
        <v>2849</v>
      </c>
      <c r="E1946" s="81" t="s">
        <v>195</v>
      </c>
      <c r="F1946" s="50"/>
    </row>
    <row r="1947" spans="1:6" x14ac:dyDescent="0.15">
      <c r="A1947" s="80">
        <v>143490821</v>
      </c>
      <c r="B1947" s="41" t="s">
        <v>191</v>
      </c>
      <c r="C1947" s="58" t="s">
        <v>144</v>
      </c>
      <c r="D1947" s="61">
        <v>3358</v>
      </c>
      <c r="E1947" s="81" t="s">
        <v>195</v>
      </c>
      <c r="F1947" s="50"/>
    </row>
    <row r="1948" spans="1:6" x14ac:dyDescent="0.15">
      <c r="A1948" s="80">
        <v>143490829</v>
      </c>
      <c r="B1948" s="41" t="s">
        <v>190</v>
      </c>
      <c r="C1948" s="58" t="s">
        <v>37</v>
      </c>
      <c r="D1948" s="61">
        <v>6264</v>
      </c>
      <c r="E1948" s="81" t="s">
        <v>195</v>
      </c>
      <c r="F1948" s="51"/>
    </row>
    <row r="1949" spans="1:6" x14ac:dyDescent="0.15">
      <c r="A1949" s="80">
        <v>143490830</v>
      </c>
      <c r="B1949" s="41" t="s">
        <v>190</v>
      </c>
      <c r="C1949" s="58" t="s">
        <v>37</v>
      </c>
      <c r="D1949" s="59">
        <v>7424</v>
      </c>
      <c r="E1949" s="81" t="s">
        <v>195</v>
      </c>
      <c r="F1949" s="51"/>
    </row>
    <row r="1950" spans="1:6" x14ac:dyDescent="0.15">
      <c r="A1950" s="80">
        <v>143490830</v>
      </c>
      <c r="B1950" s="41" t="s">
        <v>190</v>
      </c>
      <c r="C1950" s="58" t="s">
        <v>37</v>
      </c>
      <c r="D1950" s="61">
        <v>3341</v>
      </c>
      <c r="E1950" s="81" t="s">
        <v>195</v>
      </c>
      <c r="F1950" s="50"/>
    </row>
    <row r="1951" spans="1:6" x14ac:dyDescent="0.15">
      <c r="A1951" s="80">
        <v>143490837</v>
      </c>
      <c r="B1951" s="41" t="s">
        <v>191</v>
      </c>
      <c r="C1951" s="58" t="s">
        <v>7</v>
      </c>
      <c r="D1951" s="61">
        <v>1381</v>
      </c>
      <c r="E1951" s="81" t="s">
        <v>195</v>
      </c>
      <c r="F1951" s="51"/>
    </row>
    <row r="1952" spans="1:6" x14ac:dyDescent="0.15">
      <c r="A1952" s="80">
        <v>143500850</v>
      </c>
      <c r="B1952" s="41" t="s">
        <v>190</v>
      </c>
      <c r="C1952" s="58" t="s">
        <v>37</v>
      </c>
      <c r="D1952" s="59">
        <v>696</v>
      </c>
      <c r="E1952" s="81" t="s">
        <v>195</v>
      </c>
      <c r="F1952" s="50"/>
    </row>
    <row r="1953" spans="1:6" x14ac:dyDescent="0.15">
      <c r="A1953" s="80">
        <v>143500851</v>
      </c>
      <c r="B1953" s="41" t="s">
        <v>190</v>
      </c>
      <c r="C1953" s="58" t="s">
        <v>37</v>
      </c>
      <c r="D1953" s="59">
        <v>2228</v>
      </c>
      <c r="E1953" s="81" t="s">
        <v>195</v>
      </c>
      <c r="F1953" s="51"/>
    </row>
    <row r="1954" spans="1:6" x14ac:dyDescent="0.15">
      <c r="A1954" s="80">
        <v>143500860</v>
      </c>
      <c r="B1954" s="41" t="s">
        <v>190</v>
      </c>
      <c r="C1954" s="58" t="s">
        <v>37</v>
      </c>
      <c r="D1954" s="61">
        <v>279</v>
      </c>
      <c r="E1954" s="81" t="s">
        <v>195</v>
      </c>
      <c r="F1954" s="51"/>
    </row>
    <row r="1955" spans="1:6" x14ac:dyDescent="0.15">
      <c r="A1955" s="80">
        <v>143500860</v>
      </c>
      <c r="B1955" s="41" t="s">
        <v>190</v>
      </c>
      <c r="C1955" s="58" t="s">
        <v>37</v>
      </c>
      <c r="D1955" s="59">
        <v>557</v>
      </c>
      <c r="E1955" s="81" t="s">
        <v>195</v>
      </c>
      <c r="F1955" s="50"/>
    </row>
    <row r="1956" spans="1:6" x14ac:dyDescent="0.15">
      <c r="A1956" s="80">
        <v>143500860</v>
      </c>
      <c r="B1956" s="41" t="s">
        <v>190</v>
      </c>
      <c r="C1956" s="58" t="s">
        <v>37</v>
      </c>
      <c r="D1956" s="61">
        <v>1114</v>
      </c>
      <c r="E1956" s="81" t="s">
        <v>195</v>
      </c>
      <c r="F1956" s="51"/>
    </row>
    <row r="1957" spans="1:6" x14ac:dyDescent="0.15">
      <c r="A1957" s="80">
        <v>143500865</v>
      </c>
      <c r="B1957" s="41" t="s">
        <v>191</v>
      </c>
      <c r="C1957" s="58" t="s">
        <v>7</v>
      </c>
      <c r="D1957" s="59">
        <v>669</v>
      </c>
      <c r="E1957" s="81" t="s">
        <v>195</v>
      </c>
      <c r="F1957" s="50"/>
    </row>
    <row r="1958" spans="1:6" x14ac:dyDescent="0.15">
      <c r="A1958" s="80">
        <v>143500865</v>
      </c>
      <c r="B1958" s="41" t="s">
        <v>191</v>
      </c>
      <c r="C1958" s="58" t="s">
        <v>7</v>
      </c>
      <c r="D1958" s="61">
        <v>168</v>
      </c>
      <c r="E1958" s="81" t="s">
        <v>195</v>
      </c>
      <c r="F1958" s="50"/>
    </row>
    <row r="1959" spans="1:6" x14ac:dyDescent="0.15">
      <c r="A1959" s="80">
        <v>143500866</v>
      </c>
      <c r="B1959" s="41" t="s">
        <v>191</v>
      </c>
      <c r="C1959" s="58" t="s">
        <v>7</v>
      </c>
      <c r="D1959" s="59">
        <v>372</v>
      </c>
      <c r="E1959" s="81" t="s">
        <v>195</v>
      </c>
      <c r="F1959" s="50"/>
    </row>
    <row r="1960" spans="1:6" x14ac:dyDescent="0.15">
      <c r="A1960" s="80">
        <v>143500866</v>
      </c>
      <c r="B1960" s="41" t="s">
        <v>191</v>
      </c>
      <c r="C1960" s="58" t="s">
        <v>7</v>
      </c>
      <c r="D1960" s="59">
        <v>14255</v>
      </c>
      <c r="E1960" s="81" t="s">
        <v>195</v>
      </c>
      <c r="F1960" s="51"/>
    </row>
    <row r="1961" spans="1:6" x14ac:dyDescent="0.15">
      <c r="A1961" s="80">
        <v>143500873</v>
      </c>
      <c r="B1961" s="41" t="s">
        <v>191</v>
      </c>
      <c r="C1961" s="58" t="s">
        <v>144</v>
      </c>
      <c r="D1961" s="59">
        <v>4900</v>
      </c>
      <c r="E1961" s="81" t="s">
        <v>195</v>
      </c>
      <c r="F1961" s="50"/>
    </row>
    <row r="1962" spans="1:6" x14ac:dyDescent="0.15">
      <c r="A1962" s="80">
        <v>143500873</v>
      </c>
      <c r="B1962" s="41" t="s">
        <v>191</v>
      </c>
      <c r="C1962" s="58" t="s">
        <v>144</v>
      </c>
      <c r="D1962" s="61">
        <v>10691</v>
      </c>
      <c r="E1962" s="81" t="s">
        <v>195</v>
      </c>
      <c r="F1962" s="50"/>
    </row>
    <row r="1963" spans="1:6" x14ac:dyDescent="0.15">
      <c r="A1963" s="80">
        <v>143500874</v>
      </c>
      <c r="B1963" s="41" t="s">
        <v>191</v>
      </c>
      <c r="C1963" s="58" t="s">
        <v>78</v>
      </c>
      <c r="D1963" s="59">
        <v>1128</v>
      </c>
      <c r="E1963" s="81" t="s">
        <v>195</v>
      </c>
      <c r="F1963" s="51"/>
    </row>
    <row r="1964" spans="1:6" x14ac:dyDescent="0.15">
      <c r="A1964" s="80">
        <v>143500874</v>
      </c>
      <c r="B1964" s="41" t="s">
        <v>191</v>
      </c>
      <c r="C1964" s="58" t="s">
        <v>78</v>
      </c>
      <c r="D1964" s="61">
        <v>1044</v>
      </c>
      <c r="E1964" s="81" t="s">
        <v>195</v>
      </c>
      <c r="F1964" s="51"/>
    </row>
    <row r="1965" spans="1:6" x14ac:dyDescent="0.15">
      <c r="A1965" s="80">
        <v>143500874</v>
      </c>
      <c r="B1965" s="41" t="s">
        <v>191</v>
      </c>
      <c r="C1965" s="58" t="s">
        <v>78</v>
      </c>
      <c r="D1965" s="59">
        <v>919</v>
      </c>
      <c r="E1965" s="81" t="s">
        <v>195</v>
      </c>
      <c r="F1965" s="50"/>
    </row>
    <row r="1966" spans="1:6" x14ac:dyDescent="0.15">
      <c r="A1966" s="80">
        <v>143500876</v>
      </c>
      <c r="B1966" s="41" t="s">
        <v>191</v>
      </c>
      <c r="C1966" s="58" t="s">
        <v>78</v>
      </c>
      <c r="D1966" s="59">
        <v>502</v>
      </c>
      <c r="E1966" s="81" t="s">
        <v>195</v>
      </c>
      <c r="F1966" s="50"/>
    </row>
    <row r="1967" spans="1:6" x14ac:dyDescent="0.15">
      <c r="A1967" s="80">
        <v>143500876</v>
      </c>
      <c r="B1967" s="41" t="s">
        <v>191</v>
      </c>
      <c r="C1967" s="58" t="s">
        <v>78</v>
      </c>
      <c r="D1967" s="61">
        <v>1300</v>
      </c>
      <c r="E1967" s="81" t="s">
        <v>195</v>
      </c>
      <c r="F1967" s="51"/>
    </row>
    <row r="1968" spans="1:6" x14ac:dyDescent="0.15">
      <c r="A1968" s="80">
        <v>143500876</v>
      </c>
      <c r="B1968" s="41" t="s">
        <v>191</v>
      </c>
      <c r="C1968" s="58" t="s">
        <v>78</v>
      </c>
      <c r="D1968" s="59">
        <v>940</v>
      </c>
      <c r="E1968" s="81" t="s">
        <v>195</v>
      </c>
      <c r="F1968" s="50"/>
    </row>
    <row r="1969" spans="1:6" x14ac:dyDescent="0.15">
      <c r="A1969" s="80">
        <v>143500892</v>
      </c>
      <c r="B1969" s="41" t="s">
        <v>190</v>
      </c>
      <c r="C1969" s="58" t="s">
        <v>37</v>
      </c>
      <c r="D1969" s="59">
        <v>348</v>
      </c>
      <c r="E1969" s="81" t="s">
        <v>195</v>
      </c>
      <c r="F1969" s="51"/>
    </row>
    <row r="1970" spans="1:6" x14ac:dyDescent="0.15">
      <c r="A1970" s="80">
        <v>143500892</v>
      </c>
      <c r="B1970" s="41" t="s">
        <v>190</v>
      </c>
      <c r="C1970" s="58" t="s">
        <v>37</v>
      </c>
      <c r="D1970" s="61">
        <v>4009</v>
      </c>
      <c r="E1970" s="81" t="s">
        <v>195</v>
      </c>
      <c r="F1970" s="50"/>
    </row>
    <row r="1971" spans="1:6" x14ac:dyDescent="0.15">
      <c r="A1971" s="80">
        <v>143500931</v>
      </c>
      <c r="B1971" s="41" t="s">
        <v>190</v>
      </c>
      <c r="C1971" s="58" t="s">
        <v>37</v>
      </c>
      <c r="D1971" s="59">
        <v>1671</v>
      </c>
      <c r="E1971" s="81" t="s">
        <v>195</v>
      </c>
      <c r="F1971" s="51"/>
    </row>
    <row r="1972" spans="1:6" x14ac:dyDescent="0.15">
      <c r="A1972" s="80">
        <v>143500931</v>
      </c>
      <c r="B1972" s="41" t="s">
        <v>190</v>
      </c>
      <c r="C1972" s="58" t="s">
        <v>37</v>
      </c>
      <c r="D1972" s="61">
        <v>1114</v>
      </c>
      <c r="E1972" s="81" t="s">
        <v>195</v>
      </c>
      <c r="F1972" s="50"/>
    </row>
    <row r="1973" spans="1:6" x14ac:dyDescent="0.15">
      <c r="A1973" s="80">
        <v>143500931</v>
      </c>
      <c r="B1973" s="41" t="s">
        <v>190</v>
      </c>
      <c r="C1973" s="58" t="s">
        <v>37</v>
      </c>
      <c r="D1973" s="59">
        <v>3712</v>
      </c>
      <c r="E1973" s="81" t="s">
        <v>195</v>
      </c>
      <c r="F1973" s="50"/>
    </row>
    <row r="1974" spans="1:6" x14ac:dyDescent="0.15">
      <c r="A1974" s="80">
        <v>143500931</v>
      </c>
      <c r="B1974" s="41" t="s">
        <v>190</v>
      </c>
      <c r="C1974" s="58" t="s">
        <v>37</v>
      </c>
      <c r="D1974" s="59">
        <v>2228</v>
      </c>
      <c r="E1974" s="81" t="s">
        <v>195</v>
      </c>
      <c r="F1974" s="51"/>
    </row>
    <row r="1975" spans="1:6" x14ac:dyDescent="0.15">
      <c r="A1975" s="80">
        <v>143500936</v>
      </c>
      <c r="B1975" s="41" t="s">
        <v>190</v>
      </c>
      <c r="C1975" s="58" t="s">
        <v>37</v>
      </c>
      <c r="D1975" s="61">
        <v>140</v>
      </c>
      <c r="E1975" s="81" t="s">
        <v>195</v>
      </c>
      <c r="F1975" s="50"/>
    </row>
    <row r="1976" spans="1:6" x14ac:dyDescent="0.15">
      <c r="A1976" s="80">
        <v>143500942</v>
      </c>
      <c r="B1976" s="41" t="s">
        <v>190</v>
      </c>
      <c r="C1976" s="58" t="s">
        <v>37</v>
      </c>
      <c r="D1976" s="59">
        <v>42</v>
      </c>
      <c r="E1976" s="81" t="s">
        <v>195</v>
      </c>
      <c r="F1976" s="51"/>
    </row>
    <row r="1977" spans="1:6" x14ac:dyDescent="0.15">
      <c r="A1977" s="80">
        <v>143500943</v>
      </c>
      <c r="B1977" s="41" t="s">
        <v>190</v>
      </c>
      <c r="C1977" s="58" t="s">
        <v>37</v>
      </c>
      <c r="D1977" s="61">
        <v>1392</v>
      </c>
      <c r="E1977" s="81" t="s">
        <v>195</v>
      </c>
      <c r="F1977" s="50"/>
    </row>
    <row r="1978" spans="1:6" x14ac:dyDescent="0.15">
      <c r="A1978" s="80">
        <v>143500947</v>
      </c>
      <c r="B1978" s="41" t="s">
        <v>191</v>
      </c>
      <c r="C1978" s="58" t="s">
        <v>7</v>
      </c>
      <c r="D1978" s="59">
        <v>149</v>
      </c>
      <c r="E1978" s="81" t="s">
        <v>195</v>
      </c>
      <c r="F1978" s="50"/>
    </row>
    <row r="1979" spans="1:6" x14ac:dyDescent="0.15">
      <c r="A1979" s="80">
        <v>143500947</v>
      </c>
      <c r="B1979" s="41" t="s">
        <v>191</v>
      </c>
      <c r="C1979" s="58" t="s">
        <v>7</v>
      </c>
      <c r="D1979" s="61">
        <v>594</v>
      </c>
      <c r="E1979" s="81" t="s">
        <v>195</v>
      </c>
      <c r="F1979" s="51"/>
    </row>
    <row r="1980" spans="1:6" x14ac:dyDescent="0.15">
      <c r="A1980" s="80">
        <v>143500967</v>
      </c>
      <c r="B1980" s="41" t="s">
        <v>190</v>
      </c>
      <c r="C1980" s="58" t="s">
        <v>37</v>
      </c>
      <c r="D1980" s="61">
        <v>1671</v>
      </c>
      <c r="E1980" s="81" t="s">
        <v>195</v>
      </c>
      <c r="F1980" s="50"/>
    </row>
    <row r="1981" spans="1:6" x14ac:dyDescent="0.15">
      <c r="A1981" s="80">
        <v>143500967</v>
      </c>
      <c r="B1981" s="41" t="s">
        <v>190</v>
      </c>
      <c r="C1981" s="58" t="s">
        <v>37</v>
      </c>
      <c r="D1981" s="59">
        <v>12528</v>
      </c>
      <c r="E1981" s="81" t="s">
        <v>195</v>
      </c>
      <c r="F1981" s="51"/>
    </row>
    <row r="1982" spans="1:6" x14ac:dyDescent="0.15">
      <c r="A1982" s="80">
        <v>143500969</v>
      </c>
      <c r="B1982" s="41" t="s">
        <v>190</v>
      </c>
      <c r="C1982" s="58" t="s">
        <v>37</v>
      </c>
      <c r="D1982" s="61">
        <v>1671</v>
      </c>
      <c r="E1982" s="81" t="s">
        <v>195</v>
      </c>
      <c r="F1982" s="50"/>
    </row>
    <row r="1983" spans="1:6" x14ac:dyDescent="0.15">
      <c r="A1983" s="80">
        <v>143500969</v>
      </c>
      <c r="B1983" s="41" t="s">
        <v>190</v>
      </c>
      <c r="C1983" s="58" t="s">
        <v>37</v>
      </c>
      <c r="D1983" s="61">
        <v>5568</v>
      </c>
      <c r="E1983" s="81" t="s">
        <v>195</v>
      </c>
      <c r="F1983" s="50"/>
    </row>
    <row r="1984" spans="1:6" x14ac:dyDescent="0.15">
      <c r="A1984" s="80">
        <v>143500969</v>
      </c>
      <c r="B1984" s="41" t="s">
        <v>190</v>
      </c>
      <c r="C1984" s="58" t="s">
        <v>37</v>
      </c>
      <c r="D1984" s="59">
        <v>2228</v>
      </c>
      <c r="E1984" s="81" t="s">
        <v>195</v>
      </c>
      <c r="F1984" s="51"/>
    </row>
    <row r="1985" spans="1:6" x14ac:dyDescent="0.15">
      <c r="A1985" s="80">
        <v>143500973</v>
      </c>
      <c r="B1985" s="41" t="s">
        <v>190</v>
      </c>
      <c r="C1985" s="58" t="s">
        <v>144</v>
      </c>
      <c r="D1985" s="61">
        <v>1120</v>
      </c>
      <c r="E1985" s="81" t="s">
        <v>195</v>
      </c>
      <c r="F1985" s="51"/>
    </row>
    <row r="1986" spans="1:6" x14ac:dyDescent="0.15">
      <c r="A1986" s="80">
        <v>143500984</v>
      </c>
      <c r="B1986" s="41" t="s">
        <v>191</v>
      </c>
      <c r="C1986" s="58" t="s">
        <v>7</v>
      </c>
      <c r="D1986" s="61">
        <v>502</v>
      </c>
      <c r="E1986" s="81" t="s">
        <v>195</v>
      </c>
      <c r="F1986" s="51"/>
    </row>
    <row r="1987" spans="1:6" x14ac:dyDescent="0.15">
      <c r="A1987" s="80">
        <v>143500987</v>
      </c>
      <c r="B1987" s="41" t="s">
        <v>191</v>
      </c>
      <c r="C1987" s="58" t="s">
        <v>78</v>
      </c>
      <c r="D1987" s="61">
        <v>45936</v>
      </c>
      <c r="E1987" s="81" t="s">
        <v>195</v>
      </c>
      <c r="F1987" s="51"/>
    </row>
    <row r="1988" spans="1:6" x14ac:dyDescent="0.15">
      <c r="A1988" s="80">
        <v>143500988</v>
      </c>
      <c r="B1988" s="41" t="s">
        <v>191</v>
      </c>
      <c r="C1988" s="58" t="s">
        <v>78</v>
      </c>
      <c r="D1988" s="61">
        <v>7308</v>
      </c>
      <c r="E1988" s="81" t="s">
        <v>195</v>
      </c>
      <c r="F1988" s="50"/>
    </row>
    <row r="1989" spans="1:6" x14ac:dyDescent="0.15">
      <c r="A1989" s="80">
        <v>143500988</v>
      </c>
      <c r="B1989" s="41" t="s">
        <v>191</v>
      </c>
      <c r="C1989" s="58" t="s">
        <v>78</v>
      </c>
      <c r="D1989" s="59">
        <v>8352</v>
      </c>
      <c r="E1989" s="81" t="s">
        <v>195</v>
      </c>
      <c r="F1989" s="51"/>
    </row>
    <row r="1990" spans="1:6" x14ac:dyDescent="0.15">
      <c r="A1990" s="80">
        <v>143500988</v>
      </c>
      <c r="B1990" s="41" t="s">
        <v>191</v>
      </c>
      <c r="C1990" s="58" t="s">
        <v>78</v>
      </c>
      <c r="D1990" s="61">
        <v>5220</v>
      </c>
      <c r="E1990" s="81" t="s">
        <v>195</v>
      </c>
      <c r="F1990" s="51"/>
    </row>
    <row r="1991" spans="1:6" x14ac:dyDescent="0.15">
      <c r="A1991" s="80">
        <v>143501007</v>
      </c>
      <c r="B1991" s="41" t="s">
        <v>190</v>
      </c>
      <c r="C1991" s="58" t="s">
        <v>37</v>
      </c>
      <c r="D1991" s="61">
        <v>47</v>
      </c>
      <c r="E1991" s="81" t="s">
        <v>195</v>
      </c>
      <c r="F1991" s="50"/>
    </row>
    <row r="1992" spans="1:6" x14ac:dyDescent="0.15">
      <c r="A1992" s="80">
        <v>143501007</v>
      </c>
      <c r="B1992" s="41" t="s">
        <v>190</v>
      </c>
      <c r="C1992" s="58" t="s">
        <v>37</v>
      </c>
      <c r="D1992" s="59">
        <v>251</v>
      </c>
      <c r="E1992" s="81" t="s">
        <v>195</v>
      </c>
      <c r="F1992" s="50"/>
    </row>
    <row r="1993" spans="1:6" x14ac:dyDescent="0.15">
      <c r="A1993" s="80">
        <v>143501007</v>
      </c>
      <c r="B1993" s="41" t="s">
        <v>190</v>
      </c>
      <c r="C1993" s="58" t="s">
        <v>37</v>
      </c>
      <c r="D1993" s="61">
        <v>1671</v>
      </c>
      <c r="E1993" s="81" t="s">
        <v>195</v>
      </c>
      <c r="F1993" s="51"/>
    </row>
    <row r="1994" spans="1:6" x14ac:dyDescent="0.15">
      <c r="A1994" s="80">
        <v>143501008</v>
      </c>
      <c r="B1994" s="41" t="s">
        <v>190</v>
      </c>
      <c r="C1994" s="58" t="s">
        <v>37</v>
      </c>
      <c r="D1994" s="61">
        <v>1601</v>
      </c>
      <c r="E1994" s="81" t="s">
        <v>195</v>
      </c>
      <c r="F1994" s="51"/>
    </row>
    <row r="1995" spans="1:6" x14ac:dyDescent="0.15">
      <c r="A1995" s="80">
        <v>143501009</v>
      </c>
      <c r="B1995" s="41" t="s">
        <v>190</v>
      </c>
      <c r="C1995" s="58" t="s">
        <v>37</v>
      </c>
      <c r="D1995" s="61">
        <v>1671</v>
      </c>
      <c r="E1995" s="81" t="s">
        <v>195</v>
      </c>
      <c r="F1995" s="50"/>
    </row>
    <row r="1996" spans="1:6" x14ac:dyDescent="0.15">
      <c r="A1996" s="80">
        <v>143501009</v>
      </c>
      <c r="B1996" s="41" t="s">
        <v>190</v>
      </c>
      <c r="C1996" s="58" t="s">
        <v>37</v>
      </c>
      <c r="D1996" s="59">
        <v>2228</v>
      </c>
      <c r="E1996" s="81" t="s">
        <v>195</v>
      </c>
      <c r="F1996" s="51"/>
    </row>
    <row r="1997" spans="1:6" x14ac:dyDescent="0.15">
      <c r="A1997" s="80">
        <v>143501009</v>
      </c>
      <c r="B1997" s="41" t="s">
        <v>190</v>
      </c>
      <c r="C1997" s="58" t="s">
        <v>37</v>
      </c>
      <c r="D1997" s="61">
        <v>4455</v>
      </c>
      <c r="E1997" s="81" t="s">
        <v>195</v>
      </c>
      <c r="F1997" s="50"/>
    </row>
    <row r="1998" spans="1:6" x14ac:dyDescent="0.15">
      <c r="A1998" s="80">
        <v>143501009</v>
      </c>
      <c r="B1998" s="41" t="s">
        <v>190</v>
      </c>
      <c r="C1998" s="58" t="s">
        <v>37</v>
      </c>
      <c r="D1998" s="61">
        <v>4455</v>
      </c>
      <c r="E1998" s="81" t="s">
        <v>195</v>
      </c>
      <c r="F1998" s="50"/>
    </row>
    <row r="1999" spans="1:6" x14ac:dyDescent="0.15">
      <c r="A1999" s="80">
        <v>143501009</v>
      </c>
      <c r="B1999" s="41" t="s">
        <v>190</v>
      </c>
      <c r="C1999" s="58" t="s">
        <v>37</v>
      </c>
      <c r="D1999" s="59">
        <v>1485</v>
      </c>
      <c r="E1999" s="81" t="s">
        <v>195</v>
      </c>
      <c r="F1999" s="51"/>
    </row>
    <row r="2000" spans="1:6" x14ac:dyDescent="0.15">
      <c r="A2000" s="80">
        <v>143501014</v>
      </c>
      <c r="B2000" s="41" t="s">
        <v>191</v>
      </c>
      <c r="C2000" s="58" t="s">
        <v>37</v>
      </c>
      <c r="D2000" s="59">
        <v>140</v>
      </c>
      <c r="E2000" s="81" t="s">
        <v>195</v>
      </c>
      <c r="F2000" s="50"/>
    </row>
    <row r="2001" spans="1:6" x14ac:dyDescent="0.15">
      <c r="A2001" s="80">
        <v>143501015</v>
      </c>
      <c r="B2001" s="41" t="s">
        <v>190</v>
      </c>
      <c r="C2001" s="58" t="s">
        <v>37</v>
      </c>
      <c r="D2001" s="59">
        <v>348</v>
      </c>
      <c r="E2001" s="81" t="s">
        <v>195</v>
      </c>
      <c r="F2001" s="51"/>
    </row>
    <row r="2002" spans="1:6" x14ac:dyDescent="0.15">
      <c r="A2002" s="80">
        <v>143501016</v>
      </c>
      <c r="B2002" s="41" t="s">
        <v>190</v>
      </c>
      <c r="C2002" s="58" t="s">
        <v>78</v>
      </c>
      <c r="D2002" s="61">
        <v>669</v>
      </c>
      <c r="E2002" s="81" t="s">
        <v>195</v>
      </c>
      <c r="F2002" s="50"/>
    </row>
    <row r="2003" spans="1:6" x14ac:dyDescent="0.15">
      <c r="A2003" s="80">
        <v>143501018</v>
      </c>
      <c r="B2003" s="41" t="s">
        <v>191</v>
      </c>
      <c r="C2003" s="58" t="s">
        <v>37</v>
      </c>
      <c r="D2003" s="61">
        <v>279</v>
      </c>
      <c r="E2003" s="81" t="s">
        <v>195</v>
      </c>
      <c r="F2003" s="51"/>
    </row>
    <row r="2004" spans="1:6" x14ac:dyDescent="0.15">
      <c r="A2004" s="80">
        <v>143501018</v>
      </c>
      <c r="B2004" s="41" t="s">
        <v>191</v>
      </c>
      <c r="C2004" s="58" t="s">
        <v>37</v>
      </c>
      <c r="D2004" s="59">
        <v>279</v>
      </c>
      <c r="E2004" s="81" t="s">
        <v>195</v>
      </c>
      <c r="F2004" s="50"/>
    </row>
    <row r="2005" spans="1:6" x14ac:dyDescent="0.15">
      <c r="A2005" s="80">
        <v>143501018</v>
      </c>
      <c r="B2005" s="41" t="s">
        <v>191</v>
      </c>
      <c r="C2005" s="58" t="s">
        <v>37</v>
      </c>
      <c r="D2005" s="61">
        <v>836</v>
      </c>
      <c r="E2005" s="81" t="s">
        <v>195</v>
      </c>
      <c r="F2005" s="51"/>
    </row>
    <row r="2006" spans="1:6" x14ac:dyDescent="0.15">
      <c r="A2006" s="80">
        <v>143501018</v>
      </c>
      <c r="B2006" s="41" t="s">
        <v>191</v>
      </c>
      <c r="C2006" s="58" t="s">
        <v>37</v>
      </c>
      <c r="D2006" s="59">
        <v>557</v>
      </c>
      <c r="E2006" s="81" t="s">
        <v>195</v>
      </c>
      <c r="F2006" s="50"/>
    </row>
    <row r="2007" spans="1:6" x14ac:dyDescent="0.15">
      <c r="A2007" s="80">
        <v>143511044</v>
      </c>
      <c r="B2007" s="41" t="s">
        <v>190</v>
      </c>
      <c r="C2007" s="58" t="s">
        <v>37</v>
      </c>
      <c r="D2007" s="59">
        <v>464</v>
      </c>
      <c r="E2007" s="81" t="s">
        <v>195</v>
      </c>
      <c r="F2007" s="51"/>
    </row>
    <row r="2008" spans="1:6" x14ac:dyDescent="0.15">
      <c r="A2008" s="80">
        <v>143511045</v>
      </c>
      <c r="B2008" s="41" t="s">
        <v>190</v>
      </c>
      <c r="C2008" s="58" t="s">
        <v>37</v>
      </c>
      <c r="D2008" s="59">
        <v>7424</v>
      </c>
      <c r="E2008" s="81" t="s">
        <v>195</v>
      </c>
      <c r="F2008" s="50"/>
    </row>
    <row r="2009" spans="1:6" x14ac:dyDescent="0.15">
      <c r="A2009" s="80">
        <v>143511045</v>
      </c>
      <c r="B2009" s="41" t="s">
        <v>190</v>
      </c>
      <c r="C2009" s="58" t="s">
        <v>37</v>
      </c>
      <c r="D2009" s="61">
        <v>2228</v>
      </c>
      <c r="E2009" s="81" t="s">
        <v>195</v>
      </c>
      <c r="F2009" s="51"/>
    </row>
    <row r="2010" spans="1:6" x14ac:dyDescent="0.15">
      <c r="A2010" s="80">
        <v>143511052</v>
      </c>
      <c r="B2010" s="41" t="s">
        <v>191</v>
      </c>
      <c r="C2010" s="58" t="s">
        <v>37</v>
      </c>
      <c r="D2010" s="61">
        <v>1114</v>
      </c>
      <c r="E2010" s="81" t="s">
        <v>195</v>
      </c>
      <c r="F2010" s="50"/>
    </row>
    <row r="2011" spans="1:6" x14ac:dyDescent="0.15">
      <c r="A2011" s="80">
        <v>143511052</v>
      </c>
      <c r="B2011" s="41" t="s">
        <v>191</v>
      </c>
      <c r="C2011" s="58" t="s">
        <v>37</v>
      </c>
      <c r="D2011" s="59">
        <v>557</v>
      </c>
      <c r="E2011" s="81" t="s">
        <v>195</v>
      </c>
      <c r="F2011" s="51"/>
    </row>
    <row r="2012" spans="1:6" x14ac:dyDescent="0.15">
      <c r="A2012" s="80">
        <v>143511064</v>
      </c>
      <c r="B2012" s="41" t="s">
        <v>191</v>
      </c>
      <c r="C2012" s="58" t="s">
        <v>7</v>
      </c>
      <c r="D2012" s="61">
        <v>539</v>
      </c>
      <c r="E2012" s="81" t="s">
        <v>195</v>
      </c>
      <c r="F2012" s="51"/>
    </row>
    <row r="2013" spans="1:6" x14ac:dyDescent="0.15">
      <c r="A2013" s="80">
        <v>143511068</v>
      </c>
      <c r="B2013" s="41" t="s">
        <v>191</v>
      </c>
      <c r="C2013" s="58" t="s">
        <v>78</v>
      </c>
      <c r="D2013" s="59">
        <v>1114</v>
      </c>
      <c r="E2013" s="81" t="s">
        <v>195</v>
      </c>
      <c r="F2013" s="50"/>
    </row>
    <row r="2014" spans="1:6" x14ac:dyDescent="0.15">
      <c r="A2014" s="80">
        <v>143511068</v>
      </c>
      <c r="B2014" s="41" t="s">
        <v>191</v>
      </c>
      <c r="C2014" s="58" t="s">
        <v>78</v>
      </c>
      <c r="D2014" s="61">
        <v>743</v>
      </c>
      <c r="E2014" s="81" t="s">
        <v>195</v>
      </c>
      <c r="F2014" s="51"/>
    </row>
    <row r="2015" spans="1:6" x14ac:dyDescent="0.15">
      <c r="A2015" s="80">
        <v>143511068</v>
      </c>
      <c r="B2015" s="41" t="s">
        <v>191</v>
      </c>
      <c r="C2015" s="58" t="s">
        <v>78</v>
      </c>
      <c r="D2015" s="59">
        <v>1300</v>
      </c>
      <c r="E2015" s="81" t="s">
        <v>195</v>
      </c>
      <c r="F2015" s="50"/>
    </row>
    <row r="2016" spans="1:6" x14ac:dyDescent="0.15">
      <c r="A2016" s="80">
        <v>143511070</v>
      </c>
      <c r="B2016" s="41" t="s">
        <v>191</v>
      </c>
      <c r="C2016" s="58" t="s">
        <v>7</v>
      </c>
      <c r="D2016" s="59">
        <v>669</v>
      </c>
      <c r="E2016" s="81" t="s">
        <v>195</v>
      </c>
      <c r="F2016" s="50"/>
    </row>
    <row r="2017" spans="1:6" x14ac:dyDescent="0.15">
      <c r="A2017" s="80">
        <v>143511082</v>
      </c>
      <c r="B2017" s="41" t="s">
        <v>191</v>
      </c>
      <c r="C2017" s="58" t="s">
        <v>37</v>
      </c>
      <c r="D2017" s="61">
        <v>279</v>
      </c>
      <c r="E2017" s="81" t="s">
        <v>195</v>
      </c>
      <c r="F2017" s="51"/>
    </row>
    <row r="2018" spans="1:6" x14ac:dyDescent="0.15">
      <c r="A2018" s="80">
        <v>143511082</v>
      </c>
      <c r="B2018" s="41" t="s">
        <v>191</v>
      </c>
      <c r="C2018" s="58" t="s">
        <v>37</v>
      </c>
      <c r="D2018" s="61">
        <v>464</v>
      </c>
      <c r="E2018" s="81" t="s">
        <v>195</v>
      </c>
      <c r="F2018" s="51"/>
    </row>
    <row r="2019" spans="1:6" x14ac:dyDescent="0.15">
      <c r="A2019" s="80">
        <v>143511082</v>
      </c>
      <c r="B2019" s="41" t="s">
        <v>191</v>
      </c>
      <c r="C2019" s="58" t="s">
        <v>37</v>
      </c>
      <c r="D2019" s="59">
        <v>8352</v>
      </c>
      <c r="E2019" s="81" t="s">
        <v>195</v>
      </c>
      <c r="F2019" s="51"/>
    </row>
    <row r="2020" spans="1:6" x14ac:dyDescent="0.15">
      <c r="A2020" s="80">
        <v>143511082</v>
      </c>
      <c r="B2020" s="41" t="s">
        <v>191</v>
      </c>
      <c r="C2020" s="58" t="s">
        <v>37</v>
      </c>
      <c r="D2020" s="59">
        <v>2005</v>
      </c>
      <c r="E2020" s="81" t="s">
        <v>195</v>
      </c>
      <c r="F2020" s="50"/>
    </row>
    <row r="2021" spans="1:6" x14ac:dyDescent="0.15">
      <c r="A2021" s="80">
        <v>143511083</v>
      </c>
      <c r="B2021" s="41" t="s">
        <v>191</v>
      </c>
      <c r="C2021" s="58" t="s">
        <v>37</v>
      </c>
      <c r="D2021" s="59">
        <v>7424</v>
      </c>
      <c r="E2021" s="81" t="s">
        <v>195</v>
      </c>
      <c r="F2021" s="51"/>
    </row>
    <row r="2022" spans="1:6" x14ac:dyDescent="0.15">
      <c r="A2022" s="80">
        <v>143511083</v>
      </c>
      <c r="B2022" s="41" t="s">
        <v>191</v>
      </c>
      <c r="C2022" s="58" t="s">
        <v>37</v>
      </c>
      <c r="D2022" s="61">
        <v>2228</v>
      </c>
      <c r="E2022" s="81" t="s">
        <v>195</v>
      </c>
      <c r="F2022" s="50"/>
    </row>
    <row r="2023" spans="1:6" x14ac:dyDescent="0.15">
      <c r="A2023" s="80">
        <v>143511097</v>
      </c>
      <c r="B2023" s="41" t="s">
        <v>191</v>
      </c>
      <c r="C2023" s="58" t="s">
        <v>78</v>
      </c>
      <c r="D2023" s="61">
        <v>1692</v>
      </c>
      <c r="E2023" s="81" t="s">
        <v>195</v>
      </c>
      <c r="F2023" s="50"/>
    </row>
    <row r="2024" spans="1:6" x14ac:dyDescent="0.15">
      <c r="A2024" s="80">
        <v>143511097</v>
      </c>
      <c r="B2024" s="41" t="s">
        <v>191</v>
      </c>
      <c r="C2024" s="58" t="s">
        <v>78</v>
      </c>
      <c r="D2024" s="59">
        <v>961</v>
      </c>
      <c r="E2024" s="81" t="s">
        <v>195</v>
      </c>
      <c r="F2024" s="50"/>
    </row>
    <row r="2025" spans="1:6" x14ac:dyDescent="0.15">
      <c r="A2025" s="80">
        <v>143511097</v>
      </c>
      <c r="B2025" s="41" t="s">
        <v>191</v>
      </c>
      <c r="C2025" s="58" t="s">
        <v>78</v>
      </c>
      <c r="D2025" s="61">
        <v>919</v>
      </c>
      <c r="E2025" s="81" t="s">
        <v>195</v>
      </c>
      <c r="F2025" s="51"/>
    </row>
    <row r="2026" spans="1:6" x14ac:dyDescent="0.15">
      <c r="A2026" s="80">
        <v>143511097</v>
      </c>
      <c r="B2026" s="41" t="s">
        <v>191</v>
      </c>
      <c r="C2026" s="58" t="s">
        <v>78</v>
      </c>
      <c r="D2026" s="59">
        <v>928</v>
      </c>
      <c r="E2026" s="81" t="s">
        <v>195</v>
      </c>
      <c r="F2026" s="50"/>
    </row>
    <row r="2027" spans="1:6" x14ac:dyDescent="0.15">
      <c r="A2027" s="80">
        <v>143511097</v>
      </c>
      <c r="B2027" s="41" t="s">
        <v>191</v>
      </c>
      <c r="C2027" s="58" t="s">
        <v>78</v>
      </c>
      <c r="D2027" s="61">
        <v>2172</v>
      </c>
      <c r="E2027" s="81" t="s">
        <v>195</v>
      </c>
      <c r="F2027" s="51"/>
    </row>
    <row r="2028" spans="1:6" x14ac:dyDescent="0.15">
      <c r="A2028" s="80">
        <v>143511097</v>
      </c>
      <c r="B2028" s="41" t="s">
        <v>191</v>
      </c>
      <c r="C2028" s="58" t="s">
        <v>78</v>
      </c>
      <c r="D2028" s="61">
        <v>669</v>
      </c>
      <c r="E2028" s="81" t="s">
        <v>195</v>
      </c>
      <c r="F2028" s="50"/>
    </row>
    <row r="2029" spans="1:6" x14ac:dyDescent="0.15">
      <c r="A2029" s="80">
        <v>143511101</v>
      </c>
      <c r="B2029" s="41" t="s">
        <v>191</v>
      </c>
      <c r="C2029" s="58" t="s">
        <v>7</v>
      </c>
      <c r="D2029" s="61">
        <v>1782</v>
      </c>
      <c r="E2029" s="81" t="s">
        <v>195</v>
      </c>
      <c r="F2029" s="50"/>
    </row>
    <row r="2030" spans="1:6" x14ac:dyDescent="0.15">
      <c r="A2030" s="80">
        <v>143511101</v>
      </c>
      <c r="B2030" s="41" t="s">
        <v>191</v>
      </c>
      <c r="C2030" s="58" t="s">
        <v>7</v>
      </c>
      <c r="D2030" s="59">
        <v>65</v>
      </c>
      <c r="E2030" s="81" t="s">
        <v>195</v>
      </c>
      <c r="F2030" s="51"/>
    </row>
    <row r="2031" spans="1:6" x14ac:dyDescent="0.15">
      <c r="A2031" s="80">
        <v>143511102</v>
      </c>
      <c r="B2031" s="41" t="s">
        <v>191</v>
      </c>
      <c r="C2031" s="58" t="s">
        <v>7</v>
      </c>
      <c r="D2031" s="61">
        <v>297</v>
      </c>
      <c r="E2031" s="81" t="s">
        <v>195</v>
      </c>
      <c r="F2031" s="50"/>
    </row>
    <row r="2032" spans="1:6" x14ac:dyDescent="0.15">
      <c r="A2032" s="80">
        <v>143511102</v>
      </c>
      <c r="B2032" s="41" t="s">
        <v>191</v>
      </c>
      <c r="C2032" s="58" t="s">
        <v>7</v>
      </c>
      <c r="D2032" s="59">
        <v>1188</v>
      </c>
      <c r="E2032" s="81" t="s">
        <v>195</v>
      </c>
      <c r="F2032" s="51"/>
    </row>
    <row r="2033" spans="1:6" x14ac:dyDescent="0.15">
      <c r="A2033" s="80">
        <v>143511120</v>
      </c>
      <c r="B2033" s="41" t="s">
        <v>191</v>
      </c>
      <c r="C2033" s="58" t="s">
        <v>37</v>
      </c>
      <c r="D2033" s="59">
        <v>2506</v>
      </c>
      <c r="E2033" s="81" t="s">
        <v>195</v>
      </c>
      <c r="F2033" s="51"/>
    </row>
    <row r="2034" spans="1:6" x14ac:dyDescent="0.15">
      <c r="A2034" s="80">
        <v>143511120</v>
      </c>
      <c r="B2034" s="41" t="s">
        <v>191</v>
      </c>
      <c r="C2034" s="58" t="s">
        <v>37</v>
      </c>
      <c r="D2034" s="59">
        <v>348</v>
      </c>
      <c r="E2034" s="81" t="s">
        <v>195</v>
      </c>
      <c r="F2034" s="51"/>
    </row>
    <row r="2035" spans="1:6" x14ac:dyDescent="0.15">
      <c r="A2035" s="80">
        <v>143511120</v>
      </c>
      <c r="B2035" s="41" t="s">
        <v>191</v>
      </c>
      <c r="C2035" s="58" t="s">
        <v>37</v>
      </c>
      <c r="D2035" s="59">
        <v>4176</v>
      </c>
      <c r="E2035" s="81" t="s">
        <v>195</v>
      </c>
      <c r="F2035" s="50"/>
    </row>
    <row r="2036" spans="1:6" x14ac:dyDescent="0.15">
      <c r="A2036" s="80">
        <v>143511120</v>
      </c>
      <c r="B2036" s="41" t="s">
        <v>191</v>
      </c>
      <c r="C2036" s="58" t="s">
        <v>37</v>
      </c>
      <c r="D2036" s="61">
        <v>696</v>
      </c>
      <c r="E2036" s="81" t="s">
        <v>195</v>
      </c>
      <c r="F2036" s="51"/>
    </row>
    <row r="2037" spans="1:6" x14ac:dyDescent="0.15">
      <c r="A2037" s="80">
        <v>143511121</v>
      </c>
      <c r="B2037" s="41" t="s">
        <v>191</v>
      </c>
      <c r="C2037" s="58" t="s">
        <v>37</v>
      </c>
      <c r="D2037" s="59">
        <v>743</v>
      </c>
      <c r="E2037" s="81" t="s">
        <v>195</v>
      </c>
      <c r="F2037" s="50"/>
    </row>
    <row r="2038" spans="1:6" x14ac:dyDescent="0.15">
      <c r="A2038" s="80">
        <v>143511121</v>
      </c>
      <c r="B2038" s="41" t="s">
        <v>191</v>
      </c>
      <c r="C2038" s="58" t="s">
        <v>37</v>
      </c>
      <c r="D2038" s="61">
        <v>4455</v>
      </c>
      <c r="E2038" s="81" t="s">
        <v>195</v>
      </c>
      <c r="F2038" s="51"/>
    </row>
    <row r="2039" spans="1:6" x14ac:dyDescent="0.15">
      <c r="A2039" s="80">
        <v>143511121</v>
      </c>
      <c r="B2039" s="41" t="s">
        <v>191</v>
      </c>
      <c r="C2039" s="58" t="s">
        <v>37</v>
      </c>
      <c r="D2039" s="61">
        <v>1485</v>
      </c>
      <c r="E2039" s="81" t="s">
        <v>195</v>
      </c>
      <c r="F2039" s="50"/>
    </row>
    <row r="2040" spans="1:6" x14ac:dyDescent="0.15">
      <c r="A2040" s="80">
        <v>143511127</v>
      </c>
      <c r="B2040" s="41" t="s">
        <v>191</v>
      </c>
      <c r="C2040" s="58" t="s">
        <v>37</v>
      </c>
      <c r="D2040" s="61">
        <v>1601</v>
      </c>
      <c r="E2040" s="81" t="s">
        <v>195</v>
      </c>
      <c r="F2040" s="50"/>
    </row>
    <row r="2041" spans="1:6" x14ac:dyDescent="0.15">
      <c r="A2041" s="80">
        <v>143511129</v>
      </c>
      <c r="B2041" s="41" t="s">
        <v>191</v>
      </c>
      <c r="C2041" s="58" t="s">
        <v>78</v>
      </c>
      <c r="D2041" s="61">
        <v>743</v>
      </c>
      <c r="E2041" s="81" t="s">
        <v>195</v>
      </c>
      <c r="F2041" s="51"/>
    </row>
    <row r="2042" spans="1:6" x14ac:dyDescent="0.15">
      <c r="A2042" s="80">
        <v>143511148</v>
      </c>
      <c r="B2042" s="41" t="s">
        <v>191</v>
      </c>
      <c r="C2042" s="58" t="s">
        <v>37</v>
      </c>
      <c r="D2042" s="61">
        <v>232</v>
      </c>
      <c r="E2042" s="81" t="s">
        <v>195</v>
      </c>
      <c r="F2042" s="51"/>
    </row>
    <row r="2043" spans="1:6" x14ac:dyDescent="0.15">
      <c r="A2043" s="80">
        <v>143511148</v>
      </c>
      <c r="B2043" s="41" t="s">
        <v>191</v>
      </c>
      <c r="C2043" s="58" t="s">
        <v>37</v>
      </c>
      <c r="D2043" s="59">
        <v>8352</v>
      </c>
      <c r="E2043" s="81" t="s">
        <v>195</v>
      </c>
      <c r="F2043" s="50"/>
    </row>
    <row r="2044" spans="1:6" x14ac:dyDescent="0.15">
      <c r="A2044" s="80">
        <v>143511149</v>
      </c>
      <c r="B2044" s="41" t="s">
        <v>191</v>
      </c>
      <c r="C2044" s="58" t="s">
        <v>37</v>
      </c>
      <c r="D2044" s="61">
        <v>1485</v>
      </c>
      <c r="E2044" s="81" t="s">
        <v>195</v>
      </c>
      <c r="F2044" s="51"/>
    </row>
    <row r="2045" spans="1:6" x14ac:dyDescent="0.15">
      <c r="A2045" s="80">
        <v>143511149</v>
      </c>
      <c r="B2045" s="41" t="s">
        <v>191</v>
      </c>
      <c r="C2045" s="58" t="s">
        <v>37</v>
      </c>
      <c r="D2045" s="59">
        <v>2784</v>
      </c>
      <c r="E2045" s="81" t="s">
        <v>195</v>
      </c>
      <c r="F2045" s="50"/>
    </row>
    <row r="2046" spans="1:6" x14ac:dyDescent="0.15">
      <c r="A2046" s="80">
        <v>143511152</v>
      </c>
      <c r="B2046" s="41" t="s">
        <v>191</v>
      </c>
      <c r="C2046" s="58" t="s">
        <v>37</v>
      </c>
      <c r="D2046" s="61">
        <v>836</v>
      </c>
      <c r="E2046" s="81" t="s">
        <v>195</v>
      </c>
      <c r="F2046" s="51"/>
    </row>
    <row r="2047" spans="1:6" x14ac:dyDescent="0.15">
      <c r="A2047" s="80">
        <v>143511168</v>
      </c>
      <c r="B2047" s="41" t="s">
        <v>191</v>
      </c>
      <c r="C2047" s="58" t="s">
        <v>78</v>
      </c>
      <c r="D2047" s="59">
        <v>502</v>
      </c>
      <c r="E2047" s="81" t="s">
        <v>195</v>
      </c>
      <c r="F2047" s="50"/>
    </row>
    <row r="2048" spans="1:6" x14ac:dyDescent="0.15">
      <c r="A2048" s="80">
        <v>143511168</v>
      </c>
      <c r="B2048" s="41" t="s">
        <v>191</v>
      </c>
      <c r="C2048" s="58" t="s">
        <v>78</v>
      </c>
      <c r="D2048" s="61">
        <v>1300</v>
      </c>
      <c r="E2048" s="81" t="s">
        <v>195</v>
      </c>
      <c r="F2048" s="51"/>
    </row>
    <row r="2049" spans="1:6" x14ac:dyDescent="0.15">
      <c r="A2049" s="80">
        <v>143511168</v>
      </c>
      <c r="B2049" s="41" t="s">
        <v>191</v>
      </c>
      <c r="C2049" s="58" t="s">
        <v>78</v>
      </c>
      <c r="D2049" s="59">
        <v>940</v>
      </c>
      <c r="E2049" s="81" t="s">
        <v>195</v>
      </c>
      <c r="F2049" s="51"/>
    </row>
    <row r="2050" spans="1:6" x14ac:dyDescent="0.15">
      <c r="A2050" s="80">
        <v>143511168</v>
      </c>
      <c r="B2050" s="41" t="s">
        <v>191</v>
      </c>
      <c r="C2050" s="58" t="s">
        <v>78</v>
      </c>
      <c r="D2050" s="61">
        <v>1316</v>
      </c>
      <c r="E2050" s="81" t="s">
        <v>195</v>
      </c>
      <c r="F2050" s="51"/>
    </row>
    <row r="2051" spans="1:6" x14ac:dyDescent="0.15">
      <c r="A2051" s="80">
        <v>143511173</v>
      </c>
      <c r="B2051" s="41" t="s">
        <v>191</v>
      </c>
      <c r="C2051" s="58" t="s">
        <v>78</v>
      </c>
      <c r="D2051" s="59">
        <v>45936</v>
      </c>
      <c r="E2051" s="81" t="s">
        <v>195</v>
      </c>
      <c r="F2051" s="51"/>
    </row>
    <row r="2052" spans="1:6" x14ac:dyDescent="0.15">
      <c r="A2052" s="80">
        <v>143511174</v>
      </c>
      <c r="B2052" s="41" t="s">
        <v>191</v>
      </c>
      <c r="C2052" s="58" t="s">
        <v>78</v>
      </c>
      <c r="D2052" s="61">
        <v>45936</v>
      </c>
      <c r="E2052" s="81" t="s">
        <v>195</v>
      </c>
      <c r="F2052" s="50"/>
    </row>
    <row r="2053" spans="1:6" x14ac:dyDescent="0.15">
      <c r="A2053" s="80">
        <v>143511175</v>
      </c>
      <c r="B2053" s="41" t="s">
        <v>191</v>
      </c>
      <c r="C2053" s="58" t="s">
        <v>78</v>
      </c>
      <c r="D2053" s="61">
        <v>5847</v>
      </c>
      <c r="E2053" s="81" t="s">
        <v>195</v>
      </c>
      <c r="F2053" s="51"/>
    </row>
    <row r="2054" spans="1:6" x14ac:dyDescent="0.15">
      <c r="A2054" s="80">
        <v>143511175</v>
      </c>
      <c r="B2054" s="41" t="s">
        <v>191</v>
      </c>
      <c r="C2054" s="58" t="s">
        <v>78</v>
      </c>
      <c r="D2054" s="59">
        <v>8352</v>
      </c>
      <c r="E2054" s="81" t="s">
        <v>195</v>
      </c>
      <c r="F2054" s="50"/>
    </row>
    <row r="2055" spans="1:6" x14ac:dyDescent="0.15">
      <c r="A2055" s="80">
        <v>143511175</v>
      </c>
      <c r="B2055" s="41" t="s">
        <v>191</v>
      </c>
      <c r="C2055" s="58" t="s">
        <v>78</v>
      </c>
      <c r="D2055" s="61">
        <v>4176</v>
      </c>
      <c r="E2055" s="81" t="s">
        <v>195</v>
      </c>
      <c r="F2055" s="50"/>
    </row>
    <row r="2056" spans="1:6" x14ac:dyDescent="0.15">
      <c r="A2056" s="80">
        <v>143511188</v>
      </c>
      <c r="B2056" s="41" t="s">
        <v>191</v>
      </c>
      <c r="C2056" s="58" t="s">
        <v>37</v>
      </c>
      <c r="D2056" s="59">
        <v>232</v>
      </c>
      <c r="E2056" s="81" t="s">
        <v>195</v>
      </c>
      <c r="F2056" s="51"/>
    </row>
    <row r="2057" spans="1:6" x14ac:dyDescent="0.15">
      <c r="A2057" s="80">
        <v>143511188</v>
      </c>
      <c r="B2057" s="41" t="s">
        <v>191</v>
      </c>
      <c r="C2057" s="58" t="s">
        <v>37</v>
      </c>
      <c r="D2057" s="59">
        <v>464</v>
      </c>
      <c r="E2057" s="81" t="s">
        <v>195</v>
      </c>
      <c r="F2057" s="51"/>
    </row>
    <row r="2058" spans="1:6" x14ac:dyDescent="0.15">
      <c r="A2058" s="80">
        <v>143511189</v>
      </c>
      <c r="B2058" s="41" t="s">
        <v>191</v>
      </c>
      <c r="C2058" s="58" t="s">
        <v>37</v>
      </c>
      <c r="D2058" s="59">
        <v>2228</v>
      </c>
      <c r="E2058" s="81" t="s">
        <v>195</v>
      </c>
      <c r="F2058" s="50"/>
    </row>
    <row r="2059" spans="1:6" x14ac:dyDescent="0.15">
      <c r="A2059" s="80">
        <v>143511189</v>
      </c>
      <c r="B2059" s="41" t="s">
        <v>191</v>
      </c>
      <c r="C2059" s="58" t="s">
        <v>37</v>
      </c>
      <c r="D2059" s="59">
        <v>4455</v>
      </c>
      <c r="E2059" s="81" t="s">
        <v>195</v>
      </c>
      <c r="F2059" s="51"/>
    </row>
    <row r="2060" spans="1:6" x14ac:dyDescent="0.15">
      <c r="A2060" s="80">
        <v>143511189</v>
      </c>
      <c r="B2060" s="41" t="s">
        <v>191</v>
      </c>
      <c r="C2060" s="58" t="s">
        <v>37</v>
      </c>
      <c r="D2060" s="61">
        <v>743</v>
      </c>
      <c r="E2060" s="81" t="s">
        <v>195</v>
      </c>
      <c r="F2060" s="51"/>
    </row>
    <row r="2061" spans="1:6" x14ac:dyDescent="0.15">
      <c r="A2061" s="80">
        <v>143511194</v>
      </c>
      <c r="B2061" s="41" t="s">
        <v>191</v>
      </c>
      <c r="C2061" s="58" t="s">
        <v>37</v>
      </c>
      <c r="D2061" s="59">
        <v>140</v>
      </c>
      <c r="E2061" s="81" t="s">
        <v>195</v>
      </c>
      <c r="F2061" s="51"/>
    </row>
    <row r="2062" spans="1:6" x14ac:dyDescent="0.15">
      <c r="A2062" s="80">
        <v>143511194</v>
      </c>
      <c r="B2062" s="41" t="s">
        <v>191</v>
      </c>
      <c r="C2062" s="58" t="s">
        <v>37</v>
      </c>
      <c r="D2062" s="61">
        <v>140</v>
      </c>
      <c r="E2062" s="81" t="s">
        <v>195</v>
      </c>
      <c r="F2062" s="50"/>
    </row>
    <row r="2063" spans="1:6" x14ac:dyDescent="0.15">
      <c r="A2063" s="80">
        <v>143511201</v>
      </c>
      <c r="B2063" s="41" t="s">
        <v>191</v>
      </c>
      <c r="C2063" s="58" t="s">
        <v>144</v>
      </c>
      <c r="D2063" s="61">
        <v>3267</v>
      </c>
      <c r="E2063" s="81" t="s">
        <v>195</v>
      </c>
      <c r="F2063" s="51"/>
    </row>
    <row r="2064" spans="1:6" x14ac:dyDescent="0.15">
      <c r="A2064" s="80">
        <v>143511201</v>
      </c>
      <c r="B2064" s="41" t="s">
        <v>191</v>
      </c>
      <c r="C2064" s="58" t="s">
        <v>144</v>
      </c>
      <c r="D2064" s="59">
        <v>10691</v>
      </c>
      <c r="E2064" s="81" t="s">
        <v>195</v>
      </c>
      <c r="F2064" s="50"/>
    </row>
    <row r="2065" spans="1:6" x14ac:dyDescent="0.15">
      <c r="A2065" s="80">
        <v>143511209</v>
      </c>
      <c r="B2065" s="41" t="s">
        <v>191</v>
      </c>
      <c r="C2065" s="58" t="s">
        <v>7</v>
      </c>
      <c r="D2065" s="59">
        <v>713</v>
      </c>
      <c r="E2065" s="81" t="s">
        <v>195</v>
      </c>
      <c r="F2065" s="51"/>
    </row>
    <row r="2066" spans="1:6" x14ac:dyDescent="0.15">
      <c r="A2066" s="80">
        <v>143521222</v>
      </c>
      <c r="B2066" s="41" t="s">
        <v>191</v>
      </c>
      <c r="C2066" s="58" t="s">
        <v>37</v>
      </c>
      <c r="D2066" s="61">
        <v>47</v>
      </c>
      <c r="E2066" s="81" t="s">
        <v>195</v>
      </c>
      <c r="F2066" s="50"/>
    </row>
    <row r="2067" spans="1:6" x14ac:dyDescent="0.15">
      <c r="A2067" s="80">
        <v>143521222</v>
      </c>
      <c r="B2067" s="41" t="s">
        <v>191</v>
      </c>
      <c r="C2067" s="58" t="s">
        <v>37</v>
      </c>
      <c r="D2067" s="59">
        <v>279</v>
      </c>
      <c r="E2067" s="81" t="s">
        <v>195</v>
      </c>
      <c r="F2067" s="51"/>
    </row>
    <row r="2068" spans="1:6" x14ac:dyDescent="0.15">
      <c r="A2068" s="80">
        <v>143521222</v>
      </c>
      <c r="B2068" s="41" t="s">
        <v>191</v>
      </c>
      <c r="C2068" s="58" t="s">
        <v>37</v>
      </c>
      <c r="D2068" s="61">
        <v>1671</v>
      </c>
      <c r="E2068" s="81" t="s">
        <v>195</v>
      </c>
      <c r="F2068" s="50"/>
    </row>
    <row r="2069" spans="1:6" x14ac:dyDescent="0.15">
      <c r="A2069" s="80">
        <v>143521222</v>
      </c>
      <c r="B2069" s="41" t="s">
        <v>191</v>
      </c>
      <c r="C2069" s="58" t="s">
        <v>37</v>
      </c>
      <c r="D2069" s="61">
        <v>348</v>
      </c>
      <c r="E2069" s="81" t="s">
        <v>195</v>
      </c>
      <c r="F2069" s="51"/>
    </row>
    <row r="2070" spans="1:6" x14ac:dyDescent="0.15">
      <c r="A2070" s="80">
        <v>143521222</v>
      </c>
      <c r="B2070" s="41" t="s">
        <v>191</v>
      </c>
      <c r="C2070" s="58" t="s">
        <v>37</v>
      </c>
      <c r="D2070" s="59">
        <v>8352</v>
      </c>
      <c r="E2070" s="81" t="s">
        <v>195</v>
      </c>
      <c r="F2070" s="50"/>
    </row>
    <row r="2071" spans="1:6" x14ac:dyDescent="0.15">
      <c r="A2071" s="80">
        <v>143521224</v>
      </c>
      <c r="B2071" s="41" t="s">
        <v>191</v>
      </c>
      <c r="C2071" s="58" t="s">
        <v>37</v>
      </c>
      <c r="D2071" s="61">
        <v>1485</v>
      </c>
      <c r="E2071" s="81" t="s">
        <v>195</v>
      </c>
      <c r="F2071" s="51"/>
    </row>
    <row r="2072" spans="1:6" x14ac:dyDescent="0.15">
      <c r="A2072" s="80">
        <v>143521224</v>
      </c>
      <c r="B2072" s="41" t="s">
        <v>191</v>
      </c>
      <c r="C2072" s="58" t="s">
        <v>37</v>
      </c>
      <c r="D2072" s="59">
        <v>14848</v>
      </c>
      <c r="E2072" s="81" t="s">
        <v>195</v>
      </c>
      <c r="F2072" s="50"/>
    </row>
    <row r="2073" spans="1:6" x14ac:dyDescent="0.15">
      <c r="A2073" s="80">
        <v>143521224</v>
      </c>
      <c r="B2073" s="41" t="s">
        <v>191</v>
      </c>
      <c r="C2073" s="58" t="s">
        <v>37</v>
      </c>
      <c r="D2073" s="59">
        <v>6682</v>
      </c>
      <c r="E2073" s="81" t="s">
        <v>195</v>
      </c>
      <c r="F2073" s="51"/>
    </row>
    <row r="2074" spans="1:6" x14ac:dyDescent="0.15">
      <c r="A2074" s="80">
        <v>143521224</v>
      </c>
      <c r="B2074" s="41" t="s">
        <v>191</v>
      </c>
      <c r="C2074" s="58" t="s">
        <v>37</v>
      </c>
      <c r="D2074" s="61">
        <v>2228</v>
      </c>
      <c r="E2074" s="81" t="s">
        <v>195</v>
      </c>
      <c r="F2074" s="51"/>
    </row>
    <row r="2075" spans="1:6" x14ac:dyDescent="0.15">
      <c r="A2075" s="80">
        <v>143521231</v>
      </c>
      <c r="B2075" s="41" t="s">
        <v>191</v>
      </c>
      <c r="C2075" s="58" t="s">
        <v>37</v>
      </c>
      <c r="D2075" s="59">
        <v>1601</v>
      </c>
      <c r="E2075" s="81" t="s">
        <v>195</v>
      </c>
      <c r="F2075" s="50"/>
    </row>
    <row r="2076" spans="1:6" x14ac:dyDescent="0.15">
      <c r="A2076" s="80">
        <v>143521245</v>
      </c>
      <c r="B2076" s="41" t="s">
        <v>191</v>
      </c>
      <c r="C2076" s="58" t="s">
        <v>37</v>
      </c>
      <c r="D2076" s="61">
        <v>418</v>
      </c>
      <c r="E2076" s="81" t="s">
        <v>195</v>
      </c>
      <c r="F2076" s="51"/>
    </row>
    <row r="2077" spans="1:6" x14ac:dyDescent="0.15">
      <c r="A2077" s="80">
        <v>143521245</v>
      </c>
      <c r="B2077" s="41" t="s">
        <v>191</v>
      </c>
      <c r="C2077" s="58" t="s">
        <v>37</v>
      </c>
      <c r="D2077" s="59">
        <v>1114</v>
      </c>
      <c r="E2077" s="81" t="s">
        <v>195</v>
      </c>
      <c r="F2077" s="50"/>
    </row>
    <row r="2078" spans="1:6" x14ac:dyDescent="0.15">
      <c r="A2078" s="80">
        <v>143521245</v>
      </c>
      <c r="B2078" s="41" t="s">
        <v>191</v>
      </c>
      <c r="C2078" s="58" t="s">
        <v>37</v>
      </c>
      <c r="D2078" s="61">
        <v>1114</v>
      </c>
      <c r="E2078" s="81" t="s">
        <v>195</v>
      </c>
      <c r="F2078" s="51"/>
    </row>
    <row r="2079" spans="1:6" x14ac:dyDescent="0.15">
      <c r="A2079" s="80">
        <v>143521272</v>
      </c>
      <c r="B2079" s="41" t="s">
        <v>191</v>
      </c>
      <c r="C2079" s="58" t="s">
        <v>37</v>
      </c>
      <c r="D2079" s="59">
        <v>6264</v>
      </c>
      <c r="E2079" s="81" t="s">
        <v>195</v>
      </c>
      <c r="F2079" s="51"/>
    </row>
    <row r="2080" spans="1:6" x14ac:dyDescent="0.15">
      <c r="A2080" s="80">
        <v>143521272</v>
      </c>
      <c r="B2080" s="41" t="s">
        <v>191</v>
      </c>
      <c r="C2080" s="58" t="s">
        <v>37</v>
      </c>
      <c r="D2080" s="59">
        <v>580</v>
      </c>
      <c r="E2080" s="81" t="s">
        <v>195</v>
      </c>
      <c r="F2080" s="50"/>
    </row>
    <row r="2081" spans="1:6" x14ac:dyDescent="0.15">
      <c r="A2081" s="80">
        <v>143521274</v>
      </c>
      <c r="B2081" s="41" t="s">
        <v>191</v>
      </c>
      <c r="C2081" s="58" t="s">
        <v>37</v>
      </c>
      <c r="D2081" s="61">
        <v>7424</v>
      </c>
      <c r="E2081" s="81" t="s">
        <v>195</v>
      </c>
      <c r="F2081" s="50"/>
    </row>
    <row r="2082" spans="1:6" x14ac:dyDescent="0.15">
      <c r="A2082" s="80">
        <v>143521274</v>
      </c>
      <c r="B2082" s="41" t="s">
        <v>191</v>
      </c>
      <c r="C2082" s="58" t="s">
        <v>37</v>
      </c>
      <c r="D2082" s="59">
        <v>4455</v>
      </c>
      <c r="E2082" s="81" t="s">
        <v>195</v>
      </c>
      <c r="F2082" s="51"/>
    </row>
    <row r="2083" spans="1:6" x14ac:dyDescent="0.15">
      <c r="A2083" s="80">
        <v>143521285</v>
      </c>
      <c r="B2083" s="41" t="s">
        <v>191</v>
      </c>
      <c r="C2083" s="58" t="s">
        <v>7</v>
      </c>
      <c r="D2083" s="61">
        <v>418</v>
      </c>
      <c r="E2083" s="81" t="s">
        <v>195</v>
      </c>
      <c r="F2083" s="50"/>
    </row>
    <row r="2084" spans="1:6" x14ac:dyDescent="0.15">
      <c r="A2084" s="80">
        <v>143521289</v>
      </c>
      <c r="B2084" s="41" t="s">
        <v>191</v>
      </c>
      <c r="C2084" s="58" t="s">
        <v>7</v>
      </c>
      <c r="D2084" s="61">
        <v>84</v>
      </c>
      <c r="E2084" s="81" t="s">
        <v>195</v>
      </c>
      <c r="F2084" s="50"/>
    </row>
    <row r="2085" spans="1:6" x14ac:dyDescent="0.15">
      <c r="A2085" s="80">
        <v>143521300</v>
      </c>
      <c r="B2085" s="41" t="s">
        <v>191</v>
      </c>
      <c r="C2085" s="58" t="s">
        <v>37</v>
      </c>
      <c r="D2085" s="61">
        <v>4176</v>
      </c>
      <c r="E2085" s="81" t="s">
        <v>195</v>
      </c>
      <c r="F2085" s="51"/>
    </row>
    <row r="2086" spans="1:6" x14ac:dyDescent="0.15">
      <c r="A2086" s="80">
        <v>143521300</v>
      </c>
      <c r="B2086" s="41" t="s">
        <v>191</v>
      </c>
      <c r="C2086" s="58" t="s">
        <v>37</v>
      </c>
      <c r="D2086" s="59">
        <v>4009</v>
      </c>
      <c r="E2086" s="81" t="s">
        <v>195</v>
      </c>
      <c r="F2086" s="51"/>
    </row>
    <row r="2087" spans="1:6" x14ac:dyDescent="0.15">
      <c r="A2087" s="80">
        <v>143521302</v>
      </c>
      <c r="B2087" s="41" t="s">
        <v>191</v>
      </c>
      <c r="C2087" s="58" t="s">
        <v>37</v>
      </c>
      <c r="D2087" s="59">
        <v>3341</v>
      </c>
      <c r="E2087" s="81" t="s">
        <v>195</v>
      </c>
      <c r="F2087" s="50"/>
    </row>
    <row r="2088" spans="1:6" x14ac:dyDescent="0.15">
      <c r="A2088" s="80">
        <v>143521324</v>
      </c>
      <c r="B2088" s="41" t="s">
        <v>191</v>
      </c>
      <c r="C2088" s="58" t="s">
        <v>37</v>
      </c>
      <c r="D2088" s="61">
        <v>836</v>
      </c>
      <c r="E2088" s="81" t="s">
        <v>195</v>
      </c>
      <c r="F2088" s="50"/>
    </row>
    <row r="2089" spans="1:6" x14ac:dyDescent="0.15">
      <c r="A2089" s="80">
        <v>143521324</v>
      </c>
      <c r="B2089" s="41" t="s">
        <v>191</v>
      </c>
      <c r="C2089" s="58" t="s">
        <v>37</v>
      </c>
      <c r="D2089" s="59">
        <v>464</v>
      </c>
      <c r="E2089" s="81" t="s">
        <v>195</v>
      </c>
      <c r="F2089" s="50"/>
    </row>
    <row r="2090" spans="1:6" x14ac:dyDescent="0.15">
      <c r="A2090" s="80">
        <v>143521324</v>
      </c>
      <c r="B2090" s="41" t="s">
        <v>191</v>
      </c>
      <c r="C2090" s="58" t="s">
        <v>37</v>
      </c>
      <c r="D2090" s="59">
        <v>4176</v>
      </c>
      <c r="E2090" s="81" t="s">
        <v>195</v>
      </c>
      <c r="F2090" s="51"/>
    </row>
    <row r="2091" spans="1:6" x14ac:dyDescent="0.15">
      <c r="A2091" s="80">
        <v>143521324</v>
      </c>
      <c r="B2091" s="41" t="s">
        <v>191</v>
      </c>
      <c r="C2091" s="58" t="s">
        <v>37</v>
      </c>
      <c r="D2091" s="61">
        <v>464</v>
      </c>
      <c r="E2091" s="81" t="s">
        <v>195</v>
      </c>
      <c r="F2091" s="50"/>
    </row>
    <row r="2092" spans="1:6" x14ac:dyDescent="0.15">
      <c r="A2092" s="80">
        <v>143521325</v>
      </c>
      <c r="B2092" s="41" t="s">
        <v>191</v>
      </c>
      <c r="C2092" s="58" t="s">
        <v>37</v>
      </c>
      <c r="D2092" s="61">
        <v>1671</v>
      </c>
      <c r="E2092" s="81" t="s">
        <v>195</v>
      </c>
      <c r="F2092" s="50"/>
    </row>
    <row r="2093" spans="1:6" x14ac:dyDescent="0.15">
      <c r="A2093" s="80">
        <v>143521325</v>
      </c>
      <c r="B2093" s="41" t="s">
        <v>191</v>
      </c>
      <c r="C2093" s="58" t="s">
        <v>37</v>
      </c>
      <c r="D2093" s="59">
        <v>743</v>
      </c>
      <c r="E2093" s="81" t="s">
        <v>195</v>
      </c>
      <c r="F2093" s="51"/>
    </row>
    <row r="2094" spans="1:6" x14ac:dyDescent="0.15">
      <c r="A2094" s="80">
        <v>143521342</v>
      </c>
      <c r="B2094" s="41" t="s">
        <v>191</v>
      </c>
      <c r="C2094" s="58" t="s">
        <v>37</v>
      </c>
      <c r="D2094" s="59">
        <v>140</v>
      </c>
      <c r="E2094" s="81" t="s">
        <v>195</v>
      </c>
      <c r="F2094" s="50"/>
    </row>
    <row r="2095" spans="1:6" x14ac:dyDescent="0.15">
      <c r="A2095" s="80">
        <v>143521342</v>
      </c>
      <c r="B2095" s="41" t="s">
        <v>191</v>
      </c>
      <c r="C2095" s="58" t="s">
        <v>37</v>
      </c>
      <c r="D2095" s="61">
        <v>279</v>
      </c>
      <c r="E2095" s="81" t="s">
        <v>195</v>
      </c>
      <c r="F2095" s="51"/>
    </row>
    <row r="2096" spans="1:6" x14ac:dyDescent="0.15">
      <c r="A2096" s="80">
        <v>143521342</v>
      </c>
      <c r="B2096" s="41" t="s">
        <v>191</v>
      </c>
      <c r="C2096" s="58" t="s">
        <v>37</v>
      </c>
      <c r="D2096" s="59">
        <v>279</v>
      </c>
      <c r="E2096" s="81" t="s">
        <v>195</v>
      </c>
      <c r="F2096" s="50"/>
    </row>
    <row r="2097" spans="1:6" x14ac:dyDescent="0.15">
      <c r="A2097" s="80">
        <v>143531365</v>
      </c>
      <c r="B2097" s="41" t="s">
        <v>191</v>
      </c>
      <c r="C2097" s="58" t="s">
        <v>37</v>
      </c>
      <c r="D2097" s="59">
        <v>464</v>
      </c>
      <c r="E2097" s="81" t="s">
        <v>195</v>
      </c>
      <c r="F2097" s="51"/>
    </row>
    <row r="2098" spans="1:6" x14ac:dyDescent="0.15">
      <c r="A2098" s="80">
        <v>143531365</v>
      </c>
      <c r="B2098" s="41" t="s">
        <v>191</v>
      </c>
      <c r="C2098" s="58" t="s">
        <v>37</v>
      </c>
      <c r="D2098" s="61">
        <v>464</v>
      </c>
      <c r="E2098" s="81" t="s">
        <v>195</v>
      </c>
      <c r="F2098" s="51"/>
    </row>
    <row r="2099" spans="1:6" x14ac:dyDescent="0.15">
      <c r="A2099" s="80">
        <v>143531366</v>
      </c>
      <c r="B2099" s="41" t="s">
        <v>191</v>
      </c>
      <c r="C2099" s="58" t="s">
        <v>37</v>
      </c>
      <c r="D2099" s="61">
        <v>1114</v>
      </c>
      <c r="E2099" s="81" t="s">
        <v>195</v>
      </c>
      <c r="F2099" s="51"/>
    </row>
    <row r="2100" spans="1:6" x14ac:dyDescent="0.15">
      <c r="A2100" s="80">
        <v>143531366</v>
      </c>
      <c r="B2100" s="41" t="s">
        <v>191</v>
      </c>
      <c r="C2100" s="58" t="s">
        <v>37</v>
      </c>
      <c r="D2100" s="59">
        <v>4381</v>
      </c>
      <c r="E2100" s="81" t="s">
        <v>195</v>
      </c>
      <c r="F2100" s="50"/>
    </row>
    <row r="2101" spans="1:6" x14ac:dyDescent="0.15">
      <c r="A2101" s="80">
        <v>143531382</v>
      </c>
      <c r="B2101" s="41" t="s">
        <v>191</v>
      </c>
      <c r="C2101" s="58" t="s">
        <v>37</v>
      </c>
      <c r="D2101" s="59">
        <v>446</v>
      </c>
      <c r="E2101" s="81" t="s">
        <v>195</v>
      </c>
      <c r="F2101" s="51"/>
    </row>
    <row r="2102" spans="1:6" x14ac:dyDescent="0.15">
      <c r="A2102" s="80">
        <v>143531393</v>
      </c>
      <c r="B2102" s="41" t="s">
        <v>191</v>
      </c>
      <c r="C2102" s="58" t="s">
        <v>7</v>
      </c>
      <c r="D2102" s="59">
        <v>251</v>
      </c>
      <c r="E2102" s="81" t="s">
        <v>195</v>
      </c>
      <c r="F2102" s="51"/>
    </row>
    <row r="2103" spans="1:6" x14ac:dyDescent="0.15">
      <c r="A2103" s="80">
        <v>143531423</v>
      </c>
      <c r="B2103" s="41" t="s">
        <v>191</v>
      </c>
      <c r="C2103" s="58" t="s">
        <v>37</v>
      </c>
      <c r="D2103" s="61">
        <v>464</v>
      </c>
      <c r="E2103" s="81" t="s">
        <v>195</v>
      </c>
      <c r="F2103" s="50"/>
    </row>
    <row r="2104" spans="1:6" x14ac:dyDescent="0.15">
      <c r="A2104" s="80">
        <v>143531425</v>
      </c>
      <c r="B2104" s="41" t="s">
        <v>191</v>
      </c>
      <c r="C2104" s="58" t="s">
        <v>37</v>
      </c>
      <c r="D2104" s="59">
        <v>1114</v>
      </c>
      <c r="E2104" s="81" t="s">
        <v>195</v>
      </c>
      <c r="F2104" s="51"/>
    </row>
    <row r="2105" spans="1:6" x14ac:dyDescent="0.15">
      <c r="A2105" s="80">
        <v>143531425</v>
      </c>
      <c r="B2105" s="41" t="s">
        <v>191</v>
      </c>
      <c r="C2105" s="58" t="s">
        <v>37</v>
      </c>
      <c r="D2105" s="61">
        <v>743</v>
      </c>
      <c r="E2105" s="81" t="s">
        <v>195</v>
      </c>
      <c r="F2105" s="50"/>
    </row>
    <row r="2106" spans="1:6" x14ac:dyDescent="0.15">
      <c r="A2106" s="80">
        <v>143531425</v>
      </c>
      <c r="B2106" s="41" t="s">
        <v>191</v>
      </c>
      <c r="C2106" s="58" t="s">
        <v>37</v>
      </c>
      <c r="D2106" s="59">
        <v>7424</v>
      </c>
      <c r="E2106" s="81" t="s">
        <v>195</v>
      </c>
      <c r="F2106" s="51"/>
    </row>
    <row r="2107" spans="1:6" x14ac:dyDescent="0.15">
      <c r="A2107" s="80">
        <v>143531425</v>
      </c>
      <c r="B2107" s="41" t="s">
        <v>191</v>
      </c>
      <c r="C2107" s="58" t="s">
        <v>37</v>
      </c>
      <c r="D2107" s="59">
        <v>4455</v>
      </c>
      <c r="E2107" s="81" t="s">
        <v>195</v>
      </c>
      <c r="F2107" s="51"/>
    </row>
    <row r="2108" spans="1:6" x14ac:dyDescent="0.15">
      <c r="A2108" s="80">
        <v>143531430</v>
      </c>
      <c r="B2108" s="41" t="s">
        <v>191</v>
      </c>
      <c r="C2108" s="58" t="s">
        <v>7</v>
      </c>
      <c r="D2108" s="61">
        <v>1253</v>
      </c>
      <c r="E2108" s="81" t="s">
        <v>195</v>
      </c>
      <c r="F2108" s="51"/>
    </row>
    <row r="2109" spans="1:6" x14ac:dyDescent="0.15">
      <c r="A2109" s="80">
        <v>143531432</v>
      </c>
      <c r="B2109" s="41" t="s">
        <v>191</v>
      </c>
      <c r="C2109" s="58" t="s">
        <v>37</v>
      </c>
      <c r="D2109" s="61">
        <v>464</v>
      </c>
      <c r="E2109" s="81" t="s">
        <v>195</v>
      </c>
      <c r="F2109" s="51"/>
    </row>
    <row r="2110" spans="1:6" x14ac:dyDescent="0.15">
      <c r="A2110" s="80">
        <v>143531433</v>
      </c>
      <c r="B2110" s="41" t="s">
        <v>191</v>
      </c>
      <c r="C2110" s="58" t="s">
        <v>37</v>
      </c>
      <c r="D2110" s="59">
        <v>1044</v>
      </c>
      <c r="E2110" s="81" t="s">
        <v>195</v>
      </c>
      <c r="F2110" s="51"/>
    </row>
    <row r="2111" spans="1:6" x14ac:dyDescent="0.15">
      <c r="A2111" s="80">
        <v>143531435</v>
      </c>
      <c r="B2111" s="41" t="s">
        <v>191</v>
      </c>
      <c r="C2111" s="58" t="s">
        <v>7</v>
      </c>
      <c r="D2111" s="59">
        <v>325</v>
      </c>
      <c r="E2111" s="81" t="s">
        <v>195</v>
      </c>
      <c r="F2111" s="51"/>
    </row>
    <row r="2112" spans="1:6" x14ac:dyDescent="0.15">
      <c r="A2112" s="80">
        <v>143531453</v>
      </c>
      <c r="B2112" s="41" t="s">
        <v>191</v>
      </c>
      <c r="C2112" s="58" t="s">
        <v>37</v>
      </c>
      <c r="D2112" s="61">
        <v>1671</v>
      </c>
      <c r="E2112" s="81" t="s">
        <v>195</v>
      </c>
      <c r="F2112" s="50"/>
    </row>
    <row r="2113" spans="1:6" x14ac:dyDescent="0.15">
      <c r="A2113" s="80">
        <v>143531453</v>
      </c>
      <c r="B2113" s="41" t="s">
        <v>191</v>
      </c>
      <c r="C2113" s="58" t="s">
        <v>37</v>
      </c>
      <c r="D2113" s="61">
        <v>464</v>
      </c>
      <c r="E2113" s="81" t="s">
        <v>195</v>
      </c>
      <c r="F2113" s="51"/>
    </row>
    <row r="2114" spans="1:6" x14ac:dyDescent="0.15">
      <c r="A2114" s="80">
        <v>143531453</v>
      </c>
      <c r="B2114" s="41" t="s">
        <v>191</v>
      </c>
      <c r="C2114" s="58" t="s">
        <v>37</v>
      </c>
      <c r="D2114" s="59">
        <v>4176</v>
      </c>
      <c r="E2114" s="81" t="s">
        <v>195</v>
      </c>
      <c r="F2114" s="51"/>
    </row>
    <row r="2115" spans="1:6" x14ac:dyDescent="0.15">
      <c r="A2115" s="80">
        <v>143531453</v>
      </c>
      <c r="B2115" s="41" t="s">
        <v>191</v>
      </c>
      <c r="C2115" s="58" t="s">
        <v>37</v>
      </c>
      <c r="D2115" s="61">
        <v>2005</v>
      </c>
      <c r="E2115" s="81" t="s">
        <v>195</v>
      </c>
      <c r="F2115" s="51"/>
    </row>
    <row r="2116" spans="1:6" x14ac:dyDescent="0.15">
      <c r="A2116" s="80">
        <v>143531454</v>
      </c>
      <c r="B2116" s="41" t="s">
        <v>191</v>
      </c>
      <c r="C2116" s="58" t="s">
        <v>37</v>
      </c>
      <c r="D2116" s="61">
        <v>557</v>
      </c>
      <c r="E2116" s="81" t="s">
        <v>195</v>
      </c>
      <c r="F2116" s="50"/>
    </row>
    <row r="2117" spans="1:6" x14ac:dyDescent="0.15">
      <c r="A2117" s="80">
        <v>143531454</v>
      </c>
      <c r="B2117" s="41" t="s">
        <v>191</v>
      </c>
      <c r="C2117" s="58" t="s">
        <v>37</v>
      </c>
      <c r="D2117" s="59">
        <v>743</v>
      </c>
      <c r="E2117" s="81" t="s">
        <v>195</v>
      </c>
      <c r="F2117" s="51"/>
    </row>
    <row r="2118" spans="1:6" x14ac:dyDescent="0.15">
      <c r="A2118" s="80">
        <v>143531454</v>
      </c>
      <c r="B2118" s="41" t="s">
        <v>191</v>
      </c>
      <c r="C2118" s="58" t="s">
        <v>37</v>
      </c>
      <c r="D2118" s="61">
        <v>7424</v>
      </c>
      <c r="E2118" s="81" t="s">
        <v>195</v>
      </c>
      <c r="F2118" s="51"/>
    </row>
    <row r="2119" spans="1:6" x14ac:dyDescent="0.15">
      <c r="A2119" s="80">
        <v>143531454</v>
      </c>
      <c r="B2119" s="41" t="s">
        <v>191</v>
      </c>
      <c r="C2119" s="58" t="s">
        <v>37</v>
      </c>
      <c r="D2119" s="59">
        <v>4455</v>
      </c>
      <c r="E2119" s="81" t="s">
        <v>195</v>
      </c>
      <c r="F2119" s="51"/>
    </row>
    <row r="2120" spans="1:6" x14ac:dyDescent="0.15">
      <c r="A2120" s="80">
        <v>143531458</v>
      </c>
      <c r="B2120" s="41" t="s">
        <v>191</v>
      </c>
      <c r="C2120" s="58" t="s">
        <v>37</v>
      </c>
      <c r="D2120" s="61">
        <v>1392</v>
      </c>
      <c r="E2120" s="81" t="s">
        <v>195</v>
      </c>
      <c r="F2120" s="50"/>
    </row>
    <row r="2121" spans="1:6" x14ac:dyDescent="0.15">
      <c r="A2121" s="80">
        <v>143531460</v>
      </c>
      <c r="B2121" s="41" t="s">
        <v>191</v>
      </c>
      <c r="C2121" s="58" t="s">
        <v>37</v>
      </c>
      <c r="D2121" s="61">
        <v>1601</v>
      </c>
      <c r="E2121" s="81" t="s">
        <v>195</v>
      </c>
      <c r="F2121" s="51"/>
    </row>
    <row r="2122" spans="1:6" x14ac:dyDescent="0.15">
      <c r="A2122" s="80">
        <v>143541475</v>
      </c>
      <c r="B2122" s="41" t="s">
        <v>191</v>
      </c>
      <c r="C2122" s="58" t="s">
        <v>37</v>
      </c>
      <c r="D2122" s="59">
        <v>279</v>
      </c>
      <c r="E2122" s="81" t="s">
        <v>195</v>
      </c>
      <c r="F2122" s="51"/>
    </row>
    <row r="2123" spans="1:6" x14ac:dyDescent="0.15">
      <c r="A2123" s="80">
        <v>143541475</v>
      </c>
      <c r="B2123" s="41" t="s">
        <v>191</v>
      </c>
      <c r="C2123" s="58" t="s">
        <v>37</v>
      </c>
      <c r="D2123" s="61">
        <v>1253</v>
      </c>
      <c r="E2123" s="81" t="s">
        <v>195</v>
      </c>
      <c r="F2123" s="51"/>
    </row>
    <row r="2124" spans="1:6" x14ac:dyDescent="0.15">
      <c r="A2124" s="80">
        <v>143541475</v>
      </c>
      <c r="B2124" s="41" t="s">
        <v>191</v>
      </c>
      <c r="C2124" s="58" t="s">
        <v>37</v>
      </c>
      <c r="D2124" s="61">
        <v>464</v>
      </c>
      <c r="E2124" s="81" t="s">
        <v>195</v>
      </c>
      <c r="F2124" s="51"/>
    </row>
    <row r="2125" spans="1:6" x14ac:dyDescent="0.15">
      <c r="A2125" s="80">
        <v>143541475</v>
      </c>
      <c r="B2125" s="41" t="s">
        <v>191</v>
      </c>
      <c r="C2125" s="58" t="s">
        <v>37</v>
      </c>
      <c r="D2125" s="61">
        <v>4176</v>
      </c>
      <c r="E2125" s="81" t="s">
        <v>195</v>
      </c>
      <c r="F2125" s="50"/>
    </row>
    <row r="2126" spans="1:6" x14ac:dyDescent="0.15">
      <c r="A2126" s="80">
        <v>143541477</v>
      </c>
      <c r="B2126" s="41" t="s">
        <v>191</v>
      </c>
      <c r="C2126" s="58" t="s">
        <v>37</v>
      </c>
      <c r="D2126" s="61">
        <v>1485</v>
      </c>
      <c r="E2126" s="81" t="s">
        <v>195</v>
      </c>
      <c r="F2126" s="51"/>
    </row>
    <row r="2127" spans="1:6" x14ac:dyDescent="0.15">
      <c r="A2127" s="80">
        <v>143541477</v>
      </c>
      <c r="B2127" s="41" t="s">
        <v>191</v>
      </c>
      <c r="C2127" s="58" t="s">
        <v>37</v>
      </c>
      <c r="D2127" s="59">
        <v>11099</v>
      </c>
      <c r="E2127" s="81" t="s">
        <v>195</v>
      </c>
      <c r="F2127" s="50"/>
    </row>
    <row r="2128" spans="1:6" x14ac:dyDescent="0.15">
      <c r="A2128" s="80">
        <v>143541486</v>
      </c>
      <c r="B2128" s="41" t="s">
        <v>191</v>
      </c>
      <c r="C2128" s="58" t="s">
        <v>37</v>
      </c>
      <c r="D2128" s="61">
        <v>140</v>
      </c>
      <c r="E2128" s="81" t="s">
        <v>195</v>
      </c>
      <c r="F2128" s="50"/>
    </row>
    <row r="2129" spans="1:6" x14ac:dyDescent="0.15">
      <c r="A2129" s="80">
        <v>143541486</v>
      </c>
      <c r="B2129" s="41" t="s">
        <v>191</v>
      </c>
      <c r="C2129" s="58" t="s">
        <v>37</v>
      </c>
      <c r="D2129" s="59">
        <v>140</v>
      </c>
      <c r="E2129" s="81" t="s">
        <v>195</v>
      </c>
      <c r="F2129" s="51"/>
    </row>
    <row r="2130" spans="1:6" x14ac:dyDescent="0.15">
      <c r="A2130" s="80">
        <v>143541486</v>
      </c>
      <c r="B2130" s="41" t="s">
        <v>191</v>
      </c>
      <c r="C2130" s="58" t="s">
        <v>37</v>
      </c>
      <c r="D2130" s="61">
        <v>836</v>
      </c>
      <c r="E2130" s="81" t="s">
        <v>195</v>
      </c>
      <c r="F2130" s="50"/>
    </row>
    <row r="2131" spans="1:6" x14ac:dyDescent="0.15">
      <c r="A2131" s="80">
        <v>143541486</v>
      </c>
      <c r="B2131" s="41" t="s">
        <v>191</v>
      </c>
      <c r="C2131" s="58" t="s">
        <v>37</v>
      </c>
      <c r="D2131" s="59">
        <v>836</v>
      </c>
      <c r="E2131" s="81" t="s">
        <v>195</v>
      </c>
      <c r="F2131" s="51"/>
    </row>
    <row r="2132" spans="1:6" x14ac:dyDescent="0.15">
      <c r="A2132" s="80">
        <v>143541486</v>
      </c>
      <c r="B2132" s="41" t="s">
        <v>191</v>
      </c>
      <c r="C2132" s="58" t="s">
        <v>37</v>
      </c>
      <c r="D2132" s="61">
        <v>140</v>
      </c>
      <c r="E2132" s="81" t="s">
        <v>195</v>
      </c>
      <c r="F2132" s="50"/>
    </row>
    <row r="2133" spans="1:6" x14ac:dyDescent="0.15">
      <c r="A2133" s="80">
        <v>143541505</v>
      </c>
      <c r="B2133" s="41" t="s">
        <v>191</v>
      </c>
      <c r="C2133" s="58" t="s">
        <v>37</v>
      </c>
      <c r="D2133" s="61">
        <v>70</v>
      </c>
      <c r="E2133" s="81" t="s">
        <v>195</v>
      </c>
      <c r="F2133" s="51"/>
    </row>
    <row r="2134" spans="1:6" x14ac:dyDescent="0.15">
      <c r="A2134" s="80">
        <v>143541505</v>
      </c>
      <c r="B2134" s="41" t="s">
        <v>191</v>
      </c>
      <c r="C2134" s="58" t="s">
        <v>37</v>
      </c>
      <c r="D2134" s="59">
        <v>279</v>
      </c>
      <c r="E2134" s="81" t="s">
        <v>195</v>
      </c>
      <c r="F2134" s="51"/>
    </row>
    <row r="2135" spans="1:6" x14ac:dyDescent="0.15">
      <c r="A2135" s="80">
        <v>143541505</v>
      </c>
      <c r="B2135" s="41" t="s">
        <v>191</v>
      </c>
      <c r="C2135" s="58" t="s">
        <v>37</v>
      </c>
      <c r="D2135" s="61">
        <v>418</v>
      </c>
      <c r="E2135" s="81" t="s">
        <v>195</v>
      </c>
      <c r="F2135" s="51"/>
    </row>
    <row r="2136" spans="1:6" x14ac:dyDescent="0.15">
      <c r="A2136" s="80">
        <v>143541505</v>
      </c>
      <c r="B2136" s="41" t="s">
        <v>191</v>
      </c>
      <c r="C2136" s="58" t="s">
        <v>37</v>
      </c>
      <c r="D2136" s="61">
        <v>464</v>
      </c>
      <c r="E2136" s="81" t="s">
        <v>195</v>
      </c>
      <c r="F2136" s="50"/>
    </row>
    <row r="2137" spans="1:6" x14ac:dyDescent="0.15">
      <c r="A2137" s="80">
        <v>143541505</v>
      </c>
      <c r="B2137" s="41" t="s">
        <v>191</v>
      </c>
      <c r="C2137" s="58" t="s">
        <v>37</v>
      </c>
      <c r="D2137" s="59">
        <v>12528</v>
      </c>
      <c r="E2137" s="81" t="s">
        <v>195</v>
      </c>
      <c r="F2137" s="51"/>
    </row>
    <row r="2138" spans="1:6" x14ac:dyDescent="0.15">
      <c r="A2138" s="80">
        <v>143541506</v>
      </c>
      <c r="B2138" s="41" t="s">
        <v>191</v>
      </c>
      <c r="C2138" s="58" t="s">
        <v>37</v>
      </c>
      <c r="D2138" s="61">
        <v>1114</v>
      </c>
      <c r="E2138" s="81" t="s">
        <v>195</v>
      </c>
      <c r="F2138" s="51"/>
    </row>
    <row r="2139" spans="1:6" x14ac:dyDescent="0.15">
      <c r="A2139" s="80">
        <v>143541506</v>
      </c>
      <c r="B2139" s="41" t="s">
        <v>191</v>
      </c>
      <c r="C2139" s="58" t="s">
        <v>37</v>
      </c>
      <c r="D2139" s="61">
        <v>4455</v>
      </c>
      <c r="E2139" s="81" t="s">
        <v>195</v>
      </c>
      <c r="F2139" s="50"/>
    </row>
    <row r="2140" spans="1:6" x14ac:dyDescent="0.15">
      <c r="A2140" s="80">
        <v>143541532</v>
      </c>
      <c r="B2140" s="41" t="s">
        <v>191</v>
      </c>
      <c r="C2140" s="58" t="s">
        <v>37</v>
      </c>
      <c r="D2140" s="59">
        <v>2506</v>
      </c>
      <c r="E2140" s="81" t="s">
        <v>195</v>
      </c>
      <c r="F2140" s="51"/>
    </row>
    <row r="2141" spans="1:6" x14ac:dyDescent="0.15">
      <c r="A2141" s="80">
        <v>143541535</v>
      </c>
      <c r="B2141" s="41" t="s">
        <v>191</v>
      </c>
      <c r="C2141" s="58" t="s">
        <v>37</v>
      </c>
      <c r="D2141" s="61">
        <v>557</v>
      </c>
      <c r="E2141" s="81" t="s">
        <v>195</v>
      </c>
      <c r="F2141" s="51"/>
    </row>
    <row r="2142" spans="1:6" x14ac:dyDescent="0.15">
      <c r="A2142" s="80">
        <v>143541535</v>
      </c>
      <c r="B2142" s="41" t="s">
        <v>191</v>
      </c>
      <c r="C2142" s="58" t="s">
        <v>37</v>
      </c>
      <c r="D2142" s="61">
        <v>743</v>
      </c>
      <c r="E2142" s="81" t="s">
        <v>195</v>
      </c>
      <c r="F2142" s="50"/>
    </row>
    <row r="2143" spans="1:6" x14ac:dyDescent="0.15">
      <c r="A2143" s="80">
        <v>143541535</v>
      </c>
      <c r="B2143" s="41" t="s">
        <v>191</v>
      </c>
      <c r="C2143" s="58" t="s">
        <v>37</v>
      </c>
      <c r="D2143" s="59">
        <v>3341</v>
      </c>
      <c r="E2143" s="81" t="s">
        <v>195</v>
      </c>
      <c r="F2143" s="50"/>
    </row>
    <row r="2144" spans="1:6" x14ac:dyDescent="0.15">
      <c r="A2144" s="80">
        <v>143541537</v>
      </c>
      <c r="B2144" s="41" t="s">
        <v>191</v>
      </c>
      <c r="C2144" s="58" t="s">
        <v>37</v>
      </c>
      <c r="D2144" s="59">
        <v>743</v>
      </c>
      <c r="E2144" s="81" t="s">
        <v>195</v>
      </c>
      <c r="F2144" s="51"/>
    </row>
    <row r="2145" spans="1:6" x14ac:dyDescent="0.15">
      <c r="A2145" s="80">
        <v>143541542</v>
      </c>
      <c r="B2145" s="41" t="s">
        <v>191</v>
      </c>
      <c r="C2145" s="58" t="s">
        <v>37</v>
      </c>
      <c r="D2145" s="59">
        <v>279</v>
      </c>
      <c r="E2145" s="81" t="s">
        <v>195</v>
      </c>
      <c r="F2145" s="50"/>
    </row>
    <row r="2146" spans="1:6" x14ac:dyDescent="0.15">
      <c r="A2146" s="80">
        <v>143541565</v>
      </c>
      <c r="B2146" s="41" t="s">
        <v>191</v>
      </c>
      <c r="C2146" s="58" t="s">
        <v>37</v>
      </c>
      <c r="D2146" s="61">
        <v>836</v>
      </c>
      <c r="E2146" s="81" t="s">
        <v>195</v>
      </c>
      <c r="F2146" s="51"/>
    </row>
    <row r="2147" spans="1:6" x14ac:dyDescent="0.15">
      <c r="A2147" s="80">
        <v>143541566</v>
      </c>
      <c r="B2147" s="41" t="s">
        <v>191</v>
      </c>
      <c r="C2147" s="58" t="s">
        <v>37</v>
      </c>
      <c r="D2147" s="61">
        <v>1003</v>
      </c>
      <c r="E2147" s="81" t="s">
        <v>195</v>
      </c>
      <c r="F2147" s="50"/>
    </row>
    <row r="2148" spans="1:6" x14ac:dyDescent="0.15">
      <c r="A2148" s="80">
        <v>143541566</v>
      </c>
      <c r="B2148" s="41" t="s">
        <v>191</v>
      </c>
      <c r="C2148" s="58" t="s">
        <v>37</v>
      </c>
      <c r="D2148" s="61">
        <v>743</v>
      </c>
      <c r="E2148" s="81" t="s">
        <v>195</v>
      </c>
      <c r="F2148" s="51"/>
    </row>
    <row r="2149" spans="1:6" x14ac:dyDescent="0.15">
      <c r="A2149" s="80">
        <v>143541573</v>
      </c>
      <c r="B2149" s="41" t="s">
        <v>191</v>
      </c>
      <c r="C2149" s="58" t="s">
        <v>37</v>
      </c>
      <c r="D2149" s="61">
        <v>1504</v>
      </c>
      <c r="E2149" s="81" t="s">
        <v>195</v>
      </c>
      <c r="F2149" s="50"/>
    </row>
    <row r="2150" spans="1:6" x14ac:dyDescent="0.15">
      <c r="A2150" s="80">
        <v>143541573</v>
      </c>
      <c r="B2150" s="41" t="s">
        <v>191</v>
      </c>
      <c r="C2150" s="58" t="s">
        <v>37</v>
      </c>
      <c r="D2150" s="59">
        <v>1601</v>
      </c>
      <c r="E2150" s="81" t="s">
        <v>195</v>
      </c>
      <c r="F2150" s="50"/>
    </row>
    <row r="2151" spans="1:6" x14ac:dyDescent="0.15">
      <c r="A2151" s="80">
        <v>143541573</v>
      </c>
      <c r="B2151" s="41" t="s">
        <v>191</v>
      </c>
      <c r="C2151" s="58" t="s">
        <v>37</v>
      </c>
      <c r="D2151" s="61">
        <v>2005</v>
      </c>
      <c r="E2151" s="81" t="s">
        <v>195</v>
      </c>
      <c r="F2151" s="50"/>
    </row>
    <row r="2152" spans="1:6" x14ac:dyDescent="0.15">
      <c r="A2152" s="80">
        <v>143541581</v>
      </c>
      <c r="B2152" s="41" t="s">
        <v>191</v>
      </c>
      <c r="C2152" s="58" t="s">
        <v>37</v>
      </c>
      <c r="D2152" s="59">
        <v>1253</v>
      </c>
      <c r="E2152" s="81" t="s">
        <v>195</v>
      </c>
      <c r="F2152" s="51"/>
    </row>
    <row r="2153" spans="1:6" x14ac:dyDescent="0.15">
      <c r="A2153" s="80">
        <v>143541594</v>
      </c>
      <c r="B2153" s="41" t="s">
        <v>191</v>
      </c>
      <c r="C2153" s="58" t="s">
        <v>7</v>
      </c>
      <c r="D2153" s="61">
        <v>335</v>
      </c>
      <c r="E2153" s="81" t="s">
        <v>195</v>
      </c>
      <c r="F2153" s="50"/>
    </row>
    <row r="2154" spans="1:6" x14ac:dyDescent="0.15">
      <c r="A2154" s="80">
        <v>143541595</v>
      </c>
      <c r="B2154" s="41" t="s">
        <v>191</v>
      </c>
      <c r="C2154" s="58" t="s">
        <v>37</v>
      </c>
      <c r="D2154" s="61">
        <v>464</v>
      </c>
      <c r="E2154" s="81" t="s">
        <v>195</v>
      </c>
      <c r="F2154" s="51"/>
    </row>
    <row r="2155" spans="1:6" x14ac:dyDescent="0.15">
      <c r="A2155" s="80">
        <v>143541595</v>
      </c>
      <c r="B2155" s="41" t="s">
        <v>191</v>
      </c>
      <c r="C2155" s="58" t="s">
        <v>37</v>
      </c>
      <c r="D2155" s="59">
        <v>4176</v>
      </c>
      <c r="E2155" s="81" t="s">
        <v>195</v>
      </c>
      <c r="F2155" s="50"/>
    </row>
    <row r="2156" spans="1:6" x14ac:dyDescent="0.15">
      <c r="A2156" s="80">
        <v>143541596</v>
      </c>
      <c r="B2156" s="41" t="s">
        <v>191</v>
      </c>
      <c r="C2156" s="58" t="s">
        <v>37</v>
      </c>
      <c r="D2156" s="59">
        <v>557</v>
      </c>
      <c r="E2156" s="81" t="s">
        <v>195</v>
      </c>
      <c r="F2156" s="50"/>
    </row>
    <row r="2157" spans="1:6" x14ac:dyDescent="0.15">
      <c r="A2157" s="80">
        <v>143541596</v>
      </c>
      <c r="B2157" s="41" t="s">
        <v>191</v>
      </c>
      <c r="C2157" s="58" t="s">
        <v>37</v>
      </c>
      <c r="D2157" s="59">
        <v>4455</v>
      </c>
      <c r="E2157" s="81" t="s">
        <v>195</v>
      </c>
      <c r="F2157" s="51"/>
    </row>
    <row r="2158" spans="1:6" x14ac:dyDescent="0.15">
      <c r="A2158" s="80">
        <v>143541596</v>
      </c>
      <c r="B2158" s="41" t="s">
        <v>191</v>
      </c>
      <c r="C2158" s="58" t="s">
        <v>37</v>
      </c>
      <c r="D2158" s="59">
        <v>4455</v>
      </c>
      <c r="E2158" s="81" t="s">
        <v>195</v>
      </c>
      <c r="F2158" s="50"/>
    </row>
    <row r="2159" spans="1:6" x14ac:dyDescent="0.15">
      <c r="A2159" s="80">
        <v>143541616</v>
      </c>
      <c r="B2159" s="41" t="s">
        <v>191</v>
      </c>
      <c r="C2159" s="58" t="s">
        <v>7</v>
      </c>
      <c r="D2159" s="59">
        <v>919</v>
      </c>
      <c r="E2159" s="81" t="s">
        <v>195</v>
      </c>
      <c r="F2159" s="50"/>
    </row>
    <row r="2160" spans="1:6" x14ac:dyDescent="0.15">
      <c r="A2160" s="82">
        <v>142634985</v>
      </c>
      <c r="B2160" s="41" t="s">
        <v>183</v>
      </c>
      <c r="C2160" s="83" t="s">
        <v>124</v>
      </c>
      <c r="D2160" s="59">
        <v>116</v>
      </c>
      <c r="E2160" s="58" t="s">
        <v>235</v>
      </c>
      <c r="F2160" s="51"/>
    </row>
    <row r="2161" spans="1:6" x14ac:dyDescent="0.15">
      <c r="A2161" s="82">
        <v>142634989</v>
      </c>
      <c r="B2161" s="41" t="s">
        <v>198</v>
      </c>
      <c r="C2161" s="83" t="s">
        <v>37</v>
      </c>
      <c r="D2161" s="59">
        <v>47</v>
      </c>
      <c r="E2161" s="58" t="s">
        <v>235</v>
      </c>
      <c r="F2161" s="50"/>
    </row>
    <row r="2162" spans="1:6" x14ac:dyDescent="0.15">
      <c r="A2162" s="82">
        <v>142634990</v>
      </c>
      <c r="B2162" s="41" t="s">
        <v>198</v>
      </c>
      <c r="C2162" s="83" t="s">
        <v>7</v>
      </c>
      <c r="D2162" s="59">
        <v>446</v>
      </c>
      <c r="E2162" s="58" t="s">
        <v>235</v>
      </c>
      <c r="F2162" s="51"/>
    </row>
    <row r="2163" spans="1:6" x14ac:dyDescent="0.15">
      <c r="A2163" s="82">
        <v>142635006</v>
      </c>
      <c r="B2163" s="41" t="s">
        <v>198</v>
      </c>
      <c r="C2163" s="83" t="s">
        <v>78</v>
      </c>
      <c r="D2163" s="59">
        <v>18338</v>
      </c>
      <c r="E2163" s="58" t="s">
        <v>235</v>
      </c>
      <c r="F2163" s="50"/>
    </row>
    <row r="2164" spans="1:6" x14ac:dyDescent="0.15">
      <c r="A2164" s="82">
        <v>142635013</v>
      </c>
      <c r="B2164" s="41" t="s">
        <v>198</v>
      </c>
      <c r="C2164" s="83" t="s">
        <v>37</v>
      </c>
      <c r="D2164" s="59">
        <v>279</v>
      </c>
      <c r="E2164" s="58" t="s">
        <v>235</v>
      </c>
      <c r="F2164" s="50"/>
    </row>
    <row r="2165" spans="1:6" x14ac:dyDescent="0.15">
      <c r="A2165" s="84">
        <v>142635013</v>
      </c>
      <c r="B2165" s="41" t="s">
        <v>198</v>
      </c>
      <c r="C2165" s="83" t="s">
        <v>37</v>
      </c>
      <c r="D2165" s="61">
        <v>140</v>
      </c>
      <c r="E2165" s="58" t="s">
        <v>235</v>
      </c>
      <c r="F2165" s="51"/>
    </row>
    <row r="2166" spans="1:6" x14ac:dyDescent="0.15">
      <c r="A2166" s="84">
        <v>142635013</v>
      </c>
      <c r="B2166" s="41" t="s">
        <v>198</v>
      </c>
      <c r="C2166" s="83" t="s">
        <v>37</v>
      </c>
      <c r="D2166" s="61">
        <v>2228</v>
      </c>
      <c r="E2166" s="58" t="s">
        <v>235</v>
      </c>
      <c r="F2166" s="50"/>
    </row>
    <row r="2167" spans="1:6" x14ac:dyDescent="0.15">
      <c r="A2167" s="82">
        <v>142635013</v>
      </c>
      <c r="B2167" s="41" t="s">
        <v>198</v>
      </c>
      <c r="C2167" s="83" t="s">
        <v>37</v>
      </c>
      <c r="D2167" s="59">
        <v>5568</v>
      </c>
      <c r="E2167" s="58" t="s">
        <v>235</v>
      </c>
      <c r="F2167" s="51"/>
    </row>
    <row r="2168" spans="1:6" x14ac:dyDescent="0.15">
      <c r="A2168" s="84">
        <v>142635013</v>
      </c>
      <c r="B2168" s="41" t="s">
        <v>198</v>
      </c>
      <c r="C2168" s="83" t="s">
        <v>37</v>
      </c>
      <c r="D2168" s="61">
        <v>836</v>
      </c>
      <c r="E2168" s="58" t="s">
        <v>235</v>
      </c>
      <c r="F2168" s="50"/>
    </row>
    <row r="2169" spans="1:6" x14ac:dyDescent="0.15">
      <c r="A2169" s="82">
        <v>142635013</v>
      </c>
      <c r="B2169" s="41" t="s">
        <v>198</v>
      </c>
      <c r="C2169" s="83" t="s">
        <v>37</v>
      </c>
      <c r="D2169" s="59">
        <v>1114</v>
      </c>
      <c r="E2169" s="58" t="s">
        <v>235</v>
      </c>
      <c r="F2169" s="51"/>
    </row>
    <row r="2170" spans="1:6" x14ac:dyDescent="0.15">
      <c r="A2170" s="84">
        <v>142635013</v>
      </c>
      <c r="B2170" s="41" t="s">
        <v>198</v>
      </c>
      <c r="C2170" s="83" t="s">
        <v>37</v>
      </c>
      <c r="D2170" s="61">
        <v>372</v>
      </c>
      <c r="E2170" s="58" t="s">
        <v>235</v>
      </c>
      <c r="F2170" s="51"/>
    </row>
    <row r="2171" spans="1:6" x14ac:dyDescent="0.15">
      <c r="A2171" s="84">
        <v>142635015</v>
      </c>
      <c r="B2171" s="41" t="s">
        <v>198</v>
      </c>
      <c r="C2171" s="83" t="s">
        <v>78</v>
      </c>
      <c r="D2171" s="61">
        <v>1300</v>
      </c>
      <c r="E2171" s="58" t="s">
        <v>235</v>
      </c>
      <c r="F2171" s="50"/>
    </row>
    <row r="2172" spans="1:6" x14ac:dyDescent="0.15">
      <c r="A2172" s="82">
        <v>142635018</v>
      </c>
      <c r="B2172" s="41" t="s">
        <v>198</v>
      </c>
      <c r="C2172" s="83" t="s">
        <v>7</v>
      </c>
      <c r="D2172" s="59">
        <v>75</v>
      </c>
      <c r="E2172" s="58" t="s">
        <v>235</v>
      </c>
      <c r="F2172" s="51"/>
    </row>
    <row r="2173" spans="1:6" x14ac:dyDescent="0.15">
      <c r="A2173" s="82">
        <v>142635022</v>
      </c>
      <c r="B2173" s="41" t="s">
        <v>198</v>
      </c>
      <c r="C2173" s="83" t="s">
        <v>78</v>
      </c>
      <c r="D2173" s="59">
        <v>6032</v>
      </c>
      <c r="E2173" s="58" t="s">
        <v>235</v>
      </c>
      <c r="F2173" s="51"/>
    </row>
    <row r="2174" spans="1:6" x14ac:dyDescent="0.15">
      <c r="A2174" s="84">
        <v>142635022</v>
      </c>
      <c r="B2174" s="41" t="s">
        <v>198</v>
      </c>
      <c r="C2174" s="83" t="s">
        <v>78</v>
      </c>
      <c r="D2174" s="61">
        <v>3898</v>
      </c>
      <c r="E2174" s="58" t="s">
        <v>235</v>
      </c>
      <c r="F2174" s="50"/>
    </row>
    <row r="2175" spans="1:6" x14ac:dyDescent="0.15">
      <c r="A2175" s="82">
        <v>142635022</v>
      </c>
      <c r="B2175" s="41" t="s">
        <v>198</v>
      </c>
      <c r="C2175" s="83" t="s">
        <v>78</v>
      </c>
      <c r="D2175" s="59">
        <v>16704</v>
      </c>
      <c r="E2175" s="58" t="s">
        <v>235</v>
      </c>
      <c r="F2175" s="51"/>
    </row>
    <row r="2176" spans="1:6" x14ac:dyDescent="0.15">
      <c r="A2176" s="82">
        <v>142635028</v>
      </c>
      <c r="B2176" s="41" t="s">
        <v>198</v>
      </c>
      <c r="C2176" s="83" t="s">
        <v>37</v>
      </c>
      <c r="D2176" s="59">
        <v>279</v>
      </c>
      <c r="E2176" s="58" t="s">
        <v>235</v>
      </c>
      <c r="F2176" s="51"/>
    </row>
    <row r="2177" spans="1:6" x14ac:dyDescent="0.15">
      <c r="A2177" s="84">
        <v>142635028</v>
      </c>
      <c r="B2177" s="41" t="s">
        <v>198</v>
      </c>
      <c r="C2177" s="83" t="s">
        <v>37</v>
      </c>
      <c r="D2177" s="61">
        <v>696</v>
      </c>
      <c r="E2177" s="58" t="s">
        <v>235</v>
      </c>
      <c r="F2177" s="51"/>
    </row>
    <row r="2178" spans="1:6" x14ac:dyDescent="0.15">
      <c r="A2178" s="84">
        <v>142635028</v>
      </c>
      <c r="B2178" s="41" t="s">
        <v>198</v>
      </c>
      <c r="C2178" s="83" t="s">
        <v>37</v>
      </c>
      <c r="D2178" s="61">
        <v>4009</v>
      </c>
      <c r="E2178" s="58" t="s">
        <v>235</v>
      </c>
      <c r="F2178" s="51"/>
    </row>
    <row r="2179" spans="1:6" x14ac:dyDescent="0.15">
      <c r="A2179" s="84">
        <v>142635033</v>
      </c>
      <c r="B2179" s="41" t="s">
        <v>198</v>
      </c>
      <c r="C2179" s="83" t="s">
        <v>37</v>
      </c>
      <c r="D2179" s="61">
        <v>279</v>
      </c>
      <c r="E2179" s="58" t="s">
        <v>235</v>
      </c>
      <c r="F2179" s="50"/>
    </row>
    <row r="2180" spans="1:6" x14ac:dyDescent="0.15">
      <c r="A2180" s="84">
        <v>142635034</v>
      </c>
      <c r="B2180" s="41" t="s">
        <v>198</v>
      </c>
      <c r="C2180" s="83" t="s">
        <v>37</v>
      </c>
      <c r="D2180" s="61">
        <v>140</v>
      </c>
      <c r="E2180" s="58" t="s">
        <v>235</v>
      </c>
      <c r="F2180" s="51"/>
    </row>
    <row r="2181" spans="1:6" x14ac:dyDescent="0.15">
      <c r="A2181" s="82">
        <v>142635034</v>
      </c>
      <c r="B2181" s="41" t="s">
        <v>198</v>
      </c>
      <c r="C2181" s="83" t="s">
        <v>37</v>
      </c>
      <c r="D2181" s="59">
        <v>279</v>
      </c>
      <c r="E2181" s="58" t="s">
        <v>235</v>
      </c>
      <c r="F2181" s="51"/>
    </row>
    <row r="2182" spans="1:6" x14ac:dyDescent="0.15">
      <c r="A2182" s="84">
        <v>142635034</v>
      </c>
      <c r="B2182" s="41" t="s">
        <v>198</v>
      </c>
      <c r="C2182" s="83" t="s">
        <v>37</v>
      </c>
      <c r="D2182" s="61">
        <v>279</v>
      </c>
      <c r="E2182" s="58" t="s">
        <v>235</v>
      </c>
      <c r="F2182" s="50"/>
    </row>
    <row r="2183" spans="1:6" x14ac:dyDescent="0.15">
      <c r="A2183" s="82">
        <v>142635039</v>
      </c>
      <c r="B2183" s="41" t="s">
        <v>198</v>
      </c>
      <c r="C2183" s="83" t="s">
        <v>124</v>
      </c>
      <c r="D2183" s="59">
        <v>1392</v>
      </c>
      <c r="E2183" s="58" t="s">
        <v>235</v>
      </c>
      <c r="F2183" s="51"/>
    </row>
    <row r="2184" spans="1:6" x14ac:dyDescent="0.15">
      <c r="A2184" s="84">
        <v>142635040</v>
      </c>
      <c r="B2184" s="41" t="s">
        <v>186</v>
      </c>
      <c r="C2184" s="83" t="s">
        <v>124</v>
      </c>
      <c r="D2184" s="61">
        <v>2320</v>
      </c>
      <c r="E2184" s="58" t="s">
        <v>235</v>
      </c>
      <c r="F2184" s="51"/>
    </row>
    <row r="2185" spans="1:6" x14ac:dyDescent="0.15">
      <c r="A2185" s="82">
        <v>142635044</v>
      </c>
      <c r="B2185" s="41" t="s">
        <v>198</v>
      </c>
      <c r="C2185" s="83" t="s">
        <v>144</v>
      </c>
      <c r="D2185" s="59">
        <v>11136</v>
      </c>
      <c r="E2185" s="58" t="s">
        <v>235</v>
      </c>
      <c r="F2185" s="51"/>
    </row>
    <row r="2186" spans="1:6" x14ac:dyDescent="0.15">
      <c r="A2186" s="82">
        <v>142645057</v>
      </c>
      <c r="B2186" s="41" t="s">
        <v>198</v>
      </c>
      <c r="C2186" s="83" t="s">
        <v>37</v>
      </c>
      <c r="D2186" s="59">
        <v>279</v>
      </c>
      <c r="E2186" s="58" t="s">
        <v>235</v>
      </c>
      <c r="F2186" s="50"/>
    </row>
    <row r="2187" spans="1:6" x14ac:dyDescent="0.15">
      <c r="A2187" s="84">
        <v>142645057</v>
      </c>
      <c r="B2187" s="41" t="s">
        <v>198</v>
      </c>
      <c r="C2187" s="83" t="s">
        <v>37</v>
      </c>
      <c r="D2187" s="61">
        <v>58</v>
      </c>
      <c r="E2187" s="58" t="s">
        <v>235</v>
      </c>
      <c r="F2187" s="51"/>
    </row>
    <row r="2188" spans="1:6" x14ac:dyDescent="0.15">
      <c r="A2188" s="82">
        <v>142645057</v>
      </c>
      <c r="B2188" s="41" t="s">
        <v>198</v>
      </c>
      <c r="C2188" s="83" t="s">
        <v>37</v>
      </c>
      <c r="D2188" s="59">
        <v>1485</v>
      </c>
      <c r="E2188" s="58" t="s">
        <v>235</v>
      </c>
      <c r="F2188" s="51"/>
    </row>
    <row r="2189" spans="1:6" x14ac:dyDescent="0.15">
      <c r="A2189" s="84">
        <v>142645057</v>
      </c>
      <c r="B2189" s="41" t="s">
        <v>198</v>
      </c>
      <c r="C2189" s="83" t="s">
        <v>37</v>
      </c>
      <c r="D2189" s="61">
        <v>4455</v>
      </c>
      <c r="E2189" s="58" t="s">
        <v>235</v>
      </c>
      <c r="F2189" s="50"/>
    </row>
    <row r="2190" spans="1:6" x14ac:dyDescent="0.15">
      <c r="A2190" s="82">
        <v>142645057</v>
      </c>
      <c r="B2190" s="41" t="s">
        <v>198</v>
      </c>
      <c r="C2190" s="83" t="s">
        <v>37</v>
      </c>
      <c r="D2190" s="59">
        <v>1044</v>
      </c>
      <c r="E2190" s="58" t="s">
        <v>235</v>
      </c>
      <c r="F2190" s="50"/>
    </row>
    <row r="2191" spans="1:6" x14ac:dyDescent="0.15">
      <c r="A2191" s="82">
        <v>142645057</v>
      </c>
      <c r="B2191" s="41" t="s">
        <v>198</v>
      </c>
      <c r="C2191" s="83" t="s">
        <v>37</v>
      </c>
      <c r="D2191" s="59">
        <v>2228</v>
      </c>
      <c r="E2191" s="58" t="s">
        <v>235</v>
      </c>
      <c r="F2191" s="50"/>
    </row>
    <row r="2192" spans="1:6" x14ac:dyDescent="0.15">
      <c r="A2192" s="84">
        <v>142645057</v>
      </c>
      <c r="B2192" s="41" t="s">
        <v>198</v>
      </c>
      <c r="C2192" s="83" t="s">
        <v>37</v>
      </c>
      <c r="D2192" s="61">
        <v>743</v>
      </c>
      <c r="E2192" s="58" t="s">
        <v>235</v>
      </c>
      <c r="F2192" s="51"/>
    </row>
    <row r="2193" spans="1:6" x14ac:dyDescent="0.15">
      <c r="A2193" s="82">
        <v>142645060</v>
      </c>
      <c r="B2193" s="41" t="s">
        <v>198</v>
      </c>
      <c r="C2193" s="83" t="s">
        <v>37</v>
      </c>
      <c r="D2193" s="59">
        <v>140</v>
      </c>
      <c r="E2193" s="58" t="s">
        <v>235</v>
      </c>
      <c r="F2193" s="51"/>
    </row>
    <row r="2194" spans="1:6" x14ac:dyDescent="0.15">
      <c r="A2194" s="84">
        <v>142645060</v>
      </c>
      <c r="B2194" s="41" t="s">
        <v>198</v>
      </c>
      <c r="C2194" s="83" t="s">
        <v>37</v>
      </c>
      <c r="D2194" s="61">
        <v>140</v>
      </c>
      <c r="E2194" s="58" t="s">
        <v>235</v>
      </c>
      <c r="F2194" s="50"/>
    </row>
    <row r="2195" spans="1:6" x14ac:dyDescent="0.15">
      <c r="A2195" s="82">
        <v>142645060</v>
      </c>
      <c r="B2195" s="41" t="s">
        <v>198</v>
      </c>
      <c r="C2195" s="83" t="s">
        <v>37</v>
      </c>
      <c r="D2195" s="59">
        <v>209</v>
      </c>
      <c r="E2195" s="58" t="s">
        <v>235</v>
      </c>
      <c r="F2195" s="51"/>
    </row>
    <row r="2196" spans="1:6" x14ac:dyDescent="0.15">
      <c r="A2196" s="84">
        <v>142645060</v>
      </c>
      <c r="B2196" s="41" t="s">
        <v>198</v>
      </c>
      <c r="C2196" s="83" t="s">
        <v>37</v>
      </c>
      <c r="D2196" s="61">
        <v>279</v>
      </c>
      <c r="E2196" s="58" t="s">
        <v>235</v>
      </c>
      <c r="F2196" s="50"/>
    </row>
    <row r="2197" spans="1:6" x14ac:dyDescent="0.15">
      <c r="A2197" s="82">
        <v>142645078</v>
      </c>
      <c r="B2197" s="41" t="s">
        <v>198</v>
      </c>
      <c r="C2197" s="83" t="s">
        <v>124</v>
      </c>
      <c r="D2197" s="59">
        <v>42</v>
      </c>
      <c r="E2197" s="58" t="s">
        <v>235</v>
      </c>
      <c r="F2197" s="50"/>
    </row>
    <row r="2198" spans="1:6" x14ac:dyDescent="0.15">
      <c r="A2198" s="84">
        <v>142645078</v>
      </c>
      <c r="B2198" s="41" t="s">
        <v>198</v>
      </c>
      <c r="C2198" s="83" t="s">
        <v>124</v>
      </c>
      <c r="D2198" s="61">
        <v>128</v>
      </c>
      <c r="E2198" s="58" t="s">
        <v>235</v>
      </c>
      <c r="F2198" s="50"/>
    </row>
    <row r="2199" spans="1:6" x14ac:dyDescent="0.15">
      <c r="A2199" s="84">
        <v>142645084</v>
      </c>
      <c r="B2199" s="41" t="s">
        <v>183</v>
      </c>
      <c r="C2199" s="83" t="s">
        <v>124</v>
      </c>
      <c r="D2199" s="61">
        <v>116</v>
      </c>
      <c r="E2199" s="58" t="s">
        <v>235</v>
      </c>
      <c r="F2199" s="51"/>
    </row>
    <row r="2200" spans="1:6" x14ac:dyDescent="0.15">
      <c r="A2200" s="84">
        <v>142645089</v>
      </c>
      <c r="B2200" s="41" t="s">
        <v>198</v>
      </c>
      <c r="C2200" s="83" t="s">
        <v>37</v>
      </c>
      <c r="D2200" s="61">
        <v>836</v>
      </c>
      <c r="E2200" s="58" t="s">
        <v>235</v>
      </c>
      <c r="F2200" s="51"/>
    </row>
    <row r="2201" spans="1:6" x14ac:dyDescent="0.15">
      <c r="A2201" s="84">
        <v>142645089</v>
      </c>
      <c r="B2201" s="41" t="s">
        <v>198</v>
      </c>
      <c r="C2201" s="83" t="s">
        <v>37</v>
      </c>
      <c r="D2201" s="61">
        <v>1485</v>
      </c>
      <c r="E2201" s="58" t="s">
        <v>235</v>
      </c>
      <c r="F2201" s="50"/>
    </row>
    <row r="2202" spans="1:6" x14ac:dyDescent="0.15">
      <c r="A2202" s="82">
        <v>142645089</v>
      </c>
      <c r="B2202" s="41" t="s">
        <v>198</v>
      </c>
      <c r="C2202" s="83" t="s">
        <v>37</v>
      </c>
      <c r="D2202" s="59">
        <v>4455</v>
      </c>
      <c r="E2202" s="58" t="s">
        <v>235</v>
      </c>
      <c r="F2202" s="51"/>
    </row>
    <row r="2203" spans="1:6" x14ac:dyDescent="0.15">
      <c r="A2203" s="82">
        <v>142645089</v>
      </c>
      <c r="B2203" s="41" t="s">
        <v>198</v>
      </c>
      <c r="C2203" s="83" t="s">
        <v>37</v>
      </c>
      <c r="D2203" s="59">
        <v>1044</v>
      </c>
      <c r="E2203" s="58" t="s">
        <v>235</v>
      </c>
      <c r="F2203" s="50"/>
    </row>
    <row r="2204" spans="1:6" x14ac:dyDescent="0.15">
      <c r="A2204" s="82">
        <v>142645089</v>
      </c>
      <c r="B2204" s="41" t="s">
        <v>198</v>
      </c>
      <c r="C2204" s="83" t="s">
        <v>37</v>
      </c>
      <c r="D2204" s="59">
        <v>2228</v>
      </c>
      <c r="E2204" s="58" t="s">
        <v>235</v>
      </c>
      <c r="F2204" s="51"/>
    </row>
    <row r="2205" spans="1:6" x14ac:dyDescent="0.15">
      <c r="A2205" s="84">
        <v>142645120</v>
      </c>
      <c r="B2205" s="41" t="s">
        <v>198</v>
      </c>
      <c r="C2205" s="83" t="s">
        <v>144</v>
      </c>
      <c r="D2205" s="61">
        <v>4176</v>
      </c>
      <c r="E2205" s="58" t="s">
        <v>235</v>
      </c>
      <c r="F2205" s="50"/>
    </row>
    <row r="2206" spans="1:6" x14ac:dyDescent="0.15">
      <c r="A2206" s="82">
        <v>142645121</v>
      </c>
      <c r="B2206" s="41" t="s">
        <v>198</v>
      </c>
      <c r="C2206" s="83" t="s">
        <v>144</v>
      </c>
      <c r="D2206" s="59">
        <v>2729</v>
      </c>
      <c r="E2206" s="58" t="s">
        <v>235</v>
      </c>
      <c r="F2206" s="50"/>
    </row>
    <row r="2207" spans="1:6" x14ac:dyDescent="0.15">
      <c r="A2207" s="84">
        <v>142645122</v>
      </c>
      <c r="B2207" s="41" t="s">
        <v>198</v>
      </c>
      <c r="C2207" s="83" t="s">
        <v>37</v>
      </c>
      <c r="D2207" s="61">
        <v>655</v>
      </c>
      <c r="E2207" s="58" t="s">
        <v>235</v>
      </c>
      <c r="F2207" s="51"/>
    </row>
    <row r="2208" spans="1:6" x14ac:dyDescent="0.15">
      <c r="A2208" s="82">
        <v>142645122</v>
      </c>
      <c r="B2208" s="41" t="s">
        <v>198</v>
      </c>
      <c r="C2208" s="83" t="s">
        <v>37</v>
      </c>
      <c r="D2208" s="59">
        <v>1072</v>
      </c>
      <c r="E2208" s="58" t="s">
        <v>235</v>
      </c>
      <c r="F2208" s="51"/>
    </row>
    <row r="2209" spans="1:6" x14ac:dyDescent="0.15">
      <c r="A2209" s="84">
        <v>142645123</v>
      </c>
      <c r="B2209" s="41" t="s">
        <v>198</v>
      </c>
      <c r="C2209" s="83" t="s">
        <v>37</v>
      </c>
      <c r="D2209" s="61">
        <v>58</v>
      </c>
      <c r="E2209" s="58" t="s">
        <v>235</v>
      </c>
      <c r="F2209" s="50"/>
    </row>
    <row r="2210" spans="1:6" x14ac:dyDescent="0.15">
      <c r="A2210" s="82">
        <v>142645123</v>
      </c>
      <c r="B2210" s="41" t="s">
        <v>198</v>
      </c>
      <c r="C2210" s="83" t="s">
        <v>37</v>
      </c>
      <c r="D2210" s="59">
        <v>7424</v>
      </c>
      <c r="E2210" s="58" t="s">
        <v>235</v>
      </c>
      <c r="F2210" s="50"/>
    </row>
    <row r="2211" spans="1:6" x14ac:dyDescent="0.15">
      <c r="A2211" s="82">
        <v>142645123</v>
      </c>
      <c r="B2211" s="41" t="s">
        <v>198</v>
      </c>
      <c r="C2211" s="83" t="s">
        <v>37</v>
      </c>
      <c r="D2211" s="59">
        <v>2228</v>
      </c>
      <c r="E2211" s="58" t="s">
        <v>235</v>
      </c>
      <c r="F2211" s="50"/>
    </row>
    <row r="2212" spans="1:6" x14ac:dyDescent="0.15">
      <c r="A2212" s="82">
        <v>142645130</v>
      </c>
      <c r="B2212" s="41" t="s">
        <v>198</v>
      </c>
      <c r="C2212" s="83" t="s">
        <v>78</v>
      </c>
      <c r="D2212" s="59">
        <v>223</v>
      </c>
      <c r="E2212" s="58" t="s">
        <v>235</v>
      </c>
      <c r="F2212" s="51"/>
    </row>
    <row r="2213" spans="1:6" x14ac:dyDescent="0.15">
      <c r="A2213" s="84">
        <v>142645130</v>
      </c>
      <c r="B2213" s="41" t="s">
        <v>198</v>
      </c>
      <c r="C2213" s="83" t="s">
        <v>78</v>
      </c>
      <c r="D2213" s="61">
        <v>1114</v>
      </c>
      <c r="E2213" s="58" t="s">
        <v>235</v>
      </c>
      <c r="F2213" s="51"/>
    </row>
    <row r="2214" spans="1:6" x14ac:dyDescent="0.15">
      <c r="A2214" s="84">
        <v>142645131</v>
      </c>
      <c r="B2214" s="41" t="s">
        <v>198</v>
      </c>
      <c r="C2214" s="83" t="s">
        <v>37</v>
      </c>
      <c r="D2214" s="61">
        <v>140</v>
      </c>
      <c r="E2214" s="58" t="s">
        <v>235</v>
      </c>
      <c r="F2214" s="50"/>
    </row>
    <row r="2215" spans="1:6" x14ac:dyDescent="0.15">
      <c r="A2215" s="82">
        <v>142645131</v>
      </c>
      <c r="B2215" s="41" t="s">
        <v>198</v>
      </c>
      <c r="C2215" s="83" t="s">
        <v>37</v>
      </c>
      <c r="D2215" s="59">
        <v>140</v>
      </c>
      <c r="E2215" s="58" t="s">
        <v>235</v>
      </c>
      <c r="F2215" s="51"/>
    </row>
    <row r="2216" spans="1:6" x14ac:dyDescent="0.15">
      <c r="A2216" s="82">
        <v>142645132</v>
      </c>
      <c r="B2216" s="41" t="s">
        <v>198</v>
      </c>
      <c r="C2216" s="83" t="s">
        <v>78</v>
      </c>
      <c r="D2216" s="59">
        <v>8816</v>
      </c>
      <c r="E2216" s="58" t="s">
        <v>235</v>
      </c>
      <c r="F2216" s="50"/>
    </row>
    <row r="2217" spans="1:6" x14ac:dyDescent="0.15">
      <c r="A2217" s="84">
        <v>142645132</v>
      </c>
      <c r="B2217" s="41" t="s">
        <v>198</v>
      </c>
      <c r="C2217" s="83" t="s">
        <v>78</v>
      </c>
      <c r="D2217" s="61">
        <v>2784</v>
      </c>
      <c r="E2217" s="58" t="s">
        <v>235</v>
      </c>
      <c r="F2217" s="51"/>
    </row>
    <row r="2218" spans="1:6" x14ac:dyDescent="0.15">
      <c r="A2218" s="82">
        <v>142645132</v>
      </c>
      <c r="B2218" s="41" t="s">
        <v>198</v>
      </c>
      <c r="C2218" s="83" t="s">
        <v>78</v>
      </c>
      <c r="D2218" s="59">
        <v>140</v>
      </c>
      <c r="E2218" s="58" t="s">
        <v>235</v>
      </c>
      <c r="F2218" s="51"/>
    </row>
    <row r="2219" spans="1:6" x14ac:dyDescent="0.15">
      <c r="A2219" s="82">
        <v>142645133</v>
      </c>
      <c r="B2219" s="41" t="s">
        <v>198</v>
      </c>
      <c r="C2219" s="83" t="s">
        <v>78</v>
      </c>
      <c r="D2219" s="59">
        <v>564</v>
      </c>
      <c r="E2219" s="58" t="s">
        <v>235</v>
      </c>
      <c r="F2219" s="51"/>
    </row>
    <row r="2220" spans="1:6" x14ac:dyDescent="0.15">
      <c r="A2220" s="82">
        <v>142645138</v>
      </c>
      <c r="B2220" s="41" t="s">
        <v>198</v>
      </c>
      <c r="C2220" s="83" t="s">
        <v>124</v>
      </c>
      <c r="D2220" s="59">
        <v>406</v>
      </c>
      <c r="E2220" s="58" t="s">
        <v>235</v>
      </c>
      <c r="F2220" s="50"/>
    </row>
    <row r="2221" spans="1:6" x14ac:dyDescent="0.15">
      <c r="A2221" s="84">
        <v>142645141</v>
      </c>
      <c r="B2221" s="41" t="s">
        <v>198</v>
      </c>
      <c r="C2221" s="83" t="s">
        <v>144</v>
      </c>
      <c r="D2221" s="61">
        <v>11136</v>
      </c>
      <c r="E2221" s="58" t="s">
        <v>235</v>
      </c>
      <c r="F2221" s="51"/>
    </row>
    <row r="2222" spans="1:6" x14ac:dyDescent="0.15">
      <c r="A2222" s="84">
        <v>142645146</v>
      </c>
      <c r="B2222" s="41" t="s">
        <v>198</v>
      </c>
      <c r="C2222" s="83" t="s">
        <v>37</v>
      </c>
      <c r="D2222" s="61">
        <v>1114</v>
      </c>
      <c r="E2222" s="58" t="s">
        <v>235</v>
      </c>
      <c r="F2222" s="50"/>
    </row>
    <row r="2223" spans="1:6" x14ac:dyDescent="0.15">
      <c r="A2223" s="84">
        <v>142645146</v>
      </c>
      <c r="B2223" s="41" t="s">
        <v>198</v>
      </c>
      <c r="C2223" s="83" t="s">
        <v>37</v>
      </c>
      <c r="D2223" s="61">
        <v>348</v>
      </c>
      <c r="E2223" s="58" t="s">
        <v>235</v>
      </c>
      <c r="F2223" s="50"/>
    </row>
    <row r="2224" spans="1:6" x14ac:dyDescent="0.15">
      <c r="A2224" s="82">
        <v>142645146</v>
      </c>
      <c r="B2224" s="41" t="s">
        <v>198</v>
      </c>
      <c r="C2224" s="83" t="s">
        <v>37</v>
      </c>
      <c r="D2224" s="59">
        <v>1485</v>
      </c>
      <c r="E2224" s="58" t="s">
        <v>235</v>
      </c>
      <c r="F2224" s="50"/>
    </row>
    <row r="2225" spans="1:6" x14ac:dyDescent="0.15">
      <c r="A2225" s="84">
        <v>142645146</v>
      </c>
      <c r="B2225" s="41" t="s">
        <v>198</v>
      </c>
      <c r="C2225" s="83" t="s">
        <v>37</v>
      </c>
      <c r="D2225" s="61">
        <v>2228</v>
      </c>
      <c r="E2225" s="58" t="s">
        <v>235</v>
      </c>
      <c r="F2225" s="50"/>
    </row>
    <row r="2226" spans="1:6" x14ac:dyDescent="0.15">
      <c r="A2226" s="82">
        <v>142645146</v>
      </c>
      <c r="B2226" s="41" t="s">
        <v>198</v>
      </c>
      <c r="C2226" s="83" t="s">
        <v>37</v>
      </c>
      <c r="D2226" s="59">
        <v>1044</v>
      </c>
      <c r="E2226" s="58" t="s">
        <v>235</v>
      </c>
      <c r="F2226" s="51"/>
    </row>
    <row r="2227" spans="1:6" x14ac:dyDescent="0.15">
      <c r="A2227" s="82">
        <v>142645146</v>
      </c>
      <c r="B2227" s="41" t="s">
        <v>198</v>
      </c>
      <c r="C2227" s="83" t="s">
        <v>37</v>
      </c>
      <c r="D2227" s="59">
        <v>1114</v>
      </c>
      <c r="E2227" s="58" t="s">
        <v>235</v>
      </c>
      <c r="F2227" s="50"/>
    </row>
    <row r="2228" spans="1:6" x14ac:dyDescent="0.15">
      <c r="A2228" s="84">
        <v>142645146</v>
      </c>
      <c r="B2228" s="41" t="s">
        <v>198</v>
      </c>
      <c r="C2228" s="83" t="s">
        <v>37</v>
      </c>
      <c r="D2228" s="61">
        <v>743</v>
      </c>
      <c r="E2228" s="58" t="s">
        <v>235</v>
      </c>
      <c r="F2228" s="51"/>
    </row>
    <row r="2229" spans="1:6" x14ac:dyDescent="0.15">
      <c r="A2229" s="82">
        <v>142645149</v>
      </c>
      <c r="B2229" s="41" t="s">
        <v>198</v>
      </c>
      <c r="C2229" s="83" t="s">
        <v>37</v>
      </c>
      <c r="D2229" s="59">
        <v>140</v>
      </c>
      <c r="E2229" s="58" t="s">
        <v>235</v>
      </c>
      <c r="F2229" s="51"/>
    </row>
    <row r="2230" spans="1:6" x14ac:dyDescent="0.15">
      <c r="A2230" s="82">
        <v>142645151</v>
      </c>
      <c r="B2230" s="41" t="s">
        <v>198</v>
      </c>
      <c r="C2230" s="83" t="s">
        <v>37</v>
      </c>
      <c r="D2230" s="59">
        <v>279</v>
      </c>
      <c r="E2230" s="58" t="s">
        <v>235</v>
      </c>
      <c r="F2230" s="51"/>
    </row>
    <row r="2231" spans="1:6" x14ac:dyDescent="0.15">
      <c r="A2231" s="82">
        <v>142645172</v>
      </c>
      <c r="B2231" s="41" t="s">
        <v>198</v>
      </c>
      <c r="C2231" s="83" t="s">
        <v>37</v>
      </c>
      <c r="D2231" s="59">
        <v>1114</v>
      </c>
      <c r="E2231" s="58" t="s">
        <v>235</v>
      </c>
      <c r="F2231" s="51"/>
    </row>
    <row r="2232" spans="1:6" x14ac:dyDescent="0.15">
      <c r="A2232" s="82">
        <v>142645172</v>
      </c>
      <c r="B2232" s="41" t="s">
        <v>198</v>
      </c>
      <c r="C2232" s="83" t="s">
        <v>37</v>
      </c>
      <c r="D2232" s="59">
        <v>836</v>
      </c>
      <c r="E2232" s="58" t="s">
        <v>235</v>
      </c>
      <c r="F2232" s="51"/>
    </row>
    <row r="2233" spans="1:6" x14ac:dyDescent="0.15">
      <c r="A2233" s="84">
        <v>142645172</v>
      </c>
      <c r="B2233" s="41" t="s">
        <v>198</v>
      </c>
      <c r="C2233" s="83" t="s">
        <v>37</v>
      </c>
      <c r="D2233" s="61">
        <v>464</v>
      </c>
      <c r="E2233" s="58" t="s">
        <v>235</v>
      </c>
      <c r="F2233" s="50"/>
    </row>
    <row r="2234" spans="1:6" x14ac:dyDescent="0.15">
      <c r="A2234" s="82">
        <v>142645172</v>
      </c>
      <c r="B2234" s="41" t="s">
        <v>198</v>
      </c>
      <c r="C2234" s="83" t="s">
        <v>37</v>
      </c>
      <c r="D2234" s="59">
        <v>1485</v>
      </c>
      <c r="E2234" s="58" t="s">
        <v>235</v>
      </c>
      <c r="F2234" s="51"/>
    </row>
    <row r="2235" spans="1:6" x14ac:dyDescent="0.15">
      <c r="A2235" s="84">
        <v>142645172</v>
      </c>
      <c r="B2235" s="41" t="s">
        <v>198</v>
      </c>
      <c r="C2235" s="83" t="s">
        <v>37</v>
      </c>
      <c r="D2235" s="61">
        <v>372</v>
      </c>
      <c r="E2235" s="58" t="s">
        <v>235</v>
      </c>
      <c r="F2235" s="50"/>
    </row>
    <row r="2236" spans="1:6" x14ac:dyDescent="0.15">
      <c r="A2236" s="82">
        <v>142645179</v>
      </c>
      <c r="B2236" s="41" t="s">
        <v>198</v>
      </c>
      <c r="C2236" s="83" t="s">
        <v>78</v>
      </c>
      <c r="D2236" s="59">
        <v>891</v>
      </c>
      <c r="E2236" s="58" t="s">
        <v>235</v>
      </c>
      <c r="F2236" s="51"/>
    </row>
    <row r="2237" spans="1:6" x14ac:dyDescent="0.15">
      <c r="A2237" s="84">
        <v>142645180</v>
      </c>
      <c r="B2237" s="41" t="s">
        <v>198</v>
      </c>
      <c r="C2237" s="83" t="s">
        <v>37</v>
      </c>
      <c r="D2237" s="61">
        <v>1504</v>
      </c>
      <c r="E2237" s="58" t="s">
        <v>235</v>
      </c>
      <c r="F2237" s="50"/>
    </row>
    <row r="2238" spans="1:6" x14ac:dyDescent="0.15">
      <c r="A2238" s="82">
        <v>142645180</v>
      </c>
      <c r="B2238" s="41" t="s">
        <v>198</v>
      </c>
      <c r="C2238" s="83" t="s">
        <v>37</v>
      </c>
      <c r="D2238" s="59">
        <v>2924</v>
      </c>
      <c r="E2238" s="58" t="s">
        <v>235</v>
      </c>
      <c r="F2238" s="51"/>
    </row>
    <row r="2239" spans="1:6" x14ac:dyDescent="0.15">
      <c r="A2239" s="84">
        <v>142645181</v>
      </c>
      <c r="B2239" s="41" t="s">
        <v>198</v>
      </c>
      <c r="C2239" s="83" t="s">
        <v>78</v>
      </c>
      <c r="D2239" s="61">
        <v>940</v>
      </c>
      <c r="E2239" s="58" t="s">
        <v>235</v>
      </c>
      <c r="F2239" s="50"/>
    </row>
    <row r="2240" spans="1:6" x14ac:dyDescent="0.15">
      <c r="A2240" s="84">
        <v>142645182</v>
      </c>
      <c r="B2240" s="41" t="s">
        <v>198</v>
      </c>
      <c r="C2240" s="83" t="s">
        <v>37</v>
      </c>
      <c r="D2240" s="61">
        <v>140</v>
      </c>
      <c r="E2240" s="58" t="s">
        <v>235</v>
      </c>
      <c r="F2240" s="51"/>
    </row>
    <row r="2241" spans="1:6" x14ac:dyDescent="0.15">
      <c r="A2241" s="82">
        <v>142645182</v>
      </c>
      <c r="B2241" s="41" t="s">
        <v>198</v>
      </c>
      <c r="C2241" s="83" t="s">
        <v>37</v>
      </c>
      <c r="D2241" s="59">
        <v>209</v>
      </c>
      <c r="E2241" s="58" t="s">
        <v>235</v>
      </c>
      <c r="F2241" s="50"/>
    </row>
    <row r="2242" spans="1:6" x14ac:dyDescent="0.15">
      <c r="A2242" s="84">
        <v>142645185</v>
      </c>
      <c r="B2242" s="41" t="s">
        <v>198</v>
      </c>
      <c r="C2242" s="83" t="s">
        <v>7</v>
      </c>
      <c r="D2242" s="61">
        <v>1727</v>
      </c>
      <c r="E2242" s="58" t="s">
        <v>235</v>
      </c>
      <c r="F2242" s="51"/>
    </row>
    <row r="2243" spans="1:6" x14ac:dyDescent="0.15">
      <c r="A2243" s="82">
        <v>142645185</v>
      </c>
      <c r="B2243" s="41" t="s">
        <v>198</v>
      </c>
      <c r="C2243" s="83" t="s">
        <v>7</v>
      </c>
      <c r="D2243" s="59">
        <v>130</v>
      </c>
      <c r="E2243" s="58" t="s">
        <v>235</v>
      </c>
      <c r="F2243" s="51"/>
    </row>
    <row r="2244" spans="1:6" x14ac:dyDescent="0.15">
      <c r="A2244" s="82">
        <v>142645188</v>
      </c>
      <c r="B2244" s="41" t="s">
        <v>183</v>
      </c>
      <c r="C2244" s="83" t="s">
        <v>7</v>
      </c>
      <c r="D2244" s="59">
        <v>877</v>
      </c>
      <c r="E2244" s="58" t="s">
        <v>235</v>
      </c>
      <c r="F2244" s="50"/>
    </row>
    <row r="2245" spans="1:6" x14ac:dyDescent="0.15">
      <c r="A2245" s="84">
        <v>142645192</v>
      </c>
      <c r="B2245" s="41" t="s">
        <v>183</v>
      </c>
      <c r="C2245" s="83" t="s">
        <v>37</v>
      </c>
      <c r="D2245" s="61">
        <v>1300</v>
      </c>
      <c r="E2245" s="58" t="s">
        <v>235</v>
      </c>
      <c r="F2245" s="51"/>
    </row>
    <row r="2246" spans="1:6" x14ac:dyDescent="0.15">
      <c r="A2246" s="82">
        <v>142645192</v>
      </c>
      <c r="B2246" s="41" t="s">
        <v>183</v>
      </c>
      <c r="C2246" s="83" t="s">
        <v>37</v>
      </c>
      <c r="D2246" s="59">
        <v>483</v>
      </c>
      <c r="E2246" s="58" t="s">
        <v>235</v>
      </c>
      <c r="F2246" s="50"/>
    </row>
    <row r="2247" spans="1:6" x14ac:dyDescent="0.15">
      <c r="A2247" s="84">
        <v>142655196</v>
      </c>
      <c r="B2247" s="41" t="s">
        <v>198</v>
      </c>
      <c r="C2247" s="83" t="s">
        <v>78</v>
      </c>
      <c r="D2247" s="61">
        <v>13753</v>
      </c>
      <c r="E2247" s="58" t="s">
        <v>235</v>
      </c>
      <c r="F2247" s="50"/>
    </row>
    <row r="2248" spans="1:6" x14ac:dyDescent="0.15">
      <c r="A2248" s="82">
        <v>142655202</v>
      </c>
      <c r="B2248" s="41" t="s">
        <v>198</v>
      </c>
      <c r="C2248" s="83" t="s">
        <v>37</v>
      </c>
      <c r="D2248" s="59">
        <v>1671</v>
      </c>
      <c r="E2248" s="58" t="s">
        <v>235</v>
      </c>
      <c r="F2248" s="50"/>
    </row>
    <row r="2249" spans="1:6" x14ac:dyDescent="0.15">
      <c r="A2249" s="84">
        <v>142655202</v>
      </c>
      <c r="B2249" s="41" t="s">
        <v>198</v>
      </c>
      <c r="C2249" s="83" t="s">
        <v>37</v>
      </c>
      <c r="D2249" s="61">
        <v>464</v>
      </c>
      <c r="E2249" s="58" t="s">
        <v>235</v>
      </c>
      <c r="F2249" s="50"/>
    </row>
    <row r="2250" spans="1:6" x14ac:dyDescent="0.15">
      <c r="A2250" s="82">
        <v>142655202</v>
      </c>
      <c r="B2250" s="41" t="s">
        <v>198</v>
      </c>
      <c r="C2250" s="83" t="s">
        <v>37</v>
      </c>
      <c r="D2250" s="59">
        <v>2970</v>
      </c>
      <c r="E2250" s="58" t="s">
        <v>235</v>
      </c>
      <c r="F2250" s="51"/>
    </row>
    <row r="2251" spans="1:6" x14ac:dyDescent="0.15">
      <c r="A2251" s="84">
        <v>142655202</v>
      </c>
      <c r="B2251" s="41" t="s">
        <v>198</v>
      </c>
      <c r="C2251" s="83" t="s">
        <v>37</v>
      </c>
      <c r="D2251" s="61">
        <v>1044</v>
      </c>
      <c r="E2251" s="58" t="s">
        <v>235</v>
      </c>
      <c r="F2251" s="50"/>
    </row>
    <row r="2252" spans="1:6" x14ac:dyDescent="0.15">
      <c r="A2252" s="84">
        <v>142655221</v>
      </c>
      <c r="B2252" s="41" t="s">
        <v>198</v>
      </c>
      <c r="C2252" s="83" t="s">
        <v>78</v>
      </c>
      <c r="D2252" s="61">
        <v>4585</v>
      </c>
      <c r="E2252" s="58" t="s">
        <v>235</v>
      </c>
      <c r="F2252" s="51"/>
    </row>
    <row r="2253" spans="1:6" x14ac:dyDescent="0.15">
      <c r="A2253" s="84">
        <v>142655227</v>
      </c>
      <c r="B2253" s="41" t="s">
        <v>198</v>
      </c>
      <c r="C2253" s="83" t="s">
        <v>37</v>
      </c>
      <c r="D2253" s="61">
        <v>279</v>
      </c>
      <c r="E2253" s="58" t="s">
        <v>235</v>
      </c>
      <c r="F2253" s="51"/>
    </row>
    <row r="2254" spans="1:6" x14ac:dyDescent="0.15">
      <c r="A2254" s="82">
        <v>142655227</v>
      </c>
      <c r="B2254" s="41" t="s">
        <v>198</v>
      </c>
      <c r="C2254" s="83" t="s">
        <v>37</v>
      </c>
      <c r="D2254" s="59">
        <v>836</v>
      </c>
      <c r="E2254" s="58" t="s">
        <v>235</v>
      </c>
      <c r="F2254" s="50"/>
    </row>
    <row r="2255" spans="1:6" x14ac:dyDescent="0.15">
      <c r="A2255" s="82">
        <v>142655227</v>
      </c>
      <c r="B2255" s="41" t="s">
        <v>198</v>
      </c>
      <c r="C2255" s="83" t="s">
        <v>37</v>
      </c>
      <c r="D2255" s="59">
        <v>1044</v>
      </c>
      <c r="E2255" s="58" t="s">
        <v>235</v>
      </c>
      <c r="F2255" s="50"/>
    </row>
    <row r="2256" spans="1:6" x14ac:dyDescent="0.15">
      <c r="A2256" s="82">
        <v>142655227</v>
      </c>
      <c r="B2256" s="41" t="s">
        <v>198</v>
      </c>
      <c r="C2256" s="83" t="s">
        <v>37</v>
      </c>
      <c r="D2256" s="59">
        <v>3341</v>
      </c>
      <c r="E2256" s="58" t="s">
        <v>235</v>
      </c>
      <c r="F2256" s="51"/>
    </row>
    <row r="2257" spans="1:6" x14ac:dyDescent="0.15">
      <c r="A2257" s="84">
        <v>142655227</v>
      </c>
      <c r="B2257" s="41" t="s">
        <v>198</v>
      </c>
      <c r="C2257" s="83" t="s">
        <v>37</v>
      </c>
      <c r="D2257" s="61">
        <v>743</v>
      </c>
      <c r="E2257" s="58" t="s">
        <v>235</v>
      </c>
      <c r="F2257" s="50"/>
    </row>
    <row r="2258" spans="1:6" x14ac:dyDescent="0.15">
      <c r="A2258" s="84">
        <v>142655227</v>
      </c>
      <c r="B2258" s="41" t="s">
        <v>198</v>
      </c>
      <c r="C2258" s="83" t="s">
        <v>37</v>
      </c>
      <c r="D2258" s="61">
        <v>696</v>
      </c>
      <c r="E2258" s="58" t="s">
        <v>235</v>
      </c>
      <c r="F2258" s="51"/>
    </row>
    <row r="2259" spans="1:6" x14ac:dyDescent="0.15">
      <c r="A2259" s="82">
        <v>142655227</v>
      </c>
      <c r="B2259" s="41" t="s">
        <v>198</v>
      </c>
      <c r="C2259" s="83" t="s">
        <v>37</v>
      </c>
      <c r="D2259" s="59">
        <v>1462</v>
      </c>
      <c r="E2259" s="58" t="s">
        <v>235</v>
      </c>
      <c r="F2259" s="51"/>
    </row>
    <row r="2260" spans="1:6" x14ac:dyDescent="0.15">
      <c r="A2260" s="84">
        <v>142655256</v>
      </c>
      <c r="B2260" s="41" t="s">
        <v>198</v>
      </c>
      <c r="C2260" s="83" t="s">
        <v>78</v>
      </c>
      <c r="D2260" s="61">
        <v>1300</v>
      </c>
      <c r="E2260" s="58" t="s">
        <v>235</v>
      </c>
      <c r="F2260" s="50"/>
    </row>
    <row r="2261" spans="1:6" x14ac:dyDescent="0.15">
      <c r="A2261" s="82">
        <v>142655260</v>
      </c>
      <c r="B2261" s="41" t="s">
        <v>198</v>
      </c>
      <c r="C2261" s="83" t="s">
        <v>78</v>
      </c>
      <c r="D2261" s="59">
        <v>9169</v>
      </c>
      <c r="E2261" s="58" t="s">
        <v>235</v>
      </c>
      <c r="F2261" s="51"/>
    </row>
    <row r="2262" spans="1:6" x14ac:dyDescent="0.15">
      <c r="A2262" s="84">
        <v>142655264</v>
      </c>
      <c r="B2262" s="41" t="s">
        <v>198</v>
      </c>
      <c r="C2262" s="83" t="s">
        <v>37</v>
      </c>
      <c r="D2262" s="61">
        <v>557</v>
      </c>
      <c r="E2262" s="58" t="s">
        <v>235</v>
      </c>
      <c r="F2262" s="50"/>
    </row>
    <row r="2263" spans="1:6" x14ac:dyDescent="0.15">
      <c r="A2263" s="82">
        <v>142655264</v>
      </c>
      <c r="B2263" s="41" t="s">
        <v>198</v>
      </c>
      <c r="C2263" s="83" t="s">
        <v>37</v>
      </c>
      <c r="D2263" s="59">
        <v>1253</v>
      </c>
      <c r="E2263" s="58" t="s">
        <v>235</v>
      </c>
      <c r="F2263" s="50"/>
    </row>
    <row r="2264" spans="1:6" x14ac:dyDescent="0.15">
      <c r="A2264" s="84">
        <v>142655264</v>
      </c>
      <c r="B2264" s="41" t="s">
        <v>198</v>
      </c>
      <c r="C2264" s="83" t="s">
        <v>37</v>
      </c>
      <c r="D2264" s="61">
        <v>4455</v>
      </c>
      <c r="E2264" s="58" t="s">
        <v>235</v>
      </c>
      <c r="F2264" s="51"/>
    </row>
    <row r="2265" spans="1:6" x14ac:dyDescent="0.15">
      <c r="A2265" s="82">
        <v>142655264</v>
      </c>
      <c r="B2265" s="41" t="s">
        <v>198</v>
      </c>
      <c r="C2265" s="83" t="s">
        <v>37</v>
      </c>
      <c r="D2265" s="59">
        <v>1044</v>
      </c>
      <c r="E2265" s="58" t="s">
        <v>235</v>
      </c>
      <c r="F2265" s="50"/>
    </row>
    <row r="2266" spans="1:6" x14ac:dyDescent="0.15">
      <c r="A2266" s="82">
        <v>142655264</v>
      </c>
      <c r="B2266" s="41" t="s">
        <v>198</v>
      </c>
      <c r="C2266" s="83" t="s">
        <v>37</v>
      </c>
      <c r="D2266" s="59">
        <v>372</v>
      </c>
      <c r="E2266" s="58" t="s">
        <v>235</v>
      </c>
      <c r="F2266" s="51"/>
    </row>
    <row r="2267" spans="1:6" x14ac:dyDescent="0.15">
      <c r="A2267" s="84">
        <v>142655276</v>
      </c>
      <c r="B2267" s="41" t="s">
        <v>198</v>
      </c>
      <c r="C2267" s="83" t="s">
        <v>78</v>
      </c>
      <c r="D2267" s="61">
        <v>11600</v>
      </c>
      <c r="E2267" s="58" t="s">
        <v>235</v>
      </c>
      <c r="F2267" s="50"/>
    </row>
    <row r="2268" spans="1:6" x14ac:dyDescent="0.15">
      <c r="A2268" s="82">
        <v>142655276</v>
      </c>
      <c r="B2268" s="41" t="s">
        <v>198</v>
      </c>
      <c r="C2268" s="83" t="s">
        <v>78</v>
      </c>
      <c r="D2268" s="59">
        <v>4455</v>
      </c>
      <c r="E2268" s="58" t="s">
        <v>235</v>
      </c>
      <c r="F2268" s="51"/>
    </row>
    <row r="2269" spans="1:6" x14ac:dyDescent="0.15">
      <c r="A2269" s="82">
        <v>142655278</v>
      </c>
      <c r="B2269" s="41" t="s">
        <v>198</v>
      </c>
      <c r="C2269" s="83" t="s">
        <v>144</v>
      </c>
      <c r="D2269" s="59">
        <v>6682</v>
      </c>
      <c r="E2269" s="58" t="s">
        <v>235</v>
      </c>
      <c r="F2269" s="50"/>
    </row>
    <row r="2270" spans="1:6" x14ac:dyDescent="0.15">
      <c r="A2270" s="82">
        <v>142655279</v>
      </c>
      <c r="B2270" s="41" t="s">
        <v>198</v>
      </c>
      <c r="C2270" s="83" t="s">
        <v>144</v>
      </c>
      <c r="D2270" s="59">
        <v>940</v>
      </c>
      <c r="E2270" s="58" t="s">
        <v>235</v>
      </c>
      <c r="F2270" s="50"/>
    </row>
    <row r="2271" spans="1:6" x14ac:dyDescent="0.15">
      <c r="A2271" s="82">
        <v>142655282</v>
      </c>
      <c r="B2271" s="41" t="s">
        <v>198</v>
      </c>
      <c r="C2271" s="83" t="s">
        <v>78</v>
      </c>
      <c r="D2271" s="59">
        <v>2819</v>
      </c>
      <c r="E2271" s="58" t="s">
        <v>235</v>
      </c>
      <c r="F2271" s="51"/>
    </row>
    <row r="2272" spans="1:6" x14ac:dyDescent="0.15">
      <c r="A2272" s="82">
        <v>142655287</v>
      </c>
      <c r="B2272" s="41" t="s">
        <v>198</v>
      </c>
      <c r="C2272" s="83" t="s">
        <v>78</v>
      </c>
      <c r="D2272" s="59">
        <v>1003</v>
      </c>
      <c r="E2272" s="58" t="s">
        <v>235</v>
      </c>
      <c r="F2272" s="50"/>
    </row>
    <row r="2273" spans="1:6" x14ac:dyDescent="0.15">
      <c r="A2273" s="84">
        <v>142655290</v>
      </c>
      <c r="B2273" s="41" t="s">
        <v>198</v>
      </c>
      <c r="C2273" s="83" t="s">
        <v>7</v>
      </c>
      <c r="D2273" s="61">
        <v>130</v>
      </c>
      <c r="E2273" s="58" t="s">
        <v>235</v>
      </c>
      <c r="F2273" s="51"/>
    </row>
    <row r="2274" spans="1:6" x14ac:dyDescent="0.15">
      <c r="A2274" s="84">
        <v>142655291</v>
      </c>
      <c r="B2274" s="41" t="s">
        <v>198</v>
      </c>
      <c r="C2274" s="83" t="s">
        <v>7</v>
      </c>
      <c r="D2274" s="61">
        <v>3898</v>
      </c>
      <c r="E2274" s="58" t="s">
        <v>235</v>
      </c>
      <c r="F2274" s="51"/>
    </row>
    <row r="2275" spans="1:6" x14ac:dyDescent="0.15">
      <c r="A2275" s="82">
        <v>142655305</v>
      </c>
      <c r="B2275" s="41" t="s">
        <v>198</v>
      </c>
      <c r="C2275" s="83" t="s">
        <v>37</v>
      </c>
      <c r="D2275" s="59">
        <v>836</v>
      </c>
      <c r="E2275" s="58" t="s">
        <v>235</v>
      </c>
      <c r="F2275" s="51"/>
    </row>
    <row r="2276" spans="1:6" x14ac:dyDescent="0.15">
      <c r="A2276" s="82">
        <v>142655305</v>
      </c>
      <c r="B2276" s="41" t="s">
        <v>198</v>
      </c>
      <c r="C2276" s="83" t="s">
        <v>37</v>
      </c>
      <c r="D2276" s="59">
        <v>279</v>
      </c>
      <c r="E2276" s="58" t="s">
        <v>235</v>
      </c>
      <c r="F2276" s="50"/>
    </row>
    <row r="2277" spans="1:6" x14ac:dyDescent="0.15">
      <c r="A2277" s="84">
        <v>142655305</v>
      </c>
      <c r="B2277" s="41" t="s">
        <v>198</v>
      </c>
      <c r="C2277" s="83" t="s">
        <v>37</v>
      </c>
      <c r="D2277" s="61">
        <v>836</v>
      </c>
      <c r="E2277" s="58" t="s">
        <v>235</v>
      </c>
      <c r="F2277" s="50"/>
    </row>
    <row r="2278" spans="1:6" x14ac:dyDescent="0.15">
      <c r="A2278" s="82">
        <v>142655305</v>
      </c>
      <c r="B2278" s="41" t="s">
        <v>198</v>
      </c>
      <c r="C2278" s="83" t="s">
        <v>37</v>
      </c>
      <c r="D2278" s="59">
        <v>4455</v>
      </c>
      <c r="E2278" s="58" t="s">
        <v>235</v>
      </c>
      <c r="F2278" s="51"/>
    </row>
    <row r="2279" spans="1:6" x14ac:dyDescent="0.15">
      <c r="A2279" s="84">
        <v>142655305</v>
      </c>
      <c r="B2279" s="41" t="s">
        <v>198</v>
      </c>
      <c r="C2279" s="83" t="s">
        <v>37</v>
      </c>
      <c r="D2279" s="61">
        <v>7424</v>
      </c>
      <c r="E2279" s="58" t="s">
        <v>235</v>
      </c>
      <c r="F2279" s="50"/>
    </row>
    <row r="2280" spans="1:6" x14ac:dyDescent="0.15">
      <c r="A2280" s="82">
        <v>142655305</v>
      </c>
      <c r="B2280" s="41" t="s">
        <v>198</v>
      </c>
      <c r="C2280" s="83" t="s">
        <v>37</v>
      </c>
      <c r="D2280" s="59">
        <v>2088</v>
      </c>
      <c r="E2280" s="58" t="s">
        <v>235</v>
      </c>
      <c r="F2280" s="50"/>
    </row>
    <row r="2281" spans="1:6" x14ac:dyDescent="0.15">
      <c r="A2281" s="84">
        <v>142655305</v>
      </c>
      <c r="B2281" s="41" t="s">
        <v>198</v>
      </c>
      <c r="C2281" s="83" t="s">
        <v>37</v>
      </c>
      <c r="D2281" s="61">
        <v>4455</v>
      </c>
      <c r="E2281" s="58" t="s">
        <v>235</v>
      </c>
      <c r="F2281" s="51"/>
    </row>
    <row r="2282" spans="1:6" x14ac:dyDescent="0.15">
      <c r="A2282" s="84">
        <v>142655305</v>
      </c>
      <c r="B2282" s="41" t="s">
        <v>198</v>
      </c>
      <c r="C2282" s="83" t="s">
        <v>37</v>
      </c>
      <c r="D2282" s="61">
        <v>372</v>
      </c>
      <c r="E2282" s="58" t="s">
        <v>235</v>
      </c>
      <c r="F2282" s="51"/>
    </row>
    <row r="2283" spans="1:6" x14ac:dyDescent="0.15">
      <c r="A2283" s="82">
        <v>142655325</v>
      </c>
      <c r="B2283" s="41" t="s">
        <v>198</v>
      </c>
      <c r="C2283" s="83" t="s">
        <v>37</v>
      </c>
      <c r="D2283" s="59">
        <v>1485</v>
      </c>
      <c r="E2283" s="58" t="s">
        <v>235</v>
      </c>
      <c r="F2283" s="50"/>
    </row>
    <row r="2284" spans="1:6" x14ac:dyDescent="0.15">
      <c r="A2284" s="84">
        <v>142655325</v>
      </c>
      <c r="B2284" s="41" t="s">
        <v>198</v>
      </c>
      <c r="C2284" s="83" t="s">
        <v>37</v>
      </c>
      <c r="D2284" s="61">
        <v>7424</v>
      </c>
      <c r="E2284" s="58" t="s">
        <v>235</v>
      </c>
      <c r="F2284" s="50"/>
    </row>
    <row r="2285" spans="1:6" x14ac:dyDescent="0.15">
      <c r="A2285" s="84">
        <v>142655325</v>
      </c>
      <c r="B2285" s="41" t="s">
        <v>198</v>
      </c>
      <c r="C2285" s="83" t="s">
        <v>37</v>
      </c>
      <c r="D2285" s="61">
        <v>2088</v>
      </c>
      <c r="E2285" s="58" t="s">
        <v>235</v>
      </c>
      <c r="F2285" s="51"/>
    </row>
    <row r="2286" spans="1:6" x14ac:dyDescent="0.15">
      <c r="A2286" s="82">
        <v>142655325</v>
      </c>
      <c r="B2286" s="41" t="s">
        <v>198</v>
      </c>
      <c r="C2286" s="83" t="s">
        <v>37</v>
      </c>
      <c r="D2286" s="59">
        <v>743</v>
      </c>
      <c r="E2286" s="58" t="s">
        <v>235</v>
      </c>
      <c r="F2286" s="50"/>
    </row>
    <row r="2287" spans="1:6" x14ac:dyDescent="0.15">
      <c r="A2287" s="84">
        <v>142655331</v>
      </c>
      <c r="B2287" s="41" t="s">
        <v>198</v>
      </c>
      <c r="C2287" s="83" t="s">
        <v>37</v>
      </c>
      <c r="D2287" s="61">
        <v>47</v>
      </c>
      <c r="E2287" s="58" t="s">
        <v>235</v>
      </c>
      <c r="F2287" s="50"/>
    </row>
    <row r="2288" spans="1:6" x14ac:dyDescent="0.15">
      <c r="A2288" s="82">
        <v>142655334</v>
      </c>
      <c r="B2288" s="41" t="s">
        <v>198</v>
      </c>
      <c r="C2288" s="83" t="s">
        <v>37</v>
      </c>
      <c r="D2288" s="59">
        <v>140</v>
      </c>
      <c r="E2288" s="58" t="s">
        <v>235</v>
      </c>
      <c r="F2288" s="51"/>
    </row>
    <row r="2289" spans="1:6" x14ac:dyDescent="0.15">
      <c r="A2289" s="84">
        <v>142655334</v>
      </c>
      <c r="B2289" s="41" t="s">
        <v>198</v>
      </c>
      <c r="C2289" s="83" t="s">
        <v>37</v>
      </c>
      <c r="D2289" s="61">
        <v>279</v>
      </c>
      <c r="E2289" s="58" t="s">
        <v>235</v>
      </c>
      <c r="F2289" s="51"/>
    </row>
    <row r="2290" spans="1:6" x14ac:dyDescent="0.15">
      <c r="A2290" s="82">
        <v>142655334</v>
      </c>
      <c r="B2290" s="41" t="s">
        <v>198</v>
      </c>
      <c r="C2290" s="83" t="s">
        <v>37</v>
      </c>
      <c r="D2290" s="59">
        <v>279</v>
      </c>
      <c r="E2290" s="58" t="s">
        <v>235</v>
      </c>
      <c r="F2290" s="50"/>
    </row>
    <row r="2291" spans="1:6" x14ac:dyDescent="0.15">
      <c r="A2291" s="82">
        <v>142655344</v>
      </c>
      <c r="B2291" s="41" t="s">
        <v>183</v>
      </c>
      <c r="C2291" s="83" t="s">
        <v>144</v>
      </c>
      <c r="D2291" s="59">
        <v>6682</v>
      </c>
      <c r="E2291" s="58" t="s">
        <v>235</v>
      </c>
      <c r="F2291" s="50"/>
    </row>
    <row r="2292" spans="1:6" x14ac:dyDescent="0.15">
      <c r="A2292" s="84">
        <v>142655344</v>
      </c>
      <c r="B2292" s="41" t="s">
        <v>183</v>
      </c>
      <c r="C2292" s="83" t="s">
        <v>144</v>
      </c>
      <c r="D2292" s="61">
        <v>3358</v>
      </c>
      <c r="E2292" s="58" t="s">
        <v>235</v>
      </c>
      <c r="F2292" s="50"/>
    </row>
    <row r="2293" spans="1:6" x14ac:dyDescent="0.15">
      <c r="A2293" s="82">
        <v>142655345</v>
      </c>
      <c r="B2293" s="41" t="s">
        <v>183</v>
      </c>
      <c r="C2293" s="83" t="s">
        <v>144</v>
      </c>
      <c r="D2293" s="59">
        <v>5513</v>
      </c>
      <c r="E2293" s="58" t="s">
        <v>235</v>
      </c>
      <c r="F2293" s="51"/>
    </row>
    <row r="2294" spans="1:6" x14ac:dyDescent="0.15">
      <c r="A2294" s="82">
        <v>142655350</v>
      </c>
      <c r="B2294" s="41" t="s">
        <v>183</v>
      </c>
      <c r="C2294" s="83" t="s">
        <v>7</v>
      </c>
      <c r="D2294" s="59">
        <v>15962</v>
      </c>
      <c r="E2294" s="58" t="s">
        <v>235</v>
      </c>
      <c r="F2294" s="50"/>
    </row>
    <row r="2295" spans="1:6" x14ac:dyDescent="0.15">
      <c r="A2295" s="84">
        <v>142655351</v>
      </c>
      <c r="B2295" s="41" t="s">
        <v>183</v>
      </c>
      <c r="C2295" s="83" t="s">
        <v>7</v>
      </c>
      <c r="D2295" s="61">
        <v>19154</v>
      </c>
      <c r="E2295" s="58" t="s">
        <v>235</v>
      </c>
      <c r="F2295" s="51"/>
    </row>
    <row r="2296" spans="1:6" x14ac:dyDescent="0.15">
      <c r="A2296" s="82">
        <v>142665361</v>
      </c>
      <c r="B2296" s="41" t="s">
        <v>198</v>
      </c>
      <c r="C2296" s="83" t="s">
        <v>37</v>
      </c>
      <c r="D2296" s="59">
        <v>1671</v>
      </c>
      <c r="E2296" s="58" t="s">
        <v>235</v>
      </c>
      <c r="F2296" s="50"/>
    </row>
    <row r="2297" spans="1:6" x14ac:dyDescent="0.15">
      <c r="A2297" s="84">
        <v>142665361</v>
      </c>
      <c r="B2297" s="41" t="s">
        <v>198</v>
      </c>
      <c r="C2297" s="83" t="s">
        <v>37</v>
      </c>
      <c r="D2297" s="61">
        <v>836</v>
      </c>
      <c r="E2297" s="58" t="s">
        <v>235</v>
      </c>
      <c r="F2297" s="50"/>
    </row>
    <row r="2298" spans="1:6" x14ac:dyDescent="0.15">
      <c r="A2298" s="82">
        <v>142665361</v>
      </c>
      <c r="B2298" s="41" t="s">
        <v>198</v>
      </c>
      <c r="C2298" s="83" t="s">
        <v>37</v>
      </c>
      <c r="D2298" s="59">
        <v>464</v>
      </c>
      <c r="E2298" s="58" t="s">
        <v>235</v>
      </c>
      <c r="F2298" s="51"/>
    </row>
    <row r="2299" spans="1:6" x14ac:dyDescent="0.15">
      <c r="A2299" s="84">
        <v>142665361</v>
      </c>
      <c r="B2299" s="41" t="s">
        <v>198</v>
      </c>
      <c r="C2299" s="83" t="s">
        <v>37</v>
      </c>
      <c r="D2299" s="61">
        <v>4455</v>
      </c>
      <c r="E2299" s="58" t="s">
        <v>235</v>
      </c>
      <c r="F2299" s="51"/>
    </row>
    <row r="2300" spans="1:6" x14ac:dyDescent="0.15">
      <c r="A2300" s="82">
        <v>142665361</v>
      </c>
      <c r="B2300" s="41" t="s">
        <v>198</v>
      </c>
      <c r="C2300" s="83" t="s">
        <v>37</v>
      </c>
      <c r="D2300" s="59">
        <v>7424</v>
      </c>
      <c r="E2300" s="58" t="s">
        <v>235</v>
      </c>
      <c r="F2300" s="50"/>
    </row>
    <row r="2301" spans="1:6" x14ac:dyDescent="0.15">
      <c r="A2301" s="84">
        <v>142665361</v>
      </c>
      <c r="B2301" s="41" t="s">
        <v>198</v>
      </c>
      <c r="C2301" s="83" t="s">
        <v>37</v>
      </c>
      <c r="D2301" s="61">
        <v>2088</v>
      </c>
      <c r="E2301" s="58" t="s">
        <v>235</v>
      </c>
      <c r="F2301" s="50"/>
    </row>
    <row r="2302" spans="1:6" x14ac:dyDescent="0.15">
      <c r="A2302" s="84">
        <v>142665361</v>
      </c>
      <c r="B2302" s="41" t="s">
        <v>198</v>
      </c>
      <c r="C2302" s="83" t="s">
        <v>37</v>
      </c>
      <c r="D2302" s="61">
        <v>743</v>
      </c>
      <c r="E2302" s="58" t="s">
        <v>235</v>
      </c>
      <c r="F2302" s="51"/>
    </row>
    <row r="2303" spans="1:6" x14ac:dyDescent="0.15">
      <c r="A2303" s="82">
        <v>142665365</v>
      </c>
      <c r="B2303" s="41" t="s">
        <v>198</v>
      </c>
      <c r="C2303" s="83" t="s">
        <v>37</v>
      </c>
      <c r="D2303" s="59">
        <v>140</v>
      </c>
      <c r="E2303" s="58" t="s">
        <v>235</v>
      </c>
      <c r="F2303" s="51"/>
    </row>
    <row r="2304" spans="1:6" x14ac:dyDescent="0.15">
      <c r="A2304" s="84">
        <v>142665365</v>
      </c>
      <c r="B2304" s="41" t="s">
        <v>198</v>
      </c>
      <c r="C2304" s="83" t="s">
        <v>37</v>
      </c>
      <c r="D2304" s="61">
        <v>56</v>
      </c>
      <c r="E2304" s="58" t="s">
        <v>235</v>
      </c>
      <c r="F2304" s="50"/>
    </row>
    <row r="2305" spans="1:6" x14ac:dyDescent="0.15">
      <c r="A2305" s="82">
        <v>142665365</v>
      </c>
      <c r="B2305" s="41" t="s">
        <v>198</v>
      </c>
      <c r="C2305" s="83" t="s">
        <v>37</v>
      </c>
      <c r="D2305" s="59">
        <v>279</v>
      </c>
      <c r="E2305" s="58" t="s">
        <v>235</v>
      </c>
      <c r="F2305" s="51"/>
    </row>
    <row r="2306" spans="1:6" x14ac:dyDescent="0.15">
      <c r="A2306" s="84">
        <v>142665365</v>
      </c>
      <c r="B2306" s="41" t="s">
        <v>198</v>
      </c>
      <c r="C2306" s="83" t="s">
        <v>37</v>
      </c>
      <c r="D2306" s="61">
        <v>279</v>
      </c>
      <c r="E2306" s="58" t="s">
        <v>235</v>
      </c>
      <c r="F2306" s="51"/>
    </row>
    <row r="2307" spans="1:6" x14ac:dyDescent="0.15">
      <c r="A2307" s="82">
        <v>142665365</v>
      </c>
      <c r="B2307" s="41" t="s">
        <v>198</v>
      </c>
      <c r="C2307" s="83" t="s">
        <v>37</v>
      </c>
      <c r="D2307" s="59">
        <v>279</v>
      </c>
      <c r="E2307" s="58" t="s">
        <v>235</v>
      </c>
      <c r="F2307" s="50"/>
    </row>
    <row r="2308" spans="1:6" x14ac:dyDescent="0.15">
      <c r="A2308" s="84">
        <v>142665370</v>
      </c>
      <c r="B2308" s="41" t="s">
        <v>183</v>
      </c>
      <c r="C2308" s="83" t="s">
        <v>144</v>
      </c>
      <c r="D2308" s="61">
        <v>1207</v>
      </c>
      <c r="E2308" s="58" t="s">
        <v>235</v>
      </c>
      <c r="F2308" s="51"/>
    </row>
    <row r="2309" spans="1:6" x14ac:dyDescent="0.15">
      <c r="A2309" s="82">
        <v>142665373</v>
      </c>
      <c r="B2309" s="41" t="s">
        <v>198</v>
      </c>
      <c r="C2309" s="83" t="s">
        <v>78</v>
      </c>
      <c r="D2309" s="59">
        <v>1782</v>
      </c>
      <c r="E2309" s="58" t="s">
        <v>235</v>
      </c>
      <c r="F2309" s="50"/>
    </row>
    <row r="2310" spans="1:6" x14ac:dyDescent="0.15">
      <c r="A2310" s="84">
        <v>142665373</v>
      </c>
      <c r="B2310" s="41" t="s">
        <v>198</v>
      </c>
      <c r="C2310" s="83" t="s">
        <v>78</v>
      </c>
      <c r="D2310" s="61">
        <v>1300</v>
      </c>
      <c r="E2310" s="58" t="s">
        <v>235</v>
      </c>
      <c r="F2310" s="51"/>
    </row>
    <row r="2311" spans="1:6" x14ac:dyDescent="0.15">
      <c r="A2311" s="82">
        <v>142665373</v>
      </c>
      <c r="B2311" s="41" t="s">
        <v>198</v>
      </c>
      <c r="C2311" s="83" t="s">
        <v>78</v>
      </c>
      <c r="D2311" s="59">
        <v>1114</v>
      </c>
      <c r="E2311" s="58" t="s">
        <v>235</v>
      </c>
      <c r="F2311" s="51"/>
    </row>
    <row r="2312" spans="1:6" x14ac:dyDescent="0.15">
      <c r="A2312" s="84">
        <v>142665373</v>
      </c>
      <c r="B2312" s="41" t="s">
        <v>198</v>
      </c>
      <c r="C2312" s="83" t="s">
        <v>78</v>
      </c>
      <c r="D2312" s="61">
        <v>2228</v>
      </c>
      <c r="E2312" s="58" t="s">
        <v>235</v>
      </c>
      <c r="F2312" s="50"/>
    </row>
    <row r="2313" spans="1:6" x14ac:dyDescent="0.15">
      <c r="A2313" s="82">
        <v>142665373</v>
      </c>
      <c r="B2313" s="41" t="s">
        <v>198</v>
      </c>
      <c r="C2313" s="83" t="s">
        <v>78</v>
      </c>
      <c r="D2313" s="59">
        <v>743</v>
      </c>
      <c r="E2313" s="58" t="s">
        <v>235</v>
      </c>
      <c r="F2313" s="51"/>
    </row>
    <row r="2314" spans="1:6" x14ac:dyDescent="0.15">
      <c r="A2314" s="84">
        <v>142665376</v>
      </c>
      <c r="B2314" s="41" t="s">
        <v>183</v>
      </c>
      <c r="C2314" s="83" t="s">
        <v>7</v>
      </c>
      <c r="D2314" s="61">
        <v>3351</v>
      </c>
      <c r="E2314" s="58" t="s">
        <v>235</v>
      </c>
      <c r="F2314" s="51"/>
    </row>
    <row r="2315" spans="1:6" x14ac:dyDescent="0.15">
      <c r="A2315" s="82">
        <v>142665378</v>
      </c>
      <c r="B2315" s="41" t="s">
        <v>198</v>
      </c>
      <c r="C2315" s="83" t="s">
        <v>7</v>
      </c>
      <c r="D2315" s="59">
        <v>149</v>
      </c>
      <c r="E2315" s="58" t="s">
        <v>235</v>
      </c>
      <c r="F2315" s="51"/>
    </row>
    <row r="2316" spans="1:6" x14ac:dyDescent="0.15">
      <c r="A2316" s="84">
        <v>142665379</v>
      </c>
      <c r="B2316" s="41" t="s">
        <v>183</v>
      </c>
      <c r="C2316" s="83" t="s">
        <v>7</v>
      </c>
      <c r="D2316" s="61">
        <v>1337</v>
      </c>
      <c r="E2316" s="58" t="s">
        <v>235</v>
      </c>
      <c r="F2316" s="51"/>
    </row>
    <row r="2317" spans="1:6" x14ac:dyDescent="0.15">
      <c r="A2317" s="82">
        <v>142665380</v>
      </c>
      <c r="B2317" s="41" t="s">
        <v>198</v>
      </c>
      <c r="C2317" s="83" t="s">
        <v>37</v>
      </c>
      <c r="D2317" s="59">
        <v>557</v>
      </c>
      <c r="E2317" s="58" t="s">
        <v>235</v>
      </c>
      <c r="F2317" s="50"/>
    </row>
    <row r="2318" spans="1:6" x14ac:dyDescent="0.15">
      <c r="A2318" s="84">
        <v>142665380</v>
      </c>
      <c r="B2318" s="41" t="s">
        <v>198</v>
      </c>
      <c r="C2318" s="83" t="s">
        <v>37</v>
      </c>
      <c r="D2318" s="61">
        <v>557</v>
      </c>
      <c r="E2318" s="58" t="s">
        <v>235</v>
      </c>
      <c r="F2318" s="51"/>
    </row>
    <row r="2319" spans="1:6" x14ac:dyDescent="0.15">
      <c r="A2319" s="82">
        <v>142665396</v>
      </c>
      <c r="B2319" s="41" t="s">
        <v>198</v>
      </c>
      <c r="C2319" s="83" t="s">
        <v>37</v>
      </c>
      <c r="D2319" s="59">
        <v>836</v>
      </c>
      <c r="E2319" s="58" t="s">
        <v>235</v>
      </c>
      <c r="F2319" s="50"/>
    </row>
    <row r="2320" spans="1:6" x14ac:dyDescent="0.15">
      <c r="A2320" s="84">
        <v>142665396</v>
      </c>
      <c r="B2320" s="41" t="s">
        <v>198</v>
      </c>
      <c r="C2320" s="83" t="s">
        <v>37</v>
      </c>
      <c r="D2320" s="61">
        <v>2088</v>
      </c>
      <c r="E2320" s="58" t="s">
        <v>235</v>
      </c>
      <c r="F2320" s="51"/>
    </row>
    <row r="2321" spans="1:6" x14ac:dyDescent="0.15">
      <c r="A2321" s="82">
        <v>142665396</v>
      </c>
      <c r="B2321" s="41" t="s">
        <v>198</v>
      </c>
      <c r="C2321" s="83" t="s">
        <v>37</v>
      </c>
      <c r="D2321" s="59">
        <v>116</v>
      </c>
      <c r="E2321" s="58" t="s">
        <v>235</v>
      </c>
      <c r="F2321" s="50"/>
    </row>
    <row r="2322" spans="1:6" x14ac:dyDescent="0.15">
      <c r="A2322" s="82">
        <v>142665396</v>
      </c>
      <c r="B2322" s="41" t="s">
        <v>198</v>
      </c>
      <c r="C2322" s="83" t="s">
        <v>37</v>
      </c>
      <c r="D2322" s="59">
        <v>743</v>
      </c>
      <c r="E2322" s="58" t="s">
        <v>235</v>
      </c>
      <c r="F2322" s="51"/>
    </row>
    <row r="2323" spans="1:6" x14ac:dyDescent="0.15">
      <c r="A2323" s="84">
        <v>142665396</v>
      </c>
      <c r="B2323" s="41" t="s">
        <v>198</v>
      </c>
      <c r="C2323" s="83" t="s">
        <v>37</v>
      </c>
      <c r="D2323" s="61">
        <v>4009</v>
      </c>
      <c r="E2323" s="58" t="s">
        <v>235</v>
      </c>
      <c r="F2323" s="51"/>
    </row>
    <row r="2324" spans="1:6" x14ac:dyDescent="0.15">
      <c r="A2324" s="82">
        <v>142665408</v>
      </c>
      <c r="B2324" s="41" t="s">
        <v>198</v>
      </c>
      <c r="C2324" s="83" t="s">
        <v>78</v>
      </c>
      <c r="D2324" s="59">
        <v>18338</v>
      </c>
      <c r="E2324" s="58" t="s">
        <v>235</v>
      </c>
      <c r="F2324" s="50"/>
    </row>
    <row r="2325" spans="1:6" x14ac:dyDescent="0.15">
      <c r="A2325" s="84">
        <v>142665409</v>
      </c>
      <c r="B2325" s="41" t="s">
        <v>198</v>
      </c>
      <c r="C2325" s="83" t="s">
        <v>37</v>
      </c>
      <c r="D2325" s="61">
        <v>2228</v>
      </c>
      <c r="E2325" s="58" t="s">
        <v>235</v>
      </c>
      <c r="F2325" s="51"/>
    </row>
    <row r="2326" spans="1:6" x14ac:dyDescent="0.15">
      <c r="A2326" s="82">
        <v>142665410</v>
      </c>
      <c r="B2326" s="41" t="s">
        <v>198</v>
      </c>
      <c r="C2326" s="83" t="s">
        <v>144</v>
      </c>
      <c r="D2326" s="59">
        <v>14292</v>
      </c>
      <c r="E2326" s="58" t="s">
        <v>235</v>
      </c>
      <c r="F2326" s="51"/>
    </row>
    <row r="2327" spans="1:6" x14ac:dyDescent="0.15">
      <c r="A2327" s="84">
        <v>142665413</v>
      </c>
      <c r="B2327" s="41" t="s">
        <v>198</v>
      </c>
      <c r="C2327" s="83" t="s">
        <v>78</v>
      </c>
      <c r="D2327" s="61">
        <v>5012</v>
      </c>
      <c r="E2327" s="58" t="s">
        <v>235</v>
      </c>
      <c r="F2327" s="50"/>
    </row>
    <row r="2328" spans="1:6" x14ac:dyDescent="0.15">
      <c r="A2328" s="82">
        <v>142665413</v>
      </c>
      <c r="B2328" s="41" t="s">
        <v>198</v>
      </c>
      <c r="C2328" s="83" t="s">
        <v>78</v>
      </c>
      <c r="D2328" s="59">
        <v>3898</v>
      </c>
      <c r="E2328" s="58" t="s">
        <v>235</v>
      </c>
      <c r="F2328" s="51"/>
    </row>
    <row r="2329" spans="1:6" x14ac:dyDescent="0.15">
      <c r="A2329" s="84">
        <v>142665413</v>
      </c>
      <c r="B2329" s="41" t="s">
        <v>198</v>
      </c>
      <c r="C2329" s="83" t="s">
        <v>78</v>
      </c>
      <c r="D2329" s="61">
        <v>2784</v>
      </c>
      <c r="E2329" s="58" t="s">
        <v>235</v>
      </c>
      <c r="F2329" s="51"/>
    </row>
    <row r="2330" spans="1:6" x14ac:dyDescent="0.15">
      <c r="A2330" s="84">
        <v>142665418</v>
      </c>
      <c r="B2330" s="41" t="s">
        <v>183</v>
      </c>
      <c r="C2330" s="83" t="s">
        <v>144</v>
      </c>
      <c r="D2330" s="61">
        <v>12473</v>
      </c>
      <c r="E2330" s="58" t="s">
        <v>235</v>
      </c>
      <c r="F2330" s="50"/>
    </row>
    <row r="2331" spans="1:6" x14ac:dyDescent="0.15">
      <c r="A2331" s="84">
        <v>142665420</v>
      </c>
      <c r="B2331" s="41" t="s">
        <v>183</v>
      </c>
      <c r="C2331" s="83" t="s">
        <v>37</v>
      </c>
      <c r="D2331" s="61">
        <v>1485</v>
      </c>
      <c r="E2331" s="58" t="s">
        <v>235</v>
      </c>
      <c r="F2331" s="51"/>
    </row>
    <row r="2332" spans="1:6" x14ac:dyDescent="0.15">
      <c r="A2332" s="82">
        <v>142665420</v>
      </c>
      <c r="B2332" s="41" t="s">
        <v>183</v>
      </c>
      <c r="C2332" s="83" t="s">
        <v>37</v>
      </c>
      <c r="D2332" s="59">
        <v>297</v>
      </c>
      <c r="E2332" s="58" t="s">
        <v>235</v>
      </c>
      <c r="F2332" s="51"/>
    </row>
    <row r="2333" spans="1:6" x14ac:dyDescent="0.15">
      <c r="A2333" s="82">
        <v>142665438</v>
      </c>
      <c r="B2333" s="41" t="s">
        <v>198</v>
      </c>
      <c r="C2333" s="83" t="s">
        <v>37</v>
      </c>
      <c r="D2333" s="59">
        <v>836</v>
      </c>
      <c r="E2333" s="58" t="s">
        <v>235</v>
      </c>
      <c r="F2333" s="50"/>
    </row>
    <row r="2334" spans="1:6" x14ac:dyDescent="0.15">
      <c r="A2334" s="84">
        <v>142665438</v>
      </c>
      <c r="B2334" s="41" t="s">
        <v>198</v>
      </c>
      <c r="C2334" s="83" t="s">
        <v>37</v>
      </c>
      <c r="D2334" s="61">
        <v>4455</v>
      </c>
      <c r="E2334" s="58" t="s">
        <v>235</v>
      </c>
      <c r="F2334" s="50"/>
    </row>
    <row r="2335" spans="1:6" x14ac:dyDescent="0.15">
      <c r="A2335" s="82">
        <v>142665438</v>
      </c>
      <c r="B2335" s="41" t="s">
        <v>198</v>
      </c>
      <c r="C2335" s="83" t="s">
        <v>37</v>
      </c>
      <c r="D2335" s="59">
        <v>372</v>
      </c>
      <c r="E2335" s="58" t="s">
        <v>235</v>
      </c>
      <c r="F2335" s="50"/>
    </row>
    <row r="2336" spans="1:6" x14ac:dyDescent="0.15">
      <c r="A2336" s="84">
        <v>142665441</v>
      </c>
      <c r="B2336" s="41" t="s">
        <v>183</v>
      </c>
      <c r="C2336" s="83" t="s">
        <v>37</v>
      </c>
      <c r="D2336" s="61">
        <v>418</v>
      </c>
      <c r="E2336" s="58" t="s">
        <v>235</v>
      </c>
      <c r="F2336" s="51"/>
    </row>
    <row r="2337" spans="1:6" x14ac:dyDescent="0.15">
      <c r="A2337" s="82">
        <v>142665441</v>
      </c>
      <c r="B2337" s="41" t="s">
        <v>183</v>
      </c>
      <c r="C2337" s="83" t="s">
        <v>37</v>
      </c>
      <c r="D2337" s="59">
        <v>279</v>
      </c>
      <c r="E2337" s="58" t="s">
        <v>235</v>
      </c>
      <c r="F2337" s="51"/>
    </row>
    <row r="2338" spans="1:6" x14ac:dyDescent="0.15">
      <c r="A2338" s="84">
        <v>142665458</v>
      </c>
      <c r="B2338" s="41" t="s">
        <v>183</v>
      </c>
      <c r="C2338" s="83" t="s">
        <v>7</v>
      </c>
      <c r="D2338" s="61">
        <v>186</v>
      </c>
      <c r="E2338" s="58" t="s">
        <v>235</v>
      </c>
      <c r="F2338" s="51"/>
    </row>
    <row r="2339" spans="1:6" x14ac:dyDescent="0.15">
      <c r="A2339" s="82">
        <v>142665458</v>
      </c>
      <c r="B2339" s="41" t="s">
        <v>183</v>
      </c>
      <c r="C2339" s="83" t="s">
        <v>7</v>
      </c>
      <c r="D2339" s="59">
        <v>232</v>
      </c>
      <c r="E2339" s="58" t="s">
        <v>235</v>
      </c>
      <c r="F2339" s="51"/>
    </row>
    <row r="2340" spans="1:6" x14ac:dyDescent="0.15">
      <c r="A2340" s="82">
        <v>142665470</v>
      </c>
      <c r="B2340" s="41" t="s">
        <v>198</v>
      </c>
      <c r="C2340" s="83" t="s">
        <v>37</v>
      </c>
      <c r="D2340" s="59">
        <v>836</v>
      </c>
      <c r="E2340" s="58" t="s">
        <v>235</v>
      </c>
      <c r="F2340" s="50"/>
    </row>
    <row r="2341" spans="1:6" x14ac:dyDescent="0.15">
      <c r="A2341" s="82">
        <v>142665470</v>
      </c>
      <c r="B2341" s="41" t="s">
        <v>198</v>
      </c>
      <c r="C2341" s="83" t="s">
        <v>37</v>
      </c>
      <c r="D2341" s="59">
        <v>1253</v>
      </c>
      <c r="E2341" s="58" t="s">
        <v>235</v>
      </c>
      <c r="F2341" s="51"/>
    </row>
    <row r="2342" spans="1:6" x14ac:dyDescent="0.15">
      <c r="A2342" s="82">
        <v>142665470</v>
      </c>
      <c r="B2342" s="41" t="s">
        <v>198</v>
      </c>
      <c r="C2342" s="83" t="s">
        <v>37</v>
      </c>
      <c r="D2342" s="59">
        <v>348</v>
      </c>
      <c r="E2342" s="58" t="s">
        <v>235</v>
      </c>
      <c r="F2342" s="50"/>
    </row>
    <row r="2343" spans="1:6" x14ac:dyDescent="0.15">
      <c r="A2343" s="84">
        <v>142665470</v>
      </c>
      <c r="B2343" s="41" t="s">
        <v>198</v>
      </c>
      <c r="C2343" s="83" t="s">
        <v>37</v>
      </c>
      <c r="D2343" s="61">
        <v>2970</v>
      </c>
      <c r="E2343" s="58" t="s">
        <v>235</v>
      </c>
      <c r="F2343" s="51"/>
    </row>
    <row r="2344" spans="1:6" x14ac:dyDescent="0.15">
      <c r="A2344" s="82">
        <v>142665470</v>
      </c>
      <c r="B2344" s="41" t="s">
        <v>198</v>
      </c>
      <c r="C2344" s="83" t="s">
        <v>37</v>
      </c>
      <c r="D2344" s="59">
        <v>5940</v>
      </c>
      <c r="E2344" s="58" t="s">
        <v>235</v>
      </c>
      <c r="F2344" s="51"/>
    </row>
    <row r="2345" spans="1:6" x14ac:dyDescent="0.15">
      <c r="A2345" s="84">
        <v>142665470</v>
      </c>
      <c r="B2345" s="41" t="s">
        <v>198</v>
      </c>
      <c r="C2345" s="83" t="s">
        <v>37</v>
      </c>
      <c r="D2345" s="61">
        <v>5220</v>
      </c>
      <c r="E2345" s="58" t="s">
        <v>235</v>
      </c>
      <c r="F2345" s="50"/>
    </row>
    <row r="2346" spans="1:6" x14ac:dyDescent="0.15">
      <c r="A2346" s="84">
        <v>142665470</v>
      </c>
      <c r="B2346" s="41" t="s">
        <v>198</v>
      </c>
      <c r="C2346" s="83" t="s">
        <v>37</v>
      </c>
      <c r="D2346" s="61">
        <v>5568</v>
      </c>
      <c r="E2346" s="58" t="s">
        <v>235</v>
      </c>
      <c r="F2346" s="50"/>
    </row>
    <row r="2347" spans="1:6" x14ac:dyDescent="0.15">
      <c r="A2347" s="82">
        <v>142665470</v>
      </c>
      <c r="B2347" s="41" t="s">
        <v>198</v>
      </c>
      <c r="C2347" s="83" t="s">
        <v>37</v>
      </c>
      <c r="D2347" s="59">
        <v>116</v>
      </c>
      <c r="E2347" s="58" t="s">
        <v>235</v>
      </c>
      <c r="F2347" s="50"/>
    </row>
    <row r="2348" spans="1:6" x14ac:dyDescent="0.15">
      <c r="A2348" s="84">
        <v>142665470</v>
      </c>
      <c r="B2348" s="41" t="s">
        <v>198</v>
      </c>
      <c r="C2348" s="83" t="s">
        <v>37</v>
      </c>
      <c r="D2348" s="61">
        <v>372</v>
      </c>
      <c r="E2348" s="58" t="s">
        <v>235</v>
      </c>
      <c r="F2348" s="50"/>
    </row>
    <row r="2349" spans="1:6" x14ac:dyDescent="0.15">
      <c r="A2349" s="84">
        <v>142665470</v>
      </c>
      <c r="B2349" s="41" t="s">
        <v>198</v>
      </c>
      <c r="C2349" s="83" t="s">
        <v>37</v>
      </c>
      <c r="D2349" s="61">
        <v>4009</v>
      </c>
      <c r="E2349" s="58" t="s">
        <v>235</v>
      </c>
      <c r="F2349" s="50"/>
    </row>
    <row r="2350" spans="1:6" x14ac:dyDescent="0.15">
      <c r="A2350" s="82">
        <v>142665488</v>
      </c>
      <c r="B2350" s="41" t="s">
        <v>183</v>
      </c>
      <c r="C2350" s="83" t="s">
        <v>7</v>
      </c>
      <c r="D2350" s="59">
        <v>2645</v>
      </c>
      <c r="E2350" s="58" t="s">
        <v>235</v>
      </c>
      <c r="F2350" s="52"/>
    </row>
    <row r="2351" spans="1:6" x14ac:dyDescent="0.15">
      <c r="A2351" s="84">
        <v>142665488</v>
      </c>
      <c r="B2351" s="41" t="s">
        <v>183</v>
      </c>
      <c r="C2351" s="83" t="s">
        <v>7</v>
      </c>
      <c r="D2351" s="61">
        <v>910</v>
      </c>
      <c r="E2351" s="58" t="s">
        <v>235</v>
      </c>
      <c r="F2351" s="52"/>
    </row>
    <row r="2352" spans="1:6" x14ac:dyDescent="0.15">
      <c r="A2352" s="82">
        <v>142665490</v>
      </c>
      <c r="B2352" s="41" t="s">
        <v>183</v>
      </c>
      <c r="C2352" s="83" t="s">
        <v>7</v>
      </c>
      <c r="D2352" s="59">
        <v>1244</v>
      </c>
      <c r="E2352" s="58" t="s">
        <v>235</v>
      </c>
      <c r="F2352" s="52"/>
    </row>
    <row r="2353" spans="1:6" x14ac:dyDescent="0.15">
      <c r="A2353" s="82">
        <v>142665499</v>
      </c>
      <c r="B2353" s="41" t="s">
        <v>183</v>
      </c>
      <c r="C2353" s="83" t="s">
        <v>78</v>
      </c>
      <c r="D2353" s="59">
        <v>9280</v>
      </c>
      <c r="E2353" s="58" t="s">
        <v>235</v>
      </c>
      <c r="F2353" s="52"/>
    </row>
    <row r="2354" spans="1:6" x14ac:dyDescent="0.15">
      <c r="A2354" s="84">
        <v>142665499</v>
      </c>
      <c r="B2354" s="41" t="s">
        <v>183</v>
      </c>
      <c r="C2354" s="83" t="s">
        <v>78</v>
      </c>
      <c r="D2354" s="61">
        <v>3898</v>
      </c>
      <c r="E2354" s="58" t="s">
        <v>235</v>
      </c>
      <c r="F2354" s="52"/>
    </row>
    <row r="2355" spans="1:6" x14ac:dyDescent="0.15">
      <c r="A2355" s="82">
        <v>142665510</v>
      </c>
      <c r="B2355" s="41" t="s">
        <v>183</v>
      </c>
      <c r="C2355" s="83" t="s">
        <v>37</v>
      </c>
      <c r="D2355" s="59">
        <v>1253</v>
      </c>
      <c r="E2355" s="58" t="s">
        <v>235</v>
      </c>
      <c r="F2355" s="52"/>
    </row>
    <row r="2356" spans="1:6" x14ac:dyDescent="0.15">
      <c r="A2356" s="82">
        <v>142665510</v>
      </c>
      <c r="B2356" s="41" t="s">
        <v>183</v>
      </c>
      <c r="C2356" s="83" t="s">
        <v>37</v>
      </c>
      <c r="D2356" s="59">
        <v>348</v>
      </c>
      <c r="E2356" s="58" t="s">
        <v>235</v>
      </c>
      <c r="F2356" s="52"/>
    </row>
    <row r="2357" spans="1:6" x14ac:dyDescent="0.15">
      <c r="A2357" s="84">
        <v>142665510</v>
      </c>
      <c r="B2357" s="41" t="s">
        <v>183</v>
      </c>
      <c r="C2357" s="83" t="s">
        <v>37</v>
      </c>
      <c r="D2357" s="61">
        <v>2228</v>
      </c>
      <c r="E2357" s="58" t="s">
        <v>235</v>
      </c>
      <c r="F2357" s="52"/>
    </row>
    <row r="2358" spans="1:6" x14ac:dyDescent="0.15">
      <c r="A2358" s="82">
        <v>142665510</v>
      </c>
      <c r="B2358" s="41" t="s">
        <v>183</v>
      </c>
      <c r="C2358" s="83" t="s">
        <v>37</v>
      </c>
      <c r="D2358" s="59">
        <v>7424</v>
      </c>
      <c r="E2358" s="58" t="s">
        <v>235</v>
      </c>
      <c r="F2358" s="52"/>
    </row>
    <row r="2359" spans="1:6" x14ac:dyDescent="0.15">
      <c r="A2359" s="84">
        <v>142665510</v>
      </c>
      <c r="B2359" s="41" t="s">
        <v>183</v>
      </c>
      <c r="C2359" s="83" t="s">
        <v>37</v>
      </c>
      <c r="D2359" s="61">
        <v>2088</v>
      </c>
      <c r="E2359" s="58" t="s">
        <v>235</v>
      </c>
      <c r="F2359" s="52"/>
    </row>
    <row r="2360" spans="1:6" x14ac:dyDescent="0.15">
      <c r="A2360" s="82">
        <v>142665510</v>
      </c>
      <c r="B2360" s="41" t="s">
        <v>183</v>
      </c>
      <c r="C2360" s="83" t="s">
        <v>37</v>
      </c>
      <c r="D2360" s="59">
        <v>4455</v>
      </c>
      <c r="E2360" s="58" t="s">
        <v>235</v>
      </c>
      <c r="F2360" s="52"/>
    </row>
    <row r="2361" spans="1:6" x14ac:dyDescent="0.15">
      <c r="A2361" s="84">
        <v>142665510</v>
      </c>
      <c r="B2361" s="41" t="s">
        <v>183</v>
      </c>
      <c r="C2361" s="83" t="s">
        <v>37</v>
      </c>
      <c r="D2361" s="61">
        <v>1114</v>
      </c>
      <c r="E2361" s="58" t="s">
        <v>235</v>
      </c>
      <c r="F2361" s="52"/>
    </row>
    <row r="2362" spans="1:6" x14ac:dyDescent="0.15">
      <c r="A2362" s="84">
        <v>142665515</v>
      </c>
      <c r="B2362" s="41" t="s">
        <v>183</v>
      </c>
      <c r="C2362" s="83" t="s">
        <v>37</v>
      </c>
      <c r="D2362" s="61">
        <v>84</v>
      </c>
      <c r="E2362" s="58" t="s">
        <v>235</v>
      </c>
      <c r="F2362" s="52"/>
    </row>
    <row r="2363" spans="1:6" x14ac:dyDescent="0.15">
      <c r="A2363" s="82">
        <v>142665515</v>
      </c>
      <c r="B2363" s="41" t="s">
        <v>183</v>
      </c>
      <c r="C2363" s="83" t="s">
        <v>37</v>
      </c>
      <c r="D2363" s="59">
        <v>279</v>
      </c>
      <c r="E2363" s="58" t="s">
        <v>235</v>
      </c>
      <c r="F2363" s="52"/>
    </row>
    <row r="2364" spans="1:6" x14ac:dyDescent="0.15">
      <c r="A2364" s="82">
        <v>142665520</v>
      </c>
      <c r="B2364" s="41" t="s">
        <v>183</v>
      </c>
      <c r="C2364" s="83" t="s">
        <v>144</v>
      </c>
      <c r="D2364" s="59">
        <v>1634</v>
      </c>
      <c r="E2364" s="58" t="s">
        <v>235</v>
      </c>
      <c r="F2364" s="52"/>
    </row>
    <row r="2365" spans="1:6" x14ac:dyDescent="0.15">
      <c r="A2365" s="84">
        <v>142665520</v>
      </c>
      <c r="B2365" s="41" t="s">
        <v>183</v>
      </c>
      <c r="C2365" s="83" t="s">
        <v>144</v>
      </c>
      <c r="D2365" s="61">
        <v>8909</v>
      </c>
      <c r="E2365" s="58" t="s">
        <v>235</v>
      </c>
      <c r="F2365" s="52"/>
    </row>
    <row r="2366" spans="1:6" x14ac:dyDescent="0.15">
      <c r="A2366" s="84">
        <v>142675542</v>
      </c>
      <c r="B2366" s="41" t="s">
        <v>183</v>
      </c>
      <c r="C2366" s="83" t="s">
        <v>37</v>
      </c>
      <c r="D2366" s="61">
        <v>3132</v>
      </c>
      <c r="E2366" s="58" t="s">
        <v>235</v>
      </c>
      <c r="F2366" s="52"/>
    </row>
    <row r="2367" spans="1:6" x14ac:dyDescent="0.15">
      <c r="A2367" s="84">
        <v>142675543</v>
      </c>
      <c r="B2367" s="41" t="s">
        <v>183</v>
      </c>
      <c r="C2367" s="83" t="s">
        <v>37</v>
      </c>
      <c r="D2367" s="61">
        <v>279</v>
      </c>
      <c r="E2367" s="58" t="s">
        <v>235</v>
      </c>
      <c r="F2367" s="52"/>
    </row>
    <row r="2368" spans="1:6" x14ac:dyDescent="0.15">
      <c r="A2368" s="82">
        <v>142675543</v>
      </c>
      <c r="B2368" s="41" t="s">
        <v>183</v>
      </c>
      <c r="C2368" s="83" t="s">
        <v>37</v>
      </c>
      <c r="D2368" s="59">
        <v>348</v>
      </c>
      <c r="E2368" s="58" t="s">
        <v>235</v>
      </c>
      <c r="F2368" s="52"/>
    </row>
    <row r="2369" spans="1:6" x14ac:dyDescent="0.15">
      <c r="A2369" s="84">
        <v>142675543</v>
      </c>
      <c r="B2369" s="41" t="s">
        <v>183</v>
      </c>
      <c r="C2369" s="83" t="s">
        <v>37</v>
      </c>
      <c r="D2369" s="61">
        <v>1856</v>
      </c>
      <c r="E2369" s="58" t="s">
        <v>235</v>
      </c>
      <c r="F2369" s="52"/>
    </row>
    <row r="2370" spans="1:6" x14ac:dyDescent="0.15">
      <c r="A2370" s="82">
        <v>142675543</v>
      </c>
      <c r="B2370" s="41" t="s">
        <v>183</v>
      </c>
      <c r="C2370" s="83" t="s">
        <v>37</v>
      </c>
      <c r="D2370" s="59">
        <v>7424</v>
      </c>
      <c r="E2370" s="58" t="s">
        <v>235</v>
      </c>
      <c r="F2370" s="52"/>
    </row>
    <row r="2371" spans="1:6" x14ac:dyDescent="0.15">
      <c r="A2371" s="82">
        <v>142675543</v>
      </c>
      <c r="B2371" s="41" t="s">
        <v>183</v>
      </c>
      <c r="C2371" s="83" t="s">
        <v>37</v>
      </c>
      <c r="D2371" s="59">
        <v>232</v>
      </c>
      <c r="E2371" s="58" t="s">
        <v>235</v>
      </c>
      <c r="F2371" s="52"/>
    </row>
    <row r="2372" spans="1:6" x14ac:dyDescent="0.15">
      <c r="A2372" s="84">
        <v>142675543</v>
      </c>
      <c r="B2372" s="41" t="s">
        <v>183</v>
      </c>
      <c r="C2372" s="83" t="s">
        <v>37</v>
      </c>
      <c r="D2372" s="61">
        <v>743</v>
      </c>
      <c r="E2372" s="58" t="s">
        <v>235</v>
      </c>
      <c r="F2372" s="52"/>
    </row>
    <row r="2373" spans="1:6" x14ac:dyDescent="0.15">
      <c r="A2373" s="84">
        <v>142675550</v>
      </c>
      <c r="B2373" s="41" t="s">
        <v>183</v>
      </c>
      <c r="C2373" s="83" t="s">
        <v>7</v>
      </c>
      <c r="D2373" s="61">
        <v>2784</v>
      </c>
      <c r="E2373" s="58" t="s">
        <v>235</v>
      </c>
      <c r="F2373" s="52"/>
    </row>
    <row r="2374" spans="1:6" x14ac:dyDescent="0.15">
      <c r="A2374" s="82">
        <v>142675553</v>
      </c>
      <c r="B2374" s="41" t="s">
        <v>183</v>
      </c>
      <c r="C2374" s="83" t="s">
        <v>37</v>
      </c>
      <c r="D2374" s="59">
        <v>418</v>
      </c>
      <c r="E2374" s="58" t="s">
        <v>235</v>
      </c>
      <c r="F2374" s="52"/>
    </row>
    <row r="2375" spans="1:6" x14ac:dyDescent="0.15">
      <c r="A2375" s="84">
        <v>142675554</v>
      </c>
      <c r="B2375" s="41" t="s">
        <v>183</v>
      </c>
      <c r="C2375" s="83" t="s">
        <v>37</v>
      </c>
      <c r="D2375" s="61">
        <v>140</v>
      </c>
      <c r="E2375" s="58" t="s">
        <v>235</v>
      </c>
      <c r="F2375" s="52"/>
    </row>
    <row r="2376" spans="1:6" x14ac:dyDescent="0.15">
      <c r="A2376" s="82">
        <v>142675554</v>
      </c>
      <c r="B2376" s="41" t="s">
        <v>183</v>
      </c>
      <c r="C2376" s="83" t="s">
        <v>37</v>
      </c>
      <c r="D2376" s="59">
        <v>418</v>
      </c>
      <c r="E2376" s="58" t="s">
        <v>235</v>
      </c>
      <c r="F2376" s="52"/>
    </row>
    <row r="2377" spans="1:6" x14ac:dyDescent="0.15">
      <c r="A2377" s="84">
        <v>142675554</v>
      </c>
      <c r="B2377" s="41" t="s">
        <v>183</v>
      </c>
      <c r="C2377" s="83" t="s">
        <v>37</v>
      </c>
      <c r="D2377" s="61">
        <v>836</v>
      </c>
      <c r="E2377" s="58" t="s">
        <v>235</v>
      </c>
      <c r="F2377" s="52"/>
    </row>
    <row r="2378" spans="1:6" x14ac:dyDescent="0.15">
      <c r="A2378" s="84">
        <v>142675555</v>
      </c>
      <c r="B2378" s="41" t="s">
        <v>183</v>
      </c>
      <c r="C2378" s="83" t="s">
        <v>37</v>
      </c>
      <c r="D2378" s="61">
        <v>557</v>
      </c>
      <c r="E2378" s="58" t="s">
        <v>235</v>
      </c>
      <c r="F2378" s="52"/>
    </row>
    <row r="2379" spans="1:6" x14ac:dyDescent="0.15">
      <c r="A2379" s="82">
        <v>142675562</v>
      </c>
      <c r="B2379" s="41" t="s">
        <v>183</v>
      </c>
      <c r="C2379" s="83" t="s">
        <v>78</v>
      </c>
      <c r="D2379" s="59">
        <v>18338</v>
      </c>
      <c r="E2379" s="58" t="s">
        <v>235</v>
      </c>
      <c r="F2379" s="52"/>
    </row>
    <row r="2380" spans="1:6" x14ac:dyDescent="0.15">
      <c r="A2380" s="84">
        <v>142675565</v>
      </c>
      <c r="B2380" s="41" t="s">
        <v>183</v>
      </c>
      <c r="C2380" s="83" t="s">
        <v>7</v>
      </c>
      <c r="D2380" s="61">
        <v>1764</v>
      </c>
      <c r="E2380" s="58" t="s">
        <v>235</v>
      </c>
      <c r="F2380" s="52"/>
    </row>
    <row r="2381" spans="1:6" x14ac:dyDescent="0.15">
      <c r="A2381" s="82">
        <v>142675565</v>
      </c>
      <c r="B2381" s="41" t="s">
        <v>183</v>
      </c>
      <c r="C2381" s="83" t="s">
        <v>7</v>
      </c>
      <c r="D2381" s="59">
        <v>1560</v>
      </c>
      <c r="E2381" s="58" t="s">
        <v>235</v>
      </c>
      <c r="F2381" s="52"/>
    </row>
    <row r="2382" spans="1:6" x14ac:dyDescent="0.15">
      <c r="A2382" s="82">
        <v>142675576</v>
      </c>
      <c r="B2382" s="41" t="s">
        <v>183</v>
      </c>
      <c r="C2382" s="83" t="s">
        <v>37</v>
      </c>
      <c r="D2382" s="59">
        <v>836</v>
      </c>
      <c r="E2382" s="58" t="s">
        <v>235</v>
      </c>
      <c r="F2382" s="52"/>
    </row>
    <row r="2383" spans="1:6" x14ac:dyDescent="0.15">
      <c r="A2383" s="84">
        <v>142675576</v>
      </c>
      <c r="B2383" s="41" t="s">
        <v>183</v>
      </c>
      <c r="C2383" s="83" t="s">
        <v>37</v>
      </c>
      <c r="D2383" s="61">
        <v>232</v>
      </c>
      <c r="E2383" s="58" t="s">
        <v>235</v>
      </c>
      <c r="F2383" s="52"/>
    </row>
    <row r="2384" spans="1:6" x14ac:dyDescent="0.15">
      <c r="A2384" s="82">
        <v>142675576</v>
      </c>
      <c r="B2384" s="41" t="s">
        <v>183</v>
      </c>
      <c r="C2384" s="83" t="s">
        <v>37</v>
      </c>
      <c r="D2384" s="59">
        <v>7424</v>
      </c>
      <c r="E2384" s="58" t="s">
        <v>235</v>
      </c>
      <c r="F2384" s="52"/>
    </row>
    <row r="2385" spans="1:6" x14ac:dyDescent="0.15">
      <c r="A2385" s="84">
        <v>142675576</v>
      </c>
      <c r="B2385" s="41" t="s">
        <v>183</v>
      </c>
      <c r="C2385" s="83" t="s">
        <v>37</v>
      </c>
      <c r="D2385" s="61">
        <v>2088</v>
      </c>
      <c r="E2385" s="58" t="s">
        <v>235</v>
      </c>
      <c r="F2385" s="52"/>
    </row>
    <row r="2386" spans="1:6" x14ac:dyDescent="0.15">
      <c r="A2386" s="82">
        <v>142675576</v>
      </c>
      <c r="B2386" s="41" t="s">
        <v>183</v>
      </c>
      <c r="C2386" s="83" t="s">
        <v>37</v>
      </c>
      <c r="D2386" s="59">
        <v>4455</v>
      </c>
      <c r="E2386" s="58" t="s">
        <v>235</v>
      </c>
      <c r="F2386" s="52"/>
    </row>
    <row r="2387" spans="1:6" x14ac:dyDescent="0.15">
      <c r="A2387" s="84">
        <v>142675581</v>
      </c>
      <c r="B2387" s="41" t="s">
        <v>183</v>
      </c>
      <c r="C2387" s="83" t="s">
        <v>78</v>
      </c>
      <c r="D2387" s="61">
        <v>9280</v>
      </c>
      <c r="E2387" s="58" t="s">
        <v>235</v>
      </c>
      <c r="F2387" s="52"/>
    </row>
    <row r="2388" spans="1:6" x14ac:dyDescent="0.15">
      <c r="A2388" s="82">
        <v>142675581</v>
      </c>
      <c r="B2388" s="41" t="s">
        <v>183</v>
      </c>
      <c r="C2388" s="83" t="s">
        <v>78</v>
      </c>
      <c r="D2388" s="59">
        <v>5012</v>
      </c>
      <c r="E2388" s="58" t="s">
        <v>235</v>
      </c>
      <c r="F2388" s="52"/>
    </row>
    <row r="2389" spans="1:6" x14ac:dyDescent="0.15">
      <c r="A2389" s="84">
        <v>142675581</v>
      </c>
      <c r="B2389" s="41" t="s">
        <v>183</v>
      </c>
      <c r="C2389" s="83" t="s">
        <v>78</v>
      </c>
      <c r="D2389" s="61">
        <v>1021</v>
      </c>
      <c r="E2389" s="58" t="s">
        <v>235</v>
      </c>
      <c r="F2389" s="52"/>
    </row>
    <row r="2390" spans="1:6" x14ac:dyDescent="0.15">
      <c r="A2390" s="84">
        <v>142675582</v>
      </c>
      <c r="B2390" s="41" t="s">
        <v>183</v>
      </c>
      <c r="C2390" s="83" t="s">
        <v>37</v>
      </c>
      <c r="D2390" s="61">
        <v>70</v>
      </c>
      <c r="E2390" s="58" t="s">
        <v>235</v>
      </c>
      <c r="F2390" s="52"/>
    </row>
    <row r="2391" spans="1:6" x14ac:dyDescent="0.15">
      <c r="A2391" s="82">
        <v>142675582</v>
      </c>
      <c r="B2391" s="41" t="s">
        <v>183</v>
      </c>
      <c r="C2391" s="83" t="s">
        <v>37</v>
      </c>
      <c r="D2391" s="59">
        <v>140</v>
      </c>
      <c r="E2391" s="58" t="s">
        <v>235</v>
      </c>
      <c r="F2391" s="52"/>
    </row>
    <row r="2392" spans="1:6" x14ac:dyDescent="0.15">
      <c r="A2392" s="84">
        <v>142675582</v>
      </c>
      <c r="B2392" s="41" t="s">
        <v>183</v>
      </c>
      <c r="C2392" s="83" t="s">
        <v>37</v>
      </c>
      <c r="D2392" s="61">
        <v>418</v>
      </c>
      <c r="E2392" s="58" t="s">
        <v>235</v>
      </c>
      <c r="F2392" s="52"/>
    </row>
    <row r="2393" spans="1:6" x14ac:dyDescent="0.15">
      <c r="A2393" s="82">
        <v>142675582</v>
      </c>
      <c r="B2393" s="41" t="s">
        <v>183</v>
      </c>
      <c r="C2393" s="83" t="s">
        <v>37</v>
      </c>
      <c r="D2393" s="59">
        <v>696</v>
      </c>
      <c r="E2393" s="58" t="s">
        <v>235</v>
      </c>
      <c r="F2393" s="52"/>
    </row>
    <row r="2394" spans="1:6" x14ac:dyDescent="0.15">
      <c r="A2394" s="84">
        <v>142675582</v>
      </c>
      <c r="B2394" s="41" t="s">
        <v>183</v>
      </c>
      <c r="C2394" s="83" t="s">
        <v>37</v>
      </c>
      <c r="D2394" s="61">
        <v>140</v>
      </c>
      <c r="E2394" s="58" t="s">
        <v>235</v>
      </c>
      <c r="F2394" s="52"/>
    </row>
    <row r="2395" spans="1:6" x14ac:dyDescent="0.15">
      <c r="A2395" s="82">
        <v>142675583</v>
      </c>
      <c r="B2395" s="41" t="s">
        <v>183</v>
      </c>
      <c r="C2395" s="83" t="s">
        <v>144</v>
      </c>
      <c r="D2395" s="59">
        <v>1207</v>
      </c>
      <c r="E2395" s="58" t="s">
        <v>235</v>
      </c>
      <c r="F2395" s="52"/>
    </row>
    <row r="2396" spans="1:6" x14ac:dyDescent="0.15">
      <c r="A2396" s="82">
        <v>142675585</v>
      </c>
      <c r="B2396" s="41" t="s">
        <v>183</v>
      </c>
      <c r="C2396" s="83" t="s">
        <v>78</v>
      </c>
      <c r="D2396" s="59">
        <v>2256</v>
      </c>
      <c r="E2396" s="58" t="s">
        <v>235</v>
      </c>
      <c r="F2396" s="52"/>
    </row>
    <row r="2397" spans="1:6" x14ac:dyDescent="0.15">
      <c r="A2397" s="84">
        <v>142675585</v>
      </c>
      <c r="B2397" s="41" t="s">
        <v>183</v>
      </c>
      <c r="C2397" s="83" t="s">
        <v>78</v>
      </c>
      <c r="D2397" s="61">
        <v>961</v>
      </c>
      <c r="E2397" s="58" t="s">
        <v>235</v>
      </c>
      <c r="F2397" s="52"/>
    </row>
    <row r="2398" spans="1:6" x14ac:dyDescent="0.15">
      <c r="A2398" s="82">
        <v>142675585</v>
      </c>
      <c r="B2398" s="41" t="s">
        <v>183</v>
      </c>
      <c r="C2398" s="83" t="s">
        <v>78</v>
      </c>
      <c r="D2398" s="59">
        <v>919</v>
      </c>
      <c r="E2398" s="58" t="s">
        <v>235</v>
      </c>
      <c r="F2398" s="52"/>
    </row>
    <row r="2399" spans="1:6" x14ac:dyDescent="0.15">
      <c r="A2399" s="84">
        <v>142675587</v>
      </c>
      <c r="B2399" s="41" t="s">
        <v>183</v>
      </c>
      <c r="C2399" s="83" t="s">
        <v>78</v>
      </c>
      <c r="D2399" s="61">
        <v>1300</v>
      </c>
      <c r="E2399" s="58" t="s">
        <v>235</v>
      </c>
      <c r="F2399" s="52"/>
    </row>
    <row r="2400" spans="1:6" x14ac:dyDescent="0.15">
      <c r="A2400" s="82">
        <v>142675587</v>
      </c>
      <c r="B2400" s="41" t="s">
        <v>183</v>
      </c>
      <c r="C2400" s="83" t="s">
        <v>78</v>
      </c>
      <c r="D2400" s="59">
        <v>223</v>
      </c>
      <c r="E2400" s="58" t="s">
        <v>235</v>
      </c>
      <c r="F2400" s="52"/>
    </row>
    <row r="2401" spans="1:6" x14ac:dyDescent="0.15">
      <c r="A2401" s="84">
        <v>142675589</v>
      </c>
      <c r="B2401" s="41" t="s">
        <v>183</v>
      </c>
      <c r="C2401" s="83" t="s">
        <v>78</v>
      </c>
      <c r="D2401" s="61">
        <v>1300</v>
      </c>
      <c r="E2401" s="58" t="s">
        <v>235</v>
      </c>
      <c r="F2401" s="52"/>
    </row>
    <row r="2402" spans="1:6" x14ac:dyDescent="0.15">
      <c r="A2402" s="84">
        <v>142675596</v>
      </c>
      <c r="B2402" s="41" t="s">
        <v>183</v>
      </c>
      <c r="C2402" s="83" t="s">
        <v>78</v>
      </c>
      <c r="D2402" s="61">
        <v>27506</v>
      </c>
      <c r="E2402" s="58" t="s">
        <v>235</v>
      </c>
      <c r="F2402" s="52"/>
    </row>
    <row r="2403" spans="1:6" x14ac:dyDescent="0.15">
      <c r="A2403" s="84">
        <v>142675607</v>
      </c>
      <c r="B2403" s="41" t="s">
        <v>183</v>
      </c>
      <c r="C2403" s="83" t="s">
        <v>124</v>
      </c>
      <c r="D2403" s="61">
        <v>882</v>
      </c>
      <c r="E2403" s="58" t="s">
        <v>235</v>
      </c>
      <c r="F2403" s="52"/>
    </row>
    <row r="2404" spans="1:6" x14ac:dyDescent="0.15">
      <c r="A2404" s="84">
        <v>142675617</v>
      </c>
      <c r="B2404" s="41" t="s">
        <v>183</v>
      </c>
      <c r="C2404" s="83" t="s">
        <v>7</v>
      </c>
      <c r="D2404" s="61">
        <v>369</v>
      </c>
      <c r="E2404" s="58" t="s">
        <v>235</v>
      </c>
      <c r="F2404" s="52"/>
    </row>
    <row r="2405" spans="1:6" x14ac:dyDescent="0.15">
      <c r="A2405" s="82">
        <v>142675618</v>
      </c>
      <c r="B2405" s="41" t="s">
        <v>183</v>
      </c>
      <c r="C2405" s="83" t="s">
        <v>37</v>
      </c>
      <c r="D2405" s="59">
        <v>279</v>
      </c>
      <c r="E2405" s="58" t="s">
        <v>235</v>
      </c>
      <c r="F2405" s="52"/>
    </row>
    <row r="2406" spans="1:6" x14ac:dyDescent="0.15">
      <c r="A2406" s="84">
        <v>142675618</v>
      </c>
      <c r="B2406" s="41" t="s">
        <v>183</v>
      </c>
      <c r="C2406" s="83" t="s">
        <v>37</v>
      </c>
      <c r="D2406" s="61">
        <v>7424</v>
      </c>
      <c r="E2406" s="58" t="s">
        <v>235</v>
      </c>
      <c r="F2406" s="52"/>
    </row>
    <row r="2407" spans="1:6" x14ac:dyDescent="0.15">
      <c r="A2407" s="84">
        <v>142675618</v>
      </c>
      <c r="B2407" s="41" t="s">
        <v>183</v>
      </c>
      <c r="C2407" s="83" t="s">
        <v>37</v>
      </c>
      <c r="D2407" s="61">
        <v>2228</v>
      </c>
      <c r="E2407" s="58" t="s">
        <v>235</v>
      </c>
      <c r="F2407" s="52"/>
    </row>
    <row r="2408" spans="1:6" x14ac:dyDescent="0.15">
      <c r="A2408" s="82">
        <v>142675618</v>
      </c>
      <c r="B2408" s="41" t="s">
        <v>183</v>
      </c>
      <c r="C2408" s="83" t="s">
        <v>37</v>
      </c>
      <c r="D2408" s="59">
        <v>1114</v>
      </c>
      <c r="E2408" s="58" t="s">
        <v>235</v>
      </c>
      <c r="F2408" s="52"/>
    </row>
    <row r="2409" spans="1:6" x14ac:dyDescent="0.15">
      <c r="A2409" s="84">
        <v>142675619</v>
      </c>
      <c r="B2409" s="41" t="s">
        <v>183</v>
      </c>
      <c r="C2409" s="83" t="s">
        <v>37</v>
      </c>
      <c r="D2409" s="61">
        <v>70</v>
      </c>
      <c r="E2409" s="58" t="s">
        <v>235</v>
      </c>
      <c r="F2409" s="52"/>
    </row>
    <row r="2410" spans="1:6" x14ac:dyDescent="0.15">
      <c r="A2410" s="82">
        <v>142675619</v>
      </c>
      <c r="B2410" s="41" t="s">
        <v>183</v>
      </c>
      <c r="C2410" s="83" t="s">
        <v>37</v>
      </c>
      <c r="D2410" s="59">
        <v>836</v>
      </c>
      <c r="E2410" s="58" t="s">
        <v>235</v>
      </c>
      <c r="F2410" s="52"/>
    </row>
    <row r="2411" spans="1:6" x14ac:dyDescent="0.15">
      <c r="A2411" s="82">
        <v>142675619</v>
      </c>
      <c r="B2411" s="41" t="s">
        <v>183</v>
      </c>
      <c r="C2411" s="83" t="s">
        <v>37</v>
      </c>
      <c r="D2411" s="59">
        <v>2088</v>
      </c>
      <c r="E2411" s="58" t="s">
        <v>235</v>
      </c>
      <c r="F2411" s="52"/>
    </row>
    <row r="2412" spans="1:6" x14ac:dyDescent="0.15">
      <c r="A2412" s="84">
        <v>142675638</v>
      </c>
      <c r="B2412" s="41" t="s">
        <v>183</v>
      </c>
      <c r="C2412" s="83" t="s">
        <v>78</v>
      </c>
      <c r="D2412" s="61">
        <v>27506</v>
      </c>
      <c r="E2412" s="58" t="s">
        <v>235</v>
      </c>
      <c r="F2412" s="52"/>
    </row>
    <row r="2413" spans="1:6" x14ac:dyDescent="0.15">
      <c r="A2413" s="84">
        <v>142675650</v>
      </c>
      <c r="B2413" s="41" t="s">
        <v>183</v>
      </c>
      <c r="C2413" s="83" t="s">
        <v>37</v>
      </c>
      <c r="D2413" s="61">
        <v>1935</v>
      </c>
      <c r="E2413" s="58" t="s">
        <v>235</v>
      </c>
      <c r="F2413" s="52"/>
    </row>
    <row r="2414" spans="1:6" x14ac:dyDescent="0.15">
      <c r="A2414" s="82">
        <v>142675652</v>
      </c>
      <c r="B2414" s="41" t="s">
        <v>183</v>
      </c>
      <c r="C2414" s="83" t="s">
        <v>37</v>
      </c>
      <c r="D2414" s="59">
        <v>836</v>
      </c>
      <c r="E2414" s="58" t="s">
        <v>235</v>
      </c>
      <c r="F2414" s="52"/>
    </row>
    <row r="2415" spans="1:6" x14ac:dyDescent="0.15">
      <c r="A2415" s="84">
        <v>142675652</v>
      </c>
      <c r="B2415" s="41" t="s">
        <v>183</v>
      </c>
      <c r="C2415" s="83" t="s">
        <v>37</v>
      </c>
      <c r="D2415" s="61">
        <v>348</v>
      </c>
      <c r="E2415" s="58" t="s">
        <v>235</v>
      </c>
      <c r="F2415" s="52"/>
    </row>
    <row r="2416" spans="1:6" x14ac:dyDescent="0.15">
      <c r="A2416" s="82">
        <v>142675652</v>
      </c>
      <c r="B2416" s="41" t="s">
        <v>183</v>
      </c>
      <c r="C2416" s="83" t="s">
        <v>37</v>
      </c>
      <c r="D2416" s="59">
        <v>4176</v>
      </c>
      <c r="E2416" s="58" t="s">
        <v>235</v>
      </c>
      <c r="F2416" s="52"/>
    </row>
    <row r="2417" spans="1:6" x14ac:dyDescent="0.15">
      <c r="A2417" s="82">
        <v>142675653</v>
      </c>
      <c r="B2417" s="41" t="s">
        <v>183</v>
      </c>
      <c r="C2417" s="83" t="s">
        <v>37</v>
      </c>
      <c r="D2417" s="59">
        <v>557</v>
      </c>
      <c r="E2417" s="58" t="s">
        <v>235</v>
      </c>
      <c r="F2417" s="52"/>
    </row>
    <row r="2418" spans="1:6" x14ac:dyDescent="0.15">
      <c r="A2418" s="84">
        <v>142675653</v>
      </c>
      <c r="B2418" s="41" t="s">
        <v>183</v>
      </c>
      <c r="C2418" s="83" t="s">
        <v>37</v>
      </c>
      <c r="D2418" s="61">
        <v>4455</v>
      </c>
      <c r="E2418" s="58" t="s">
        <v>235</v>
      </c>
      <c r="F2418" s="52"/>
    </row>
    <row r="2419" spans="1:6" x14ac:dyDescent="0.15">
      <c r="A2419" s="84">
        <v>142675668</v>
      </c>
      <c r="B2419" s="41" t="s">
        <v>183</v>
      </c>
      <c r="C2419" s="83" t="s">
        <v>144</v>
      </c>
      <c r="D2419" s="61">
        <v>7796</v>
      </c>
      <c r="E2419" s="58" t="s">
        <v>235</v>
      </c>
      <c r="F2419" s="52"/>
    </row>
    <row r="2420" spans="1:6" x14ac:dyDescent="0.15">
      <c r="A2420" s="84">
        <v>142675671</v>
      </c>
      <c r="B2420" s="41" t="s">
        <v>183</v>
      </c>
      <c r="C2420" s="83" t="s">
        <v>78</v>
      </c>
      <c r="D2420" s="61">
        <v>2506</v>
      </c>
      <c r="E2420" s="58" t="s">
        <v>235</v>
      </c>
      <c r="F2420" s="52"/>
    </row>
    <row r="2421" spans="1:6" x14ac:dyDescent="0.15">
      <c r="A2421" s="82">
        <v>142675671</v>
      </c>
      <c r="B2421" s="41" t="s">
        <v>183</v>
      </c>
      <c r="C2421" s="83" t="s">
        <v>78</v>
      </c>
      <c r="D2421" s="59">
        <v>7888</v>
      </c>
      <c r="E2421" s="58" t="s">
        <v>235</v>
      </c>
      <c r="F2421" s="52"/>
    </row>
    <row r="2422" spans="1:6" x14ac:dyDescent="0.15">
      <c r="A2422" s="84">
        <v>142675671</v>
      </c>
      <c r="B2422" s="41" t="s">
        <v>183</v>
      </c>
      <c r="C2422" s="83" t="s">
        <v>78</v>
      </c>
      <c r="D2422" s="61">
        <v>5012</v>
      </c>
      <c r="E2422" s="58" t="s">
        <v>235</v>
      </c>
      <c r="F2422" s="52"/>
    </row>
    <row r="2423" spans="1:6" x14ac:dyDescent="0.15">
      <c r="A2423" s="82">
        <v>142675671</v>
      </c>
      <c r="B2423" s="41" t="s">
        <v>183</v>
      </c>
      <c r="C2423" s="83" t="s">
        <v>78</v>
      </c>
      <c r="D2423" s="59">
        <v>3132</v>
      </c>
      <c r="E2423" s="58" t="s">
        <v>235</v>
      </c>
      <c r="F2423" s="52"/>
    </row>
    <row r="2424" spans="1:6" x14ac:dyDescent="0.15">
      <c r="A2424" s="82">
        <v>142675679</v>
      </c>
      <c r="B2424" s="41" t="s">
        <v>183</v>
      </c>
      <c r="C2424" s="83" t="s">
        <v>7</v>
      </c>
      <c r="D2424" s="59">
        <v>93</v>
      </c>
      <c r="E2424" s="58" t="s">
        <v>235</v>
      </c>
      <c r="F2424" s="52"/>
    </row>
    <row r="2425" spans="1:6" x14ac:dyDescent="0.15">
      <c r="A2425" s="84">
        <v>142685687</v>
      </c>
      <c r="B2425" s="41" t="s">
        <v>183</v>
      </c>
      <c r="C2425" s="83" t="s">
        <v>37</v>
      </c>
      <c r="D2425" s="61">
        <v>836</v>
      </c>
      <c r="E2425" s="58" t="s">
        <v>235</v>
      </c>
      <c r="F2425" s="52"/>
    </row>
    <row r="2426" spans="1:6" x14ac:dyDescent="0.15">
      <c r="A2426" s="82">
        <v>142685687</v>
      </c>
      <c r="B2426" s="41" t="s">
        <v>183</v>
      </c>
      <c r="C2426" s="83" t="s">
        <v>37</v>
      </c>
      <c r="D2426" s="59">
        <v>232</v>
      </c>
      <c r="E2426" s="58" t="s">
        <v>235</v>
      </c>
      <c r="F2426" s="52"/>
    </row>
    <row r="2427" spans="1:6" x14ac:dyDescent="0.15">
      <c r="A2427" s="84">
        <v>142685687</v>
      </c>
      <c r="B2427" s="41" t="s">
        <v>183</v>
      </c>
      <c r="C2427" s="83" t="s">
        <v>37</v>
      </c>
      <c r="D2427" s="61">
        <v>2088</v>
      </c>
      <c r="E2427" s="58" t="s">
        <v>235</v>
      </c>
      <c r="F2427" s="52"/>
    </row>
    <row r="2428" spans="1:6" x14ac:dyDescent="0.15">
      <c r="A2428" s="84">
        <v>142685688</v>
      </c>
      <c r="B2428" s="41" t="s">
        <v>183</v>
      </c>
      <c r="C2428" s="83" t="s">
        <v>37</v>
      </c>
      <c r="D2428" s="61">
        <v>2970</v>
      </c>
      <c r="E2428" s="58" t="s">
        <v>235</v>
      </c>
      <c r="F2428" s="52"/>
    </row>
    <row r="2429" spans="1:6" x14ac:dyDescent="0.15">
      <c r="A2429" s="82">
        <v>142685688</v>
      </c>
      <c r="B2429" s="41" t="s">
        <v>183</v>
      </c>
      <c r="C2429" s="83" t="s">
        <v>37</v>
      </c>
      <c r="D2429" s="59">
        <v>7424</v>
      </c>
      <c r="E2429" s="58" t="s">
        <v>235</v>
      </c>
      <c r="F2429" s="52"/>
    </row>
    <row r="2430" spans="1:6" x14ac:dyDescent="0.15">
      <c r="A2430" s="82">
        <v>142685688</v>
      </c>
      <c r="B2430" s="41" t="s">
        <v>183</v>
      </c>
      <c r="C2430" s="83" t="s">
        <v>37</v>
      </c>
      <c r="D2430" s="59">
        <v>4455</v>
      </c>
      <c r="E2430" s="58" t="s">
        <v>235</v>
      </c>
      <c r="F2430" s="52"/>
    </row>
    <row r="2431" spans="1:6" x14ac:dyDescent="0.15">
      <c r="A2431" s="84">
        <v>142685691</v>
      </c>
      <c r="B2431" s="41" t="s">
        <v>183</v>
      </c>
      <c r="C2431" s="83" t="s">
        <v>144</v>
      </c>
      <c r="D2431" s="61">
        <v>4410</v>
      </c>
      <c r="E2431" s="58" t="s">
        <v>235</v>
      </c>
      <c r="F2431" s="52"/>
    </row>
    <row r="2432" spans="1:6" x14ac:dyDescent="0.15">
      <c r="A2432" s="82">
        <v>142685691</v>
      </c>
      <c r="B2432" s="41" t="s">
        <v>183</v>
      </c>
      <c r="C2432" s="83" t="s">
        <v>144</v>
      </c>
      <c r="D2432" s="59">
        <v>1120</v>
      </c>
      <c r="E2432" s="58" t="s">
        <v>235</v>
      </c>
      <c r="F2432" s="52"/>
    </row>
    <row r="2433" spans="1:6" x14ac:dyDescent="0.15">
      <c r="A2433" s="84">
        <v>142685692</v>
      </c>
      <c r="B2433" s="41" t="s">
        <v>183</v>
      </c>
      <c r="C2433" s="83" t="s">
        <v>37</v>
      </c>
      <c r="D2433" s="61">
        <v>446</v>
      </c>
      <c r="E2433" s="58" t="s">
        <v>235</v>
      </c>
      <c r="F2433" s="52"/>
    </row>
    <row r="2434" spans="1:6" x14ac:dyDescent="0.15">
      <c r="A2434" s="82">
        <v>142685693</v>
      </c>
      <c r="B2434" s="41" t="s">
        <v>183</v>
      </c>
      <c r="C2434" s="83" t="s">
        <v>144</v>
      </c>
      <c r="D2434" s="59">
        <v>6419</v>
      </c>
      <c r="E2434" s="58" t="s">
        <v>235</v>
      </c>
      <c r="F2434" s="52"/>
    </row>
    <row r="2435" spans="1:6" x14ac:dyDescent="0.15">
      <c r="A2435" s="82">
        <v>142685694</v>
      </c>
      <c r="B2435" s="41" t="s">
        <v>183</v>
      </c>
      <c r="C2435" s="83" t="s">
        <v>37</v>
      </c>
      <c r="D2435" s="59">
        <v>209</v>
      </c>
      <c r="E2435" s="58" t="s">
        <v>235</v>
      </c>
      <c r="F2435" s="52"/>
    </row>
    <row r="2436" spans="1:6" x14ac:dyDescent="0.15">
      <c r="A2436" s="84">
        <v>142685694</v>
      </c>
      <c r="B2436" s="41" t="s">
        <v>183</v>
      </c>
      <c r="C2436" s="83" t="s">
        <v>37</v>
      </c>
      <c r="D2436" s="61">
        <v>140</v>
      </c>
      <c r="E2436" s="58" t="s">
        <v>235</v>
      </c>
      <c r="F2436" s="52"/>
    </row>
    <row r="2437" spans="1:6" x14ac:dyDescent="0.15">
      <c r="A2437" s="84">
        <v>142685699</v>
      </c>
      <c r="B2437" s="41" t="s">
        <v>183</v>
      </c>
      <c r="C2437" s="83" t="s">
        <v>7</v>
      </c>
      <c r="D2437" s="61">
        <v>260</v>
      </c>
      <c r="E2437" s="58" t="s">
        <v>235</v>
      </c>
      <c r="F2437" s="52"/>
    </row>
    <row r="2438" spans="1:6" x14ac:dyDescent="0.15">
      <c r="A2438" s="82">
        <v>142685699</v>
      </c>
      <c r="B2438" s="41" t="s">
        <v>183</v>
      </c>
      <c r="C2438" s="83" t="s">
        <v>7</v>
      </c>
      <c r="D2438" s="59">
        <v>75</v>
      </c>
      <c r="E2438" s="58" t="s">
        <v>235</v>
      </c>
      <c r="F2438" s="52"/>
    </row>
    <row r="2439" spans="1:6" x14ac:dyDescent="0.15">
      <c r="A2439" s="84">
        <v>142685700</v>
      </c>
      <c r="B2439" s="41" t="s">
        <v>183</v>
      </c>
      <c r="C2439" s="83" t="s">
        <v>7</v>
      </c>
      <c r="D2439" s="61">
        <v>47</v>
      </c>
      <c r="E2439" s="58" t="s">
        <v>235</v>
      </c>
      <c r="F2439" s="52"/>
    </row>
    <row r="2440" spans="1:6" x14ac:dyDescent="0.15">
      <c r="A2440" s="82">
        <v>142685701</v>
      </c>
      <c r="B2440" s="41" t="s">
        <v>183</v>
      </c>
      <c r="C2440" s="83" t="s">
        <v>7</v>
      </c>
      <c r="D2440" s="59">
        <v>47</v>
      </c>
      <c r="E2440" s="58" t="s">
        <v>235</v>
      </c>
      <c r="F2440" s="52"/>
    </row>
    <row r="2441" spans="1:6" x14ac:dyDescent="0.15">
      <c r="A2441" s="84">
        <v>142685702</v>
      </c>
      <c r="B2441" s="41" t="s">
        <v>183</v>
      </c>
      <c r="C2441" s="83" t="s">
        <v>7</v>
      </c>
      <c r="D2441" s="61">
        <v>877</v>
      </c>
      <c r="E2441" s="58" t="s">
        <v>235</v>
      </c>
      <c r="F2441" s="52"/>
    </row>
    <row r="2442" spans="1:6" x14ac:dyDescent="0.15">
      <c r="A2442" s="82">
        <v>142685705</v>
      </c>
      <c r="B2442" s="41" t="s">
        <v>183</v>
      </c>
      <c r="C2442" s="83" t="s">
        <v>124</v>
      </c>
      <c r="D2442" s="59">
        <v>1337</v>
      </c>
      <c r="E2442" s="58" t="s">
        <v>235</v>
      </c>
      <c r="F2442" s="52"/>
    </row>
    <row r="2443" spans="1:6" x14ac:dyDescent="0.15">
      <c r="A2443" s="84">
        <v>142685710</v>
      </c>
      <c r="B2443" s="41" t="s">
        <v>183</v>
      </c>
      <c r="C2443" s="83" t="s">
        <v>37</v>
      </c>
      <c r="D2443" s="61">
        <v>1123</v>
      </c>
      <c r="E2443" s="58" t="s">
        <v>235</v>
      </c>
      <c r="F2443" s="52"/>
    </row>
    <row r="2444" spans="1:6" x14ac:dyDescent="0.15">
      <c r="A2444" s="84">
        <v>142685712</v>
      </c>
      <c r="B2444" s="41" t="s">
        <v>183</v>
      </c>
      <c r="C2444" s="83" t="s">
        <v>7</v>
      </c>
      <c r="D2444" s="61">
        <v>232</v>
      </c>
      <c r="E2444" s="58" t="s">
        <v>235</v>
      </c>
      <c r="F2444" s="52"/>
    </row>
    <row r="2445" spans="1:6" x14ac:dyDescent="0.15">
      <c r="A2445" s="82">
        <v>142685712</v>
      </c>
      <c r="B2445" s="41" t="s">
        <v>183</v>
      </c>
      <c r="C2445" s="83" t="s">
        <v>7</v>
      </c>
      <c r="D2445" s="59">
        <v>93</v>
      </c>
      <c r="E2445" s="58" t="s">
        <v>235</v>
      </c>
      <c r="F2445" s="52"/>
    </row>
    <row r="2446" spans="1:6" x14ac:dyDescent="0.15">
      <c r="A2446" s="82">
        <v>142685714</v>
      </c>
      <c r="B2446" s="41" t="s">
        <v>183</v>
      </c>
      <c r="C2446" s="83" t="s">
        <v>78</v>
      </c>
      <c r="D2446" s="59">
        <v>18338</v>
      </c>
      <c r="E2446" s="58" t="s">
        <v>235</v>
      </c>
      <c r="F2446" s="52"/>
    </row>
    <row r="2447" spans="1:6" x14ac:dyDescent="0.15">
      <c r="A2447" s="84">
        <v>142685722</v>
      </c>
      <c r="B2447" s="41" t="s">
        <v>184</v>
      </c>
      <c r="C2447" s="83" t="s">
        <v>124</v>
      </c>
      <c r="D2447" s="61">
        <v>502</v>
      </c>
      <c r="E2447" s="58" t="s">
        <v>235</v>
      </c>
      <c r="F2447" s="52"/>
    </row>
    <row r="2448" spans="1:6" x14ac:dyDescent="0.15">
      <c r="A2448" s="82">
        <v>142685732</v>
      </c>
      <c r="B2448" s="41" t="s">
        <v>183</v>
      </c>
      <c r="C2448" s="83" t="s">
        <v>37</v>
      </c>
      <c r="D2448" s="59">
        <v>47</v>
      </c>
      <c r="E2448" s="58" t="s">
        <v>235</v>
      </c>
      <c r="F2448" s="52"/>
    </row>
    <row r="2449" spans="1:6" x14ac:dyDescent="0.15">
      <c r="A2449" s="84">
        <v>142685732</v>
      </c>
      <c r="B2449" s="41" t="s">
        <v>183</v>
      </c>
      <c r="C2449" s="83" t="s">
        <v>37</v>
      </c>
      <c r="D2449" s="61">
        <v>1253</v>
      </c>
      <c r="E2449" s="58" t="s">
        <v>235</v>
      </c>
      <c r="F2449" s="52"/>
    </row>
    <row r="2450" spans="1:6" x14ac:dyDescent="0.15">
      <c r="A2450" s="84">
        <v>142685732</v>
      </c>
      <c r="B2450" s="41" t="s">
        <v>183</v>
      </c>
      <c r="C2450" s="83" t="s">
        <v>37</v>
      </c>
      <c r="D2450" s="61">
        <v>464</v>
      </c>
      <c r="E2450" s="58" t="s">
        <v>235</v>
      </c>
      <c r="F2450" s="52"/>
    </row>
    <row r="2451" spans="1:6" x14ac:dyDescent="0.15">
      <c r="A2451" s="84">
        <v>142685733</v>
      </c>
      <c r="B2451" s="41" t="s">
        <v>183</v>
      </c>
      <c r="C2451" s="83" t="s">
        <v>37</v>
      </c>
      <c r="D2451" s="61">
        <v>669</v>
      </c>
      <c r="E2451" s="58" t="s">
        <v>235</v>
      </c>
      <c r="F2451" s="52"/>
    </row>
    <row r="2452" spans="1:6" x14ac:dyDescent="0.15">
      <c r="A2452" s="82">
        <v>142685733</v>
      </c>
      <c r="B2452" s="41" t="s">
        <v>183</v>
      </c>
      <c r="C2452" s="83" t="s">
        <v>37</v>
      </c>
      <c r="D2452" s="59">
        <v>1485</v>
      </c>
      <c r="E2452" s="58" t="s">
        <v>235</v>
      </c>
      <c r="F2452" s="52"/>
    </row>
    <row r="2453" spans="1:6" x14ac:dyDescent="0.15">
      <c r="A2453" s="84">
        <v>142685733</v>
      </c>
      <c r="B2453" s="41" t="s">
        <v>183</v>
      </c>
      <c r="C2453" s="83" t="s">
        <v>37</v>
      </c>
      <c r="D2453" s="61">
        <v>5940</v>
      </c>
      <c r="E2453" s="58" t="s">
        <v>235</v>
      </c>
      <c r="F2453" s="52"/>
    </row>
    <row r="2454" spans="1:6" x14ac:dyDescent="0.15">
      <c r="A2454" s="82">
        <v>142685733</v>
      </c>
      <c r="B2454" s="41" t="s">
        <v>183</v>
      </c>
      <c r="C2454" s="83" t="s">
        <v>37</v>
      </c>
      <c r="D2454" s="59">
        <v>3341</v>
      </c>
      <c r="E2454" s="58" t="s">
        <v>235</v>
      </c>
      <c r="F2454" s="52"/>
    </row>
    <row r="2455" spans="1:6" x14ac:dyDescent="0.15">
      <c r="A2455" s="84">
        <v>142685736</v>
      </c>
      <c r="B2455" s="41" t="s">
        <v>183</v>
      </c>
      <c r="C2455" s="83" t="s">
        <v>37</v>
      </c>
      <c r="D2455" s="61">
        <v>1856</v>
      </c>
      <c r="E2455" s="58" t="s">
        <v>235</v>
      </c>
      <c r="F2455" s="52"/>
    </row>
    <row r="2456" spans="1:6" x14ac:dyDescent="0.15">
      <c r="A2456" s="84">
        <v>142685739</v>
      </c>
      <c r="B2456" s="41" t="s">
        <v>183</v>
      </c>
      <c r="C2456" s="83" t="s">
        <v>37</v>
      </c>
      <c r="D2456" s="61">
        <v>279</v>
      </c>
      <c r="E2456" s="58" t="s">
        <v>235</v>
      </c>
      <c r="F2456" s="52"/>
    </row>
    <row r="2457" spans="1:6" x14ac:dyDescent="0.15">
      <c r="A2457" s="82">
        <v>142685739</v>
      </c>
      <c r="B2457" s="41" t="s">
        <v>183</v>
      </c>
      <c r="C2457" s="83" t="s">
        <v>37</v>
      </c>
      <c r="D2457" s="59">
        <v>557</v>
      </c>
      <c r="E2457" s="58" t="s">
        <v>235</v>
      </c>
      <c r="F2457" s="52"/>
    </row>
    <row r="2458" spans="1:6" x14ac:dyDescent="0.15">
      <c r="A2458" s="84">
        <v>142685739</v>
      </c>
      <c r="B2458" s="41" t="s">
        <v>183</v>
      </c>
      <c r="C2458" s="83" t="s">
        <v>37</v>
      </c>
      <c r="D2458" s="61">
        <v>557</v>
      </c>
      <c r="E2458" s="58" t="s">
        <v>235</v>
      </c>
      <c r="F2458" s="52"/>
    </row>
    <row r="2459" spans="1:6" x14ac:dyDescent="0.15">
      <c r="A2459" s="82">
        <v>142685739</v>
      </c>
      <c r="B2459" s="41" t="s">
        <v>183</v>
      </c>
      <c r="C2459" s="83" t="s">
        <v>37</v>
      </c>
      <c r="D2459" s="59">
        <v>418</v>
      </c>
      <c r="E2459" s="58" t="s">
        <v>235</v>
      </c>
      <c r="F2459" s="52"/>
    </row>
    <row r="2460" spans="1:6" x14ac:dyDescent="0.15">
      <c r="A2460" s="84">
        <v>142685740</v>
      </c>
      <c r="B2460" s="41" t="s">
        <v>183</v>
      </c>
      <c r="C2460" s="83" t="s">
        <v>37</v>
      </c>
      <c r="D2460" s="61">
        <v>1123</v>
      </c>
      <c r="E2460" s="58" t="s">
        <v>235</v>
      </c>
      <c r="F2460" s="52"/>
    </row>
    <row r="2461" spans="1:6" x14ac:dyDescent="0.15">
      <c r="A2461" s="82">
        <v>142685759</v>
      </c>
      <c r="B2461" s="41" t="s">
        <v>183</v>
      </c>
      <c r="C2461" s="83" t="s">
        <v>37</v>
      </c>
      <c r="D2461" s="59">
        <v>279</v>
      </c>
      <c r="E2461" s="58" t="s">
        <v>235</v>
      </c>
      <c r="F2461" s="52"/>
    </row>
    <row r="2462" spans="1:6" x14ac:dyDescent="0.15">
      <c r="A2462" s="82">
        <v>142685759</v>
      </c>
      <c r="B2462" s="41" t="s">
        <v>183</v>
      </c>
      <c r="C2462" s="83" t="s">
        <v>37</v>
      </c>
      <c r="D2462" s="59">
        <v>1485</v>
      </c>
      <c r="E2462" s="58" t="s">
        <v>235</v>
      </c>
      <c r="F2462" s="52"/>
    </row>
    <row r="2463" spans="1:6" x14ac:dyDescent="0.15">
      <c r="A2463" s="82">
        <v>142685777</v>
      </c>
      <c r="B2463" s="41" t="s">
        <v>183</v>
      </c>
      <c r="C2463" s="83" t="s">
        <v>78</v>
      </c>
      <c r="D2463" s="59">
        <v>22922</v>
      </c>
      <c r="E2463" s="58" t="s">
        <v>235</v>
      </c>
      <c r="F2463" s="52"/>
    </row>
    <row r="2464" spans="1:6" x14ac:dyDescent="0.15">
      <c r="A2464" s="84">
        <v>142685780</v>
      </c>
      <c r="B2464" s="41" t="s">
        <v>183</v>
      </c>
      <c r="C2464" s="83" t="s">
        <v>78</v>
      </c>
      <c r="D2464" s="61">
        <v>564</v>
      </c>
      <c r="E2464" s="58" t="s">
        <v>235</v>
      </c>
      <c r="F2464" s="52"/>
    </row>
    <row r="2465" spans="1:6" x14ac:dyDescent="0.15">
      <c r="A2465" s="82">
        <v>142685780</v>
      </c>
      <c r="B2465" s="41" t="s">
        <v>183</v>
      </c>
      <c r="C2465" s="83" t="s">
        <v>78</v>
      </c>
      <c r="D2465" s="59">
        <v>1880</v>
      </c>
      <c r="E2465" s="58" t="s">
        <v>235</v>
      </c>
      <c r="F2465" s="52"/>
    </row>
    <row r="2466" spans="1:6" x14ac:dyDescent="0.15">
      <c r="A2466" s="84">
        <v>142685783</v>
      </c>
      <c r="B2466" s="41" t="s">
        <v>183</v>
      </c>
      <c r="C2466" s="83" t="s">
        <v>7</v>
      </c>
      <c r="D2466" s="61">
        <v>3527</v>
      </c>
      <c r="E2466" s="58" t="s">
        <v>235</v>
      </c>
      <c r="F2466" s="52"/>
    </row>
    <row r="2467" spans="1:6" x14ac:dyDescent="0.15">
      <c r="A2467" s="82">
        <v>142685783</v>
      </c>
      <c r="B2467" s="41" t="s">
        <v>183</v>
      </c>
      <c r="C2467" s="83" t="s">
        <v>7</v>
      </c>
      <c r="D2467" s="59">
        <v>260</v>
      </c>
      <c r="E2467" s="58" t="s">
        <v>235</v>
      </c>
      <c r="F2467" s="52"/>
    </row>
    <row r="2468" spans="1:6" x14ac:dyDescent="0.15">
      <c r="A2468" s="84">
        <v>142685793</v>
      </c>
      <c r="B2468" s="41" t="s">
        <v>184</v>
      </c>
      <c r="C2468" s="83" t="s">
        <v>124</v>
      </c>
      <c r="D2468" s="61">
        <v>116</v>
      </c>
      <c r="E2468" s="58" t="s">
        <v>235</v>
      </c>
      <c r="F2468" s="52"/>
    </row>
    <row r="2469" spans="1:6" x14ac:dyDescent="0.15">
      <c r="A2469" s="84">
        <v>142685797</v>
      </c>
      <c r="B2469" s="41" t="s">
        <v>183</v>
      </c>
      <c r="C2469" s="83" t="s">
        <v>37</v>
      </c>
      <c r="D2469" s="61">
        <v>836</v>
      </c>
      <c r="E2469" s="58" t="s">
        <v>235</v>
      </c>
      <c r="F2469" s="52"/>
    </row>
    <row r="2470" spans="1:6" x14ac:dyDescent="0.15">
      <c r="A2470" s="84">
        <v>142685798</v>
      </c>
      <c r="B2470" s="41" t="s">
        <v>183</v>
      </c>
      <c r="C2470" s="83" t="s">
        <v>37</v>
      </c>
      <c r="D2470" s="61">
        <v>93</v>
      </c>
      <c r="E2470" s="58" t="s">
        <v>235</v>
      </c>
      <c r="F2470" s="52"/>
    </row>
    <row r="2471" spans="1:6" x14ac:dyDescent="0.15">
      <c r="A2471" s="82">
        <v>142685798</v>
      </c>
      <c r="B2471" s="41" t="s">
        <v>183</v>
      </c>
      <c r="C2471" s="83" t="s">
        <v>37</v>
      </c>
      <c r="D2471" s="59">
        <v>4009</v>
      </c>
      <c r="E2471" s="58" t="s">
        <v>235</v>
      </c>
      <c r="F2471" s="52"/>
    </row>
    <row r="2472" spans="1:6" x14ac:dyDescent="0.15">
      <c r="A2472" s="82">
        <v>142685802</v>
      </c>
      <c r="B2472" s="41" t="s">
        <v>183</v>
      </c>
      <c r="C2472" s="83" t="s">
        <v>78</v>
      </c>
      <c r="D2472" s="59">
        <v>6264</v>
      </c>
      <c r="E2472" s="58" t="s">
        <v>235</v>
      </c>
      <c r="F2472" s="52"/>
    </row>
    <row r="2473" spans="1:6" x14ac:dyDescent="0.15">
      <c r="A2473" s="84">
        <v>142685802</v>
      </c>
      <c r="B2473" s="41" t="s">
        <v>183</v>
      </c>
      <c r="C2473" s="83" t="s">
        <v>78</v>
      </c>
      <c r="D2473" s="61">
        <v>7888</v>
      </c>
      <c r="E2473" s="58" t="s">
        <v>235</v>
      </c>
      <c r="F2473" s="52"/>
    </row>
    <row r="2474" spans="1:6" x14ac:dyDescent="0.15">
      <c r="A2474" s="82">
        <v>142685802</v>
      </c>
      <c r="B2474" s="41" t="s">
        <v>183</v>
      </c>
      <c r="C2474" s="83" t="s">
        <v>78</v>
      </c>
      <c r="D2474" s="59">
        <v>6125</v>
      </c>
      <c r="E2474" s="58" t="s">
        <v>235</v>
      </c>
      <c r="F2474" s="52"/>
    </row>
    <row r="2475" spans="1:6" x14ac:dyDescent="0.15">
      <c r="A2475" s="82">
        <v>142685807</v>
      </c>
      <c r="B2475" s="41" t="s">
        <v>183</v>
      </c>
      <c r="C2475" s="83" t="s">
        <v>7</v>
      </c>
      <c r="D2475" s="59">
        <v>2784</v>
      </c>
      <c r="E2475" s="58" t="s">
        <v>235</v>
      </c>
      <c r="F2475" s="52"/>
    </row>
    <row r="2476" spans="1:6" x14ac:dyDescent="0.15">
      <c r="A2476" s="82">
        <v>142685811</v>
      </c>
      <c r="B2476" s="41" t="s">
        <v>184</v>
      </c>
      <c r="C2476" s="83" t="s">
        <v>37</v>
      </c>
      <c r="D2476" s="59">
        <v>483</v>
      </c>
      <c r="E2476" s="58" t="s">
        <v>235</v>
      </c>
      <c r="F2476" s="52"/>
    </row>
    <row r="2477" spans="1:6" x14ac:dyDescent="0.15">
      <c r="A2477" s="84">
        <v>142685811</v>
      </c>
      <c r="B2477" s="41" t="s">
        <v>184</v>
      </c>
      <c r="C2477" s="83" t="s">
        <v>37</v>
      </c>
      <c r="D2477" s="61">
        <v>1300</v>
      </c>
      <c r="E2477" s="58" t="s">
        <v>235</v>
      </c>
      <c r="F2477" s="52"/>
    </row>
    <row r="2478" spans="1:6" x14ac:dyDescent="0.15">
      <c r="A2478" s="82">
        <v>142685812</v>
      </c>
      <c r="B2478" s="41" t="s">
        <v>184</v>
      </c>
      <c r="C2478" s="83" t="s">
        <v>37</v>
      </c>
      <c r="D2478" s="59">
        <v>928</v>
      </c>
      <c r="E2478" s="58" t="s">
        <v>235</v>
      </c>
      <c r="F2478" s="52"/>
    </row>
    <row r="2479" spans="1:6" x14ac:dyDescent="0.15">
      <c r="A2479" s="84">
        <v>142685812</v>
      </c>
      <c r="B2479" s="41" t="s">
        <v>184</v>
      </c>
      <c r="C2479" s="83" t="s">
        <v>37</v>
      </c>
      <c r="D2479" s="61">
        <v>854</v>
      </c>
      <c r="E2479" s="58" t="s">
        <v>235</v>
      </c>
      <c r="F2479" s="52"/>
    </row>
    <row r="2480" spans="1:6" x14ac:dyDescent="0.15">
      <c r="A2480" s="82">
        <v>142685814</v>
      </c>
      <c r="B2480" s="41" t="s">
        <v>183</v>
      </c>
      <c r="C2480" s="83" t="s">
        <v>124</v>
      </c>
      <c r="D2480" s="59">
        <v>47</v>
      </c>
      <c r="E2480" s="58" t="s">
        <v>235</v>
      </c>
      <c r="F2480" s="52"/>
    </row>
    <row r="2481" spans="1:6" x14ac:dyDescent="0.15">
      <c r="A2481" s="82">
        <v>142685817</v>
      </c>
      <c r="B2481" s="41" t="s">
        <v>184</v>
      </c>
      <c r="C2481" s="83" t="s">
        <v>37</v>
      </c>
      <c r="D2481" s="59">
        <v>372</v>
      </c>
      <c r="E2481" s="58" t="s">
        <v>235</v>
      </c>
      <c r="F2481" s="52"/>
    </row>
    <row r="2482" spans="1:6" x14ac:dyDescent="0.15">
      <c r="A2482" s="84">
        <v>142685817</v>
      </c>
      <c r="B2482" s="41" t="s">
        <v>184</v>
      </c>
      <c r="C2482" s="83" t="s">
        <v>37</v>
      </c>
      <c r="D2482" s="61">
        <v>1411</v>
      </c>
      <c r="E2482" s="58" t="s">
        <v>235</v>
      </c>
      <c r="F2482" s="52"/>
    </row>
    <row r="2483" spans="1:6" x14ac:dyDescent="0.15">
      <c r="A2483" s="82">
        <v>142695834</v>
      </c>
      <c r="B2483" s="41" t="s">
        <v>183</v>
      </c>
      <c r="C2483" s="83" t="s">
        <v>37</v>
      </c>
      <c r="D2483" s="59">
        <v>279</v>
      </c>
      <c r="E2483" s="58" t="s">
        <v>235</v>
      </c>
      <c r="F2483" s="52"/>
    </row>
    <row r="2484" spans="1:6" x14ac:dyDescent="0.15">
      <c r="A2484" s="84">
        <v>142695834</v>
      </c>
      <c r="B2484" s="41" t="s">
        <v>183</v>
      </c>
      <c r="C2484" s="83" t="s">
        <v>37</v>
      </c>
      <c r="D2484" s="61">
        <v>1253</v>
      </c>
      <c r="E2484" s="58" t="s">
        <v>235</v>
      </c>
      <c r="F2484" s="52"/>
    </row>
    <row r="2485" spans="1:6" x14ac:dyDescent="0.15">
      <c r="A2485" s="84">
        <v>142695834</v>
      </c>
      <c r="B2485" s="41" t="s">
        <v>183</v>
      </c>
      <c r="C2485" s="83" t="s">
        <v>37</v>
      </c>
      <c r="D2485" s="61">
        <v>93</v>
      </c>
      <c r="E2485" s="58" t="s">
        <v>235</v>
      </c>
      <c r="F2485" s="52"/>
    </row>
    <row r="2486" spans="1:6" x14ac:dyDescent="0.15">
      <c r="A2486" s="84">
        <v>142695835</v>
      </c>
      <c r="B2486" s="41" t="s">
        <v>183</v>
      </c>
      <c r="C2486" s="83" t="s">
        <v>37</v>
      </c>
      <c r="D2486" s="61">
        <v>557</v>
      </c>
      <c r="E2486" s="58" t="s">
        <v>235</v>
      </c>
      <c r="F2486" s="52"/>
    </row>
    <row r="2487" spans="1:6" x14ac:dyDescent="0.15">
      <c r="A2487" s="82">
        <v>142695835</v>
      </c>
      <c r="B2487" s="41" t="s">
        <v>183</v>
      </c>
      <c r="C2487" s="83" t="s">
        <v>37</v>
      </c>
      <c r="D2487" s="59">
        <v>4455</v>
      </c>
      <c r="E2487" s="58" t="s">
        <v>235</v>
      </c>
      <c r="F2487" s="52"/>
    </row>
    <row r="2488" spans="1:6" x14ac:dyDescent="0.15">
      <c r="A2488" s="84">
        <v>142695835</v>
      </c>
      <c r="B2488" s="41" t="s">
        <v>183</v>
      </c>
      <c r="C2488" s="83" t="s">
        <v>37</v>
      </c>
      <c r="D2488" s="61">
        <v>1485</v>
      </c>
      <c r="E2488" s="58" t="s">
        <v>235</v>
      </c>
      <c r="F2488" s="52"/>
    </row>
    <row r="2489" spans="1:6" x14ac:dyDescent="0.15">
      <c r="A2489" s="82">
        <v>142695837</v>
      </c>
      <c r="B2489" s="41" t="s">
        <v>183</v>
      </c>
      <c r="C2489" s="83" t="s">
        <v>78</v>
      </c>
      <c r="D2489" s="59">
        <v>1300</v>
      </c>
      <c r="E2489" s="58" t="s">
        <v>235</v>
      </c>
      <c r="F2489" s="52"/>
    </row>
    <row r="2490" spans="1:6" x14ac:dyDescent="0.15">
      <c r="A2490" s="84">
        <v>142695837</v>
      </c>
      <c r="B2490" s="41" t="s">
        <v>183</v>
      </c>
      <c r="C2490" s="83" t="s">
        <v>78</v>
      </c>
      <c r="D2490" s="61">
        <v>1128</v>
      </c>
      <c r="E2490" s="58" t="s">
        <v>235</v>
      </c>
      <c r="F2490" s="52"/>
    </row>
    <row r="2491" spans="1:6" x14ac:dyDescent="0.15">
      <c r="A2491" s="82">
        <v>142695837</v>
      </c>
      <c r="B2491" s="41" t="s">
        <v>183</v>
      </c>
      <c r="C2491" s="83" t="s">
        <v>78</v>
      </c>
      <c r="D2491" s="59">
        <v>1880</v>
      </c>
      <c r="E2491" s="58" t="s">
        <v>235</v>
      </c>
      <c r="F2491" s="52"/>
    </row>
    <row r="2492" spans="1:6" x14ac:dyDescent="0.15">
      <c r="A2492" s="82">
        <v>142695839</v>
      </c>
      <c r="B2492" s="41" t="s">
        <v>183</v>
      </c>
      <c r="C2492" s="83" t="s">
        <v>78</v>
      </c>
      <c r="D2492" s="59">
        <v>891</v>
      </c>
      <c r="E2492" s="58" t="s">
        <v>235</v>
      </c>
      <c r="F2492" s="52"/>
    </row>
    <row r="2493" spans="1:6" x14ac:dyDescent="0.15">
      <c r="A2493" s="84">
        <v>142695839</v>
      </c>
      <c r="B2493" s="41" t="s">
        <v>183</v>
      </c>
      <c r="C2493" s="83" t="s">
        <v>78</v>
      </c>
      <c r="D2493" s="61">
        <v>1782</v>
      </c>
      <c r="E2493" s="58" t="s">
        <v>235</v>
      </c>
      <c r="F2493" s="52"/>
    </row>
    <row r="2494" spans="1:6" x14ac:dyDescent="0.15">
      <c r="A2494" s="82">
        <v>142695839</v>
      </c>
      <c r="B2494" s="41" t="s">
        <v>183</v>
      </c>
      <c r="C2494" s="83" t="s">
        <v>78</v>
      </c>
      <c r="D2494" s="59">
        <v>2599</v>
      </c>
      <c r="E2494" s="58" t="s">
        <v>235</v>
      </c>
      <c r="F2494" s="52"/>
    </row>
    <row r="2495" spans="1:6" x14ac:dyDescent="0.15">
      <c r="A2495" s="84">
        <v>142695839</v>
      </c>
      <c r="B2495" s="41" t="s">
        <v>183</v>
      </c>
      <c r="C2495" s="83" t="s">
        <v>78</v>
      </c>
      <c r="D2495" s="61">
        <v>2228</v>
      </c>
      <c r="E2495" s="58" t="s">
        <v>235</v>
      </c>
      <c r="F2495" s="52"/>
    </row>
    <row r="2496" spans="1:6" x14ac:dyDescent="0.15">
      <c r="A2496" s="82">
        <v>142695839</v>
      </c>
      <c r="B2496" s="41" t="s">
        <v>183</v>
      </c>
      <c r="C2496" s="83" t="s">
        <v>78</v>
      </c>
      <c r="D2496" s="59">
        <v>2228</v>
      </c>
      <c r="E2496" s="58" t="s">
        <v>235</v>
      </c>
      <c r="F2496" s="52"/>
    </row>
    <row r="2497" spans="1:6" x14ac:dyDescent="0.15">
      <c r="A2497" s="84">
        <v>142695839</v>
      </c>
      <c r="B2497" s="41" t="s">
        <v>183</v>
      </c>
      <c r="C2497" s="83" t="s">
        <v>78</v>
      </c>
      <c r="D2497" s="61">
        <v>743</v>
      </c>
      <c r="E2497" s="58" t="s">
        <v>235</v>
      </c>
      <c r="F2497" s="52"/>
    </row>
    <row r="2498" spans="1:6" x14ac:dyDescent="0.15">
      <c r="A2498" s="82">
        <v>142695839</v>
      </c>
      <c r="B2498" s="41" t="s">
        <v>183</v>
      </c>
      <c r="C2498" s="83" t="s">
        <v>78</v>
      </c>
      <c r="D2498" s="59">
        <v>1300</v>
      </c>
      <c r="E2498" s="58" t="s">
        <v>235</v>
      </c>
      <c r="F2498" s="52"/>
    </row>
    <row r="2499" spans="1:6" x14ac:dyDescent="0.15">
      <c r="A2499" s="82">
        <v>142695842</v>
      </c>
      <c r="B2499" s="41" t="s">
        <v>183</v>
      </c>
      <c r="C2499" s="83" t="s">
        <v>37</v>
      </c>
      <c r="D2499" s="59">
        <v>140</v>
      </c>
      <c r="E2499" s="58" t="s">
        <v>235</v>
      </c>
      <c r="F2499" s="52"/>
    </row>
    <row r="2500" spans="1:6" x14ac:dyDescent="0.15">
      <c r="A2500" s="84">
        <v>142695845</v>
      </c>
      <c r="B2500" s="41" t="s">
        <v>183</v>
      </c>
      <c r="C2500" s="83" t="s">
        <v>78</v>
      </c>
      <c r="D2500" s="61">
        <v>2819</v>
      </c>
      <c r="E2500" s="58" t="s">
        <v>235</v>
      </c>
      <c r="F2500" s="52"/>
    </row>
    <row r="2501" spans="1:6" x14ac:dyDescent="0.15">
      <c r="A2501" s="82">
        <v>142695845</v>
      </c>
      <c r="B2501" s="41" t="s">
        <v>183</v>
      </c>
      <c r="C2501" s="83" t="s">
        <v>78</v>
      </c>
      <c r="D2501" s="59">
        <v>961</v>
      </c>
      <c r="E2501" s="58" t="s">
        <v>235</v>
      </c>
      <c r="F2501" s="52"/>
    </row>
    <row r="2502" spans="1:6" x14ac:dyDescent="0.15">
      <c r="A2502" s="84">
        <v>142695845</v>
      </c>
      <c r="B2502" s="41" t="s">
        <v>183</v>
      </c>
      <c r="C2502" s="83" t="s">
        <v>78</v>
      </c>
      <c r="D2502" s="61">
        <v>1044</v>
      </c>
      <c r="E2502" s="58" t="s">
        <v>235</v>
      </c>
      <c r="F2502" s="52"/>
    </row>
    <row r="2503" spans="1:6" x14ac:dyDescent="0.15">
      <c r="A2503" s="82">
        <v>142695845</v>
      </c>
      <c r="B2503" s="41" t="s">
        <v>183</v>
      </c>
      <c r="C2503" s="83" t="s">
        <v>78</v>
      </c>
      <c r="D2503" s="59">
        <v>543</v>
      </c>
      <c r="E2503" s="58" t="s">
        <v>235</v>
      </c>
      <c r="F2503" s="52"/>
    </row>
    <row r="2504" spans="1:6" x14ac:dyDescent="0.15">
      <c r="A2504" s="82">
        <v>142695848</v>
      </c>
      <c r="B2504" s="41" t="s">
        <v>184</v>
      </c>
      <c r="C2504" s="83" t="s">
        <v>7</v>
      </c>
      <c r="D2504" s="59">
        <v>891</v>
      </c>
      <c r="E2504" s="58" t="s">
        <v>235</v>
      </c>
      <c r="F2504" s="52"/>
    </row>
    <row r="2505" spans="1:6" x14ac:dyDescent="0.15">
      <c r="A2505" s="84">
        <v>142695856</v>
      </c>
      <c r="B2505" s="41" t="s">
        <v>184</v>
      </c>
      <c r="C2505" s="83" t="s">
        <v>7</v>
      </c>
      <c r="D2505" s="61">
        <v>2822</v>
      </c>
      <c r="E2505" s="58" t="s">
        <v>235</v>
      </c>
      <c r="F2505" s="52"/>
    </row>
    <row r="2506" spans="1:6" x14ac:dyDescent="0.15">
      <c r="A2506" s="82">
        <v>142695856</v>
      </c>
      <c r="B2506" s="41" t="s">
        <v>184</v>
      </c>
      <c r="C2506" s="83" t="s">
        <v>7</v>
      </c>
      <c r="D2506" s="59">
        <v>780</v>
      </c>
      <c r="E2506" s="58" t="s">
        <v>235</v>
      </c>
      <c r="F2506" s="52"/>
    </row>
    <row r="2507" spans="1:6" x14ac:dyDescent="0.15">
      <c r="A2507" s="84">
        <v>142695857</v>
      </c>
      <c r="B2507" s="41" t="s">
        <v>184</v>
      </c>
      <c r="C2507" s="83" t="s">
        <v>7</v>
      </c>
      <c r="D2507" s="61">
        <v>2822</v>
      </c>
      <c r="E2507" s="58" t="s">
        <v>235</v>
      </c>
      <c r="F2507" s="52"/>
    </row>
    <row r="2508" spans="1:6" x14ac:dyDescent="0.15">
      <c r="A2508" s="82">
        <v>142695857</v>
      </c>
      <c r="B2508" s="41" t="s">
        <v>184</v>
      </c>
      <c r="C2508" s="83" t="s">
        <v>7</v>
      </c>
      <c r="D2508" s="59">
        <v>780</v>
      </c>
      <c r="E2508" s="58" t="s">
        <v>235</v>
      </c>
      <c r="F2508" s="52"/>
    </row>
    <row r="2509" spans="1:6" x14ac:dyDescent="0.15">
      <c r="A2509" s="84">
        <v>142695858</v>
      </c>
      <c r="B2509" s="41" t="s">
        <v>184</v>
      </c>
      <c r="C2509" s="83" t="s">
        <v>7</v>
      </c>
      <c r="D2509" s="61">
        <v>3174</v>
      </c>
      <c r="E2509" s="58" t="s">
        <v>235</v>
      </c>
      <c r="F2509" s="52"/>
    </row>
    <row r="2510" spans="1:6" x14ac:dyDescent="0.15">
      <c r="A2510" s="82">
        <v>142695858</v>
      </c>
      <c r="B2510" s="41" t="s">
        <v>184</v>
      </c>
      <c r="C2510" s="83" t="s">
        <v>7</v>
      </c>
      <c r="D2510" s="59">
        <v>520</v>
      </c>
      <c r="E2510" s="58" t="s">
        <v>235</v>
      </c>
      <c r="F2510" s="52"/>
    </row>
    <row r="2511" spans="1:6" x14ac:dyDescent="0.15">
      <c r="A2511" s="82">
        <v>142695865</v>
      </c>
      <c r="B2511" s="41" t="s">
        <v>183</v>
      </c>
      <c r="C2511" s="83" t="s">
        <v>37</v>
      </c>
      <c r="D2511" s="59">
        <v>1044</v>
      </c>
      <c r="E2511" s="58" t="s">
        <v>235</v>
      </c>
      <c r="F2511" s="52"/>
    </row>
    <row r="2512" spans="1:6" x14ac:dyDescent="0.15">
      <c r="A2512" s="82">
        <v>142695866</v>
      </c>
      <c r="B2512" s="41" t="s">
        <v>183</v>
      </c>
      <c r="C2512" s="83" t="s">
        <v>37</v>
      </c>
      <c r="D2512" s="59">
        <v>1114</v>
      </c>
      <c r="E2512" s="58" t="s">
        <v>235</v>
      </c>
      <c r="F2512" s="52"/>
    </row>
    <row r="2513" spans="1:6" x14ac:dyDescent="0.15">
      <c r="A2513" s="84">
        <v>142695866</v>
      </c>
      <c r="B2513" s="41" t="s">
        <v>183</v>
      </c>
      <c r="C2513" s="83" t="s">
        <v>37</v>
      </c>
      <c r="D2513" s="61">
        <v>2228</v>
      </c>
      <c r="E2513" s="58" t="s">
        <v>235</v>
      </c>
      <c r="F2513" s="52"/>
    </row>
    <row r="2514" spans="1:6" x14ac:dyDescent="0.15">
      <c r="A2514" s="82">
        <v>142695866</v>
      </c>
      <c r="B2514" s="41" t="s">
        <v>183</v>
      </c>
      <c r="C2514" s="83" t="s">
        <v>37</v>
      </c>
      <c r="D2514" s="59">
        <v>1485</v>
      </c>
      <c r="E2514" s="58" t="s">
        <v>235</v>
      </c>
      <c r="F2514" s="52"/>
    </row>
    <row r="2515" spans="1:6" x14ac:dyDescent="0.15">
      <c r="A2515" s="84">
        <v>142695867</v>
      </c>
      <c r="B2515" s="41" t="s">
        <v>183</v>
      </c>
      <c r="C2515" s="83" t="s">
        <v>7</v>
      </c>
      <c r="D2515" s="61">
        <v>3341</v>
      </c>
      <c r="E2515" s="58" t="s">
        <v>235</v>
      </c>
      <c r="F2515" s="52"/>
    </row>
    <row r="2516" spans="1:6" x14ac:dyDescent="0.15">
      <c r="A2516" s="82">
        <v>142695874</v>
      </c>
      <c r="B2516" s="41" t="s">
        <v>183</v>
      </c>
      <c r="C2516" s="83" t="s">
        <v>7</v>
      </c>
      <c r="D2516" s="59">
        <v>35636</v>
      </c>
      <c r="E2516" s="58" t="s">
        <v>235</v>
      </c>
      <c r="F2516" s="52"/>
    </row>
    <row r="2517" spans="1:6" x14ac:dyDescent="0.15">
      <c r="A2517" s="82">
        <v>142695906</v>
      </c>
      <c r="B2517" s="41" t="s">
        <v>183</v>
      </c>
      <c r="C2517" s="83" t="s">
        <v>37</v>
      </c>
      <c r="D2517" s="59">
        <v>93</v>
      </c>
      <c r="E2517" s="58" t="s">
        <v>235</v>
      </c>
      <c r="F2517" s="52"/>
    </row>
    <row r="2518" spans="1:6" x14ac:dyDescent="0.15">
      <c r="A2518" s="82">
        <v>142695907</v>
      </c>
      <c r="B2518" s="41" t="s">
        <v>183</v>
      </c>
      <c r="C2518" s="83" t="s">
        <v>37</v>
      </c>
      <c r="D2518" s="59">
        <v>1114</v>
      </c>
      <c r="E2518" s="58" t="s">
        <v>235</v>
      </c>
      <c r="F2518" s="52"/>
    </row>
    <row r="2519" spans="1:6" x14ac:dyDescent="0.15">
      <c r="A2519" s="84">
        <v>142695907</v>
      </c>
      <c r="B2519" s="41" t="s">
        <v>183</v>
      </c>
      <c r="C2519" s="83" t="s">
        <v>37</v>
      </c>
      <c r="D2519" s="61">
        <v>1671</v>
      </c>
      <c r="E2519" s="58" t="s">
        <v>235</v>
      </c>
      <c r="F2519" s="52"/>
    </row>
    <row r="2520" spans="1:6" x14ac:dyDescent="0.15">
      <c r="A2520" s="82">
        <v>142695907</v>
      </c>
      <c r="B2520" s="41" t="s">
        <v>183</v>
      </c>
      <c r="C2520" s="83" t="s">
        <v>37</v>
      </c>
      <c r="D2520" s="59">
        <v>1114</v>
      </c>
      <c r="E2520" s="58" t="s">
        <v>235</v>
      </c>
      <c r="F2520" s="52"/>
    </row>
    <row r="2521" spans="1:6" x14ac:dyDescent="0.15">
      <c r="A2521" s="82">
        <v>142695909</v>
      </c>
      <c r="B2521" s="41" t="s">
        <v>183</v>
      </c>
      <c r="C2521" s="83" t="s">
        <v>78</v>
      </c>
      <c r="D2521" s="59">
        <v>15034</v>
      </c>
      <c r="E2521" s="58" t="s">
        <v>235</v>
      </c>
      <c r="F2521" s="52"/>
    </row>
    <row r="2522" spans="1:6" x14ac:dyDescent="0.15">
      <c r="A2522" s="84">
        <v>142695909</v>
      </c>
      <c r="B2522" s="41" t="s">
        <v>183</v>
      </c>
      <c r="C2522" s="83" t="s">
        <v>78</v>
      </c>
      <c r="D2522" s="61">
        <v>8816</v>
      </c>
      <c r="E2522" s="58" t="s">
        <v>235</v>
      </c>
      <c r="F2522" s="52"/>
    </row>
    <row r="2523" spans="1:6" x14ac:dyDescent="0.15">
      <c r="A2523" s="82">
        <v>142695909</v>
      </c>
      <c r="B2523" s="41" t="s">
        <v>183</v>
      </c>
      <c r="C2523" s="83" t="s">
        <v>78</v>
      </c>
      <c r="D2523" s="59">
        <v>546</v>
      </c>
      <c r="E2523" s="58" t="s">
        <v>235</v>
      </c>
      <c r="F2523" s="52"/>
    </row>
    <row r="2524" spans="1:6" x14ac:dyDescent="0.15">
      <c r="A2524" s="84">
        <v>142695909</v>
      </c>
      <c r="B2524" s="41" t="s">
        <v>183</v>
      </c>
      <c r="C2524" s="83" t="s">
        <v>78</v>
      </c>
      <c r="D2524" s="61">
        <v>1044</v>
      </c>
      <c r="E2524" s="58" t="s">
        <v>235</v>
      </c>
      <c r="F2524" s="52"/>
    </row>
    <row r="2525" spans="1:6" x14ac:dyDescent="0.15">
      <c r="A2525" s="82">
        <v>142695914</v>
      </c>
      <c r="B2525" s="41" t="s">
        <v>184</v>
      </c>
      <c r="C2525" s="83" t="s">
        <v>124</v>
      </c>
      <c r="D2525" s="59">
        <v>232</v>
      </c>
      <c r="E2525" s="58" t="s">
        <v>235</v>
      </c>
      <c r="F2525" s="52"/>
    </row>
    <row r="2526" spans="1:6" x14ac:dyDescent="0.15">
      <c r="A2526" s="84">
        <v>142695914</v>
      </c>
      <c r="B2526" s="41" t="s">
        <v>184</v>
      </c>
      <c r="C2526" s="83" t="s">
        <v>124</v>
      </c>
      <c r="D2526" s="61">
        <v>116</v>
      </c>
      <c r="E2526" s="58" t="s">
        <v>235</v>
      </c>
      <c r="F2526" s="52"/>
    </row>
    <row r="2527" spans="1:6" x14ac:dyDescent="0.15">
      <c r="A2527" s="82">
        <v>142695921</v>
      </c>
      <c r="B2527" s="41" t="s">
        <v>183</v>
      </c>
      <c r="C2527" s="83" t="s">
        <v>37</v>
      </c>
      <c r="D2527" s="59">
        <v>140</v>
      </c>
      <c r="E2527" s="58" t="s">
        <v>235</v>
      </c>
      <c r="F2527" s="52"/>
    </row>
    <row r="2528" spans="1:6" x14ac:dyDescent="0.15">
      <c r="A2528" s="82">
        <v>142695921</v>
      </c>
      <c r="B2528" s="41" t="s">
        <v>183</v>
      </c>
      <c r="C2528" s="83" t="s">
        <v>37</v>
      </c>
      <c r="D2528" s="59">
        <v>348</v>
      </c>
      <c r="E2528" s="58" t="s">
        <v>235</v>
      </c>
      <c r="F2528" s="52"/>
    </row>
    <row r="2529" spans="1:6" x14ac:dyDescent="0.15">
      <c r="A2529" s="84">
        <v>142695922</v>
      </c>
      <c r="B2529" s="41" t="s">
        <v>183</v>
      </c>
      <c r="C2529" s="83" t="s">
        <v>37</v>
      </c>
      <c r="D2529" s="61">
        <v>557</v>
      </c>
      <c r="E2529" s="58" t="s">
        <v>235</v>
      </c>
      <c r="F2529" s="52"/>
    </row>
    <row r="2530" spans="1:6" x14ac:dyDescent="0.15">
      <c r="A2530" s="82">
        <v>142695922</v>
      </c>
      <c r="B2530" s="41" t="s">
        <v>183</v>
      </c>
      <c r="C2530" s="83" t="s">
        <v>37</v>
      </c>
      <c r="D2530" s="59">
        <v>2970</v>
      </c>
      <c r="E2530" s="58" t="s">
        <v>235</v>
      </c>
      <c r="F2530" s="52"/>
    </row>
    <row r="2531" spans="1:6" x14ac:dyDescent="0.15">
      <c r="A2531" s="84">
        <v>142695922</v>
      </c>
      <c r="B2531" s="41" t="s">
        <v>183</v>
      </c>
      <c r="C2531" s="83" t="s">
        <v>37</v>
      </c>
      <c r="D2531" s="61">
        <v>7424</v>
      </c>
      <c r="E2531" s="58" t="s">
        <v>235</v>
      </c>
      <c r="F2531" s="52"/>
    </row>
    <row r="2532" spans="1:6" x14ac:dyDescent="0.15">
      <c r="A2532" s="82">
        <v>142695922</v>
      </c>
      <c r="B2532" s="41" t="s">
        <v>183</v>
      </c>
      <c r="C2532" s="83" t="s">
        <v>37</v>
      </c>
      <c r="D2532" s="59">
        <v>4455</v>
      </c>
      <c r="E2532" s="58" t="s">
        <v>235</v>
      </c>
      <c r="F2532" s="52"/>
    </row>
    <row r="2533" spans="1:6" x14ac:dyDescent="0.15">
      <c r="A2533" s="84">
        <v>142695922</v>
      </c>
      <c r="B2533" s="41" t="s">
        <v>183</v>
      </c>
      <c r="C2533" s="83" t="s">
        <v>37</v>
      </c>
      <c r="D2533" s="61">
        <v>1485</v>
      </c>
      <c r="E2533" s="58" t="s">
        <v>235</v>
      </c>
      <c r="F2533" s="52"/>
    </row>
    <row r="2534" spans="1:6" x14ac:dyDescent="0.15">
      <c r="A2534" s="82">
        <v>142695931</v>
      </c>
      <c r="B2534" s="41" t="s">
        <v>184</v>
      </c>
      <c r="C2534" s="83" t="s">
        <v>144</v>
      </c>
      <c r="D2534" s="59">
        <v>2068</v>
      </c>
      <c r="E2534" s="58" t="s">
        <v>235</v>
      </c>
      <c r="F2534" s="52"/>
    </row>
    <row r="2535" spans="1:6" x14ac:dyDescent="0.15">
      <c r="A2535" s="84">
        <v>142695931</v>
      </c>
      <c r="B2535" s="41" t="s">
        <v>184</v>
      </c>
      <c r="C2535" s="83" t="s">
        <v>144</v>
      </c>
      <c r="D2535" s="61">
        <v>15591</v>
      </c>
      <c r="E2535" s="58" t="s">
        <v>235</v>
      </c>
      <c r="F2535" s="52"/>
    </row>
    <row r="2536" spans="1:6" x14ac:dyDescent="0.15">
      <c r="A2536" s="82">
        <v>142695931</v>
      </c>
      <c r="B2536" s="41" t="s">
        <v>184</v>
      </c>
      <c r="C2536" s="83" t="s">
        <v>144</v>
      </c>
      <c r="D2536" s="59">
        <v>1120</v>
      </c>
      <c r="E2536" s="58" t="s">
        <v>235</v>
      </c>
      <c r="F2536" s="52"/>
    </row>
    <row r="2537" spans="1:6" x14ac:dyDescent="0.15">
      <c r="A2537" s="84">
        <v>142695940</v>
      </c>
      <c r="B2537" s="41" t="s">
        <v>184</v>
      </c>
      <c r="C2537" s="83" t="s">
        <v>144</v>
      </c>
      <c r="D2537" s="61">
        <v>2311</v>
      </c>
      <c r="E2537" s="58" t="s">
        <v>235</v>
      </c>
      <c r="F2537" s="52"/>
    </row>
    <row r="2538" spans="1:6" x14ac:dyDescent="0.15">
      <c r="A2538" s="82">
        <v>142695940</v>
      </c>
      <c r="B2538" s="41" t="s">
        <v>184</v>
      </c>
      <c r="C2538" s="83" t="s">
        <v>144</v>
      </c>
      <c r="D2538" s="59">
        <v>13364</v>
      </c>
      <c r="E2538" s="58" t="s">
        <v>235</v>
      </c>
      <c r="F2538" s="52"/>
    </row>
    <row r="2539" spans="1:6" x14ac:dyDescent="0.15">
      <c r="A2539" s="84">
        <v>142695948</v>
      </c>
      <c r="B2539" s="41" t="s">
        <v>183</v>
      </c>
      <c r="C2539" s="83" t="s">
        <v>37</v>
      </c>
      <c r="D2539" s="61">
        <v>2970</v>
      </c>
      <c r="E2539" s="58" t="s">
        <v>235</v>
      </c>
      <c r="F2539" s="52"/>
    </row>
    <row r="2540" spans="1:6" x14ac:dyDescent="0.15">
      <c r="A2540" s="82">
        <v>142695948</v>
      </c>
      <c r="B2540" s="41" t="s">
        <v>183</v>
      </c>
      <c r="C2540" s="83" t="s">
        <v>37</v>
      </c>
      <c r="D2540" s="59">
        <v>4455</v>
      </c>
      <c r="E2540" s="58" t="s">
        <v>235</v>
      </c>
      <c r="F2540" s="52"/>
    </row>
    <row r="2541" spans="1:6" x14ac:dyDescent="0.15">
      <c r="A2541" s="84">
        <v>142695949</v>
      </c>
      <c r="B2541" s="41" t="s">
        <v>183</v>
      </c>
      <c r="C2541" s="83" t="s">
        <v>37</v>
      </c>
      <c r="D2541" s="61">
        <v>696</v>
      </c>
      <c r="E2541" s="58" t="s">
        <v>235</v>
      </c>
      <c r="F2541" s="52"/>
    </row>
    <row r="2542" spans="1:6" x14ac:dyDescent="0.15">
      <c r="A2542" s="82">
        <v>142695949</v>
      </c>
      <c r="B2542" s="41" t="s">
        <v>183</v>
      </c>
      <c r="C2542" s="83" t="s">
        <v>37</v>
      </c>
      <c r="D2542" s="59">
        <v>232</v>
      </c>
      <c r="E2542" s="58" t="s">
        <v>235</v>
      </c>
      <c r="F2542" s="52"/>
    </row>
    <row r="2543" spans="1:6" x14ac:dyDescent="0.15">
      <c r="A2543" s="82">
        <v>142695952</v>
      </c>
      <c r="B2543" s="41" t="s">
        <v>184</v>
      </c>
      <c r="C2543" s="83" t="s">
        <v>144</v>
      </c>
      <c r="D2543" s="59">
        <v>11136</v>
      </c>
      <c r="E2543" s="58" t="s">
        <v>235</v>
      </c>
      <c r="F2543" s="52"/>
    </row>
    <row r="2544" spans="1:6" x14ac:dyDescent="0.15">
      <c r="A2544" s="84">
        <v>142695956</v>
      </c>
      <c r="B2544" s="41" t="s">
        <v>183</v>
      </c>
      <c r="C2544" s="83" t="s">
        <v>37</v>
      </c>
      <c r="D2544" s="61">
        <v>279</v>
      </c>
      <c r="E2544" s="58" t="s">
        <v>235</v>
      </c>
      <c r="F2544" s="52"/>
    </row>
    <row r="2545" spans="1:6" x14ac:dyDescent="0.15">
      <c r="A2545" s="82">
        <v>142695956</v>
      </c>
      <c r="B2545" s="41" t="s">
        <v>183</v>
      </c>
      <c r="C2545" s="83" t="s">
        <v>37</v>
      </c>
      <c r="D2545" s="59">
        <v>557</v>
      </c>
      <c r="E2545" s="58" t="s">
        <v>235</v>
      </c>
      <c r="F2545" s="52"/>
    </row>
    <row r="2546" spans="1:6" x14ac:dyDescent="0.15">
      <c r="A2546" s="84">
        <v>142695956</v>
      </c>
      <c r="B2546" s="41" t="s">
        <v>183</v>
      </c>
      <c r="C2546" s="83" t="s">
        <v>37</v>
      </c>
      <c r="D2546" s="61">
        <v>418</v>
      </c>
      <c r="E2546" s="58" t="s">
        <v>235</v>
      </c>
      <c r="F2546" s="52"/>
    </row>
    <row r="2547" spans="1:6" x14ac:dyDescent="0.15">
      <c r="A2547" s="82">
        <v>142695956</v>
      </c>
      <c r="B2547" s="41" t="s">
        <v>183</v>
      </c>
      <c r="C2547" s="83" t="s">
        <v>37</v>
      </c>
      <c r="D2547" s="59">
        <v>279</v>
      </c>
      <c r="E2547" s="58" t="s">
        <v>235</v>
      </c>
      <c r="F2547" s="52"/>
    </row>
    <row r="2548" spans="1:6" x14ac:dyDescent="0.15">
      <c r="A2548" s="84">
        <v>142695962</v>
      </c>
      <c r="B2548" s="41" t="s">
        <v>184</v>
      </c>
      <c r="C2548" s="83" t="s">
        <v>124</v>
      </c>
      <c r="D2548" s="61">
        <v>84</v>
      </c>
      <c r="E2548" s="58" t="s">
        <v>235</v>
      </c>
      <c r="F2548" s="52"/>
    </row>
    <row r="2549" spans="1:6" x14ac:dyDescent="0.15">
      <c r="A2549" s="82">
        <v>142695962</v>
      </c>
      <c r="B2549" s="41" t="s">
        <v>184</v>
      </c>
      <c r="C2549" s="83" t="s">
        <v>124</v>
      </c>
      <c r="D2549" s="59">
        <v>128</v>
      </c>
      <c r="E2549" s="58" t="s">
        <v>235</v>
      </c>
      <c r="F2549" s="52"/>
    </row>
    <row r="2550" spans="1:6" x14ac:dyDescent="0.15">
      <c r="A2550" s="84">
        <v>142695962</v>
      </c>
      <c r="B2550" s="41" t="s">
        <v>184</v>
      </c>
      <c r="C2550" s="83" t="s">
        <v>124</v>
      </c>
      <c r="D2550" s="61">
        <v>42</v>
      </c>
      <c r="E2550" s="58" t="s">
        <v>235</v>
      </c>
      <c r="F2550" s="52"/>
    </row>
    <row r="2551" spans="1:6" x14ac:dyDescent="0.15">
      <c r="A2551" s="84">
        <v>142695970</v>
      </c>
      <c r="B2551" s="41" t="s">
        <v>183</v>
      </c>
      <c r="C2551" s="83" t="s">
        <v>37</v>
      </c>
      <c r="D2551" s="61">
        <v>140</v>
      </c>
      <c r="E2551" s="58" t="s">
        <v>235</v>
      </c>
      <c r="F2551" s="52"/>
    </row>
    <row r="2552" spans="1:6" x14ac:dyDescent="0.15">
      <c r="A2552" s="82">
        <v>142695978</v>
      </c>
      <c r="B2552" s="41" t="s">
        <v>184</v>
      </c>
      <c r="C2552" s="83" t="s">
        <v>7</v>
      </c>
      <c r="D2552" s="59">
        <v>232</v>
      </c>
      <c r="E2552" s="58" t="s">
        <v>235</v>
      </c>
      <c r="F2552" s="52"/>
    </row>
    <row r="2553" spans="1:6" x14ac:dyDescent="0.15">
      <c r="A2553" s="84">
        <v>142695978</v>
      </c>
      <c r="B2553" s="41" t="s">
        <v>184</v>
      </c>
      <c r="C2553" s="83" t="s">
        <v>7</v>
      </c>
      <c r="D2553" s="61">
        <v>140</v>
      </c>
      <c r="E2553" s="58" t="s">
        <v>235</v>
      </c>
      <c r="F2553" s="52"/>
    </row>
    <row r="2554" spans="1:6" x14ac:dyDescent="0.15">
      <c r="A2554" s="82">
        <v>142695981</v>
      </c>
      <c r="B2554" s="41" t="s">
        <v>183</v>
      </c>
      <c r="C2554" s="83" t="s">
        <v>7</v>
      </c>
      <c r="D2554" s="59">
        <v>130</v>
      </c>
      <c r="E2554" s="58" t="s">
        <v>235</v>
      </c>
      <c r="F2554" s="52"/>
    </row>
    <row r="2555" spans="1:6" x14ac:dyDescent="0.15">
      <c r="A2555" s="84">
        <v>142695981</v>
      </c>
      <c r="B2555" s="41" t="s">
        <v>183</v>
      </c>
      <c r="C2555" s="83" t="s">
        <v>7</v>
      </c>
      <c r="D2555" s="61">
        <v>223</v>
      </c>
      <c r="E2555" s="58" t="s">
        <v>235</v>
      </c>
      <c r="F2555" s="52"/>
    </row>
    <row r="2556" spans="1:6" x14ac:dyDescent="0.15">
      <c r="A2556" s="82">
        <v>142695981</v>
      </c>
      <c r="B2556" s="41" t="s">
        <v>183</v>
      </c>
      <c r="C2556" s="83" t="s">
        <v>7</v>
      </c>
      <c r="D2556" s="59">
        <v>29696</v>
      </c>
      <c r="E2556" s="58" t="s">
        <v>235</v>
      </c>
      <c r="F2556" s="52"/>
    </row>
    <row r="2557" spans="1:6" x14ac:dyDescent="0.15">
      <c r="A2557" s="82">
        <v>142706009</v>
      </c>
      <c r="B2557" s="41" t="s">
        <v>186</v>
      </c>
      <c r="C2557" s="83" t="s">
        <v>124</v>
      </c>
      <c r="D2557" s="59">
        <v>1392</v>
      </c>
      <c r="E2557" s="58" t="s">
        <v>235</v>
      </c>
      <c r="F2557" s="52"/>
    </row>
    <row r="2558" spans="1:6" x14ac:dyDescent="0.15">
      <c r="A2558" s="84">
        <v>142706012</v>
      </c>
      <c r="B2558" s="41" t="s">
        <v>184</v>
      </c>
      <c r="C2558" s="83" t="s">
        <v>124</v>
      </c>
      <c r="D2558" s="61">
        <v>928</v>
      </c>
      <c r="E2558" s="58" t="s">
        <v>235</v>
      </c>
      <c r="F2558" s="52"/>
    </row>
    <row r="2559" spans="1:6" x14ac:dyDescent="0.15">
      <c r="A2559" s="84">
        <v>142706018</v>
      </c>
      <c r="B2559" s="41" t="s">
        <v>183</v>
      </c>
      <c r="C2559" s="83" t="s">
        <v>37</v>
      </c>
      <c r="D2559" s="61">
        <v>2228</v>
      </c>
      <c r="E2559" s="58" t="s">
        <v>235</v>
      </c>
      <c r="F2559" s="52"/>
    </row>
    <row r="2560" spans="1:6" x14ac:dyDescent="0.15">
      <c r="A2560" s="82">
        <v>142706018</v>
      </c>
      <c r="B2560" s="41" t="s">
        <v>183</v>
      </c>
      <c r="C2560" s="83" t="s">
        <v>37</v>
      </c>
      <c r="D2560" s="59">
        <v>7424</v>
      </c>
      <c r="E2560" s="58" t="s">
        <v>235</v>
      </c>
      <c r="F2560" s="52"/>
    </row>
    <row r="2561" spans="1:6" x14ac:dyDescent="0.15">
      <c r="A2561" s="84">
        <v>142706018</v>
      </c>
      <c r="B2561" s="41" t="s">
        <v>183</v>
      </c>
      <c r="C2561" s="83" t="s">
        <v>37</v>
      </c>
      <c r="D2561" s="61">
        <v>2228</v>
      </c>
      <c r="E2561" s="58" t="s">
        <v>235</v>
      </c>
      <c r="F2561" s="52"/>
    </row>
    <row r="2562" spans="1:6" x14ac:dyDescent="0.15">
      <c r="A2562" s="82">
        <v>142706018</v>
      </c>
      <c r="B2562" s="41" t="s">
        <v>183</v>
      </c>
      <c r="C2562" s="83" t="s">
        <v>37</v>
      </c>
      <c r="D2562" s="59">
        <v>1485</v>
      </c>
      <c r="E2562" s="58" t="s">
        <v>235</v>
      </c>
      <c r="F2562" s="52"/>
    </row>
    <row r="2563" spans="1:6" x14ac:dyDescent="0.15">
      <c r="A2563" s="84">
        <v>142706019</v>
      </c>
      <c r="B2563" s="41" t="s">
        <v>183</v>
      </c>
      <c r="C2563" s="83" t="s">
        <v>37</v>
      </c>
      <c r="D2563" s="61">
        <v>209</v>
      </c>
      <c r="E2563" s="58" t="s">
        <v>235</v>
      </c>
      <c r="F2563" s="52"/>
    </row>
    <row r="2564" spans="1:6" x14ac:dyDescent="0.15">
      <c r="A2564" s="82">
        <v>142706019</v>
      </c>
      <c r="B2564" s="41" t="s">
        <v>183</v>
      </c>
      <c r="C2564" s="83" t="s">
        <v>37</v>
      </c>
      <c r="D2564" s="59">
        <v>464</v>
      </c>
      <c r="E2564" s="58" t="s">
        <v>235</v>
      </c>
      <c r="F2564" s="52"/>
    </row>
    <row r="2565" spans="1:6" x14ac:dyDescent="0.15">
      <c r="A2565" s="84">
        <v>142706024</v>
      </c>
      <c r="B2565" s="41" t="s">
        <v>183</v>
      </c>
      <c r="C2565" s="83" t="s">
        <v>37</v>
      </c>
      <c r="D2565" s="61">
        <v>557</v>
      </c>
      <c r="E2565" s="58" t="s">
        <v>235</v>
      </c>
      <c r="F2565" s="52"/>
    </row>
    <row r="2566" spans="1:6" x14ac:dyDescent="0.15">
      <c r="A2566" s="82">
        <v>142706024</v>
      </c>
      <c r="B2566" s="41" t="s">
        <v>183</v>
      </c>
      <c r="C2566" s="83" t="s">
        <v>37</v>
      </c>
      <c r="D2566" s="59">
        <v>557</v>
      </c>
      <c r="E2566" s="58" t="s">
        <v>235</v>
      </c>
      <c r="F2566" s="52"/>
    </row>
    <row r="2567" spans="1:6" x14ac:dyDescent="0.15">
      <c r="A2567" s="84">
        <v>142706024</v>
      </c>
      <c r="B2567" s="41" t="s">
        <v>183</v>
      </c>
      <c r="C2567" s="83" t="s">
        <v>37</v>
      </c>
      <c r="D2567" s="61">
        <v>557</v>
      </c>
      <c r="E2567" s="58" t="s">
        <v>235</v>
      </c>
      <c r="F2567" s="52"/>
    </row>
    <row r="2568" spans="1:6" x14ac:dyDescent="0.15">
      <c r="A2568" s="82">
        <v>142706040</v>
      </c>
      <c r="B2568" s="41" t="s">
        <v>183</v>
      </c>
      <c r="C2568" s="83" t="s">
        <v>78</v>
      </c>
      <c r="D2568" s="59">
        <v>20463</v>
      </c>
      <c r="E2568" s="58" t="s">
        <v>235</v>
      </c>
      <c r="F2568" s="52"/>
    </row>
    <row r="2569" spans="1:6" x14ac:dyDescent="0.15">
      <c r="A2569" s="82">
        <v>142706041</v>
      </c>
      <c r="B2569" s="41" t="s">
        <v>183</v>
      </c>
      <c r="C2569" s="83" t="s">
        <v>37</v>
      </c>
      <c r="D2569" s="59">
        <v>4176</v>
      </c>
      <c r="E2569" s="58" t="s">
        <v>235</v>
      </c>
      <c r="F2569" s="52"/>
    </row>
    <row r="2570" spans="1:6" x14ac:dyDescent="0.15">
      <c r="A2570" s="84">
        <v>142706048</v>
      </c>
      <c r="B2570" s="41" t="s">
        <v>183</v>
      </c>
      <c r="C2570" s="83" t="s">
        <v>144</v>
      </c>
      <c r="D2570" s="61">
        <v>2795</v>
      </c>
      <c r="E2570" s="58" t="s">
        <v>235</v>
      </c>
      <c r="F2570" s="52"/>
    </row>
    <row r="2571" spans="1:6" x14ac:dyDescent="0.15">
      <c r="A2571" s="84">
        <v>142706053</v>
      </c>
      <c r="B2571" s="41" t="s">
        <v>183</v>
      </c>
      <c r="C2571" s="83" t="s">
        <v>37</v>
      </c>
      <c r="D2571" s="61">
        <v>4455</v>
      </c>
      <c r="E2571" s="58" t="s">
        <v>235</v>
      </c>
      <c r="F2571" s="52"/>
    </row>
    <row r="2572" spans="1:6" x14ac:dyDescent="0.15">
      <c r="A2572" s="84">
        <v>142706056</v>
      </c>
      <c r="B2572" s="41" t="s">
        <v>184</v>
      </c>
      <c r="C2572" s="83" t="s">
        <v>78</v>
      </c>
      <c r="D2572" s="61">
        <v>1300</v>
      </c>
      <c r="E2572" s="58" t="s">
        <v>235</v>
      </c>
      <c r="F2572" s="52"/>
    </row>
    <row r="2573" spans="1:6" x14ac:dyDescent="0.15">
      <c r="A2573" s="82">
        <v>142706056</v>
      </c>
      <c r="B2573" s="41" t="s">
        <v>184</v>
      </c>
      <c r="C2573" s="83" t="s">
        <v>78</v>
      </c>
      <c r="D2573" s="59">
        <v>564</v>
      </c>
      <c r="E2573" s="58" t="s">
        <v>235</v>
      </c>
      <c r="F2573" s="52"/>
    </row>
    <row r="2574" spans="1:6" x14ac:dyDescent="0.15">
      <c r="A2574" s="84">
        <v>142706056</v>
      </c>
      <c r="B2574" s="41" t="s">
        <v>184</v>
      </c>
      <c r="C2574" s="83" t="s">
        <v>78</v>
      </c>
      <c r="D2574" s="61">
        <v>2819</v>
      </c>
      <c r="E2574" s="58" t="s">
        <v>235</v>
      </c>
      <c r="F2574" s="52"/>
    </row>
    <row r="2575" spans="1:6" x14ac:dyDescent="0.15">
      <c r="A2575" s="84">
        <v>142706058</v>
      </c>
      <c r="B2575" s="41" t="s">
        <v>183</v>
      </c>
      <c r="C2575" s="83" t="s">
        <v>78</v>
      </c>
      <c r="D2575" s="61">
        <v>5012</v>
      </c>
      <c r="E2575" s="58" t="s">
        <v>235</v>
      </c>
      <c r="F2575" s="52"/>
    </row>
    <row r="2576" spans="1:6" x14ac:dyDescent="0.15">
      <c r="A2576" s="82">
        <v>142706058</v>
      </c>
      <c r="B2576" s="41" t="s">
        <v>183</v>
      </c>
      <c r="C2576" s="83" t="s">
        <v>78</v>
      </c>
      <c r="D2576" s="59">
        <v>7424</v>
      </c>
      <c r="E2576" s="58" t="s">
        <v>235</v>
      </c>
      <c r="F2576" s="52"/>
    </row>
    <row r="2577" spans="1:6" x14ac:dyDescent="0.15">
      <c r="A2577" s="84">
        <v>142706058</v>
      </c>
      <c r="B2577" s="41" t="s">
        <v>183</v>
      </c>
      <c r="C2577" s="83" t="s">
        <v>78</v>
      </c>
      <c r="D2577" s="61">
        <v>8445</v>
      </c>
      <c r="E2577" s="58" t="s">
        <v>235</v>
      </c>
      <c r="F2577" s="52"/>
    </row>
    <row r="2578" spans="1:6" x14ac:dyDescent="0.15">
      <c r="A2578" s="82">
        <v>142706060</v>
      </c>
      <c r="B2578" s="41" t="s">
        <v>183</v>
      </c>
      <c r="C2578" s="83" t="s">
        <v>7</v>
      </c>
      <c r="D2578" s="59">
        <v>2784</v>
      </c>
      <c r="E2578" s="58" t="s">
        <v>235</v>
      </c>
      <c r="F2578" s="52"/>
    </row>
    <row r="2579" spans="1:6" x14ac:dyDescent="0.15">
      <c r="A2579" s="82">
        <v>142706067</v>
      </c>
      <c r="B2579" s="41" t="s">
        <v>183</v>
      </c>
      <c r="C2579" s="83" t="s">
        <v>37</v>
      </c>
      <c r="D2579" s="59">
        <v>557</v>
      </c>
      <c r="E2579" s="58" t="s">
        <v>235</v>
      </c>
      <c r="F2579" s="52"/>
    </row>
    <row r="2580" spans="1:6" x14ac:dyDescent="0.15">
      <c r="A2580" s="84">
        <v>142706067</v>
      </c>
      <c r="B2580" s="41" t="s">
        <v>183</v>
      </c>
      <c r="C2580" s="83" t="s">
        <v>37</v>
      </c>
      <c r="D2580" s="61">
        <v>3712</v>
      </c>
      <c r="E2580" s="58" t="s">
        <v>235</v>
      </c>
      <c r="F2580" s="52"/>
    </row>
    <row r="2581" spans="1:6" x14ac:dyDescent="0.15">
      <c r="A2581" s="82">
        <v>142706067</v>
      </c>
      <c r="B2581" s="41" t="s">
        <v>183</v>
      </c>
      <c r="C2581" s="83" t="s">
        <v>37</v>
      </c>
      <c r="D2581" s="59">
        <v>7424</v>
      </c>
      <c r="E2581" s="58" t="s">
        <v>235</v>
      </c>
      <c r="F2581" s="52"/>
    </row>
    <row r="2582" spans="1:6" x14ac:dyDescent="0.15">
      <c r="A2582" s="84">
        <v>142706067</v>
      </c>
      <c r="B2582" s="41" t="s">
        <v>183</v>
      </c>
      <c r="C2582" s="83" t="s">
        <v>37</v>
      </c>
      <c r="D2582" s="61">
        <v>4455</v>
      </c>
      <c r="E2582" s="58" t="s">
        <v>235</v>
      </c>
      <c r="F2582" s="52"/>
    </row>
    <row r="2583" spans="1:6" x14ac:dyDescent="0.15">
      <c r="A2583" s="82">
        <v>142706067</v>
      </c>
      <c r="B2583" s="41" t="s">
        <v>183</v>
      </c>
      <c r="C2583" s="83" t="s">
        <v>37</v>
      </c>
      <c r="D2583" s="59">
        <v>743</v>
      </c>
      <c r="E2583" s="58" t="s">
        <v>235</v>
      </c>
      <c r="F2583" s="52"/>
    </row>
    <row r="2584" spans="1:6" x14ac:dyDescent="0.15">
      <c r="A2584" s="82">
        <v>142706068</v>
      </c>
      <c r="B2584" s="41" t="s">
        <v>183</v>
      </c>
      <c r="C2584" s="83" t="s">
        <v>37</v>
      </c>
      <c r="D2584" s="59">
        <v>279</v>
      </c>
      <c r="E2584" s="58" t="s">
        <v>235</v>
      </c>
      <c r="F2584" s="52"/>
    </row>
    <row r="2585" spans="1:6" x14ac:dyDescent="0.15">
      <c r="A2585" s="84">
        <v>142706068</v>
      </c>
      <c r="B2585" s="41" t="s">
        <v>183</v>
      </c>
      <c r="C2585" s="83" t="s">
        <v>37</v>
      </c>
      <c r="D2585" s="61">
        <v>1253</v>
      </c>
      <c r="E2585" s="58" t="s">
        <v>235</v>
      </c>
      <c r="F2585" s="52"/>
    </row>
    <row r="2586" spans="1:6" x14ac:dyDescent="0.15">
      <c r="A2586" s="84">
        <v>142706068</v>
      </c>
      <c r="B2586" s="41" t="s">
        <v>183</v>
      </c>
      <c r="C2586" s="83" t="s">
        <v>37</v>
      </c>
      <c r="D2586" s="61">
        <v>464</v>
      </c>
      <c r="E2586" s="58" t="s">
        <v>235</v>
      </c>
      <c r="F2586" s="52"/>
    </row>
    <row r="2587" spans="1:6" x14ac:dyDescent="0.15">
      <c r="A2587" s="82">
        <v>142706068</v>
      </c>
      <c r="B2587" s="41" t="s">
        <v>183</v>
      </c>
      <c r="C2587" s="83" t="s">
        <v>37</v>
      </c>
      <c r="D2587" s="59">
        <v>2088</v>
      </c>
      <c r="E2587" s="58" t="s">
        <v>235</v>
      </c>
      <c r="F2587" s="52"/>
    </row>
    <row r="2588" spans="1:6" x14ac:dyDescent="0.15">
      <c r="A2588" s="82">
        <v>142706093</v>
      </c>
      <c r="B2588" s="41" t="s">
        <v>183</v>
      </c>
      <c r="C2588" s="83" t="s">
        <v>37</v>
      </c>
      <c r="D2588" s="59">
        <v>418</v>
      </c>
      <c r="E2588" s="58" t="s">
        <v>235</v>
      </c>
      <c r="F2588" s="52"/>
    </row>
    <row r="2589" spans="1:6" x14ac:dyDescent="0.15">
      <c r="A2589" s="84">
        <v>142706093</v>
      </c>
      <c r="B2589" s="41" t="s">
        <v>183</v>
      </c>
      <c r="C2589" s="83" t="s">
        <v>37</v>
      </c>
      <c r="D2589" s="61">
        <v>232</v>
      </c>
      <c r="E2589" s="58" t="s">
        <v>235</v>
      </c>
      <c r="F2589" s="52"/>
    </row>
    <row r="2590" spans="1:6" x14ac:dyDescent="0.15">
      <c r="A2590" s="82">
        <v>142706094</v>
      </c>
      <c r="B2590" s="41" t="s">
        <v>183</v>
      </c>
      <c r="C2590" s="83" t="s">
        <v>37</v>
      </c>
      <c r="D2590" s="59">
        <v>557</v>
      </c>
      <c r="E2590" s="58" t="s">
        <v>235</v>
      </c>
      <c r="F2590" s="52"/>
    </row>
    <row r="2591" spans="1:6" x14ac:dyDescent="0.15">
      <c r="A2591" s="82">
        <v>142706094</v>
      </c>
      <c r="B2591" s="41" t="s">
        <v>183</v>
      </c>
      <c r="C2591" s="83" t="s">
        <v>37</v>
      </c>
      <c r="D2591" s="59">
        <v>2228</v>
      </c>
      <c r="E2591" s="58" t="s">
        <v>235</v>
      </c>
      <c r="F2591" s="52"/>
    </row>
    <row r="2592" spans="1:6" x14ac:dyDescent="0.15">
      <c r="A2592" s="84">
        <v>142706101</v>
      </c>
      <c r="B2592" s="41" t="s">
        <v>183</v>
      </c>
      <c r="C2592" s="83" t="s">
        <v>78</v>
      </c>
      <c r="D2592" s="61">
        <v>23490</v>
      </c>
      <c r="E2592" s="58" t="s">
        <v>235</v>
      </c>
      <c r="F2592" s="52"/>
    </row>
    <row r="2593" spans="1:6" x14ac:dyDescent="0.15">
      <c r="A2593" s="82">
        <v>142706106</v>
      </c>
      <c r="B2593" s="41" t="s">
        <v>184</v>
      </c>
      <c r="C2593" s="83" t="s">
        <v>78</v>
      </c>
      <c r="D2593" s="59">
        <v>1128</v>
      </c>
      <c r="E2593" s="58" t="s">
        <v>235</v>
      </c>
      <c r="F2593" s="52"/>
    </row>
    <row r="2594" spans="1:6" x14ac:dyDescent="0.15">
      <c r="A2594" s="84">
        <v>142706106</v>
      </c>
      <c r="B2594" s="41" t="s">
        <v>184</v>
      </c>
      <c r="C2594" s="83" t="s">
        <v>78</v>
      </c>
      <c r="D2594" s="61">
        <v>1044</v>
      </c>
      <c r="E2594" s="58" t="s">
        <v>235</v>
      </c>
      <c r="F2594" s="52"/>
    </row>
    <row r="2595" spans="1:6" x14ac:dyDescent="0.15">
      <c r="A2595" s="84">
        <v>142706111</v>
      </c>
      <c r="B2595" s="41" t="s">
        <v>184</v>
      </c>
      <c r="C2595" s="83" t="s">
        <v>78</v>
      </c>
      <c r="D2595" s="61">
        <v>2506</v>
      </c>
      <c r="E2595" s="58" t="s">
        <v>235</v>
      </c>
      <c r="F2595" s="52"/>
    </row>
    <row r="2596" spans="1:6" x14ac:dyDescent="0.15">
      <c r="A2596" s="82">
        <v>142706111</v>
      </c>
      <c r="B2596" s="41" t="s">
        <v>184</v>
      </c>
      <c r="C2596" s="83" t="s">
        <v>78</v>
      </c>
      <c r="D2596" s="59">
        <v>6496</v>
      </c>
      <c r="E2596" s="58" t="s">
        <v>235</v>
      </c>
      <c r="F2596" s="52"/>
    </row>
    <row r="2597" spans="1:6" x14ac:dyDescent="0.15">
      <c r="A2597" s="84">
        <v>142706111</v>
      </c>
      <c r="B2597" s="41" t="s">
        <v>184</v>
      </c>
      <c r="C2597" s="83" t="s">
        <v>78</v>
      </c>
      <c r="D2597" s="61">
        <v>2088</v>
      </c>
      <c r="E2597" s="58" t="s">
        <v>235</v>
      </c>
      <c r="F2597" s="52"/>
    </row>
    <row r="2598" spans="1:6" x14ac:dyDescent="0.15">
      <c r="A2598" s="82">
        <v>142716113</v>
      </c>
      <c r="B2598" s="41" t="s">
        <v>184</v>
      </c>
      <c r="C2598" s="83" t="s">
        <v>144</v>
      </c>
      <c r="D2598" s="59">
        <v>5555</v>
      </c>
      <c r="E2598" s="58" t="s">
        <v>235</v>
      </c>
      <c r="F2598" s="52"/>
    </row>
    <row r="2599" spans="1:6" x14ac:dyDescent="0.15">
      <c r="A2599" s="82">
        <v>142716118</v>
      </c>
      <c r="B2599" s="41" t="s">
        <v>183</v>
      </c>
      <c r="C2599" s="83" t="s">
        <v>37</v>
      </c>
      <c r="D2599" s="59">
        <v>557</v>
      </c>
      <c r="E2599" s="58" t="s">
        <v>235</v>
      </c>
      <c r="F2599" s="52"/>
    </row>
    <row r="2600" spans="1:6" x14ac:dyDescent="0.15">
      <c r="A2600" s="84">
        <v>142716118</v>
      </c>
      <c r="B2600" s="41" t="s">
        <v>183</v>
      </c>
      <c r="C2600" s="83" t="s">
        <v>37</v>
      </c>
      <c r="D2600" s="61">
        <v>232</v>
      </c>
      <c r="E2600" s="58" t="s">
        <v>235</v>
      </c>
      <c r="F2600" s="52"/>
    </row>
    <row r="2601" spans="1:6" x14ac:dyDescent="0.15">
      <c r="A2601" s="84">
        <v>142716119</v>
      </c>
      <c r="B2601" s="41" t="s">
        <v>183</v>
      </c>
      <c r="C2601" s="83" t="s">
        <v>37</v>
      </c>
      <c r="D2601" s="61">
        <v>743</v>
      </c>
      <c r="E2601" s="58" t="s">
        <v>235</v>
      </c>
      <c r="F2601" s="52"/>
    </row>
    <row r="2602" spans="1:6" x14ac:dyDescent="0.15">
      <c r="A2602" s="84">
        <v>142716122</v>
      </c>
      <c r="B2602" s="41" t="s">
        <v>183</v>
      </c>
      <c r="C2602" s="83" t="s">
        <v>37</v>
      </c>
      <c r="D2602" s="61">
        <v>140</v>
      </c>
      <c r="E2602" s="58" t="s">
        <v>235</v>
      </c>
      <c r="F2602" s="52"/>
    </row>
    <row r="2603" spans="1:6" x14ac:dyDescent="0.15">
      <c r="A2603" s="82">
        <v>142716122</v>
      </c>
      <c r="B2603" s="41" t="s">
        <v>183</v>
      </c>
      <c r="C2603" s="83" t="s">
        <v>37</v>
      </c>
      <c r="D2603" s="59">
        <v>279</v>
      </c>
      <c r="E2603" s="58" t="s">
        <v>235</v>
      </c>
      <c r="F2603" s="52"/>
    </row>
    <row r="2604" spans="1:6" x14ac:dyDescent="0.15">
      <c r="A2604" s="82">
        <v>142716131</v>
      </c>
      <c r="B2604" s="41" t="s">
        <v>184</v>
      </c>
      <c r="C2604" s="83" t="s">
        <v>78</v>
      </c>
      <c r="D2604" s="59">
        <v>3898</v>
      </c>
      <c r="E2604" s="58" t="s">
        <v>235</v>
      </c>
      <c r="F2604" s="52"/>
    </row>
    <row r="2605" spans="1:6" x14ac:dyDescent="0.15">
      <c r="A2605" s="84">
        <v>142716134</v>
      </c>
      <c r="B2605" s="41" t="s">
        <v>184</v>
      </c>
      <c r="C2605" s="83" t="s">
        <v>144</v>
      </c>
      <c r="D2605" s="61">
        <v>2413</v>
      </c>
      <c r="E2605" s="58" t="s">
        <v>235</v>
      </c>
      <c r="F2605" s="52"/>
    </row>
    <row r="2606" spans="1:6" x14ac:dyDescent="0.15">
      <c r="A2606" s="84">
        <v>142716136</v>
      </c>
      <c r="B2606" s="41" t="s">
        <v>184</v>
      </c>
      <c r="C2606" s="83" t="s">
        <v>144</v>
      </c>
      <c r="D2606" s="61">
        <v>14477</v>
      </c>
      <c r="E2606" s="58" t="s">
        <v>235</v>
      </c>
      <c r="F2606" s="52"/>
    </row>
    <row r="2607" spans="1:6" x14ac:dyDescent="0.15">
      <c r="A2607" s="82">
        <v>142716137</v>
      </c>
      <c r="B2607" s="41" t="s">
        <v>184</v>
      </c>
      <c r="C2607" s="83" t="s">
        <v>144</v>
      </c>
      <c r="D2607" s="59">
        <v>11136</v>
      </c>
      <c r="E2607" s="58" t="s">
        <v>235</v>
      </c>
      <c r="F2607" s="52"/>
    </row>
    <row r="2608" spans="1:6" x14ac:dyDescent="0.15">
      <c r="A2608" s="84">
        <v>142716138</v>
      </c>
      <c r="B2608" s="41" t="s">
        <v>184</v>
      </c>
      <c r="C2608" s="83" t="s">
        <v>78</v>
      </c>
      <c r="D2608" s="61">
        <v>8457</v>
      </c>
      <c r="E2608" s="58" t="s">
        <v>235</v>
      </c>
      <c r="F2608" s="52"/>
    </row>
    <row r="2609" spans="1:6" x14ac:dyDescent="0.15">
      <c r="A2609" s="82">
        <v>142716150</v>
      </c>
      <c r="B2609" s="41" t="s">
        <v>183</v>
      </c>
      <c r="C2609" s="83" t="s">
        <v>37</v>
      </c>
      <c r="D2609" s="59">
        <v>1253</v>
      </c>
      <c r="E2609" s="58" t="s">
        <v>235</v>
      </c>
      <c r="F2609" s="52"/>
    </row>
    <row r="2610" spans="1:6" x14ac:dyDescent="0.15">
      <c r="A2610" s="82">
        <v>142716150</v>
      </c>
      <c r="B2610" s="41" t="s">
        <v>183</v>
      </c>
      <c r="C2610" s="83" t="s">
        <v>37</v>
      </c>
      <c r="D2610" s="59">
        <v>3132</v>
      </c>
      <c r="E2610" s="58" t="s">
        <v>235</v>
      </c>
      <c r="F2610" s="52"/>
    </row>
    <row r="2611" spans="1:6" x14ac:dyDescent="0.15">
      <c r="A2611" s="84">
        <v>142716150</v>
      </c>
      <c r="B2611" s="41" t="s">
        <v>183</v>
      </c>
      <c r="C2611" s="83" t="s">
        <v>37</v>
      </c>
      <c r="D2611" s="61">
        <v>4009</v>
      </c>
      <c r="E2611" s="58" t="s">
        <v>235</v>
      </c>
      <c r="F2611" s="52"/>
    </row>
    <row r="2612" spans="1:6" x14ac:dyDescent="0.15">
      <c r="A2612" s="82">
        <v>142716151</v>
      </c>
      <c r="B2612" s="41" t="s">
        <v>183</v>
      </c>
      <c r="C2612" s="83" t="s">
        <v>37</v>
      </c>
      <c r="D2612" s="59">
        <v>2228</v>
      </c>
      <c r="E2612" s="58" t="s">
        <v>235</v>
      </c>
      <c r="F2612" s="52"/>
    </row>
    <row r="2613" spans="1:6" x14ac:dyDescent="0.15">
      <c r="A2613" s="84">
        <v>142716151</v>
      </c>
      <c r="B2613" s="41" t="s">
        <v>183</v>
      </c>
      <c r="C2613" s="83" t="s">
        <v>37</v>
      </c>
      <c r="D2613" s="61">
        <v>7424</v>
      </c>
      <c r="E2613" s="58" t="s">
        <v>235</v>
      </c>
      <c r="F2613" s="52"/>
    </row>
    <row r="2614" spans="1:6" x14ac:dyDescent="0.15">
      <c r="A2614" s="84">
        <v>142716151</v>
      </c>
      <c r="B2614" s="41" t="s">
        <v>183</v>
      </c>
      <c r="C2614" s="83" t="s">
        <v>37</v>
      </c>
      <c r="D2614" s="61">
        <v>1485</v>
      </c>
      <c r="E2614" s="58" t="s">
        <v>235</v>
      </c>
      <c r="F2614" s="52"/>
    </row>
    <row r="2615" spans="1:6" x14ac:dyDescent="0.15">
      <c r="A2615" s="84">
        <v>142716168</v>
      </c>
      <c r="B2615" s="41" t="s">
        <v>184</v>
      </c>
      <c r="C2615" s="83" t="s">
        <v>37</v>
      </c>
      <c r="D2615" s="61">
        <v>372</v>
      </c>
      <c r="E2615" s="58" t="s">
        <v>235</v>
      </c>
      <c r="F2615" s="52"/>
    </row>
    <row r="2616" spans="1:6" x14ac:dyDescent="0.15">
      <c r="A2616" s="82">
        <v>142716168</v>
      </c>
      <c r="B2616" s="41" t="s">
        <v>184</v>
      </c>
      <c r="C2616" s="83" t="s">
        <v>37</v>
      </c>
      <c r="D2616" s="59">
        <v>1411</v>
      </c>
      <c r="E2616" s="58" t="s">
        <v>235</v>
      </c>
      <c r="F2616" s="52"/>
    </row>
    <row r="2617" spans="1:6" x14ac:dyDescent="0.15">
      <c r="A2617" s="82">
        <v>142716170</v>
      </c>
      <c r="B2617" s="41" t="s">
        <v>184</v>
      </c>
      <c r="C2617" s="83" t="s">
        <v>37</v>
      </c>
      <c r="D2617" s="59">
        <v>7424</v>
      </c>
      <c r="E2617" s="58" t="s">
        <v>235</v>
      </c>
      <c r="F2617" s="52"/>
    </row>
    <row r="2618" spans="1:6" x14ac:dyDescent="0.15">
      <c r="A2618" s="84">
        <v>142716170</v>
      </c>
      <c r="B2618" s="41" t="s">
        <v>184</v>
      </c>
      <c r="C2618" s="83" t="s">
        <v>37</v>
      </c>
      <c r="D2618" s="61">
        <v>2228</v>
      </c>
      <c r="E2618" s="58" t="s">
        <v>235</v>
      </c>
      <c r="F2618" s="52"/>
    </row>
    <row r="2619" spans="1:6" x14ac:dyDescent="0.15">
      <c r="A2619" s="84">
        <v>142716176</v>
      </c>
      <c r="B2619" s="41" t="s">
        <v>184</v>
      </c>
      <c r="C2619" s="83" t="s">
        <v>37</v>
      </c>
      <c r="D2619" s="61">
        <v>140</v>
      </c>
      <c r="E2619" s="58" t="s">
        <v>235</v>
      </c>
      <c r="F2619" s="52"/>
    </row>
    <row r="2620" spans="1:6" x14ac:dyDescent="0.15">
      <c r="A2620" s="84">
        <v>142716182</v>
      </c>
      <c r="B2620" s="41" t="s">
        <v>184</v>
      </c>
      <c r="C2620" s="83" t="s">
        <v>78</v>
      </c>
      <c r="D2620" s="61">
        <v>3759</v>
      </c>
      <c r="E2620" s="58" t="s">
        <v>235</v>
      </c>
      <c r="F2620" s="52"/>
    </row>
    <row r="2621" spans="1:6" x14ac:dyDescent="0.15">
      <c r="A2621" s="82">
        <v>142716182</v>
      </c>
      <c r="B2621" s="41" t="s">
        <v>184</v>
      </c>
      <c r="C2621" s="83" t="s">
        <v>78</v>
      </c>
      <c r="D2621" s="59">
        <v>8352</v>
      </c>
      <c r="E2621" s="58" t="s">
        <v>235</v>
      </c>
      <c r="F2621" s="52"/>
    </row>
    <row r="2622" spans="1:6" x14ac:dyDescent="0.15">
      <c r="A2622" s="84">
        <v>142716182</v>
      </c>
      <c r="B2622" s="41" t="s">
        <v>184</v>
      </c>
      <c r="C2622" s="83" t="s">
        <v>78</v>
      </c>
      <c r="D2622" s="61">
        <v>696</v>
      </c>
      <c r="E2622" s="58" t="s">
        <v>235</v>
      </c>
      <c r="F2622" s="52"/>
    </row>
    <row r="2623" spans="1:6" x14ac:dyDescent="0.15">
      <c r="A2623" s="82">
        <v>142716182</v>
      </c>
      <c r="B2623" s="41" t="s">
        <v>184</v>
      </c>
      <c r="C2623" s="83" t="s">
        <v>78</v>
      </c>
      <c r="D2623" s="59">
        <v>8770</v>
      </c>
      <c r="E2623" s="58" t="s">
        <v>235</v>
      </c>
      <c r="F2623" s="52"/>
    </row>
    <row r="2624" spans="1:6" x14ac:dyDescent="0.15">
      <c r="A2624" s="84">
        <v>142716192</v>
      </c>
      <c r="B2624" s="41" t="s">
        <v>184</v>
      </c>
      <c r="C2624" s="83" t="s">
        <v>144</v>
      </c>
      <c r="D2624" s="61">
        <v>6615</v>
      </c>
      <c r="E2624" s="58" t="s">
        <v>235</v>
      </c>
      <c r="F2624" s="52"/>
    </row>
    <row r="2625" spans="1:6" x14ac:dyDescent="0.15">
      <c r="A2625" s="82">
        <v>142716192</v>
      </c>
      <c r="B2625" s="41" t="s">
        <v>184</v>
      </c>
      <c r="C2625" s="83" t="s">
        <v>144</v>
      </c>
      <c r="D2625" s="59">
        <v>10023</v>
      </c>
      <c r="E2625" s="58" t="s">
        <v>235</v>
      </c>
      <c r="F2625" s="52"/>
    </row>
    <row r="2626" spans="1:6" x14ac:dyDescent="0.15">
      <c r="A2626" s="84">
        <v>142716192</v>
      </c>
      <c r="B2626" s="41" t="s">
        <v>184</v>
      </c>
      <c r="C2626" s="83" t="s">
        <v>144</v>
      </c>
      <c r="D2626" s="61">
        <v>1120</v>
      </c>
      <c r="E2626" s="58" t="s">
        <v>235</v>
      </c>
      <c r="F2626" s="52"/>
    </row>
    <row r="2627" spans="1:6" x14ac:dyDescent="0.15">
      <c r="A2627" s="84">
        <v>142716209</v>
      </c>
      <c r="B2627" s="41" t="s">
        <v>184</v>
      </c>
      <c r="C2627" s="83" t="s">
        <v>37</v>
      </c>
      <c r="D2627" s="61">
        <v>2228</v>
      </c>
      <c r="E2627" s="58" t="s">
        <v>235</v>
      </c>
      <c r="F2627" s="52"/>
    </row>
    <row r="2628" spans="1:6" x14ac:dyDescent="0.15">
      <c r="A2628" s="84">
        <v>142716210</v>
      </c>
      <c r="B2628" s="41" t="s">
        <v>184</v>
      </c>
      <c r="C2628" s="83" t="s">
        <v>37</v>
      </c>
      <c r="D2628" s="61">
        <v>1044</v>
      </c>
      <c r="E2628" s="58" t="s">
        <v>235</v>
      </c>
      <c r="F2628" s="52"/>
    </row>
    <row r="2629" spans="1:6" x14ac:dyDescent="0.15">
      <c r="A2629" s="82">
        <v>142716223</v>
      </c>
      <c r="B2629" s="41" t="s">
        <v>184</v>
      </c>
      <c r="C2629" s="83" t="s">
        <v>37</v>
      </c>
      <c r="D2629" s="59">
        <v>836</v>
      </c>
      <c r="E2629" s="58" t="s">
        <v>235</v>
      </c>
      <c r="F2629" s="52"/>
    </row>
    <row r="2630" spans="1:6" x14ac:dyDescent="0.15">
      <c r="A2630" s="84">
        <v>142716223</v>
      </c>
      <c r="B2630" s="41" t="s">
        <v>184</v>
      </c>
      <c r="C2630" s="83" t="s">
        <v>37</v>
      </c>
      <c r="D2630" s="61">
        <v>4176</v>
      </c>
      <c r="E2630" s="58" t="s">
        <v>235</v>
      </c>
      <c r="F2630" s="52"/>
    </row>
    <row r="2631" spans="1:6" x14ac:dyDescent="0.15">
      <c r="A2631" s="84">
        <v>142716225</v>
      </c>
      <c r="B2631" s="41" t="s">
        <v>184</v>
      </c>
      <c r="C2631" s="83" t="s">
        <v>37</v>
      </c>
      <c r="D2631" s="61">
        <v>1114</v>
      </c>
      <c r="E2631" s="58" t="s">
        <v>235</v>
      </c>
      <c r="F2631" s="52"/>
    </row>
    <row r="2632" spans="1:6" x14ac:dyDescent="0.15">
      <c r="A2632" s="82">
        <v>142716225</v>
      </c>
      <c r="B2632" s="41" t="s">
        <v>184</v>
      </c>
      <c r="C2632" s="83" t="s">
        <v>37</v>
      </c>
      <c r="D2632" s="59">
        <v>4455</v>
      </c>
      <c r="E2632" s="58" t="s">
        <v>235</v>
      </c>
      <c r="F2632" s="52"/>
    </row>
    <row r="2633" spans="1:6" x14ac:dyDescent="0.15">
      <c r="A2633" s="84">
        <v>142716225</v>
      </c>
      <c r="B2633" s="41" t="s">
        <v>184</v>
      </c>
      <c r="C2633" s="83" t="s">
        <v>37</v>
      </c>
      <c r="D2633" s="61">
        <v>2228</v>
      </c>
      <c r="E2633" s="58" t="s">
        <v>235</v>
      </c>
      <c r="F2633" s="52"/>
    </row>
    <row r="2634" spans="1:6" x14ac:dyDescent="0.15">
      <c r="A2634" s="84">
        <v>142716226</v>
      </c>
      <c r="B2634" s="41" t="s">
        <v>184</v>
      </c>
      <c r="C2634" s="83" t="s">
        <v>37</v>
      </c>
      <c r="D2634" s="61">
        <v>418</v>
      </c>
      <c r="E2634" s="58" t="s">
        <v>235</v>
      </c>
      <c r="F2634" s="52"/>
    </row>
    <row r="2635" spans="1:6" x14ac:dyDescent="0.15">
      <c r="A2635" s="84">
        <v>142716226</v>
      </c>
      <c r="B2635" s="41" t="s">
        <v>184</v>
      </c>
      <c r="C2635" s="83" t="s">
        <v>37</v>
      </c>
      <c r="D2635" s="61">
        <v>696</v>
      </c>
      <c r="E2635" s="58" t="s">
        <v>235</v>
      </c>
      <c r="F2635" s="52"/>
    </row>
    <row r="2636" spans="1:6" x14ac:dyDescent="0.15">
      <c r="A2636" s="84">
        <v>142716226</v>
      </c>
      <c r="B2636" s="41" t="s">
        <v>184</v>
      </c>
      <c r="C2636" s="83" t="s">
        <v>37</v>
      </c>
      <c r="D2636" s="61">
        <v>2088</v>
      </c>
      <c r="E2636" s="58" t="s">
        <v>235</v>
      </c>
      <c r="F2636" s="52"/>
    </row>
    <row r="2637" spans="1:6" x14ac:dyDescent="0.15">
      <c r="A2637" s="84">
        <v>142716226</v>
      </c>
      <c r="B2637" s="41" t="s">
        <v>184</v>
      </c>
      <c r="C2637" s="83" t="s">
        <v>37</v>
      </c>
      <c r="D2637" s="61">
        <v>232</v>
      </c>
      <c r="E2637" s="58" t="s">
        <v>235</v>
      </c>
      <c r="F2637" s="52"/>
    </row>
    <row r="2638" spans="1:6" x14ac:dyDescent="0.15">
      <c r="A2638" s="84">
        <v>142716239</v>
      </c>
      <c r="B2638" s="41" t="s">
        <v>184</v>
      </c>
      <c r="C2638" s="83" t="s">
        <v>37</v>
      </c>
      <c r="D2638" s="61">
        <v>279</v>
      </c>
      <c r="E2638" s="58" t="s">
        <v>235</v>
      </c>
      <c r="F2638" s="52"/>
    </row>
    <row r="2639" spans="1:6" x14ac:dyDescent="0.15">
      <c r="A2639" s="82">
        <v>142716239</v>
      </c>
      <c r="B2639" s="41" t="s">
        <v>184</v>
      </c>
      <c r="C2639" s="83" t="s">
        <v>37</v>
      </c>
      <c r="D2639" s="59">
        <v>70</v>
      </c>
      <c r="E2639" s="58" t="s">
        <v>235</v>
      </c>
      <c r="F2639" s="52"/>
    </row>
    <row r="2640" spans="1:6" x14ac:dyDescent="0.15">
      <c r="A2640" s="84">
        <v>142716239</v>
      </c>
      <c r="B2640" s="41" t="s">
        <v>184</v>
      </c>
      <c r="C2640" s="83" t="s">
        <v>37</v>
      </c>
      <c r="D2640" s="61">
        <v>836</v>
      </c>
      <c r="E2640" s="58" t="s">
        <v>235</v>
      </c>
      <c r="F2640" s="52"/>
    </row>
    <row r="2641" spans="1:6" x14ac:dyDescent="0.15">
      <c r="A2641" s="82">
        <v>142716239</v>
      </c>
      <c r="B2641" s="41" t="s">
        <v>184</v>
      </c>
      <c r="C2641" s="83" t="s">
        <v>37</v>
      </c>
      <c r="D2641" s="59">
        <v>557</v>
      </c>
      <c r="E2641" s="58" t="s">
        <v>235</v>
      </c>
      <c r="F2641" s="52"/>
    </row>
    <row r="2642" spans="1:6" x14ac:dyDescent="0.15">
      <c r="A2642" s="84">
        <v>142716242</v>
      </c>
      <c r="B2642" s="41" t="s">
        <v>184</v>
      </c>
      <c r="C2642" s="83" t="s">
        <v>7</v>
      </c>
      <c r="D2642" s="61">
        <v>650</v>
      </c>
      <c r="E2642" s="58" t="s">
        <v>235</v>
      </c>
      <c r="F2642" s="52"/>
    </row>
    <row r="2643" spans="1:6" x14ac:dyDescent="0.15">
      <c r="A2643" s="82">
        <v>142716247</v>
      </c>
      <c r="B2643" s="41" t="s">
        <v>184</v>
      </c>
      <c r="C2643" s="83" t="s">
        <v>7</v>
      </c>
      <c r="D2643" s="59">
        <v>1235</v>
      </c>
      <c r="E2643" s="58" t="s">
        <v>235</v>
      </c>
      <c r="F2643" s="52"/>
    </row>
    <row r="2644" spans="1:6" x14ac:dyDescent="0.15">
      <c r="A2644" s="84">
        <v>142716247</v>
      </c>
      <c r="B2644" s="41" t="s">
        <v>184</v>
      </c>
      <c r="C2644" s="83" t="s">
        <v>7</v>
      </c>
      <c r="D2644" s="61">
        <v>260</v>
      </c>
      <c r="E2644" s="58" t="s">
        <v>235</v>
      </c>
      <c r="F2644" s="52"/>
    </row>
    <row r="2645" spans="1:6" x14ac:dyDescent="0.15">
      <c r="A2645" s="82">
        <v>142716248</v>
      </c>
      <c r="B2645" s="41" t="s">
        <v>184</v>
      </c>
      <c r="C2645" s="83" t="s">
        <v>7</v>
      </c>
      <c r="D2645" s="59">
        <v>130</v>
      </c>
      <c r="E2645" s="58" t="s">
        <v>235</v>
      </c>
      <c r="F2645" s="52"/>
    </row>
    <row r="2646" spans="1:6" x14ac:dyDescent="0.15">
      <c r="A2646" s="84">
        <v>142716248</v>
      </c>
      <c r="B2646" s="41" t="s">
        <v>184</v>
      </c>
      <c r="C2646" s="83" t="s">
        <v>7</v>
      </c>
      <c r="D2646" s="61">
        <v>223</v>
      </c>
      <c r="E2646" s="58" t="s">
        <v>235</v>
      </c>
      <c r="F2646" s="52"/>
    </row>
    <row r="2647" spans="1:6" x14ac:dyDescent="0.15">
      <c r="A2647" s="82">
        <v>142716248</v>
      </c>
      <c r="B2647" s="41" t="s">
        <v>184</v>
      </c>
      <c r="C2647" s="83" t="s">
        <v>7</v>
      </c>
      <c r="D2647" s="59">
        <v>26727</v>
      </c>
      <c r="E2647" s="58" t="s">
        <v>235</v>
      </c>
      <c r="F2647" s="52"/>
    </row>
    <row r="2648" spans="1:6" x14ac:dyDescent="0.15">
      <c r="A2648" s="84">
        <v>142716250</v>
      </c>
      <c r="B2648" s="41" t="s">
        <v>184</v>
      </c>
      <c r="C2648" s="83" t="s">
        <v>7</v>
      </c>
      <c r="D2648" s="61">
        <v>3898</v>
      </c>
      <c r="E2648" s="58" t="s">
        <v>235</v>
      </c>
      <c r="F2648" s="52"/>
    </row>
    <row r="2649" spans="1:6" x14ac:dyDescent="0.15">
      <c r="A2649" s="82">
        <v>142716251</v>
      </c>
      <c r="B2649" s="41" t="s">
        <v>184</v>
      </c>
      <c r="C2649" s="83" t="s">
        <v>7</v>
      </c>
      <c r="D2649" s="59">
        <v>3898</v>
      </c>
      <c r="E2649" s="58" t="s">
        <v>235</v>
      </c>
      <c r="F2649" s="52"/>
    </row>
    <row r="2650" spans="1:6" x14ac:dyDescent="0.15">
      <c r="A2650" s="82">
        <v>142726264</v>
      </c>
      <c r="B2650" s="41" t="s">
        <v>184</v>
      </c>
      <c r="C2650" s="83" t="s">
        <v>37</v>
      </c>
      <c r="D2650" s="59">
        <v>1114</v>
      </c>
      <c r="E2650" s="58" t="s">
        <v>235</v>
      </c>
      <c r="F2650" s="52"/>
    </row>
    <row r="2651" spans="1:6" x14ac:dyDescent="0.15">
      <c r="A2651" s="84">
        <v>142726264</v>
      </c>
      <c r="B2651" s="41" t="s">
        <v>184</v>
      </c>
      <c r="C2651" s="83" t="s">
        <v>37</v>
      </c>
      <c r="D2651" s="61">
        <v>2228</v>
      </c>
      <c r="E2651" s="58" t="s">
        <v>235</v>
      </c>
      <c r="F2651" s="52"/>
    </row>
    <row r="2652" spans="1:6" x14ac:dyDescent="0.15">
      <c r="A2652" s="82">
        <v>142726264</v>
      </c>
      <c r="B2652" s="41" t="s">
        <v>184</v>
      </c>
      <c r="C2652" s="83" t="s">
        <v>37</v>
      </c>
      <c r="D2652" s="59">
        <v>4455</v>
      </c>
      <c r="E2652" s="58" t="s">
        <v>235</v>
      </c>
      <c r="F2652" s="52"/>
    </row>
    <row r="2653" spans="1:6" x14ac:dyDescent="0.15">
      <c r="A2653" s="84">
        <v>142726265</v>
      </c>
      <c r="B2653" s="41" t="s">
        <v>184</v>
      </c>
      <c r="C2653" s="83" t="s">
        <v>37</v>
      </c>
      <c r="D2653" s="61">
        <v>24</v>
      </c>
      <c r="E2653" s="58" t="s">
        <v>235</v>
      </c>
      <c r="F2653" s="52"/>
    </row>
    <row r="2654" spans="1:6" x14ac:dyDescent="0.15">
      <c r="A2654" s="84">
        <v>142726265</v>
      </c>
      <c r="B2654" s="41" t="s">
        <v>184</v>
      </c>
      <c r="C2654" s="83" t="s">
        <v>37</v>
      </c>
      <c r="D2654" s="61">
        <v>3132</v>
      </c>
      <c r="E2654" s="58" t="s">
        <v>235</v>
      </c>
      <c r="F2654" s="52"/>
    </row>
    <row r="2655" spans="1:6" x14ac:dyDescent="0.15">
      <c r="A2655" s="84">
        <v>142726276</v>
      </c>
      <c r="B2655" s="41" t="s">
        <v>184</v>
      </c>
      <c r="C2655" s="83" t="s">
        <v>78</v>
      </c>
      <c r="D2655" s="61">
        <v>1003</v>
      </c>
      <c r="E2655" s="58" t="s">
        <v>235</v>
      </c>
      <c r="F2655" s="52"/>
    </row>
    <row r="2656" spans="1:6" x14ac:dyDescent="0.15">
      <c r="A2656" s="82">
        <v>142726276</v>
      </c>
      <c r="B2656" s="41" t="s">
        <v>184</v>
      </c>
      <c r="C2656" s="83" t="s">
        <v>78</v>
      </c>
      <c r="D2656" s="59">
        <v>1949</v>
      </c>
      <c r="E2656" s="58" t="s">
        <v>235</v>
      </c>
      <c r="F2656" s="52"/>
    </row>
    <row r="2657" spans="1:6" x14ac:dyDescent="0.15">
      <c r="A2657" s="84">
        <v>142726276</v>
      </c>
      <c r="B2657" s="41" t="s">
        <v>184</v>
      </c>
      <c r="C2657" s="83" t="s">
        <v>78</v>
      </c>
      <c r="D2657" s="61">
        <v>564</v>
      </c>
      <c r="E2657" s="58" t="s">
        <v>235</v>
      </c>
      <c r="F2657" s="52"/>
    </row>
    <row r="2658" spans="1:6" x14ac:dyDescent="0.15">
      <c r="A2658" s="82">
        <v>142726276</v>
      </c>
      <c r="B2658" s="41" t="s">
        <v>184</v>
      </c>
      <c r="C2658" s="83" t="s">
        <v>78</v>
      </c>
      <c r="D2658" s="59">
        <v>1880</v>
      </c>
      <c r="E2658" s="58" t="s">
        <v>235</v>
      </c>
      <c r="F2658" s="52"/>
    </row>
    <row r="2659" spans="1:6" x14ac:dyDescent="0.15">
      <c r="A2659" s="84">
        <v>142726276</v>
      </c>
      <c r="B2659" s="41" t="s">
        <v>184</v>
      </c>
      <c r="C2659" s="83" t="s">
        <v>78</v>
      </c>
      <c r="D2659" s="61">
        <v>2339</v>
      </c>
      <c r="E2659" s="58" t="s">
        <v>235</v>
      </c>
      <c r="F2659" s="52"/>
    </row>
    <row r="2660" spans="1:6" x14ac:dyDescent="0.15">
      <c r="A2660" s="82">
        <v>142726278</v>
      </c>
      <c r="B2660" s="41" t="s">
        <v>184</v>
      </c>
      <c r="C2660" s="83" t="s">
        <v>78</v>
      </c>
      <c r="D2660" s="59">
        <v>3898</v>
      </c>
      <c r="E2660" s="58" t="s">
        <v>235</v>
      </c>
      <c r="F2660" s="52"/>
    </row>
    <row r="2661" spans="1:6" x14ac:dyDescent="0.15">
      <c r="A2661" s="84">
        <v>142726278</v>
      </c>
      <c r="B2661" s="41" t="s">
        <v>184</v>
      </c>
      <c r="C2661" s="83" t="s">
        <v>78</v>
      </c>
      <c r="D2661" s="61">
        <v>223</v>
      </c>
      <c r="E2661" s="58" t="s">
        <v>235</v>
      </c>
      <c r="F2661" s="52"/>
    </row>
    <row r="2662" spans="1:6" x14ac:dyDescent="0.15">
      <c r="A2662" s="82">
        <v>142726278</v>
      </c>
      <c r="B2662" s="41" t="s">
        <v>184</v>
      </c>
      <c r="C2662" s="83" t="s">
        <v>78</v>
      </c>
      <c r="D2662" s="59">
        <v>1114</v>
      </c>
      <c r="E2662" s="58" t="s">
        <v>235</v>
      </c>
      <c r="F2662" s="52"/>
    </row>
    <row r="2663" spans="1:6" x14ac:dyDescent="0.15">
      <c r="A2663" s="84">
        <v>142726278</v>
      </c>
      <c r="B2663" s="41" t="s">
        <v>184</v>
      </c>
      <c r="C2663" s="83" t="s">
        <v>78</v>
      </c>
      <c r="D2663" s="61">
        <v>1114</v>
      </c>
      <c r="E2663" s="58" t="s">
        <v>235</v>
      </c>
      <c r="F2663" s="52"/>
    </row>
    <row r="2664" spans="1:6" x14ac:dyDescent="0.15">
      <c r="A2664" s="84">
        <v>142726281</v>
      </c>
      <c r="B2664" s="41" t="s">
        <v>184</v>
      </c>
      <c r="C2664" s="83" t="s">
        <v>78</v>
      </c>
      <c r="D2664" s="61">
        <v>2819</v>
      </c>
      <c r="E2664" s="58" t="s">
        <v>235</v>
      </c>
      <c r="F2664" s="52"/>
    </row>
    <row r="2665" spans="1:6" x14ac:dyDescent="0.15">
      <c r="A2665" s="82">
        <v>142726281</v>
      </c>
      <c r="B2665" s="41" t="s">
        <v>184</v>
      </c>
      <c r="C2665" s="83" t="s">
        <v>78</v>
      </c>
      <c r="D2665" s="59">
        <v>1044</v>
      </c>
      <c r="E2665" s="58" t="s">
        <v>235</v>
      </c>
      <c r="F2665" s="52"/>
    </row>
    <row r="2666" spans="1:6" x14ac:dyDescent="0.15">
      <c r="A2666" s="84">
        <v>142726281</v>
      </c>
      <c r="B2666" s="41" t="s">
        <v>184</v>
      </c>
      <c r="C2666" s="83" t="s">
        <v>78</v>
      </c>
      <c r="D2666" s="61">
        <v>919</v>
      </c>
      <c r="E2666" s="58" t="s">
        <v>235</v>
      </c>
      <c r="F2666" s="52"/>
    </row>
    <row r="2667" spans="1:6" x14ac:dyDescent="0.15">
      <c r="A2667" s="82">
        <v>142726281</v>
      </c>
      <c r="B2667" s="41" t="s">
        <v>184</v>
      </c>
      <c r="C2667" s="83" t="s">
        <v>78</v>
      </c>
      <c r="D2667" s="59">
        <v>669</v>
      </c>
      <c r="E2667" s="58" t="s">
        <v>235</v>
      </c>
      <c r="F2667" s="52"/>
    </row>
    <row r="2668" spans="1:6" x14ac:dyDescent="0.15">
      <c r="A2668" s="82">
        <v>142726298</v>
      </c>
      <c r="B2668" s="41" t="s">
        <v>184</v>
      </c>
      <c r="C2668" s="83" t="s">
        <v>37</v>
      </c>
      <c r="D2668" s="59">
        <v>418</v>
      </c>
      <c r="E2668" s="58" t="s">
        <v>235</v>
      </c>
      <c r="F2668" s="52"/>
    </row>
    <row r="2669" spans="1:6" x14ac:dyDescent="0.15">
      <c r="A2669" s="84">
        <v>142726298</v>
      </c>
      <c r="B2669" s="41" t="s">
        <v>184</v>
      </c>
      <c r="C2669" s="83" t="s">
        <v>37</v>
      </c>
      <c r="D2669" s="61">
        <v>464</v>
      </c>
      <c r="E2669" s="58" t="s">
        <v>235</v>
      </c>
      <c r="F2669" s="52"/>
    </row>
    <row r="2670" spans="1:6" x14ac:dyDescent="0.15">
      <c r="A2670" s="82">
        <v>142726299</v>
      </c>
      <c r="B2670" s="41" t="s">
        <v>184</v>
      </c>
      <c r="C2670" s="83" t="s">
        <v>37</v>
      </c>
      <c r="D2670" s="59">
        <v>836</v>
      </c>
      <c r="E2670" s="58" t="s">
        <v>235</v>
      </c>
      <c r="F2670" s="52"/>
    </row>
    <row r="2671" spans="1:6" x14ac:dyDescent="0.15">
      <c r="A2671" s="84">
        <v>142726299</v>
      </c>
      <c r="B2671" s="41" t="s">
        <v>184</v>
      </c>
      <c r="C2671" s="83" t="s">
        <v>37</v>
      </c>
      <c r="D2671" s="61">
        <v>2970</v>
      </c>
      <c r="E2671" s="58" t="s">
        <v>235</v>
      </c>
      <c r="F2671" s="52"/>
    </row>
    <row r="2672" spans="1:6" x14ac:dyDescent="0.15">
      <c r="A2672" s="82">
        <v>142726299</v>
      </c>
      <c r="B2672" s="41" t="s">
        <v>184</v>
      </c>
      <c r="C2672" s="83" t="s">
        <v>37</v>
      </c>
      <c r="D2672" s="59">
        <v>7424</v>
      </c>
      <c r="E2672" s="58" t="s">
        <v>235</v>
      </c>
      <c r="F2672" s="52"/>
    </row>
    <row r="2673" spans="1:6" x14ac:dyDescent="0.15">
      <c r="A2673" s="84">
        <v>142726299</v>
      </c>
      <c r="B2673" s="41" t="s">
        <v>184</v>
      </c>
      <c r="C2673" s="83" t="s">
        <v>37</v>
      </c>
      <c r="D2673" s="61">
        <v>4455</v>
      </c>
      <c r="E2673" s="58" t="s">
        <v>235</v>
      </c>
      <c r="F2673" s="52"/>
    </row>
    <row r="2674" spans="1:6" x14ac:dyDescent="0.15">
      <c r="A2674" s="82">
        <v>142726299</v>
      </c>
      <c r="B2674" s="41" t="s">
        <v>184</v>
      </c>
      <c r="C2674" s="83" t="s">
        <v>37</v>
      </c>
      <c r="D2674" s="59">
        <v>743</v>
      </c>
      <c r="E2674" s="58" t="s">
        <v>235</v>
      </c>
      <c r="F2674" s="52"/>
    </row>
    <row r="2675" spans="1:6" x14ac:dyDescent="0.15">
      <c r="A2675" s="84">
        <v>142726301</v>
      </c>
      <c r="B2675" s="41" t="s">
        <v>184</v>
      </c>
      <c r="C2675" s="83" t="s">
        <v>37</v>
      </c>
      <c r="D2675" s="61">
        <v>140</v>
      </c>
      <c r="E2675" s="58" t="s">
        <v>235</v>
      </c>
      <c r="F2675" s="52"/>
    </row>
    <row r="2676" spans="1:6" x14ac:dyDescent="0.15">
      <c r="A2676" s="82">
        <v>142726301</v>
      </c>
      <c r="B2676" s="41" t="s">
        <v>184</v>
      </c>
      <c r="C2676" s="83" t="s">
        <v>37</v>
      </c>
      <c r="D2676" s="59">
        <v>279</v>
      </c>
      <c r="E2676" s="58" t="s">
        <v>235</v>
      </c>
      <c r="F2676" s="52"/>
    </row>
    <row r="2677" spans="1:6" x14ac:dyDescent="0.15">
      <c r="A2677" s="84">
        <v>142726302</v>
      </c>
      <c r="B2677" s="41" t="s">
        <v>184</v>
      </c>
      <c r="C2677" s="83" t="s">
        <v>37</v>
      </c>
      <c r="D2677" s="61">
        <v>557</v>
      </c>
      <c r="E2677" s="58" t="s">
        <v>235</v>
      </c>
      <c r="F2677" s="52"/>
    </row>
    <row r="2678" spans="1:6" x14ac:dyDescent="0.15">
      <c r="A2678" s="82">
        <v>142726302</v>
      </c>
      <c r="B2678" s="41" t="s">
        <v>184</v>
      </c>
      <c r="C2678" s="83" t="s">
        <v>37</v>
      </c>
      <c r="D2678" s="59">
        <v>557</v>
      </c>
      <c r="E2678" s="58" t="s">
        <v>235</v>
      </c>
      <c r="F2678" s="52"/>
    </row>
    <row r="2679" spans="1:6" x14ac:dyDescent="0.15">
      <c r="A2679" s="84">
        <v>142726302</v>
      </c>
      <c r="B2679" s="41" t="s">
        <v>184</v>
      </c>
      <c r="C2679" s="83" t="s">
        <v>37</v>
      </c>
      <c r="D2679" s="61">
        <v>557</v>
      </c>
      <c r="E2679" s="58" t="s">
        <v>235</v>
      </c>
      <c r="F2679" s="52"/>
    </row>
    <row r="2680" spans="1:6" x14ac:dyDescent="0.15">
      <c r="A2680" s="84">
        <v>142726322</v>
      </c>
      <c r="B2680" s="41" t="s">
        <v>184</v>
      </c>
      <c r="C2680" s="83" t="s">
        <v>37</v>
      </c>
      <c r="D2680" s="61">
        <v>1253</v>
      </c>
      <c r="E2680" s="58" t="s">
        <v>235</v>
      </c>
      <c r="F2680" s="52"/>
    </row>
    <row r="2681" spans="1:6" x14ac:dyDescent="0.15">
      <c r="A2681" s="84">
        <v>142726322</v>
      </c>
      <c r="B2681" s="41" t="s">
        <v>184</v>
      </c>
      <c r="C2681" s="83" t="s">
        <v>37</v>
      </c>
      <c r="D2681" s="61">
        <v>232</v>
      </c>
      <c r="E2681" s="58" t="s">
        <v>235</v>
      </c>
      <c r="F2681" s="52"/>
    </row>
    <row r="2682" spans="1:6" x14ac:dyDescent="0.15">
      <c r="A2682" s="82">
        <v>142726323</v>
      </c>
      <c r="B2682" s="41" t="s">
        <v>184</v>
      </c>
      <c r="C2682" s="83" t="s">
        <v>37</v>
      </c>
      <c r="D2682" s="59">
        <v>1485</v>
      </c>
      <c r="E2682" s="58" t="s">
        <v>235</v>
      </c>
      <c r="F2682" s="52"/>
    </row>
    <row r="2683" spans="1:6" x14ac:dyDescent="0.15">
      <c r="A2683" s="84">
        <v>142726323</v>
      </c>
      <c r="B2683" s="41" t="s">
        <v>184</v>
      </c>
      <c r="C2683" s="83" t="s">
        <v>37</v>
      </c>
      <c r="D2683" s="61">
        <v>5940</v>
      </c>
      <c r="E2683" s="58" t="s">
        <v>235</v>
      </c>
      <c r="F2683" s="52"/>
    </row>
    <row r="2684" spans="1:6" x14ac:dyDescent="0.15">
      <c r="A2684" s="82">
        <v>142726323</v>
      </c>
      <c r="B2684" s="41" t="s">
        <v>184</v>
      </c>
      <c r="C2684" s="83" t="s">
        <v>37</v>
      </c>
      <c r="D2684" s="59">
        <v>2228</v>
      </c>
      <c r="E2684" s="58" t="s">
        <v>235</v>
      </c>
      <c r="F2684" s="52"/>
    </row>
    <row r="2685" spans="1:6" x14ac:dyDescent="0.15">
      <c r="A2685" s="84">
        <v>142726323</v>
      </c>
      <c r="B2685" s="41" t="s">
        <v>184</v>
      </c>
      <c r="C2685" s="83" t="s">
        <v>37</v>
      </c>
      <c r="D2685" s="61">
        <v>743</v>
      </c>
      <c r="E2685" s="58" t="s">
        <v>235</v>
      </c>
      <c r="F2685" s="52"/>
    </row>
    <row r="2686" spans="1:6" x14ac:dyDescent="0.15">
      <c r="A2686" s="82">
        <v>142726329</v>
      </c>
      <c r="B2686" s="41" t="s">
        <v>184</v>
      </c>
      <c r="C2686" s="83" t="s">
        <v>78</v>
      </c>
      <c r="D2686" s="59">
        <v>15312</v>
      </c>
      <c r="E2686" s="58" t="s">
        <v>235</v>
      </c>
      <c r="F2686" s="52"/>
    </row>
    <row r="2687" spans="1:6" x14ac:dyDescent="0.15">
      <c r="A2687" s="84">
        <v>142726330</v>
      </c>
      <c r="B2687" s="41" t="s">
        <v>184</v>
      </c>
      <c r="C2687" s="83" t="s">
        <v>144</v>
      </c>
      <c r="D2687" s="61">
        <v>2450</v>
      </c>
      <c r="E2687" s="58" t="s">
        <v>235</v>
      </c>
      <c r="F2687" s="52"/>
    </row>
    <row r="2688" spans="1:6" x14ac:dyDescent="0.15">
      <c r="A2688" s="82">
        <v>142726330</v>
      </c>
      <c r="B2688" s="41" t="s">
        <v>184</v>
      </c>
      <c r="C2688" s="83" t="s">
        <v>144</v>
      </c>
      <c r="D2688" s="59">
        <v>8018</v>
      </c>
      <c r="E2688" s="58" t="s">
        <v>235</v>
      </c>
      <c r="F2688" s="52"/>
    </row>
    <row r="2689" spans="1:6" x14ac:dyDescent="0.15">
      <c r="A2689" s="82">
        <v>142726334</v>
      </c>
      <c r="B2689" s="41" t="s">
        <v>184</v>
      </c>
      <c r="C2689" s="83" t="s">
        <v>78</v>
      </c>
      <c r="D2689" s="59">
        <v>2088</v>
      </c>
      <c r="E2689" s="58" t="s">
        <v>235</v>
      </c>
      <c r="F2689" s="52"/>
    </row>
    <row r="2690" spans="1:6" x14ac:dyDescent="0.15">
      <c r="A2690" s="84">
        <v>142726344</v>
      </c>
      <c r="B2690" s="41" t="s">
        <v>184</v>
      </c>
      <c r="C2690" s="83" t="s">
        <v>37</v>
      </c>
      <c r="D2690" s="61">
        <v>4176</v>
      </c>
      <c r="E2690" s="58" t="s">
        <v>235</v>
      </c>
      <c r="F2690" s="52"/>
    </row>
    <row r="2691" spans="1:6" x14ac:dyDescent="0.15">
      <c r="A2691" s="84">
        <v>142726346</v>
      </c>
      <c r="B2691" s="41" t="s">
        <v>184</v>
      </c>
      <c r="C2691" s="83" t="s">
        <v>37</v>
      </c>
      <c r="D2691" s="61">
        <v>1114</v>
      </c>
      <c r="E2691" s="58" t="s">
        <v>235</v>
      </c>
      <c r="F2691" s="52"/>
    </row>
    <row r="2692" spans="1:6" x14ac:dyDescent="0.15">
      <c r="A2692" s="82">
        <v>142726346</v>
      </c>
      <c r="B2692" s="41" t="s">
        <v>184</v>
      </c>
      <c r="C2692" s="83" t="s">
        <v>37</v>
      </c>
      <c r="D2692" s="59">
        <v>4455</v>
      </c>
      <c r="E2692" s="58" t="s">
        <v>235</v>
      </c>
      <c r="F2692" s="52"/>
    </row>
    <row r="2693" spans="1:6" x14ac:dyDescent="0.15">
      <c r="A2693" s="84">
        <v>142726346</v>
      </c>
      <c r="B2693" s="41" t="s">
        <v>184</v>
      </c>
      <c r="C2693" s="83" t="s">
        <v>37</v>
      </c>
      <c r="D2693" s="61">
        <v>14848</v>
      </c>
      <c r="E2693" s="58" t="s">
        <v>235</v>
      </c>
      <c r="F2693" s="52"/>
    </row>
    <row r="2694" spans="1:6" x14ac:dyDescent="0.15">
      <c r="A2694" s="84">
        <v>142726346</v>
      </c>
      <c r="B2694" s="41" t="s">
        <v>184</v>
      </c>
      <c r="C2694" s="83" t="s">
        <v>37</v>
      </c>
      <c r="D2694" s="61">
        <v>6682</v>
      </c>
      <c r="E2694" s="58" t="s">
        <v>235</v>
      </c>
      <c r="F2694" s="52"/>
    </row>
    <row r="2695" spans="1:6" x14ac:dyDescent="0.15">
      <c r="A2695" s="82">
        <v>142726346</v>
      </c>
      <c r="B2695" s="41" t="s">
        <v>184</v>
      </c>
      <c r="C2695" s="83" t="s">
        <v>37</v>
      </c>
      <c r="D2695" s="59">
        <v>2228</v>
      </c>
      <c r="E2695" s="58" t="s">
        <v>235</v>
      </c>
      <c r="F2695" s="52"/>
    </row>
    <row r="2696" spans="1:6" x14ac:dyDescent="0.15">
      <c r="A2696" s="84">
        <v>142726347</v>
      </c>
      <c r="B2696" s="41" t="s">
        <v>184</v>
      </c>
      <c r="C2696" s="83" t="s">
        <v>37</v>
      </c>
      <c r="D2696" s="61">
        <v>1671</v>
      </c>
      <c r="E2696" s="58" t="s">
        <v>235</v>
      </c>
      <c r="F2696" s="52"/>
    </row>
    <row r="2697" spans="1:6" x14ac:dyDescent="0.15">
      <c r="A2697" s="82">
        <v>142726347</v>
      </c>
      <c r="B2697" s="41" t="s">
        <v>184</v>
      </c>
      <c r="C2697" s="83" t="s">
        <v>37</v>
      </c>
      <c r="D2697" s="59">
        <v>464</v>
      </c>
      <c r="E2697" s="58" t="s">
        <v>235</v>
      </c>
      <c r="F2697" s="52"/>
    </row>
    <row r="2698" spans="1:6" x14ac:dyDescent="0.15">
      <c r="A2698" s="82">
        <v>142726347</v>
      </c>
      <c r="B2698" s="41" t="s">
        <v>184</v>
      </c>
      <c r="C2698" s="83" t="s">
        <v>37</v>
      </c>
      <c r="D2698" s="59">
        <v>4176</v>
      </c>
      <c r="E2698" s="58" t="s">
        <v>235</v>
      </c>
      <c r="F2698" s="52"/>
    </row>
    <row r="2699" spans="1:6" x14ac:dyDescent="0.15">
      <c r="A2699" s="82">
        <v>142726363</v>
      </c>
      <c r="B2699" s="41" t="s">
        <v>184</v>
      </c>
      <c r="C2699" s="83" t="s">
        <v>144</v>
      </c>
      <c r="D2699" s="59">
        <v>2228</v>
      </c>
      <c r="E2699" s="58" t="s">
        <v>235</v>
      </c>
      <c r="F2699" s="52"/>
    </row>
    <row r="2700" spans="1:6" x14ac:dyDescent="0.15">
      <c r="A2700" s="84">
        <v>142726364</v>
      </c>
      <c r="B2700" s="41" t="s">
        <v>184</v>
      </c>
      <c r="C2700" s="83" t="s">
        <v>37</v>
      </c>
      <c r="D2700" s="61">
        <v>279</v>
      </c>
      <c r="E2700" s="58" t="s">
        <v>235</v>
      </c>
      <c r="F2700" s="52"/>
    </row>
    <row r="2701" spans="1:6" x14ac:dyDescent="0.15">
      <c r="A2701" s="82">
        <v>142726364</v>
      </c>
      <c r="B2701" s="41" t="s">
        <v>184</v>
      </c>
      <c r="C2701" s="83" t="s">
        <v>37</v>
      </c>
      <c r="D2701" s="59">
        <v>70</v>
      </c>
      <c r="E2701" s="58" t="s">
        <v>235</v>
      </c>
      <c r="F2701" s="52"/>
    </row>
    <row r="2702" spans="1:6" x14ac:dyDescent="0.15">
      <c r="A2702" s="84">
        <v>142726364</v>
      </c>
      <c r="B2702" s="41" t="s">
        <v>184</v>
      </c>
      <c r="C2702" s="83" t="s">
        <v>37</v>
      </c>
      <c r="D2702" s="61">
        <v>140</v>
      </c>
      <c r="E2702" s="58" t="s">
        <v>235</v>
      </c>
      <c r="F2702" s="52"/>
    </row>
    <row r="2703" spans="1:6" x14ac:dyDescent="0.15">
      <c r="A2703" s="82">
        <v>142726364</v>
      </c>
      <c r="B2703" s="41" t="s">
        <v>184</v>
      </c>
      <c r="C2703" s="83" t="s">
        <v>37</v>
      </c>
      <c r="D2703" s="59">
        <v>279</v>
      </c>
      <c r="E2703" s="58" t="s">
        <v>235</v>
      </c>
      <c r="F2703" s="52"/>
    </row>
    <row r="2704" spans="1:6" x14ac:dyDescent="0.15">
      <c r="A2704" s="84">
        <v>142726364</v>
      </c>
      <c r="B2704" s="41" t="s">
        <v>184</v>
      </c>
      <c r="C2704" s="83" t="s">
        <v>37</v>
      </c>
      <c r="D2704" s="61">
        <v>836</v>
      </c>
      <c r="E2704" s="58" t="s">
        <v>235</v>
      </c>
      <c r="F2704" s="52"/>
    </row>
    <row r="2705" spans="1:6" x14ac:dyDescent="0.15">
      <c r="A2705" s="82">
        <v>142726368</v>
      </c>
      <c r="B2705" s="41" t="s">
        <v>184</v>
      </c>
      <c r="C2705" s="83" t="s">
        <v>78</v>
      </c>
      <c r="D2705" s="59">
        <v>2506</v>
      </c>
      <c r="E2705" s="58" t="s">
        <v>235</v>
      </c>
      <c r="F2705" s="52"/>
    </row>
    <row r="2706" spans="1:6" x14ac:dyDescent="0.15">
      <c r="A2706" s="84">
        <v>142726368</v>
      </c>
      <c r="B2706" s="41" t="s">
        <v>184</v>
      </c>
      <c r="C2706" s="83" t="s">
        <v>78</v>
      </c>
      <c r="D2706" s="61">
        <v>10208</v>
      </c>
      <c r="E2706" s="58" t="s">
        <v>235</v>
      </c>
      <c r="F2706" s="52"/>
    </row>
    <row r="2707" spans="1:6" x14ac:dyDescent="0.15">
      <c r="A2707" s="82">
        <v>142726368</v>
      </c>
      <c r="B2707" s="41" t="s">
        <v>184</v>
      </c>
      <c r="C2707" s="83" t="s">
        <v>78</v>
      </c>
      <c r="D2707" s="59">
        <v>3341</v>
      </c>
      <c r="E2707" s="58" t="s">
        <v>235</v>
      </c>
      <c r="F2707" s="52"/>
    </row>
    <row r="2708" spans="1:6" x14ac:dyDescent="0.15">
      <c r="A2708" s="82">
        <v>142726370</v>
      </c>
      <c r="B2708" s="41" t="s">
        <v>184</v>
      </c>
      <c r="C2708" s="83" t="s">
        <v>37</v>
      </c>
      <c r="D2708" s="59">
        <v>1114</v>
      </c>
      <c r="E2708" s="58" t="s">
        <v>235</v>
      </c>
      <c r="F2708" s="52"/>
    </row>
    <row r="2709" spans="1:6" x14ac:dyDescent="0.15">
      <c r="A2709" s="84">
        <v>142726370</v>
      </c>
      <c r="B2709" s="41" t="s">
        <v>184</v>
      </c>
      <c r="C2709" s="83" t="s">
        <v>37</v>
      </c>
      <c r="D2709" s="61">
        <v>1485</v>
      </c>
      <c r="E2709" s="58" t="s">
        <v>235</v>
      </c>
      <c r="F2709" s="52"/>
    </row>
    <row r="2710" spans="1:6" x14ac:dyDescent="0.15">
      <c r="A2710" s="82">
        <v>142726370</v>
      </c>
      <c r="B2710" s="41" t="s">
        <v>184</v>
      </c>
      <c r="C2710" s="83" t="s">
        <v>37</v>
      </c>
      <c r="D2710" s="59">
        <v>11136</v>
      </c>
      <c r="E2710" s="58" t="s">
        <v>235</v>
      </c>
      <c r="F2710" s="52"/>
    </row>
    <row r="2711" spans="1:6" x14ac:dyDescent="0.15">
      <c r="A2711" s="84">
        <v>142726370</v>
      </c>
      <c r="B2711" s="41" t="s">
        <v>184</v>
      </c>
      <c r="C2711" s="83" t="s">
        <v>37</v>
      </c>
      <c r="D2711" s="61">
        <v>4455</v>
      </c>
      <c r="E2711" s="58" t="s">
        <v>235</v>
      </c>
      <c r="F2711" s="52"/>
    </row>
    <row r="2712" spans="1:6" x14ac:dyDescent="0.15">
      <c r="A2712" s="82">
        <v>142726370</v>
      </c>
      <c r="B2712" s="41" t="s">
        <v>184</v>
      </c>
      <c r="C2712" s="83" t="s">
        <v>37</v>
      </c>
      <c r="D2712" s="59">
        <v>1485</v>
      </c>
      <c r="E2712" s="58" t="s">
        <v>235</v>
      </c>
      <c r="F2712" s="52"/>
    </row>
    <row r="2713" spans="1:6" x14ac:dyDescent="0.15">
      <c r="A2713" s="84">
        <v>142726371</v>
      </c>
      <c r="B2713" s="41" t="s">
        <v>184</v>
      </c>
      <c r="C2713" s="83" t="s">
        <v>37</v>
      </c>
      <c r="D2713" s="61">
        <v>47</v>
      </c>
      <c r="E2713" s="58" t="s">
        <v>235</v>
      </c>
      <c r="F2713" s="52"/>
    </row>
    <row r="2714" spans="1:6" x14ac:dyDescent="0.15">
      <c r="A2714" s="82">
        <v>142726371</v>
      </c>
      <c r="B2714" s="41" t="s">
        <v>184</v>
      </c>
      <c r="C2714" s="83" t="s">
        <v>37</v>
      </c>
      <c r="D2714" s="59">
        <v>2506</v>
      </c>
      <c r="E2714" s="58" t="s">
        <v>235</v>
      </c>
      <c r="F2714" s="52"/>
    </row>
    <row r="2715" spans="1:6" x14ac:dyDescent="0.15">
      <c r="A2715" s="84">
        <v>142726371</v>
      </c>
      <c r="B2715" s="41" t="s">
        <v>184</v>
      </c>
      <c r="C2715" s="83" t="s">
        <v>37</v>
      </c>
      <c r="D2715" s="61">
        <v>2088</v>
      </c>
      <c r="E2715" s="58" t="s">
        <v>235</v>
      </c>
      <c r="F2715" s="52"/>
    </row>
    <row r="2716" spans="1:6" x14ac:dyDescent="0.15">
      <c r="A2716" s="82">
        <v>142736392</v>
      </c>
      <c r="B2716" s="41" t="s">
        <v>184</v>
      </c>
      <c r="C2716" s="83" t="s">
        <v>37</v>
      </c>
      <c r="D2716" s="59">
        <v>4455</v>
      </c>
      <c r="E2716" s="58" t="s">
        <v>235</v>
      </c>
      <c r="F2716" s="52"/>
    </row>
    <row r="2717" spans="1:6" x14ac:dyDescent="0.15">
      <c r="A2717" s="82">
        <v>142736392</v>
      </c>
      <c r="B2717" s="41" t="s">
        <v>184</v>
      </c>
      <c r="C2717" s="83" t="s">
        <v>37</v>
      </c>
      <c r="D2717" s="59">
        <v>2228</v>
      </c>
      <c r="E2717" s="58" t="s">
        <v>235</v>
      </c>
      <c r="F2717" s="52"/>
    </row>
    <row r="2718" spans="1:6" x14ac:dyDescent="0.15">
      <c r="A2718" s="84">
        <v>142736392</v>
      </c>
      <c r="B2718" s="41" t="s">
        <v>184</v>
      </c>
      <c r="C2718" s="83" t="s">
        <v>37</v>
      </c>
      <c r="D2718" s="61">
        <v>1485</v>
      </c>
      <c r="E2718" s="58" t="s">
        <v>235</v>
      </c>
      <c r="F2718" s="52"/>
    </row>
    <row r="2719" spans="1:6" x14ac:dyDescent="0.15">
      <c r="A2719" s="82">
        <v>142736394</v>
      </c>
      <c r="B2719" s="41" t="s">
        <v>184</v>
      </c>
      <c r="C2719" s="83" t="s">
        <v>37</v>
      </c>
      <c r="D2719" s="59">
        <v>93</v>
      </c>
      <c r="E2719" s="58" t="s">
        <v>235</v>
      </c>
      <c r="F2719" s="52"/>
    </row>
    <row r="2720" spans="1:6" x14ac:dyDescent="0.15">
      <c r="A2720" s="84">
        <v>142736412</v>
      </c>
      <c r="B2720" s="41" t="s">
        <v>184</v>
      </c>
      <c r="C2720" s="83" t="s">
        <v>7</v>
      </c>
      <c r="D2720" s="61">
        <v>140</v>
      </c>
      <c r="E2720" s="58" t="s">
        <v>235</v>
      </c>
      <c r="F2720" s="52"/>
    </row>
    <row r="2721" spans="1:6" x14ac:dyDescent="0.15">
      <c r="A2721" s="82">
        <v>142736412</v>
      </c>
      <c r="B2721" s="41" t="s">
        <v>184</v>
      </c>
      <c r="C2721" s="83" t="s">
        <v>7</v>
      </c>
      <c r="D2721" s="59">
        <v>186</v>
      </c>
      <c r="E2721" s="58" t="s">
        <v>235</v>
      </c>
      <c r="F2721" s="52"/>
    </row>
    <row r="2722" spans="1:6" x14ac:dyDescent="0.15">
      <c r="A2722" s="82">
        <v>142736414</v>
      </c>
      <c r="B2722" s="41" t="s">
        <v>184</v>
      </c>
      <c r="C2722" s="83" t="s">
        <v>7</v>
      </c>
      <c r="D2722" s="59">
        <v>223</v>
      </c>
      <c r="E2722" s="58" t="s">
        <v>235</v>
      </c>
      <c r="F2722" s="52"/>
    </row>
    <row r="2723" spans="1:6" x14ac:dyDescent="0.15">
      <c r="A2723" s="82">
        <v>142736417</v>
      </c>
      <c r="B2723" s="41" t="s">
        <v>184</v>
      </c>
      <c r="C2723" s="83" t="s">
        <v>78</v>
      </c>
      <c r="D2723" s="59">
        <v>6032</v>
      </c>
      <c r="E2723" s="58" t="s">
        <v>235</v>
      </c>
      <c r="F2723" s="52"/>
    </row>
    <row r="2724" spans="1:6" x14ac:dyDescent="0.15">
      <c r="A2724" s="84">
        <v>142736417</v>
      </c>
      <c r="B2724" s="41" t="s">
        <v>184</v>
      </c>
      <c r="C2724" s="83" t="s">
        <v>78</v>
      </c>
      <c r="D2724" s="61">
        <v>9466</v>
      </c>
      <c r="E2724" s="58" t="s">
        <v>235</v>
      </c>
      <c r="F2724" s="52"/>
    </row>
    <row r="2725" spans="1:6" x14ac:dyDescent="0.15">
      <c r="A2725" s="84">
        <v>142736424</v>
      </c>
      <c r="B2725" s="41" t="s">
        <v>184</v>
      </c>
      <c r="C2725" s="83" t="s">
        <v>37</v>
      </c>
      <c r="D2725" s="61">
        <v>2228</v>
      </c>
      <c r="E2725" s="58" t="s">
        <v>235</v>
      </c>
      <c r="F2725" s="52"/>
    </row>
    <row r="2726" spans="1:6" x14ac:dyDescent="0.15">
      <c r="A2726" s="82">
        <v>142736424</v>
      </c>
      <c r="B2726" s="41" t="s">
        <v>184</v>
      </c>
      <c r="C2726" s="83" t="s">
        <v>37</v>
      </c>
      <c r="D2726" s="59">
        <v>3712</v>
      </c>
      <c r="E2726" s="58" t="s">
        <v>235</v>
      </c>
      <c r="F2726" s="52"/>
    </row>
    <row r="2727" spans="1:6" x14ac:dyDescent="0.15">
      <c r="A2727" s="82">
        <v>142736425</v>
      </c>
      <c r="B2727" s="41" t="s">
        <v>184</v>
      </c>
      <c r="C2727" s="83" t="s">
        <v>37</v>
      </c>
      <c r="D2727" s="59">
        <v>1504</v>
      </c>
      <c r="E2727" s="58" t="s">
        <v>235</v>
      </c>
      <c r="F2727" s="52"/>
    </row>
    <row r="2728" spans="1:6" x14ac:dyDescent="0.15">
      <c r="A2728" s="84">
        <v>142736425</v>
      </c>
      <c r="B2728" s="41" t="s">
        <v>184</v>
      </c>
      <c r="C2728" s="83" t="s">
        <v>37</v>
      </c>
      <c r="D2728" s="61">
        <v>2088</v>
      </c>
      <c r="E2728" s="58" t="s">
        <v>235</v>
      </c>
      <c r="F2728" s="52"/>
    </row>
    <row r="2729" spans="1:6" x14ac:dyDescent="0.15">
      <c r="A2729" s="82">
        <v>142736425</v>
      </c>
      <c r="B2729" s="41" t="s">
        <v>184</v>
      </c>
      <c r="C2729" s="83" t="s">
        <v>37</v>
      </c>
      <c r="D2729" s="59">
        <v>4009</v>
      </c>
      <c r="E2729" s="58" t="s">
        <v>235</v>
      </c>
      <c r="F2729" s="52"/>
    </row>
    <row r="2730" spans="1:6" x14ac:dyDescent="0.15">
      <c r="A2730" s="82">
        <v>142736427</v>
      </c>
      <c r="B2730" s="41" t="s">
        <v>184</v>
      </c>
      <c r="C2730" s="83" t="s">
        <v>37</v>
      </c>
      <c r="D2730" s="59">
        <v>70</v>
      </c>
      <c r="E2730" s="58" t="s">
        <v>235</v>
      </c>
      <c r="F2730" s="52"/>
    </row>
    <row r="2731" spans="1:6" x14ac:dyDescent="0.15">
      <c r="A2731" s="84">
        <v>142736427</v>
      </c>
      <c r="B2731" s="41" t="s">
        <v>184</v>
      </c>
      <c r="C2731" s="83" t="s">
        <v>37</v>
      </c>
      <c r="D2731" s="61">
        <v>209</v>
      </c>
      <c r="E2731" s="58" t="s">
        <v>235</v>
      </c>
      <c r="F2731" s="52"/>
    </row>
    <row r="2732" spans="1:6" x14ac:dyDescent="0.15">
      <c r="A2732" s="84">
        <v>142736435</v>
      </c>
      <c r="B2732" s="41" t="s">
        <v>184</v>
      </c>
      <c r="C2732" s="83" t="s">
        <v>7</v>
      </c>
      <c r="D2732" s="61">
        <v>4455</v>
      </c>
      <c r="E2732" s="58" t="s">
        <v>235</v>
      </c>
      <c r="F2732" s="52"/>
    </row>
    <row r="2733" spans="1:6" x14ac:dyDescent="0.15">
      <c r="A2733" s="84">
        <v>142736449</v>
      </c>
      <c r="B2733" s="41" t="s">
        <v>184</v>
      </c>
      <c r="C2733" s="83" t="s">
        <v>37</v>
      </c>
      <c r="D2733" s="61">
        <v>2228</v>
      </c>
      <c r="E2733" s="58" t="s">
        <v>235</v>
      </c>
      <c r="F2733" s="52"/>
    </row>
    <row r="2734" spans="1:6" x14ac:dyDescent="0.15">
      <c r="A2734" s="82">
        <v>142736456</v>
      </c>
      <c r="B2734" s="41" t="s">
        <v>185</v>
      </c>
      <c r="C2734" s="83" t="s">
        <v>37</v>
      </c>
      <c r="D2734" s="59">
        <v>1485</v>
      </c>
      <c r="E2734" s="58" t="s">
        <v>235</v>
      </c>
      <c r="F2734" s="52"/>
    </row>
    <row r="2735" spans="1:6" x14ac:dyDescent="0.15">
      <c r="A2735" s="84">
        <v>142736456</v>
      </c>
      <c r="B2735" s="41" t="s">
        <v>185</v>
      </c>
      <c r="C2735" s="83" t="s">
        <v>37</v>
      </c>
      <c r="D2735" s="61">
        <v>297</v>
      </c>
      <c r="E2735" s="58" t="s">
        <v>235</v>
      </c>
      <c r="F2735" s="52"/>
    </row>
    <row r="2736" spans="1:6" x14ac:dyDescent="0.15">
      <c r="A2736" s="84">
        <v>142736459</v>
      </c>
      <c r="B2736" s="41" t="s">
        <v>184</v>
      </c>
      <c r="C2736" s="83" t="s">
        <v>7</v>
      </c>
      <c r="D2736" s="61">
        <v>279</v>
      </c>
      <c r="E2736" s="58" t="s">
        <v>235</v>
      </c>
      <c r="F2736" s="52"/>
    </row>
    <row r="2737" spans="1:6" x14ac:dyDescent="0.15">
      <c r="A2737" s="82">
        <v>142736459</v>
      </c>
      <c r="B2737" s="41" t="s">
        <v>184</v>
      </c>
      <c r="C2737" s="83" t="s">
        <v>7</v>
      </c>
      <c r="D2737" s="59">
        <v>65</v>
      </c>
      <c r="E2737" s="58" t="s">
        <v>235</v>
      </c>
      <c r="F2737" s="52"/>
    </row>
    <row r="2738" spans="1:6" x14ac:dyDescent="0.15">
      <c r="A2738" s="84">
        <v>142736462</v>
      </c>
      <c r="B2738" s="41" t="s">
        <v>184</v>
      </c>
      <c r="C2738" s="83" t="s">
        <v>78</v>
      </c>
      <c r="D2738" s="61">
        <v>2506</v>
      </c>
      <c r="E2738" s="58" t="s">
        <v>235</v>
      </c>
      <c r="F2738" s="52"/>
    </row>
    <row r="2739" spans="1:6" x14ac:dyDescent="0.15">
      <c r="A2739" s="82">
        <v>142736462</v>
      </c>
      <c r="B2739" s="41" t="s">
        <v>184</v>
      </c>
      <c r="C2739" s="83" t="s">
        <v>78</v>
      </c>
      <c r="D2739" s="59">
        <v>7888</v>
      </c>
      <c r="E2739" s="58" t="s">
        <v>235</v>
      </c>
      <c r="F2739" s="52"/>
    </row>
    <row r="2740" spans="1:6" x14ac:dyDescent="0.15">
      <c r="A2740" s="84">
        <v>142736462</v>
      </c>
      <c r="B2740" s="41" t="s">
        <v>184</v>
      </c>
      <c r="C2740" s="83" t="s">
        <v>78</v>
      </c>
      <c r="D2740" s="61">
        <v>3341</v>
      </c>
      <c r="E2740" s="58" t="s">
        <v>235</v>
      </c>
      <c r="F2740" s="52"/>
    </row>
    <row r="2741" spans="1:6" x14ac:dyDescent="0.15">
      <c r="A2741" s="82">
        <v>142736462</v>
      </c>
      <c r="B2741" s="41" t="s">
        <v>184</v>
      </c>
      <c r="C2741" s="83" t="s">
        <v>78</v>
      </c>
      <c r="D2741" s="59">
        <v>5847</v>
      </c>
      <c r="E2741" s="58" t="s">
        <v>235</v>
      </c>
      <c r="F2741" s="52"/>
    </row>
    <row r="2742" spans="1:6" x14ac:dyDescent="0.15">
      <c r="A2742" s="84">
        <v>142736463</v>
      </c>
      <c r="B2742" s="41" t="s">
        <v>185</v>
      </c>
      <c r="C2742" s="83" t="s">
        <v>78</v>
      </c>
      <c r="D2742" s="61">
        <v>502</v>
      </c>
      <c r="E2742" s="58" t="s">
        <v>235</v>
      </c>
      <c r="F2742" s="52"/>
    </row>
    <row r="2743" spans="1:6" x14ac:dyDescent="0.15">
      <c r="A2743" s="82">
        <v>142736464</v>
      </c>
      <c r="B2743" s="41" t="s">
        <v>184</v>
      </c>
      <c r="C2743" s="83" t="s">
        <v>144</v>
      </c>
      <c r="D2743" s="59">
        <v>2319</v>
      </c>
      <c r="E2743" s="58" t="s">
        <v>235</v>
      </c>
      <c r="F2743" s="52"/>
    </row>
    <row r="2744" spans="1:6" x14ac:dyDescent="0.15">
      <c r="A2744" s="84">
        <v>142736471</v>
      </c>
      <c r="B2744" s="41" t="s">
        <v>184</v>
      </c>
      <c r="C2744" s="83" t="s">
        <v>37</v>
      </c>
      <c r="D2744" s="61">
        <v>7424</v>
      </c>
      <c r="E2744" s="58" t="s">
        <v>235</v>
      </c>
      <c r="F2744" s="52"/>
    </row>
    <row r="2745" spans="1:6" x14ac:dyDescent="0.15">
      <c r="A2745" s="84">
        <v>142736471</v>
      </c>
      <c r="B2745" s="41" t="s">
        <v>184</v>
      </c>
      <c r="C2745" s="83" t="s">
        <v>37</v>
      </c>
      <c r="D2745" s="61">
        <v>3341</v>
      </c>
      <c r="E2745" s="58" t="s">
        <v>235</v>
      </c>
      <c r="F2745" s="52"/>
    </row>
    <row r="2746" spans="1:6" x14ac:dyDescent="0.15">
      <c r="A2746" s="82">
        <v>142736471</v>
      </c>
      <c r="B2746" s="41" t="s">
        <v>184</v>
      </c>
      <c r="C2746" s="83" t="s">
        <v>37</v>
      </c>
      <c r="D2746" s="59">
        <v>2228</v>
      </c>
      <c r="E2746" s="58" t="s">
        <v>235</v>
      </c>
      <c r="F2746" s="52"/>
    </row>
    <row r="2747" spans="1:6" x14ac:dyDescent="0.15">
      <c r="A2747" s="84">
        <v>142736472</v>
      </c>
      <c r="B2747" s="41" t="s">
        <v>184</v>
      </c>
      <c r="C2747" s="83" t="s">
        <v>37</v>
      </c>
      <c r="D2747" s="61">
        <v>836</v>
      </c>
      <c r="E2747" s="58" t="s">
        <v>235</v>
      </c>
      <c r="F2747" s="52"/>
    </row>
    <row r="2748" spans="1:6" x14ac:dyDescent="0.15">
      <c r="A2748" s="84">
        <v>142736474</v>
      </c>
      <c r="B2748" s="41" t="s">
        <v>184</v>
      </c>
      <c r="C2748" s="83" t="s">
        <v>37</v>
      </c>
      <c r="D2748" s="61">
        <v>483</v>
      </c>
      <c r="E2748" s="58" t="s">
        <v>235</v>
      </c>
      <c r="F2748" s="52"/>
    </row>
    <row r="2749" spans="1:6" x14ac:dyDescent="0.15">
      <c r="A2749" s="84">
        <v>142736489</v>
      </c>
      <c r="B2749" s="41" t="s">
        <v>184</v>
      </c>
      <c r="C2749" s="83" t="s">
        <v>37</v>
      </c>
      <c r="D2749" s="61">
        <v>7424</v>
      </c>
      <c r="E2749" s="58" t="s">
        <v>235</v>
      </c>
      <c r="F2749" s="52"/>
    </row>
    <row r="2750" spans="1:6" x14ac:dyDescent="0.15">
      <c r="A2750" s="82">
        <v>142736489</v>
      </c>
      <c r="B2750" s="41" t="s">
        <v>184</v>
      </c>
      <c r="C2750" s="83" t="s">
        <v>37</v>
      </c>
      <c r="D2750" s="59">
        <v>4455</v>
      </c>
      <c r="E2750" s="58" t="s">
        <v>235</v>
      </c>
      <c r="F2750" s="52"/>
    </row>
    <row r="2751" spans="1:6" x14ac:dyDescent="0.15">
      <c r="A2751" s="82">
        <v>142736490</v>
      </c>
      <c r="B2751" s="41" t="s">
        <v>184</v>
      </c>
      <c r="C2751" s="83" t="s">
        <v>37</v>
      </c>
      <c r="D2751" s="59">
        <v>279</v>
      </c>
      <c r="E2751" s="58" t="s">
        <v>235</v>
      </c>
      <c r="F2751" s="52"/>
    </row>
    <row r="2752" spans="1:6" x14ac:dyDescent="0.15">
      <c r="A2752" s="82">
        <v>142736490</v>
      </c>
      <c r="B2752" s="41" t="s">
        <v>184</v>
      </c>
      <c r="C2752" s="83" t="s">
        <v>37</v>
      </c>
      <c r="D2752" s="59">
        <v>464</v>
      </c>
      <c r="E2752" s="58" t="s">
        <v>235</v>
      </c>
      <c r="F2752" s="52"/>
    </row>
    <row r="2753" spans="1:6" x14ac:dyDescent="0.15">
      <c r="A2753" s="84">
        <v>142736490</v>
      </c>
      <c r="B2753" s="41" t="s">
        <v>184</v>
      </c>
      <c r="C2753" s="83" t="s">
        <v>37</v>
      </c>
      <c r="D2753" s="61">
        <v>2088</v>
      </c>
      <c r="E2753" s="58" t="s">
        <v>235</v>
      </c>
      <c r="F2753" s="52"/>
    </row>
    <row r="2754" spans="1:6" x14ac:dyDescent="0.15">
      <c r="A2754" s="82">
        <v>142736490</v>
      </c>
      <c r="B2754" s="41" t="s">
        <v>184</v>
      </c>
      <c r="C2754" s="83" t="s">
        <v>37</v>
      </c>
      <c r="D2754" s="59">
        <v>116</v>
      </c>
      <c r="E2754" s="58" t="s">
        <v>235</v>
      </c>
      <c r="F2754" s="52"/>
    </row>
    <row r="2755" spans="1:6" x14ac:dyDescent="0.15">
      <c r="A2755" s="82">
        <v>142736493</v>
      </c>
      <c r="B2755" s="41" t="s">
        <v>184</v>
      </c>
      <c r="C2755" s="83" t="s">
        <v>37</v>
      </c>
      <c r="D2755" s="59">
        <v>70</v>
      </c>
      <c r="E2755" s="58" t="s">
        <v>235</v>
      </c>
      <c r="F2755" s="52"/>
    </row>
    <row r="2756" spans="1:6" x14ac:dyDescent="0.15">
      <c r="A2756" s="84">
        <v>142736493</v>
      </c>
      <c r="B2756" s="41" t="s">
        <v>184</v>
      </c>
      <c r="C2756" s="83" t="s">
        <v>37</v>
      </c>
      <c r="D2756" s="61">
        <v>279</v>
      </c>
      <c r="E2756" s="58" t="s">
        <v>235</v>
      </c>
      <c r="F2756" s="52"/>
    </row>
    <row r="2757" spans="1:6" x14ac:dyDescent="0.15">
      <c r="A2757" s="84">
        <v>142736499</v>
      </c>
      <c r="B2757" s="41" t="s">
        <v>184</v>
      </c>
      <c r="C2757" s="83" t="s">
        <v>144</v>
      </c>
      <c r="D2757" s="61">
        <v>1634</v>
      </c>
      <c r="E2757" s="58" t="s">
        <v>235</v>
      </c>
      <c r="F2757" s="52"/>
    </row>
    <row r="2758" spans="1:6" x14ac:dyDescent="0.15">
      <c r="A2758" s="82">
        <v>142736499</v>
      </c>
      <c r="B2758" s="41" t="s">
        <v>184</v>
      </c>
      <c r="C2758" s="83" t="s">
        <v>144</v>
      </c>
      <c r="D2758" s="59">
        <v>6237</v>
      </c>
      <c r="E2758" s="58" t="s">
        <v>235</v>
      </c>
      <c r="F2758" s="52"/>
    </row>
    <row r="2759" spans="1:6" x14ac:dyDescent="0.15">
      <c r="A2759" s="82">
        <v>142736502</v>
      </c>
      <c r="B2759" s="41" t="s">
        <v>185</v>
      </c>
      <c r="C2759" s="83" t="s">
        <v>7</v>
      </c>
      <c r="D2759" s="59">
        <v>1420</v>
      </c>
      <c r="E2759" s="58" t="s">
        <v>235</v>
      </c>
      <c r="F2759" s="52"/>
    </row>
    <row r="2760" spans="1:6" x14ac:dyDescent="0.15">
      <c r="A2760" s="82">
        <v>142746514</v>
      </c>
      <c r="B2760" s="41" t="s">
        <v>184</v>
      </c>
      <c r="C2760" s="83" t="s">
        <v>37</v>
      </c>
      <c r="D2760" s="59">
        <v>4176</v>
      </c>
      <c r="E2760" s="58" t="s">
        <v>235</v>
      </c>
      <c r="F2760" s="52"/>
    </row>
    <row r="2761" spans="1:6" x14ac:dyDescent="0.15">
      <c r="A2761" s="84">
        <v>142746514</v>
      </c>
      <c r="B2761" s="41" t="s">
        <v>184</v>
      </c>
      <c r="C2761" s="83" t="s">
        <v>37</v>
      </c>
      <c r="D2761" s="61">
        <v>93</v>
      </c>
      <c r="E2761" s="58" t="s">
        <v>235</v>
      </c>
      <c r="F2761" s="52"/>
    </row>
    <row r="2762" spans="1:6" x14ac:dyDescent="0.15">
      <c r="A2762" s="82">
        <v>142746515</v>
      </c>
      <c r="B2762" s="41" t="s">
        <v>184</v>
      </c>
      <c r="C2762" s="83" t="s">
        <v>37</v>
      </c>
      <c r="D2762" s="59">
        <v>557</v>
      </c>
      <c r="E2762" s="58" t="s">
        <v>235</v>
      </c>
      <c r="F2762" s="52"/>
    </row>
    <row r="2763" spans="1:6" x14ac:dyDescent="0.15">
      <c r="A2763" s="82">
        <v>142746516</v>
      </c>
      <c r="B2763" s="41" t="s">
        <v>184</v>
      </c>
      <c r="C2763" s="83" t="s">
        <v>78</v>
      </c>
      <c r="D2763" s="59">
        <v>2506</v>
      </c>
      <c r="E2763" s="58" t="s">
        <v>235</v>
      </c>
      <c r="F2763" s="52"/>
    </row>
    <row r="2764" spans="1:6" x14ac:dyDescent="0.15">
      <c r="A2764" s="84">
        <v>142746516</v>
      </c>
      <c r="B2764" s="41" t="s">
        <v>184</v>
      </c>
      <c r="C2764" s="83" t="s">
        <v>78</v>
      </c>
      <c r="D2764" s="61">
        <v>6960</v>
      </c>
      <c r="E2764" s="58" t="s">
        <v>235</v>
      </c>
      <c r="F2764" s="52"/>
    </row>
    <row r="2765" spans="1:6" x14ac:dyDescent="0.15">
      <c r="A2765" s="82">
        <v>142746516</v>
      </c>
      <c r="B2765" s="41" t="s">
        <v>184</v>
      </c>
      <c r="C2765" s="83" t="s">
        <v>78</v>
      </c>
      <c r="D2765" s="59">
        <v>7796</v>
      </c>
      <c r="E2765" s="58" t="s">
        <v>235</v>
      </c>
      <c r="F2765" s="52"/>
    </row>
    <row r="2766" spans="1:6" x14ac:dyDescent="0.15">
      <c r="A2766" s="82">
        <v>142746517</v>
      </c>
      <c r="B2766" s="41" t="s">
        <v>184</v>
      </c>
      <c r="C2766" s="83" t="s">
        <v>78</v>
      </c>
      <c r="D2766" s="59">
        <v>12528</v>
      </c>
      <c r="E2766" s="58" t="s">
        <v>235</v>
      </c>
      <c r="F2766" s="52"/>
    </row>
    <row r="2767" spans="1:6" x14ac:dyDescent="0.15">
      <c r="A2767" s="82">
        <v>142746524</v>
      </c>
      <c r="B2767" s="41" t="s">
        <v>184</v>
      </c>
      <c r="C2767" s="83" t="s">
        <v>144</v>
      </c>
      <c r="D2767" s="59">
        <v>3308</v>
      </c>
      <c r="E2767" s="58" t="s">
        <v>235</v>
      </c>
      <c r="F2767" s="52"/>
    </row>
    <row r="2768" spans="1:6" x14ac:dyDescent="0.15">
      <c r="A2768" s="84">
        <v>142746524</v>
      </c>
      <c r="B2768" s="41" t="s">
        <v>184</v>
      </c>
      <c r="C2768" s="83" t="s">
        <v>144</v>
      </c>
      <c r="D2768" s="61">
        <v>1114</v>
      </c>
      <c r="E2768" s="58" t="s">
        <v>235</v>
      </c>
      <c r="F2768" s="52"/>
    </row>
    <row r="2769" spans="1:6" x14ac:dyDescent="0.15">
      <c r="A2769" s="82">
        <v>142746524</v>
      </c>
      <c r="B2769" s="41" t="s">
        <v>184</v>
      </c>
      <c r="C2769" s="83" t="s">
        <v>144</v>
      </c>
      <c r="D2769" s="59">
        <v>2239</v>
      </c>
      <c r="E2769" s="58" t="s">
        <v>235</v>
      </c>
      <c r="F2769" s="52"/>
    </row>
    <row r="2770" spans="1:6" x14ac:dyDescent="0.15">
      <c r="A2770" s="82">
        <v>142746542</v>
      </c>
      <c r="B2770" s="41" t="s">
        <v>184</v>
      </c>
      <c r="C2770" s="83" t="s">
        <v>144</v>
      </c>
      <c r="D2770" s="59">
        <v>2228</v>
      </c>
      <c r="E2770" s="58" t="s">
        <v>235</v>
      </c>
      <c r="F2770" s="52"/>
    </row>
    <row r="2771" spans="1:6" x14ac:dyDescent="0.15">
      <c r="A2771" s="82">
        <v>142746545</v>
      </c>
      <c r="B2771" s="41" t="s">
        <v>184</v>
      </c>
      <c r="C2771" s="83" t="s">
        <v>37</v>
      </c>
      <c r="D2771" s="59">
        <v>557</v>
      </c>
      <c r="E2771" s="58" t="s">
        <v>235</v>
      </c>
      <c r="F2771" s="52"/>
    </row>
    <row r="2772" spans="1:6" x14ac:dyDescent="0.15">
      <c r="A2772" s="84">
        <v>142746545</v>
      </c>
      <c r="B2772" s="41" t="s">
        <v>184</v>
      </c>
      <c r="C2772" s="83" t="s">
        <v>37</v>
      </c>
      <c r="D2772" s="61">
        <v>2970</v>
      </c>
      <c r="E2772" s="58" t="s">
        <v>235</v>
      </c>
      <c r="F2772" s="52"/>
    </row>
    <row r="2773" spans="1:6" x14ac:dyDescent="0.15">
      <c r="A2773" s="82">
        <v>142746545</v>
      </c>
      <c r="B2773" s="41" t="s">
        <v>184</v>
      </c>
      <c r="C2773" s="83" t="s">
        <v>37</v>
      </c>
      <c r="D2773" s="59">
        <v>7424</v>
      </c>
      <c r="E2773" s="58" t="s">
        <v>235</v>
      </c>
      <c r="F2773" s="52"/>
    </row>
    <row r="2774" spans="1:6" x14ac:dyDescent="0.15">
      <c r="A2774" s="84">
        <v>142746545</v>
      </c>
      <c r="B2774" s="41" t="s">
        <v>184</v>
      </c>
      <c r="C2774" s="83" t="s">
        <v>37</v>
      </c>
      <c r="D2774" s="61">
        <v>2228</v>
      </c>
      <c r="E2774" s="58" t="s">
        <v>235</v>
      </c>
      <c r="F2774" s="52"/>
    </row>
    <row r="2775" spans="1:6" x14ac:dyDescent="0.15">
      <c r="A2775" s="82">
        <v>142746545</v>
      </c>
      <c r="B2775" s="41" t="s">
        <v>184</v>
      </c>
      <c r="C2775" s="83" t="s">
        <v>37</v>
      </c>
      <c r="D2775" s="59">
        <v>743</v>
      </c>
      <c r="E2775" s="58" t="s">
        <v>235</v>
      </c>
      <c r="F2775" s="52"/>
    </row>
    <row r="2776" spans="1:6" x14ac:dyDescent="0.15">
      <c r="A2776" s="82">
        <v>142746546</v>
      </c>
      <c r="B2776" s="41" t="s">
        <v>184</v>
      </c>
      <c r="C2776" s="83" t="s">
        <v>37</v>
      </c>
      <c r="D2776" s="59">
        <v>4176</v>
      </c>
      <c r="E2776" s="58" t="s">
        <v>235</v>
      </c>
      <c r="F2776" s="52"/>
    </row>
    <row r="2777" spans="1:6" x14ac:dyDescent="0.15">
      <c r="A2777" s="82">
        <v>142746569</v>
      </c>
      <c r="B2777" s="41" t="s">
        <v>184</v>
      </c>
      <c r="C2777" s="83" t="s">
        <v>37</v>
      </c>
      <c r="D2777" s="59">
        <v>836</v>
      </c>
      <c r="E2777" s="58" t="s">
        <v>235</v>
      </c>
      <c r="F2777" s="52"/>
    </row>
    <row r="2778" spans="1:6" x14ac:dyDescent="0.15">
      <c r="A2778" s="82">
        <v>142746570</v>
      </c>
      <c r="B2778" s="41" t="s">
        <v>184</v>
      </c>
      <c r="C2778" s="83" t="s">
        <v>37</v>
      </c>
      <c r="D2778" s="59">
        <v>7424</v>
      </c>
      <c r="E2778" s="58" t="s">
        <v>235</v>
      </c>
      <c r="F2778" s="52"/>
    </row>
    <row r="2779" spans="1:6" x14ac:dyDescent="0.15">
      <c r="A2779" s="82">
        <v>142746570</v>
      </c>
      <c r="B2779" s="41" t="s">
        <v>184</v>
      </c>
      <c r="C2779" s="83" t="s">
        <v>37</v>
      </c>
      <c r="D2779" s="59">
        <v>2228</v>
      </c>
      <c r="E2779" s="58" t="s">
        <v>235</v>
      </c>
      <c r="F2779" s="52"/>
    </row>
    <row r="2780" spans="1:6" x14ac:dyDescent="0.15">
      <c r="A2780" s="84">
        <v>142746570</v>
      </c>
      <c r="B2780" s="41" t="s">
        <v>184</v>
      </c>
      <c r="C2780" s="83" t="s">
        <v>37</v>
      </c>
      <c r="D2780" s="61">
        <v>743</v>
      </c>
      <c r="E2780" s="58" t="s">
        <v>235</v>
      </c>
      <c r="F2780" s="52"/>
    </row>
    <row r="2781" spans="1:6" x14ac:dyDescent="0.15">
      <c r="A2781" s="82">
        <v>142746575</v>
      </c>
      <c r="B2781" s="41" t="s">
        <v>185</v>
      </c>
      <c r="C2781" s="83" t="s">
        <v>7</v>
      </c>
      <c r="D2781" s="59">
        <v>2998</v>
      </c>
      <c r="E2781" s="58" t="s">
        <v>235</v>
      </c>
      <c r="F2781" s="52"/>
    </row>
    <row r="2782" spans="1:6" x14ac:dyDescent="0.15">
      <c r="A2782" s="84">
        <v>142746575</v>
      </c>
      <c r="B2782" s="41" t="s">
        <v>185</v>
      </c>
      <c r="C2782" s="83" t="s">
        <v>7</v>
      </c>
      <c r="D2782" s="61">
        <v>650</v>
      </c>
      <c r="E2782" s="58" t="s">
        <v>235</v>
      </c>
      <c r="F2782" s="52"/>
    </row>
    <row r="2783" spans="1:6" x14ac:dyDescent="0.15">
      <c r="A2783" s="84">
        <v>142746588</v>
      </c>
      <c r="B2783" s="41" t="s">
        <v>184</v>
      </c>
      <c r="C2783" s="83" t="s">
        <v>37</v>
      </c>
      <c r="D2783" s="61">
        <v>418</v>
      </c>
      <c r="E2783" s="58" t="s">
        <v>235</v>
      </c>
      <c r="F2783" s="52"/>
    </row>
    <row r="2784" spans="1:6" x14ac:dyDescent="0.15">
      <c r="A2784" s="82">
        <v>142746588</v>
      </c>
      <c r="B2784" s="41" t="s">
        <v>184</v>
      </c>
      <c r="C2784" s="83" t="s">
        <v>37</v>
      </c>
      <c r="D2784" s="59">
        <v>232</v>
      </c>
      <c r="E2784" s="58" t="s">
        <v>235</v>
      </c>
      <c r="F2784" s="52"/>
    </row>
    <row r="2785" spans="1:6" x14ac:dyDescent="0.15">
      <c r="A2785" s="82">
        <v>142746588</v>
      </c>
      <c r="B2785" s="41" t="s">
        <v>184</v>
      </c>
      <c r="C2785" s="83" t="s">
        <v>37</v>
      </c>
      <c r="D2785" s="59">
        <v>4176</v>
      </c>
      <c r="E2785" s="58" t="s">
        <v>235</v>
      </c>
      <c r="F2785" s="52"/>
    </row>
    <row r="2786" spans="1:6" x14ac:dyDescent="0.15">
      <c r="A2786" s="84">
        <v>142746588</v>
      </c>
      <c r="B2786" s="41" t="s">
        <v>184</v>
      </c>
      <c r="C2786" s="83" t="s">
        <v>37</v>
      </c>
      <c r="D2786" s="61">
        <v>93</v>
      </c>
      <c r="E2786" s="58" t="s">
        <v>235</v>
      </c>
      <c r="F2786" s="52"/>
    </row>
    <row r="2787" spans="1:6" x14ac:dyDescent="0.15">
      <c r="A2787" s="82">
        <v>142746590</v>
      </c>
      <c r="B2787" s="41" t="s">
        <v>184</v>
      </c>
      <c r="C2787" s="83" t="s">
        <v>37</v>
      </c>
      <c r="D2787" s="59">
        <v>7424</v>
      </c>
      <c r="E2787" s="58" t="s">
        <v>235</v>
      </c>
      <c r="F2787" s="52"/>
    </row>
    <row r="2788" spans="1:6" x14ac:dyDescent="0.15">
      <c r="A2788" s="82">
        <v>142746590</v>
      </c>
      <c r="B2788" s="41" t="s">
        <v>184</v>
      </c>
      <c r="C2788" s="83" t="s">
        <v>37</v>
      </c>
      <c r="D2788" s="59">
        <v>4455</v>
      </c>
      <c r="E2788" s="58" t="s">
        <v>235</v>
      </c>
      <c r="F2788" s="52"/>
    </row>
    <row r="2789" spans="1:6" x14ac:dyDescent="0.15">
      <c r="A2789" s="84">
        <v>142746590</v>
      </c>
      <c r="B2789" s="41" t="s">
        <v>184</v>
      </c>
      <c r="C2789" s="83" t="s">
        <v>37</v>
      </c>
      <c r="D2789" s="61">
        <v>743</v>
      </c>
      <c r="E2789" s="58" t="s">
        <v>235</v>
      </c>
      <c r="F2789" s="52"/>
    </row>
    <row r="2790" spans="1:6" x14ac:dyDescent="0.15">
      <c r="A2790" s="84">
        <v>142746606</v>
      </c>
      <c r="B2790" s="41" t="s">
        <v>184</v>
      </c>
      <c r="C2790" s="83" t="s">
        <v>37</v>
      </c>
      <c r="D2790" s="61">
        <v>418</v>
      </c>
      <c r="E2790" s="58" t="s">
        <v>235</v>
      </c>
      <c r="F2790" s="52"/>
    </row>
    <row r="2791" spans="1:6" x14ac:dyDescent="0.15">
      <c r="A2791" s="82">
        <v>142746606</v>
      </c>
      <c r="B2791" s="41" t="s">
        <v>184</v>
      </c>
      <c r="C2791" s="83" t="s">
        <v>37</v>
      </c>
      <c r="D2791" s="59">
        <v>232</v>
      </c>
      <c r="E2791" s="58" t="s">
        <v>235</v>
      </c>
      <c r="F2791" s="52"/>
    </row>
    <row r="2792" spans="1:6" x14ac:dyDescent="0.15">
      <c r="A2792" s="84">
        <v>142746608</v>
      </c>
      <c r="B2792" s="41" t="s">
        <v>184</v>
      </c>
      <c r="C2792" s="83" t="s">
        <v>37</v>
      </c>
      <c r="D2792" s="61">
        <v>279</v>
      </c>
      <c r="E2792" s="58" t="s">
        <v>235</v>
      </c>
      <c r="F2792" s="52"/>
    </row>
    <row r="2793" spans="1:6" x14ac:dyDescent="0.15">
      <c r="A2793" s="82">
        <v>142746608</v>
      </c>
      <c r="B2793" s="41" t="s">
        <v>184</v>
      </c>
      <c r="C2793" s="83" t="s">
        <v>37</v>
      </c>
      <c r="D2793" s="59">
        <v>1485</v>
      </c>
      <c r="E2793" s="58" t="s">
        <v>235</v>
      </c>
      <c r="F2793" s="52"/>
    </row>
    <row r="2794" spans="1:6" x14ac:dyDescent="0.15">
      <c r="A2794" s="84">
        <v>142746608</v>
      </c>
      <c r="B2794" s="41" t="s">
        <v>184</v>
      </c>
      <c r="C2794" s="83" t="s">
        <v>37</v>
      </c>
      <c r="D2794" s="61">
        <v>7424</v>
      </c>
      <c r="E2794" s="58" t="s">
        <v>235</v>
      </c>
      <c r="F2794" s="52"/>
    </row>
    <row r="2795" spans="1:6" x14ac:dyDescent="0.15">
      <c r="A2795" s="82">
        <v>142746608</v>
      </c>
      <c r="B2795" s="41" t="s">
        <v>184</v>
      </c>
      <c r="C2795" s="83" t="s">
        <v>37</v>
      </c>
      <c r="D2795" s="59">
        <v>2228</v>
      </c>
      <c r="E2795" s="58" t="s">
        <v>235</v>
      </c>
      <c r="F2795" s="52"/>
    </row>
    <row r="2796" spans="1:6" x14ac:dyDescent="0.15">
      <c r="A2796" s="84">
        <v>142746611</v>
      </c>
      <c r="B2796" s="41" t="s">
        <v>184</v>
      </c>
      <c r="C2796" s="83" t="s">
        <v>37</v>
      </c>
      <c r="D2796" s="61">
        <v>140</v>
      </c>
      <c r="E2796" s="58" t="s">
        <v>235</v>
      </c>
      <c r="F2796" s="52"/>
    </row>
    <row r="2797" spans="1:6" x14ac:dyDescent="0.15">
      <c r="A2797" s="82">
        <v>142746611</v>
      </c>
      <c r="B2797" s="41" t="s">
        <v>184</v>
      </c>
      <c r="C2797" s="83" t="s">
        <v>37</v>
      </c>
      <c r="D2797" s="59">
        <v>140</v>
      </c>
      <c r="E2797" s="58" t="s">
        <v>235</v>
      </c>
      <c r="F2797" s="52"/>
    </row>
    <row r="2798" spans="1:6" x14ac:dyDescent="0.15">
      <c r="A2798" s="84">
        <v>142746612</v>
      </c>
      <c r="B2798" s="41" t="s">
        <v>184</v>
      </c>
      <c r="C2798" s="83" t="s">
        <v>37</v>
      </c>
      <c r="D2798" s="61">
        <v>140</v>
      </c>
      <c r="E2798" s="58" t="s">
        <v>235</v>
      </c>
      <c r="F2798" s="52"/>
    </row>
    <row r="2799" spans="1:6" x14ac:dyDescent="0.15">
      <c r="A2799" s="82">
        <v>142746612</v>
      </c>
      <c r="B2799" s="41" t="s">
        <v>184</v>
      </c>
      <c r="C2799" s="83" t="s">
        <v>37</v>
      </c>
      <c r="D2799" s="59">
        <v>279</v>
      </c>
      <c r="E2799" s="58" t="s">
        <v>235</v>
      </c>
      <c r="F2799" s="52"/>
    </row>
    <row r="2800" spans="1:6" x14ac:dyDescent="0.15">
      <c r="A2800" s="84">
        <v>142756621</v>
      </c>
      <c r="B2800" s="41" t="s">
        <v>184</v>
      </c>
      <c r="C2800" s="83" t="s">
        <v>37</v>
      </c>
      <c r="D2800" s="61">
        <v>2088</v>
      </c>
      <c r="E2800" s="58" t="s">
        <v>235</v>
      </c>
      <c r="F2800" s="52"/>
    </row>
    <row r="2801" spans="1:6" x14ac:dyDescent="0.15">
      <c r="A2801" s="82">
        <v>142756622</v>
      </c>
      <c r="B2801" s="41" t="s">
        <v>186</v>
      </c>
      <c r="C2801" s="83" t="s">
        <v>124</v>
      </c>
      <c r="D2801" s="59">
        <v>724</v>
      </c>
      <c r="E2801" s="58" t="s">
        <v>235</v>
      </c>
      <c r="F2801" s="52"/>
    </row>
    <row r="2802" spans="1:6" x14ac:dyDescent="0.15">
      <c r="A2802" s="82">
        <v>142756623</v>
      </c>
      <c r="B2802" s="41" t="s">
        <v>184</v>
      </c>
      <c r="C2802" s="83" t="s">
        <v>78</v>
      </c>
      <c r="D2802" s="59">
        <v>3759</v>
      </c>
      <c r="E2802" s="58" t="s">
        <v>235</v>
      </c>
      <c r="F2802" s="52"/>
    </row>
    <row r="2803" spans="1:6" x14ac:dyDescent="0.15">
      <c r="A2803" s="84">
        <v>142756623</v>
      </c>
      <c r="B2803" s="41" t="s">
        <v>184</v>
      </c>
      <c r="C2803" s="83" t="s">
        <v>78</v>
      </c>
      <c r="D2803" s="61">
        <v>7424</v>
      </c>
      <c r="E2803" s="58" t="s">
        <v>235</v>
      </c>
      <c r="F2803" s="52"/>
    </row>
    <row r="2804" spans="1:6" x14ac:dyDescent="0.15">
      <c r="A2804" s="82">
        <v>142756623</v>
      </c>
      <c r="B2804" s="41" t="s">
        <v>184</v>
      </c>
      <c r="C2804" s="83" t="s">
        <v>78</v>
      </c>
      <c r="D2804" s="59">
        <v>2784</v>
      </c>
      <c r="E2804" s="58" t="s">
        <v>235</v>
      </c>
      <c r="F2804" s="52"/>
    </row>
    <row r="2805" spans="1:6" x14ac:dyDescent="0.15">
      <c r="A2805" s="84">
        <v>142756623</v>
      </c>
      <c r="B2805" s="41" t="s">
        <v>184</v>
      </c>
      <c r="C2805" s="83" t="s">
        <v>78</v>
      </c>
      <c r="D2805" s="61">
        <v>1253</v>
      </c>
      <c r="E2805" s="58" t="s">
        <v>235</v>
      </c>
      <c r="F2805" s="52"/>
    </row>
    <row r="2806" spans="1:6" x14ac:dyDescent="0.15">
      <c r="A2806" s="82">
        <v>142756623</v>
      </c>
      <c r="B2806" s="41" t="s">
        <v>184</v>
      </c>
      <c r="C2806" s="83" t="s">
        <v>78</v>
      </c>
      <c r="D2806" s="59">
        <v>5847</v>
      </c>
      <c r="E2806" s="58" t="s">
        <v>235</v>
      </c>
      <c r="F2806" s="52"/>
    </row>
    <row r="2807" spans="1:6" x14ac:dyDescent="0.15">
      <c r="A2807" s="82">
        <v>142756629</v>
      </c>
      <c r="B2807" s="41" t="s">
        <v>184</v>
      </c>
      <c r="C2807" s="83" t="s">
        <v>37</v>
      </c>
      <c r="D2807" s="59">
        <v>557</v>
      </c>
      <c r="E2807" s="58" t="s">
        <v>235</v>
      </c>
      <c r="F2807" s="52"/>
    </row>
    <row r="2808" spans="1:6" x14ac:dyDescent="0.15">
      <c r="A2808" s="82">
        <v>142756639</v>
      </c>
      <c r="B2808" s="41" t="s">
        <v>184</v>
      </c>
      <c r="C2808" s="83" t="s">
        <v>37</v>
      </c>
      <c r="D2808" s="59">
        <v>557</v>
      </c>
      <c r="E2808" s="58" t="s">
        <v>235</v>
      </c>
      <c r="F2808" s="52"/>
    </row>
    <row r="2809" spans="1:6" x14ac:dyDescent="0.15">
      <c r="A2809" s="82">
        <v>142756639</v>
      </c>
      <c r="B2809" s="41" t="s">
        <v>184</v>
      </c>
      <c r="C2809" s="83" t="s">
        <v>37</v>
      </c>
      <c r="D2809" s="59">
        <v>1485</v>
      </c>
      <c r="E2809" s="58" t="s">
        <v>235</v>
      </c>
      <c r="F2809" s="52"/>
    </row>
    <row r="2810" spans="1:6" x14ac:dyDescent="0.15">
      <c r="A2810" s="84">
        <v>142756639</v>
      </c>
      <c r="B2810" s="41" t="s">
        <v>184</v>
      </c>
      <c r="C2810" s="83" t="s">
        <v>37</v>
      </c>
      <c r="D2810" s="61">
        <v>5568</v>
      </c>
      <c r="E2810" s="58" t="s">
        <v>235</v>
      </c>
      <c r="F2810" s="52"/>
    </row>
    <row r="2811" spans="1:6" x14ac:dyDescent="0.15">
      <c r="A2811" s="84">
        <v>142756639</v>
      </c>
      <c r="B2811" s="41" t="s">
        <v>184</v>
      </c>
      <c r="C2811" s="83" t="s">
        <v>37</v>
      </c>
      <c r="D2811" s="61">
        <v>1114</v>
      </c>
      <c r="E2811" s="58" t="s">
        <v>235</v>
      </c>
      <c r="F2811" s="52"/>
    </row>
    <row r="2812" spans="1:6" x14ac:dyDescent="0.15">
      <c r="A2812" s="82">
        <v>142756639</v>
      </c>
      <c r="B2812" s="41" t="s">
        <v>184</v>
      </c>
      <c r="C2812" s="83" t="s">
        <v>37</v>
      </c>
      <c r="D2812" s="59">
        <v>1485</v>
      </c>
      <c r="E2812" s="58" t="s">
        <v>235</v>
      </c>
      <c r="F2812" s="52"/>
    </row>
    <row r="2813" spans="1:6" x14ac:dyDescent="0.15">
      <c r="A2813" s="84">
        <v>142756640</v>
      </c>
      <c r="B2813" s="41" t="s">
        <v>184</v>
      </c>
      <c r="C2813" s="83" t="s">
        <v>37</v>
      </c>
      <c r="D2813" s="61">
        <v>418</v>
      </c>
      <c r="E2813" s="58" t="s">
        <v>235</v>
      </c>
      <c r="F2813" s="52"/>
    </row>
    <row r="2814" spans="1:6" x14ac:dyDescent="0.15">
      <c r="A2814" s="84">
        <v>142756640</v>
      </c>
      <c r="B2814" s="41" t="s">
        <v>184</v>
      </c>
      <c r="C2814" s="83" t="s">
        <v>37</v>
      </c>
      <c r="D2814" s="61">
        <v>232</v>
      </c>
      <c r="E2814" s="58" t="s">
        <v>235</v>
      </c>
      <c r="F2814" s="52"/>
    </row>
    <row r="2815" spans="1:6" x14ac:dyDescent="0.15">
      <c r="A2815" s="84">
        <v>142756640</v>
      </c>
      <c r="B2815" s="41" t="s">
        <v>184</v>
      </c>
      <c r="C2815" s="83" t="s">
        <v>37</v>
      </c>
      <c r="D2815" s="61">
        <v>2088</v>
      </c>
      <c r="E2815" s="58" t="s">
        <v>235</v>
      </c>
      <c r="F2815" s="52"/>
    </row>
    <row r="2816" spans="1:6" x14ac:dyDescent="0.15">
      <c r="A2816" s="82">
        <v>142756658</v>
      </c>
      <c r="B2816" s="41" t="s">
        <v>184</v>
      </c>
      <c r="C2816" s="83" t="s">
        <v>37</v>
      </c>
      <c r="D2816" s="59">
        <v>1114</v>
      </c>
      <c r="E2816" s="58" t="s">
        <v>235</v>
      </c>
      <c r="F2816" s="52"/>
    </row>
    <row r="2817" spans="1:6" x14ac:dyDescent="0.15">
      <c r="A2817" s="84">
        <v>142756658</v>
      </c>
      <c r="B2817" s="41" t="s">
        <v>184</v>
      </c>
      <c r="C2817" s="83" t="s">
        <v>37</v>
      </c>
      <c r="D2817" s="61">
        <v>2228</v>
      </c>
      <c r="E2817" s="58" t="s">
        <v>235</v>
      </c>
      <c r="F2817" s="52"/>
    </row>
    <row r="2818" spans="1:6" x14ac:dyDescent="0.15">
      <c r="A2818" s="82">
        <v>142756658</v>
      </c>
      <c r="B2818" s="41" t="s">
        <v>184</v>
      </c>
      <c r="C2818" s="83" t="s">
        <v>37</v>
      </c>
      <c r="D2818" s="59">
        <v>11136</v>
      </c>
      <c r="E2818" s="58" t="s">
        <v>235</v>
      </c>
      <c r="F2818" s="52"/>
    </row>
    <row r="2819" spans="1:6" x14ac:dyDescent="0.15">
      <c r="A2819" s="82">
        <v>142756658</v>
      </c>
      <c r="B2819" s="41" t="s">
        <v>184</v>
      </c>
      <c r="C2819" s="83" t="s">
        <v>37</v>
      </c>
      <c r="D2819" s="59">
        <v>5568</v>
      </c>
      <c r="E2819" s="58" t="s">
        <v>235</v>
      </c>
      <c r="F2819" s="52"/>
    </row>
    <row r="2820" spans="1:6" x14ac:dyDescent="0.15">
      <c r="A2820" s="84">
        <v>142756658</v>
      </c>
      <c r="B2820" s="41" t="s">
        <v>184</v>
      </c>
      <c r="C2820" s="83" t="s">
        <v>37</v>
      </c>
      <c r="D2820" s="61">
        <v>743</v>
      </c>
      <c r="E2820" s="58" t="s">
        <v>235</v>
      </c>
      <c r="F2820" s="52"/>
    </row>
    <row r="2821" spans="1:6" x14ac:dyDescent="0.15">
      <c r="A2821" s="82">
        <v>142756659</v>
      </c>
      <c r="B2821" s="41" t="s">
        <v>184</v>
      </c>
      <c r="C2821" s="83" t="s">
        <v>37</v>
      </c>
      <c r="D2821" s="59">
        <v>35</v>
      </c>
      <c r="E2821" s="58" t="s">
        <v>235</v>
      </c>
      <c r="F2821" s="52"/>
    </row>
    <row r="2822" spans="1:6" x14ac:dyDescent="0.15">
      <c r="A2822" s="84">
        <v>142756659</v>
      </c>
      <c r="B2822" s="41" t="s">
        <v>184</v>
      </c>
      <c r="C2822" s="83" t="s">
        <v>37</v>
      </c>
      <c r="D2822" s="61">
        <v>140</v>
      </c>
      <c r="E2822" s="58" t="s">
        <v>235</v>
      </c>
      <c r="F2822" s="52"/>
    </row>
    <row r="2823" spans="1:6" x14ac:dyDescent="0.15">
      <c r="A2823" s="82">
        <v>142756659</v>
      </c>
      <c r="B2823" s="41" t="s">
        <v>184</v>
      </c>
      <c r="C2823" s="83" t="s">
        <v>37</v>
      </c>
      <c r="D2823" s="59">
        <v>836</v>
      </c>
      <c r="E2823" s="58" t="s">
        <v>235</v>
      </c>
      <c r="F2823" s="52"/>
    </row>
    <row r="2824" spans="1:6" x14ac:dyDescent="0.15">
      <c r="A2824" s="82">
        <v>142756659</v>
      </c>
      <c r="B2824" s="41" t="s">
        <v>184</v>
      </c>
      <c r="C2824" s="83" t="s">
        <v>37</v>
      </c>
      <c r="D2824" s="59">
        <v>464</v>
      </c>
      <c r="E2824" s="58" t="s">
        <v>235</v>
      </c>
      <c r="F2824" s="52"/>
    </row>
    <row r="2825" spans="1:6" x14ac:dyDescent="0.15">
      <c r="A2825" s="82">
        <v>142756659</v>
      </c>
      <c r="B2825" s="41" t="s">
        <v>184</v>
      </c>
      <c r="C2825" s="83" t="s">
        <v>37</v>
      </c>
      <c r="D2825" s="59">
        <v>4176</v>
      </c>
      <c r="E2825" s="58" t="s">
        <v>235</v>
      </c>
      <c r="F2825" s="52"/>
    </row>
    <row r="2826" spans="1:6" x14ac:dyDescent="0.15">
      <c r="A2826" s="84">
        <v>142756659</v>
      </c>
      <c r="B2826" s="41" t="s">
        <v>184</v>
      </c>
      <c r="C2826" s="83" t="s">
        <v>37</v>
      </c>
      <c r="D2826" s="61">
        <v>232</v>
      </c>
      <c r="E2826" s="58" t="s">
        <v>235</v>
      </c>
      <c r="F2826" s="52"/>
    </row>
    <row r="2827" spans="1:6" x14ac:dyDescent="0.15">
      <c r="A2827" s="84">
        <v>142756659</v>
      </c>
      <c r="B2827" s="41" t="s">
        <v>184</v>
      </c>
      <c r="C2827" s="83" t="s">
        <v>37</v>
      </c>
      <c r="D2827" s="61">
        <v>2005</v>
      </c>
      <c r="E2827" s="58" t="s">
        <v>235</v>
      </c>
      <c r="F2827" s="52"/>
    </row>
    <row r="2828" spans="1:6" x14ac:dyDescent="0.15">
      <c r="A2828" s="82">
        <v>142756660</v>
      </c>
      <c r="B2828" s="41" t="s">
        <v>185</v>
      </c>
      <c r="C2828" s="83" t="s">
        <v>37</v>
      </c>
      <c r="D2828" s="59">
        <v>70</v>
      </c>
      <c r="E2828" s="58" t="s">
        <v>235</v>
      </c>
      <c r="F2828" s="52"/>
    </row>
    <row r="2829" spans="1:6" x14ac:dyDescent="0.15">
      <c r="A2829" s="84">
        <v>142756660</v>
      </c>
      <c r="B2829" s="41" t="s">
        <v>185</v>
      </c>
      <c r="C2829" s="83" t="s">
        <v>37</v>
      </c>
      <c r="D2829" s="61">
        <v>140</v>
      </c>
      <c r="E2829" s="58" t="s">
        <v>235</v>
      </c>
      <c r="F2829" s="52"/>
    </row>
    <row r="2830" spans="1:6" x14ac:dyDescent="0.15">
      <c r="A2830" s="82">
        <v>142756660</v>
      </c>
      <c r="B2830" s="41" t="s">
        <v>185</v>
      </c>
      <c r="C2830" s="83" t="s">
        <v>37</v>
      </c>
      <c r="D2830" s="59">
        <v>557</v>
      </c>
      <c r="E2830" s="58" t="s">
        <v>235</v>
      </c>
      <c r="F2830" s="52"/>
    </row>
    <row r="2831" spans="1:6" x14ac:dyDescent="0.15">
      <c r="A2831" s="84">
        <v>142756660</v>
      </c>
      <c r="B2831" s="41" t="s">
        <v>185</v>
      </c>
      <c r="C2831" s="83" t="s">
        <v>37</v>
      </c>
      <c r="D2831" s="61">
        <v>836</v>
      </c>
      <c r="E2831" s="58" t="s">
        <v>235</v>
      </c>
      <c r="F2831" s="52"/>
    </row>
    <row r="2832" spans="1:6" x14ac:dyDescent="0.15">
      <c r="A2832" s="82">
        <v>142756660</v>
      </c>
      <c r="B2832" s="41" t="s">
        <v>185</v>
      </c>
      <c r="C2832" s="83" t="s">
        <v>37</v>
      </c>
      <c r="D2832" s="59">
        <v>140</v>
      </c>
      <c r="E2832" s="58" t="s">
        <v>235</v>
      </c>
      <c r="F2832" s="52"/>
    </row>
    <row r="2833" spans="1:6" x14ac:dyDescent="0.15">
      <c r="A2833" s="84">
        <v>142756672</v>
      </c>
      <c r="B2833" s="41" t="s">
        <v>185</v>
      </c>
      <c r="C2833" s="83" t="s">
        <v>37</v>
      </c>
      <c r="D2833" s="61">
        <v>557</v>
      </c>
      <c r="E2833" s="58" t="s">
        <v>235</v>
      </c>
      <c r="F2833" s="52"/>
    </row>
    <row r="2834" spans="1:6" x14ac:dyDescent="0.15">
      <c r="A2834" s="82">
        <v>142756672</v>
      </c>
      <c r="B2834" s="41" t="s">
        <v>185</v>
      </c>
      <c r="C2834" s="83" t="s">
        <v>37</v>
      </c>
      <c r="D2834" s="59">
        <v>2970</v>
      </c>
      <c r="E2834" s="58" t="s">
        <v>235</v>
      </c>
      <c r="F2834" s="52"/>
    </row>
    <row r="2835" spans="1:6" x14ac:dyDescent="0.15">
      <c r="A2835" s="84">
        <v>142756672</v>
      </c>
      <c r="B2835" s="41" t="s">
        <v>185</v>
      </c>
      <c r="C2835" s="83" t="s">
        <v>37</v>
      </c>
      <c r="D2835" s="61">
        <v>7424</v>
      </c>
      <c r="E2835" s="58" t="s">
        <v>235</v>
      </c>
      <c r="F2835" s="52"/>
    </row>
    <row r="2836" spans="1:6" x14ac:dyDescent="0.15">
      <c r="A2836" s="84">
        <v>142756672</v>
      </c>
      <c r="B2836" s="41" t="s">
        <v>185</v>
      </c>
      <c r="C2836" s="83" t="s">
        <v>37</v>
      </c>
      <c r="D2836" s="61">
        <v>6682</v>
      </c>
      <c r="E2836" s="58" t="s">
        <v>235</v>
      </c>
      <c r="F2836" s="52"/>
    </row>
    <row r="2837" spans="1:6" x14ac:dyDescent="0.15">
      <c r="A2837" s="82">
        <v>142756672</v>
      </c>
      <c r="B2837" s="41" t="s">
        <v>185</v>
      </c>
      <c r="C2837" s="83" t="s">
        <v>37</v>
      </c>
      <c r="D2837" s="59">
        <v>1485</v>
      </c>
      <c r="E2837" s="58" t="s">
        <v>235</v>
      </c>
      <c r="F2837" s="52"/>
    </row>
    <row r="2838" spans="1:6" x14ac:dyDescent="0.15">
      <c r="A2838" s="84">
        <v>142756674</v>
      </c>
      <c r="B2838" s="41" t="s">
        <v>185</v>
      </c>
      <c r="C2838" s="83" t="s">
        <v>37</v>
      </c>
      <c r="D2838" s="61">
        <v>836</v>
      </c>
      <c r="E2838" s="58" t="s">
        <v>235</v>
      </c>
      <c r="F2838" s="52"/>
    </row>
    <row r="2839" spans="1:6" x14ac:dyDescent="0.15">
      <c r="A2839" s="82">
        <v>142756674</v>
      </c>
      <c r="B2839" s="41" t="s">
        <v>185</v>
      </c>
      <c r="C2839" s="83" t="s">
        <v>37</v>
      </c>
      <c r="D2839" s="59">
        <v>464</v>
      </c>
      <c r="E2839" s="58" t="s">
        <v>235</v>
      </c>
      <c r="F2839" s="52"/>
    </row>
    <row r="2840" spans="1:6" x14ac:dyDescent="0.15">
      <c r="A2840" s="82">
        <v>142756674</v>
      </c>
      <c r="B2840" s="41" t="s">
        <v>185</v>
      </c>
      <c r="C2840" s="83" t="s">
        <v>37</v>
      </c>
      <c r="D2840" s="59">
        <v>3132</v>
      </c>
      <c r="E2840" s="58" t="s">
        <v>235</v>
      </c>
      <c r="F2840" s="52"/>
    </row>
    <row r="2841" spans="1:6" x14ac:dyDescent="0.15">
      <c r="A2841" s="84">
        <v>142756677</v>
      </c>
      <c r="B2841" s="41" t="s">
        <v>185</v>
      </c>
      <c r="C2841" s="83" t="s">
        <v>37</v>
      </c>
      <c r="D2841" s="61">
        <v>140</v>
      </c>
      <c r="E2841" s="58" t="s">
        <v>235</v>
      </c>
      <c r="F2841" s="52"/>
    </row>
    <row r="2842" spans="1:6" x14ac:dyDescent="0.15">
      <c r="A2842" s="82">
        <v>142756677</v>
      </c>
      <c r="B2842" s="41" t="s">
        <v>185</v>
      </c>
      <c r="C2842" s="83" t="s">
        <v>37</v>
      </c>
      <c r="D2842" s="59">
        <v>140</v>
      </c>
      <c r="E2842" s="58" t="s">
        <v>235</v>
      </c>
      <c r="F2842" s="52"/>
    </row>
    <row r="2843" spans="1:6" x14ac:dyDescent="0.15">
      <c r="A2843" s="84">
        <v>142756694</v>
      </c>
      <c r="B2843" s="41" t="s">
        <v>185</v>
      </c>
      <c r="C2843" s="83" t="s">
        <v>7</v>
      </c>
      <c r="D2843" s="61">
        <v>325</v>
      </c>
      <c r="E2843" s="58" t="s">
        <v>235</v>
      </c>
      <c r="F2843" s="52"/>
    </row>
    <row r="2844" spans="1:6" x14ac:dyDescent="0.15">
      <c r="A2844" s="82">
        <v>142756694</v>
      </c>
      <c r="B2844" s="41" t="s">
        <v>185</v>
      </c>
      <c r="C2844" s="83" t="s">
        <v>7</v>
      </c>
      <c r="D2844" s="59">
        <v>93</v>
      </c>
      <c r="E2844" s="58" t="s">
        <v>235</v>
      </c>
      <c r="F2844" s="52"/>
    </row>
    <row r="2845" spans="1:6" x14ac:dyDescent="0.15">
      <c r="A2845" s="84">
        <v>142756696</v>
      </c>
      <c r="B2845" s="41" t="s">
        <v>185</v>
      </c>
      <c r="C2845" s="83" t="s">
        <v>78</v>
      </c>
      <c r="D2845" s="61">
        <v>1114</v>
      </c>
      <c r="E2845" s="58" t="s">
        <v>235</v>
      </c>
      <c r="F2845" s="52"/>
    </row>
    <row r="2846" spans="1:6" x14ac:dyDescent="0.15">
      <c r="A2846" s="82">
        <v>142756696</v>
      </c>
      <c r="B2846" s="41" t="s">
        <v>185</v>
      </c>
      <c r="C2846" s="83" t="s">
        <v>78</v>
      </c>
      <c r="D2846" s="59">
        <v>1300</v>
      </c>
      <c r="E2846" s="58" t="s">
        <v>235</v>
      </c>
      <c r="F2846" s="52"/>
    </row>
    <row r="2847" spans="1:6" x14ac:dyDescent="0.15">
      <c r="A2847" s="82">
        <v>142766701</v>
      </c>
      <c r="B2847" s="41" t="s">
        <v>185</v>
      </c>
      <c r="C2847" s="83" t="s">
        <v>37</v>
      </c>
      <c r="D2847" s="59">
        <v>140</v>
      </c>
      <c r="E2847" s="58" t="s">
        <v>235</v>
      </c>
      <c r="F2847" s="52"/>
    </row>
    <row r="2848" spans="1:6" x14ac:dyDescent="0.15">
      <c r="A2848" s="84">
        <v>142766701</v>
      </c>
      <c r="B2848" s="41" t="s">
        <v>185</v>
      </c>
      <c r="C2848" s="83" t="s">
        <v>37</v>
      </c>
      <c r="D2848" s="61">
        <v>232</v>
      </c>
      <c r="E2848" s="58" t="s">
        <v>235</v>
      </c>
      <c r="F2848" s="52"/>
    </row>
    <row r="2849" spans="1:6" x14ac:dyDescent="0.15">
      <c r="A2849" s="84">
        <v>142766701</v>
      </c>
      <c r="B2849" s="41" t="s">
        <v>185</v>
      </c>
      <c r="C2849" s="83" t="s">
        <v>37</v>
      </c>
      <c r="D2849" s="61">
        <v>4176</v>
      </c>
      <c r="E2849" s="58" t="s">
        <v>235</v>
      </c>
      <c r="F2849" s="52"/>
    </row>
    <row r="2850" spans="1:6" x14ac:dyDescent="0.15">
      <c r="A2850" s="84">
        <v>142766701</v>
      </c>
      <c r="B2850" s="41" t="s">
        <v>185</v>
      </c>
      <c r="C2850" s="83" t="s">
        <v>37</v>
      </c>
      <c r="D2850" s="61">
        <v>116</v>
      </c>
      <c r="E2850" s="58" t="s">
        <v>235</v>
      </c>
      <c r="F2850" s="52"/>
    </row>
    <row r="2851" spans="1:6" x14ac:dyDescent="0.15">
      <c r="A2851" s="82">
        <v>142766702</v>
      </c>
      <c r="B2851" s="41" t="s">
        <v>185</v>
      </c>
      <c r="C2851" s="83" t="s">
        <v>37</v>
      </c>
      <c r="D2851" s="59">
        <v>4455</v>
      </c>
      <c r="E2851" s="58" t="s">
        <v>235</v>
      </c>
      <c r="F2851" s="52"/>
    </row>
    <row r="2852" spans="1:6" x14ac:dyDescent="0.15">
      <c r="A2852" s="84">
        <v>142766702</v>
      </c>
      <c r="B2852" s="41" t="s">
        <v>185</v>
      </c>
      <c r="C2852" s="83" t="s">
        <v>37</v>
      </c>
      <c r="D2852" s="61">
        <v>4455</v>
      </c>
      <c r="E2852" s="58" t="s">
        <v>235</v>
      </c>
      <c r="F2852" s="52"/>
    </row>
    <row r="2853" spans="1:6" x14ac:dyDescent="0.15">
      <c r="A2853" s="82">
        <v>142766702</v>
      </c>
      <c r="B2853" s="41" t="s">
        <v>185</v>
      </c>
      <c r="C2853" s="83" t="s">
        <v>37</v>
      </c>
      <c r="D2853" s="59">
        <v>743</v>
      </c>
      <c r="E2853" s="58" t="s">
        <v>235</v>
      </c>
      <c r="F2853" s="52"/>
    </row>
    <row r="2854" spans="1:6" x14ac:dyDescent="0.15">
      <c r="A2854" s="84">
        <v>142766704</v>
      </c>
      <c r="B2854" s="41" t="s">
        <v>185</v>
      </c>
      <c r="C2854" s="83" t="s">
        <v>37</v>
      </c>
      <c r="D2854" s="61">
        <v>70</v>
      </c>
      <c r="E2854" s="58" t="s">
        <v>235</v>
      </c>
      <c r="F2854" s="52"/>
    </row>
    <row r="2855" spans="1:6" x14ac:dyDescent="0.15">
      <c r="A2855" s="82">
        <v>142766704</v>
      </c>
      <c r="B2855" s="41" t="s">
        <v>185</v>
      </c>
      <c r="C2855" s="83" t="s">
        <v>37</v>
      </c>
      <c r="D2855" s="59">
        <v>140</v>
      </c>
      <c r="E2855" s="58" t="s">
        <v>235</v>
      </c>
      <c r="F2855" s="52"/>
    </row>
    <row r="2856" spans="1:6" x14ac:dyDescent="0.15">
      <c r="A2856" s="84">
        <v>142766704</v>
      </c>
      <c r="B2856" s="41" t="s">
        <v>185</v>
      </c>
      <c r="C2856" s="83" t="s">
        <v>37</v>
      </c>
      <c r="D2856" s="61">
        <v>279</v>
      </c>
      <c r="E2856" s="58" t="s">
        <v>235</v>
      </c>
      <c r="F2856" s="52"/>
    </row>
    <row r="2857" spans="1:6" x14ac:dyDescent="0.15">
      <c r="A2857" s="82">
        <v>142766704</v>
      </c>
      <c r="B2857" s="41" t="s">
        <v>185</v>
      </c>
      <c r="C2857" s="83" t="s">
        <v>37</v>
      </c>
      <c r="D2857" s="59">
        <v>279</v>
      </c>
      <c r="E2857" s="58" t="s">
        <v>235</v>
      </c>
      <c r="F2857" s="52"/>
    </row>
    <row r="2858" spans="1:6" x14ac:dyDescent="0.15">
      <c r="A2858" s="84">
        <v>142766704</v>
      </c>
      <c r="B2858" s="41" t="s">
        <v>185</v>
      </c>
      <c r="C2858" s="83" t="s">
        <v>37</v>
      </c>
      <c r="D2858" s="61">
        <v>140</v>
      </c>
      <c r="E2858" s="58" t="s">
        <v>235</v>
      </c>
      <c r="F2858" s="52"/>
    </row>
    <row r="2859" spans="1:6" x14ac:dyDescent="0.15">
      <c r="A2859" s="84">
        <v>142766705</v>
      </c>
      <c r="B2859" s="41" t="s">
        <v>185</v>
      </c>
      <c r="C2859" s="83" t="s">
        <v>78</v>
      </c>
      <c r="D2859" s="61">
        <v>6496</v>
      </c>
      <c r="E2859" s="58" t="s">
        <v>235</v>
      </c>
      <c r="F2859" s="52"/>
    </row>
    <row r="2860" spans="1:6" x14ac:dyDescent="0.15">
      <c r="A2860" s="82">
        <v>142766705</v>
      </c>
      <c r="B2860" s="41" t="s">
        <v>185</v>
      </c>
      <c r="C2860" s="83" t="s">
        <v>78</v>
      </c>
      <c r="D2860" s="59">
        <v>4455</v>
      </c>
      <c r="E2860" s="58" t="s">
        <v>235</v>
      </c>
      <c r="F2860" s="52"/>
    </row>
    <row r="2861" spans="1:6" x14ac:dyDescent="0.15">
      <c r="A2861" s="84">
        <v>142766705</v>
      </c>
      <c r="B2861" s="41" t="s">
        <v>185</v>
      </c>
      <c r="C2861" s="83" t="s">
        <v>78</v>
      </c>
      <c r="D2861" s="61">
        <v>1253</v>
      </c>
      <c r="E2861" s="58" t="s">
        <v>235</v>
      </c>
      <c r="F2861" s="52"/>
    </row>
    <row r="2862" spans="1:6" x14ac:dyDescent="0.15">
      <c r="A2862" s="82">
        <v>142766705</v>
      </c>
      <c r="B2862" s="41" t="s">
        <v>185</v>
      </c>
      <c r="C2862" s="83" t="s">
        <v>78</v>
      </c>
      <c r="D2862" s="59">
        <v>5220</v>
      </c>
      <c r="E2862" s="58" t="s">
        <v>235</v>
      </c>
      <c r="F2862" s="52"/>
    </row>
    <row r="2863" spans="1:6" x14ac:dyDescent="0.15">
      <c r="A2863" s="84">
        <v>142766705</v>
      </c>
      <c r="B2863" s="41" t="s">
        <v>185</v>
      </c>
      <c r="C2863" s="83" t="s">
        <v>78</v>
      </c>
      <c r="D2863" s="61">
        <v>5847</v>
      </c>
      <c r="E2863" s="58" t="s">
        <v>235</v>
      </c>
      <c r="F2863" s="52"/>
    </row>
    <row r="2864" spans="1:6" x14ac:dyDescent="0.15">
      <c r="A2864" s="82">
        <v>142766712</v>
      </c>
      <c r="B2864" s="41" t="s">
        <v>185</v>
      </c>
      <c r="C2864" s="83" t="s">
        <v>124</v>
      </c>
      <c r="D2864" s="59">
        <v>223</v>
      </c>
      <c r="E2864" s="58" t="s">
        <v>235</v>
      </c>
      <c r="F2864" s="52"/>
    </row>
    <row r="2865" spans="1:6" x14ac:dyDescent="0.15">
      <c r="A2865" s="84">
        <v>143246714</v>
      </c>
      <c r="B2865" s="41" t="s">
        <v>185</v>
      </c>
      <c r="C2865" s="83" t="s">
        <v>37</v>
      </c>
      <c r="D2865" s="61">
        <v>836</v>
      </c>
      <c r="E2865" s="58" t="s">
        <v>235</v>
      </c>
      <c r="F2865" s="52"/>
    </row>
    <row r="2866" spans="1:6" x14ac:dyDescent="0.15">
      <c r="A2866" s="82">
        <v>143246714</v>
      </c>
      <c r="B2866" s="41" t="s">
        <v>185</v>
      </c>
      <c r="C2866" s="83" t="s">
        <v>37</v>
      </c>
      <c r="D2866" s="59">
        <v>1485</v>
      </c>
      <c r="E2866" s="58" t="s">
        <v>235</v>
      </c>
      <c r="F2866" s="52"/>
    </row>
    <row r="2867" spans="1:6" x14ac:dyDescent="0.15">
      <c r="A2867" s="84">
        <v>143246714</v>
      </c>
      <c r="B2867" s="41" t="s">
        <v>185</v>
      </c>
      <c r="C2867" s="83" t="s">
        <v>37</v>
      </c>
      <c r="D2867" s="61">
        <v>4455</v>
      </c>
      <c r="E2867" s="58" t="s">
        <v>235</v>
      </c>
      <c r="F2867" s="52"/>
    </row>
    <row r="2868" spans="1:6" x14ac:dyDescent="0.15">
      <c r="A2868" s="82">
        <v>143246714</v>
      </c>
      <c r="B2868" s="41" t="s">
        <v>185</v>
      </c>
      <c r="C2868" s="83" t="s">
        <v>37</v>
      </c>
      <c r="D2868" s="59">
        <v>743</v>
      </c>
      <c r="E2868" s="58" t="s">
        <v>235</v>
      </c>
      <c r="F2868" s="52"/>
    </row>
    <row r="2869" spans="1:6" x14ac:dyDescent="0.15">
      <c r="A2869" s="82">
        <v>143246715</v>
      </c>
      <c r="B2869" s="41" t="s">
        <v>185</v>
      </c>
      <c r="C2869" s="83" t="s">
        <v>37</v>
      </c>
      <c r="D2869" s="59">
        <v>836</v>
      </c>
      <c r="E2869" s="58" t="s">
        <v>235</v>
      </c>
      <c r="F2869" s="52"/>
    </row>
    <row r="2870" spans="1:6" x14ac:dyDescent="0.15">
      <c r="A2870" s="82">
        <v>143246715</v>
      </c>
      <c r="B2870" s="41" t="s">
        <v>185</v>
      </c>
      <c r="C2870" s="83" t="s">
        <v>37</v>
      </c>
      <c r="D2870" s="59">
        <v>2088</v>
      </c>
      <c r="E2870" s="58" t="s">
        <v>235</v>
      </c>
      <c r="F2870" s="52"/>
    </row>
    <row r="2871" spans="1:6" x14ac:dyDescent="0.15">
      <c r="A2871" s="84">
        <v>143246731</v>
      </c>
      <c r="B2871" s="41" t="s">
        <v>185</v>
      </c>
      <c r="C2871" s="83" t="s">
        <v>37</v>
      </c>
      <c r="D2871" s="61">
        <v>140</v>
      </c>
      <c r="E2871" s="58" t="s">
        <v>235</v>
      </c>
      <c r="F2871" s="52"/>
    </row>
    <row r="2872" spans="1:6" x14ac:dyDescent="0.15">
      <c r="A2872" s="82">
        <v>143246731</v>
      </c>
      <c r="B2872" s="41" t="s">
        <v>185</v>
      </c>
      <c r="C2872" s="83" t="s">
        <v>37</v>
      </c>
      <c r="D2872" s="59">
        <v>116</v>
      </c>
      <c r="E2872" s="58" t="s">
        <v>235</v>
      </c>
      <c r="F2872" s="52"/>
    </row>
    <row r="2873" spans="1:6" x14ac:dyDescent="0.15">
      <c r="A2873" s="82">
        <v>143246732</v>
      </c>
      <c r="B2873" s="41" t="s">
        <v>185</v>
      </c>
      <c r="C2873" s="83" t="s">
        <v>37</v>
      </c>
      <c r="D2873" s="59">
        <v>279</v>
      </c>
      <c r="E2873" s="58" t="s">
        <v>235</v>
      </c>
      <c r="F2873" s="52"/>
    </row>
    <row r="2874" spans="1:6" x14ac:dyDescent="0.15">
      <c r="A2874" s="82">
        <v>143246732</v>
      </c>
      <c r="B2874" s="41" t="s">
        <v>185</v>
      </c>
      <c r="C2874" s="83" t="s">
        <v>37</v>
      </c>
      <c r="D2874" s="59">
        <v>2228</v>
      </c>
      <c r="E2874" s="58" t="s">
        <v>235</v>
      </c>
      <c r="F2874" s="52"/>
    </row>
    <row r="2875" spans="1:6" x14ac:dyDescent="0.15">
      <c r="A2875" s="84">
        <v>143246732</v>
      </c>
      <c r="B2875" s="41" t="s">
        <v>185</v>
      </c>
      <c r="C2875" s="83" t="s">
        <v>37</v>
      </c>
      <c r="D2875" s="61">
        <v>743</v>
      </c>
      <c r="E2875" s="58" t="s">
        <v>235</v>
      </c>
      <c r="F2875" s="52"/>
    </row>
    <row r="2876" spans="1:6" x14ac:dyDescent="0.15">
      <c r="A2876" s="82">
        <v>143246741</v>
      </c>
      <c r="B2876" s="41" t="s">
        <v>185</v>
      </c>
      <c r="C2876" s="83" t="s">
        <v>78</v>
      </c>
      <c r="D2876" s="59">
        <v>1128</v>
      </c>
      <c r="E2876" s="58" t="s">
        <v>235</v>
      </c>
      <c r="F2876" s="52"/>
    </row>
    <row r="2877" spans="1:6" x14ac:dyDescent="0.15">
      <c r="A2877" s="84">
        <v>143246741</v>
      </c>
      <c r="B2877" s="41" t="s">
        <v>185</v>
      </c>
      <c r="C2877" s="83" t="s">
        <v>78</v>
      </c>
      <c r="D2877" s="61">
        <v>961</v>
      </c>
      <c r="E2877" s="58" t="s">
        <v>235</v>
      </c>
      <c r="F2877" s="52"/>
    </row>
    <row r="2878" spans="1:6" x14ac:dyDescent="0.15">
      <c r="A2878" s="82">
        <v>143246742</v>
      </c>
      <c r="B2878" s="41" t="s">
        <v>185</v>
      </c>
      <c r="C2878" s="83" t="s">
        <v>7</v>
      </c>
      <c r="D2878" s="59">
        <v>3174</v>
      </c>
      <c r="E2878" s="58" t="s">
        <v>235</v>
      </c>
      <c r="F2878" s="52"/>
    </row>
    <row r="2879" spans="1:6" x14ac:dyDescent="0.15">
      <c r="A2879" s="84">
        <v>143246742</v>
      </c>
      <c r="B2879" s="41" t="s">
        <v>185</v>
      </c>
      <c r="C2879" s="83" t="s">
        <v>7</v>
      </c>
      <c r="D2879" s="61">
        <v>520</v>
      </c>
      <c r="E2879" s="58" t="s">
        <v>235</v>
      </c>
      <c r="F2879" s="52"/>
    </row>
    <row r="2880" spans="1:6" x14ac:dyDescent="0.15">
      <c r="A2880" s="84">
        <v>143246755</v>
      </c>
      <c r="B2880" s="41" t="s">
        <v>185</v>
      </c>
      <c r="C2880" s="83" t="s">
        <v>37</v>
      </c>
      <c r="D2880" s="61">
        <v>836</v>
      </c>
      <c r="E2880" s="58" t="s">
        <v>235</v>
      </c>
      <c r="F2880" s="52"/>
    </row>
    <row r="2881" spans="1:6" x14ac:dyDescent="0.15">
      <c r="A2881" s="84">
        <v>143246755</v>
      </c>
      <c r="B2881" s="41" t="s">
        <v>185</v>
      </c>
      <c r="C2881" s="83" t="s">
        <v>37</v>
      </c>
      <c r="D2881" s="61">
        <v>348</v>
      </c>
      <c r="E2881" s="58" t="s">
        <v>235</v>
      </c>
      <c r="F2881" s="52"/>
    </row>
    <row r="2882" spans="1:6" x14ac:dyDescent="0.15">
      <c r="A2882" s="84">
        <v>143246756</v>
      </c>
      <c r="B2882" s="41" t="s">
        <v>185</v>
      </c>
      <c r="C2882" s="83" t="s">
        <v>37</v>
      </c>
      <c r="D2882" s="61">
        <v>836</v>
      </c>
      <c r="E2882" s="58" t="s">
        <v>235</v>
      </c>
      <c r="F2882" s="52"/>
    </row>
    <row r="2883" spans="1:6" x14ac:dyDescent="0.15">
      <c r="A2883" s="82">
        <v>143246756</v>
      </c>
      <c r="B2883" s="41" t="s">
        <v>185</v>
      </c>
      <c r="C2883" s="83" t="s">
        <v>37</v>
      </c>
      <c r="D2883" s="59">
        <v>1485</v>
      </c>
      <c r="E2883" s="58" t="s">
        <v>235</v>
      </c>
      <c r="F2883" s="52"/>
    </row>
    <row r="2884" spans="1:6" x14ac:dyDescent="0.15">
      <c r="A2884" s="84">
        <v>143246756</v>
      </c>
      <c r="B2884" s="41" t="s">
        <v>185</v>
      </c>
      <c r="C2884" s="83" t="s">
        <v>37</v>
      </c>
      <c r="D2884" s="61">
        <v>3712</v>
      </c>
      <c r="E2884" s="58" t="s">
        <v>235</v>
      </c>
      <c r="F2884" s="52"/>
    </row>
    <row r="2885" spans="1:6" x14ac:dyDescent="0.15">
      <c r="A2885" s="82">
        <v>143246756</v>
      </c>
      <c r="B2885" s="41" t="s">
        <v>185</v>
      </c>
      <c r="C2885" s="83" t="s">
        <v>37</v>
      </c>
      <c r="D2885" s="59">
        <v>3341</v>
      </c>
      <c r="E2885" s="58" t="s">
        <v>235</v>
      </c>
      <c r="F2885" s="52"/>
    </row>
    <row r="2886" spans="1:6" x14ac:dyDescent="0.15">
      <c r="A2886" s="84">
        <v>143246756</v>
      </c>
      <c r="B2886" s="41" t="s">
        <v>185</v>
      </c>
      <c r="C2886" s="83" t="s">
        <v>37</v>
      </c>
      <c r="D2886" s="61">
        <v>743</v>
      </c>
      <c r="E2886" s="58" t="s">
        <v>235</v>
      </c>
      <c r="F2886" s="52"/>
    </row>
    <row r="2887" spans="1:6" x14ac:dyDescent="0.15">
      <c r="A2887" s="82">
        <v>143246759</v>
      </c>
      <c r="B2887" s="41" t="s">
        <v>185</v>
      </c>
      <c r="C2887" s="83" t="s">
        <v>37</v>
      </c>
      <c r="D2887" s="59">
        <v>418</v>
      </c>
      <c r="E2887" s="58" t="s">
        <v>235</v>
      </c>
      <c r="F2887" s="52"/>
    </row>
    <row r="2888" spans="1:6" x14ac:dyDescent="0.15">
      <c r="A2888" s="84">
        <v>143246759</v>
      </c>
      <c r="B2888" s="41" t="s">
        <v>185</v>
      </c>
      <c r="C2888" s="83" t="s">
        <v>37</v>
      </c>
      <c r="D2888" s="61">
        <v>557</v>
      </c>
      <c r="E2888" s="58" t="s">
        <v>235</v>
      </c>
      <c r="F2888" s="52"/>
    </row>
    <row r="2889" spans="1:6" x14ac:dyDescent="0.15">
      <c r="A2889" s="82">
        <v>143246759</v>
      </c>
      <c r="B2889" s="41" t="s">
        <v>185</v>
      </c>
      <c r="C2889" s="83" t="s">
        <v>37</v>
      </c>
      <c r="D2889" s="59">
        <v>557</v>
      </c>
      <c r="E2889" s="58" t="s">
        <v>235</v>
      </c>
      <c r="F2889" s="52"/>
    </row>
    <row r="2890" spans="1:6" x14ac:dyDescent="0.15">
      <c r="A2890" s="84">
        <v>143246763</v>
      </c>
      <c r="B2890" s="41" t="s">
        <v>185</v>
      </c>
      <c r="C2890" s="83" t="s">
        <v>7</v>
      </c>
      <c r="D2890" s="61">
        <v>2228</v>
      </c>
      <c r="E2890" s="58" t="s">
        <v>235</v>
      </c>
      <c r="F2890" s="52"/>
    </row>
    <row r="2891" spans="1:6" x14ac:dyDescent="0.15">
      <c r="A2891" s="82">
        <v>143246764</v>
      </c>
      <c r="B2891" s="41" t="s">
        <v>186</v>
      </c>
      <c r="C2891" s="83" t="s">
        <v>37</v>
      </c>
      <c r="D2891" s="59">
        <v>1485</v>
      </c>
      <c r="E2891" s="58" t="s">
        <v>235</v>
      </c>
      <c r="F2891" s="52"/>
    </row>
    <row r="2892" spans="1:6" x14ac:dyDescent="0.15">
      <c r="A2892" s="84">
        <v>143246764</v>
      </c>
      <c r="B2892" s="41" t="s">
        <v>186</v>
      </c>
      <c r="C2892" s="83" t="s">
        <v>37</v>
      </c>
      <c r="D2892" s="61">
        <v>297</v>
      </c>
      <c r="E2892" s="58" t="s">
        <v>235</v>
      </c>
      <c r="F2892" s="52"/>
    </row>
    <row r="2893" spans="1:6" x14ac:dyDescent="0.15">
      <c r="A2893" s="82">
        <v>143246771</v>
      </c>
      <c r="B2893" s="41" t="s">
        <v>185</v>
      </c>
      <c r="C2893" s="83" t="s">
        <v>144</v>
      </c>
      <c r="D2893" s="59">
        <v>2998</v>
      </c>
      <c r="E2893" s="58" t="s">
        <v>235</v>
      </c>
      <c r="F2893" s="52"/>
    </row>
    <row r="2894" spans="1:6" x14ac:dyDescent="0.15">
      <c r="A2894" s="84">
        <v>143246771</v>
      </c>
      <c r="B2894" s="41" t="s">
        <v>185</v>
      </c>
      <c r="C2894" s="83" t="s">
        <v>144</v>
      </c>
      <c r="D2894" s="61">
        <v>3341</v>
      </c>
      <c r="E2894" s="58" t="s">
        <v>235</v>
      </c>
      <c r="F2894" s="52"/>
    </row>
    <row r="2895" spans="1:6" x14ac:dyDescent="0.15">
      <c r="A2895" s="82">
        <v>143246771</v>
      </c>
      <c r="B2895" s="41" t="s">
        <v>185</v>
      </c>
      <c r="C2895" s="83" t="s">
        <v>144</v>
      </c>
      <c r="D2895" s="59">
        <v>1120</v>
      </c>
      <c r="E2895" s="58" t="s">
        <v>235</v>
      </c>
      <c r="F2895" s="52"/>
    </row>
    <row r="2896" spans="1:6" x14ac:dyDescent="0.15">
      <c r="A2896" s="84">
        <v>143246772</v>
      </c>
      <c r="B2896" s="41" t="s">
        <v>185</v>
      </c>
      <c r="C2896" s="83" t="s">
        <v>144</v>
      </c>
      <c r="D2896" s="61">
        <v>6682</v>
      </c>
      <c r="E2896" s="58" t="s">
        <v>235</v>
      </c>
      <c r="F2896" s="52"/>
    </row>
    <row r="2897" spans="1:6" x14ac:dyDescent="0.15">
      <c r="A2897" s="82">
        <v>143246775</v>
      </c>
      <c r="B2897" s="41" t="s">
        <v>185</v>
      </c>
      <c r="C2897" s="83" t="s">
        <v>78</v>
      </c>
      <c r="D2897" s="59">
        <v>3248</v>
      </c>
      <c r="E2897" s="58" t="s">
        <v>235</v>
      </c>
      <c r="F2897" s="52"/>
    </row>
    <row r="2898" spans="1:6" x14ac:dyDescent="0.15">
      <c r="A2898" s="84">
        <v>143246775</v>
      </c>
      <c r="B2898" s="41" t="s">
        <v>185</v>
      </c>
      <c r="C2898" s="83" t="s">
        <v>78</v>
      </c>
      <c r="D2898" s="61">
        <v>5568</v>
      </c>
      <c r="E2898" s="58" t="s">
        <v>235</v>
      </c>
      <c r="F2898" s="52"/>
    </row>
    <row r="2899" spans="1:6" x14ac:dyDescent="0.15">
      <c r="A2899" s="82">
        <v>143246775</v>
      </c>
      <c r="B2899" s="41" t="s">
        <v>185</v>
      </c>
      <c r="C2899" s="83" t="s">
        <v>78</v>
      </c>
      <c r="D2899" s="59">
        <v>11136</v>
      </c>
      <c r="E2899" s="58" t="s">
        <v>235</v>
      </c>
      <c r="F2899" s="52"/>
    </row>
    <row r="2900" spans="1:6" x14ac:dyDescent="0.15">
      <c r="A2900" s="84">
        <v>143246775</v>
      </c>
      <c r="B2900" s="41" t="s">
        <v>185</v>
      </c>
      <c r="C2900" s="83" t="s">
        <v>78</v>
      </c>
      <c r="D2900" s="61">
        <v>2924</v>
      </c>
      <c r="E2900" s="58" t="s">
        <v>235</v>
      </c>
      <c r="F2900" s="52"/>
    </row>
    <row r="2901" spans="1:6" x14ac:dyDescent="0.15">
      <c r="A2901" s="84">
        <v>143246782</v>
      </c>
      <c r="B2901" s="41" t="s">
        <v>185</v>
      </c>
      <c r="C2901" s="83" t="s">
        <v>7</v>
      </c>
      <c r="D2901" s="61">
        <v>335</v>
      </c>
      <c r="E2901" s="58" t="s">
        <v>235</v>
      </c>
      <c r="F2901" s="52"/>
    </row>
    <row r="2902" spans="1:6" x14ac:dyDescent="0.15">
      <c r="A2902" s="84">
        <v>143246791</v>
      </c>
      <c r="B2902" s="41" t="s">
        <v>185</v>
      </c>
      <c r="C2902" s="83" t="s">
        <v>37</v>
      </c>
      <c r="D2902" s="61">
        <v>1114</v>
      </c>
      <c r="E2902" s="58" t="s">
        <v>235</v>
      </c>
      <c r="F2902" s="52"/>
    </row>
    <row r="2903" spans="1:6" x14ac:dyDescent="0.15">
      <c r="A2903" s="84">
        <v>143246791</v>
      </c>
      <c r="B2903" s="41" t="s">
        <v>185</v>
      </c>
      <c r="C2903" s="83" t="s">
        <v>37</v>
      </c>
      <c r="D2903" s="61">
        <v>1485</v>
      </c>
      <c r="E2903" s="58" t="s">
        <v>235</v>
      </c>
      <c r="F2903" s="52"/>
    </row>
    <row r="2904" spans="1:6" x14ac:dyDescent="0.15">
      <c r="A2904" s="82">
        <v>143246791</v>
      </c>
      <c r="B2904" s="41" t="s">
        <v>185</v>
      </c>
      <c r="C2904" s="83" t="s">
        <v>37</v>
      </c>
      <c r="D2904" s="59">
        <v>4455</v>
      </c>
      <c r="E2904" s="58" t="s">
        <v>235</v>
      </c>
      <c r="F2904" s="52"/>
    </row>
    <row r="2905" spans="1:6" x14ac:dyDescent="0.15">
      <c r="A2905" s="84">
        <v>143246791</v>
      </c>
      <c r="B2905" s="41" t="s">
        <v>185</v>
      </c>
      <c r="C2905" s="83" t="s">
        <v>37</v>
      </c>
      <c r="D2905" s="61">
        <v>1485</v>
      </c>
      <c r="E2905" s="58" t="s">
        <v>235</v>
      </c>
      <c r="F2905" s="52"/>
    </row>
    <row r="2906" spans="1:6" x14ac:dyDescent="0.15">
      <c r="A2906" s="84">
        <v>143246793</v>
      </c>
      <c r="B2906" s="41" t="s">
        <v>185</v>
      </c>
      <c r="C2906" s="83" t="s">
        <v>37</v>
      </c>
      <c r="D2906" s="61">
        <v>279</v>
      </c>
      <c r="E2906" s="58" t="s">
        <v>235</v>
      </c>
      <c r="F2906" s="52"/>
    </row>
    <row r="2907" spans="1:6" x14ac:dyDescent="0.15">
      <c r="A2907" s="82">
        <v>143246793</v>
      </c>
      <c r="B2907" s="41" t="s">
        <v>185</v>
      </c>
      <c r="C2907" s="83" t="s">
        <v>37</v>
      </c>
      <c r="D2907" s="59">
        <v>464</v>
      </c>
      <c r="E2907" s="58" t="s">
        <v>235</v>
      </c>
      <c r="F2907" s="52"/>
    </row>
    <row r="2908" spans="1:6" x14ac:dyDescent="0.15">
      <c r="A2908" s="84">
        <v>143246793</v>
      </c>
      <c r="B2908" s="41" t="s">
        <v>185</v>
      </c>
      <c r="C2908" s="83" t="s">
        <v>37</v>
      </c>
      <c r="D2908" s="61">
        <v>116</v>
      </c>
      <c r="E2908" s="58" t="s">
        <v>235</v>
      </c>
      <c r="F2908" s="52"/>
    </row>
    <row r="2909" spans="1:6" x14ac:dyDescent="0.15">
      <c r="A2909" s="84">
        <v>143246802</v>
      </c>
      <c r="B2909" s="41" t="s">
        <v>185</v>
      </c>
      <c r="C2909" s="83" t="s">
        <v>7</v>
      </c>
      <c r="D2909" s="61">
        <v>557</v>
      </c>
      <c r="E2909" s="58" t="s">
        <v>235</v>
      </c>
      <c r="F2909" s="52"/>
    </row>
    <row r="2910" spans="1:6" x14ac:dyDescent="0.15">
      <c r="A2910" s="82">
        <v>143246803</v>
      </c>
      <c r="B2910" s="41" t="s">
        <v>185</v>
      </c>
      <c r="C2910" s="83" t="s">
        <v>7</v>
      </c>
      <c r="D2910" s="59">
        <v>891</v>
      </c>
      <c r="E2910" s="58" t="s">
        <v>235</v>
      </c>
      <c r="F2910" s="52"/>
    </row>
    <row r="2911" spans="1:6" x14ac:dyDescent="0.15">
      <c r="A2911" s="82">
        <v>143246815</v>
      </c>
      <c r="B2911" s="41" t="s">
        <v>185</v>
      </c>
      <c r="C2911" s="83" t="s">
        <v>37</v>
      </c>
      <c r="D2911" s="59">
        <v>557</v>
      </c>
      <c r="E2911" s="58" t="s">
        <v>235</v>
      </c>
      <c r="F2911" s="52"/>
    </row>
    <row r="2912" spans="1:6" x14ac:dyDescent="0.15">
      <c r="A2912" s="84">
        <v>143246815</v>
      </c>
      <c r="B2912" s="41" t="s">
        <v>185</v>
      </c>
      <c r="C2912" s="83" t="s">
        <v>37</v>
      </c>
      <c r="D2912" s="61">
        <v>2228</v>
      </c>
      <c r="E2912" s="58" t="s">
        <v>235</v>
      </c>
      <c r="F2912" s="52"/>
    </row>
    <row r="2913" spans="1:6" x14ac:dyDescent="0.15">
      <c r="A2913" s="82">
        <v>143246815</v>
      </c>
      <c r="B2913" s="41" t="s">
        <v>185</v>
      </c>
      <c r="C2913" s="83" t="s">
        <v>37</v>
      </c>
      <c r="D2913" s="59">
        <v>1485</v>
      </c>
      <c r="E2913" s="58" t="s">
        <v>235</v>
      </c>
      <c r="F2913" s="52"/>
    </row>
    <row r="2914" spans="1:6" x14ac:dyDescent="0.15">
      <c r="A2914" s="82">
        <v>143246816</v>
      </c>
      <c r="B2914" s="41" t="s">
        <v>185</v>
      </c>
      <c r="C2914" s="83" t="s">
        <v>37</v>
      </c>
      <c r="D2914" s="59">
        <v>47</v>
      </c>
      <c r="E2914" s="58" t="s">
        <v>235</v>
      </c>
      <c r="F2914" s="52"/>
    </row>
    <row r="2915" spans="1:6" x14ac:dyDescent="0.15">
      <c r="A2915" s="84">
        <v>143246816</v>
      </c>
      <c r="B2915" s="41" t="s">
        <v>185</v>
      </c>
      <c r="C2915" s="83" t="s">
        <v>37</v>
      </c>
      <c r="D2915" s="61">
        <v>279</v>
      </c>
      <c r="E2915" s="58" t="s">
        <v>235</v>
      </c>
      <c r="F2915" s="52"/>
    </row>
    <row r="2916" spans="1:6" x14ac:dyDescent="0.15">
      <c r="A2916" s="82">
        <v>143246816</v>
      </c>
      <c r="B2916" s="41" t="s">
        <v>185</v>
      </c>
      <c r="C2916" s="83" t="s">
        <v>37</v>
      </c>
      <c r="D2916" s="59">
        <v>1671</v>
      </c>
      <c r="E2916" s="58" t="s">
        <v>235</v>
      </c>
      <c r="F2916" s="52"/>
    </row>
    <row r="2917" spans="1:6" x14ac:dyDescent="0.15">
      <c r="A2917" s="82">
        <v>143246816</v>
      </c>
      <c r="B2917" s="41" t="s">
        <v>185</v>
      </c>
      <c r="C2917" s="83" t="s">
        <v>37</v>
      </c>
      <c r="D2917" s="59">
        <v>464</v>
      </c>
      <c r="E2917" s="58" t="s">
        <v>235</v>
      </c>
      <c r="F2917" s="52"/>
    </row>
    <row r="2918" spans="1:6" x14ac:dyDescent="0.15">
      <c r="A2918" s="82">
        <v>143246816</v>
      </c>
      <c r="B2918" s="41" t="s">
        <v>185</v>
      </c>
      <c r="C2918" s="83" t="s">
        <v>37</v>
      </c>
      <c r="D2918" s="59">
        <v>6264</v>
      </c>
      <c r="E2918" s="58" t="s">
        <v>235</v>
      </c>
      <c r="F2918" s="52"/>
    </row>
    <row r="2919" spans="1:6" x14ac:dyDescent="0.15">
      <c r="A2919" s="84">
        <v>143246816</v>
      </c>
      <c r="B2919" s="41" t="s">
        <v>185</v>
      </c>
      <c r="C2919" s="83" t="s">
        <v>37</v>
      </c>
      <c r="D2919" s="61">
        <v>4009</v>
      </c>
      <c r="E2919" s="58" t="s">
        <v>235</v>
      </c>
      <c r="F2919" s="52"/>
    </row>
    <row r="2920" spans="1:6" x14ac:dyDescent="0.15">
      <c r="A2920" s="84">
        <v>143246818</v>
      </c>
      <c r="B2920" s="41" t="s">
        <v>185</v>
      </c>
      <c r="C2920" s="83" t="s">
        <v>144</v>
      </c>
      <c r="D2920" s="61">
        <v>2450</v>
      </c>
      <c r="E2920" s="58" t="s">
        <v>235</v>
      </c>
      <c r="F2920" s="52"/>
    </row>
    <row r="2921" spans="1:6" x14ac:dyDescent="0.15">
      <c r="A2921" s="82">
        <v>143246818</v>
      </c>
      <c r="B2921" s="41" t="s">
        <v>185</v>
      </c>
      <c r="C2921" s="83" t="s">
        <v>144</v>
      </c>
      <c r="D2921" s="59">
        <v>10691</v>
      </c>
      <c r="E2921" s="58" t="s">
        <v>235</v>
      </c>
      <c r="F2921" s="52"/>
    </row>
    <row r="2922" spans="1:6" x14ac:dyDescent="0.15">
      <c r="A2922" s="82">
        <v>143246822</v>
      </c>
      <c r="B2922" s="41" t="s">
        <v>185</v>
      </c>
      <c r="C2922" s="83" t="s">
        <v>37</v>
      </c>
      <c r="D2922" s="59">
        <v>70</v>
      </c>
      <c r="E2922" s="58" t="s">
        <v>235</v>
      </c>
      <c r="F2922" s="52"/>
    </row>
    <row r="2923" spans="1:6" x14ac:dyDescent="0.15">
      <c r="A2923" s="84">
        <v>143246822</v>
      </c>
      <c r="B2923" s="41" t="s">
        <v>185</v>
      </c>
      <c r="C2923" s="83" t="s">
        <v>37</v>
      </c>
      <c r="D2923" s="61">
        <v>836</v>
      </c>
      <c r="E2923" s="58" t="s">
        <v>235</v>
      </c>
      <c r="F2923" s="52"/>
    </row>
    <row r="2924" spans="1:6" x14ac:dyDescent="0.15">
      <c r="A2924" s="82">
        <v>143246822</v>
      </c>
      <c r="B2924" s="41" t="s">
        <v>185</v>
      </c>
      <c r="C2924" s="83" t="s">
        <v>37</v>
      </c>
      <c r="D2924" s="59">
        <v>557</v>
      </c>
      <c r="E2924" s="58" t="s">
        <v>235</v>
      </c>
      <c r="F2924" s="52"/>
    </row>
    <row r="2925" spans="1:6" x14ac:dyDescent="0.15">
      <c r="A2925" s="84">
        <v>143246822</v>
      </c>
      <c r="B2925" s="41" t="s">
        <v>185</v>
      </c>
      <c r="C2925" s="83" t="s">
        <v>37</v>
      </c>
      <c r="D2925" s="61">
        <v>279</v>
      </c>
      <c r="E2925" s="58" t="s">
        <v>235</v>
      </c>
      <c r="F2925" s="52"/>
    </row>
    <row r="2926" spans="1:6" x14ac:dyDescent="0.15">
      <c r="A2926" s="84">
        <v>143246823</v>
      </c>
      <c r="B2926" s="41" t="s">
        <v>185</v>
      </c>
      <c r="C2926" s="83" t="s">
        <v>37</v>
      </c>
      <c r="D2926" s="61">
        <v>5012</v>
      </c>
      <c r="E2926" s="58" t="s">
        <v>235</v>
      </c>
      <c r="F2926" s="52"/>
    </row>
    <row r="2927" spans="1:6" x14ac:dyDescent="0.15">
      <c r="A2927" s="84">
        <v>143246827</v>
      </c>
      <c r="B2927" s="41" t="s">
        <v>185</v>
      </c>
      <c r="C2927" s="83" t="s">
        <v>78</v>
      </c>
      <c r="D2927" s="61">
        <v>1253</v>
      </c>
      <c r="E2927" s="58" t="s">
        <v>235</v>
      </c>
      <c r="F2927" s="52"/>
    </row>
    <row r="2928" spans="1:6" x14ac:dyDescent="0.15">
      <c r="A2928" s="82">
        <v>143246827</v>
      </c>
      <c r="B2928" s="41" t="s">
        <v>185</v>
      </c>
      <c r="C2928" s="83" t="s">
        <v>78</v>
      </c>
      <c r="D2928" s="59">
        <v>30624</v>
      </c>
      <c r="E2928" s="58" t="s">
        <v>235</v>
      </c>
      <c r="F2928" s="52"/>
    </row>
    <row r="2929" spans="1:6" x14ac:dyDescent="0.15">
      <c r="A2929" s="84">
        <v>143246827</v>
      </c>
      <c r="B2929" s="41" t="s">
        <v>185</v>
      </c>
      <c r="C2929" s="83" t="s">
        <v>78</v>
      </c>
      <c r="D2929" s="61">
        <v>8770</v>
      </c>
      <c r="E2929" s="58" t="s">
        <v>235</v>
      </c>
      <c r="F2929" s="52"/>
    </row>
    <row r="2930" spans="1:6" x14ac:dyDescent="0.15">
      <c r="A2930" s="82">
        <v>143256847</v>
      </c>
      <c r="B2930" s="41" t="s">
        <v>185</v>
      </c>
      <c r="C2930" s="83" t="s">
        <v>37</v>
      </c>
      <c r="D2930" s="59">
        <v>418</v>
      </c>
      <c r="E2930" s="58" t="s">
        <v>235</v>
      </c>
      <c r="F2930" s="52"/>
    </row>
    <row r="2931" spans="1:6" x14ac:dyDescent="0.15">
      <c r="A2931" s="82">
        <v>143256847</v>
      </c>
      <c r="B2931" s="41" t="s">
        <v>185</v>
      </c>
      <c r="C2931" s="83" t="s">
        <v>37</v>
      </c>
      <c r="D2931" s="59">
        <v>116</v>
      </c>
      <c r="E2931" s="58" t="s">
        <v>235</v>
      </c>
      <c r="F2931" s="52"/>
    </row>
    <row r="2932" spans="1:6" x14ac:dyDescent="0.15">
      <c r="A2932" s="84">
        <v>143256866</v>
      </c>
      <c r="B2932" s="41" t="s">
        <v>185</v>
      </c>
      <c r="C2932" s="83" t="s">
        <v>78</v>
      </c>
      <c r="D2932" s="61">
        <v>1692</v>
      </c>
      <c r="E2932" s="58" t="s">
        <v>235</v>
      </c>
      <c r="F2932" s="52"/>
    </row>
    <row r="2933" spans="1:6" x14ac:dyDescent="0.15">
      <c r="A2933" s="82">
        <v>143256870</v>
      </c>
      <c r="B2933" s="41" t="s">
        <v>185</v>
      </c>
      <c r="C2933" s="83" t="s">
        <v>37</v>
      </c>
      <c r="D2933" s="59">
        <v>84</v>
      </c>
      <c r="E2933" s="58" t="s">
        <v>235</v>
      </c>
      <c r="F2933" s="52"/>
    </row>
    <row r="2934" spans="1:6" x14ac:dyDescent="0.15">
      <c r="A2934" s="84">
        <v>143256876</v>
      </c>
      <c r="B2934" s="41" t="s">
        <v>185</v>
      </c>
      <c r="C2934" s="83" t="s">
        <v>37</v>
      </c>
      <c r="D2934" s="61">
        <v>4455</v>
      </c>
      <c r="E2934" s="58" t="s">
        <v>235</v>
      </c>
      <c r="F2934" s="52"/>
    </row>
    <row r="2935" spans="1:6" x14ac:dyDescent="0.15">
      <c r="A2935" s="82">
        <v>143256876</v>
      </c>
      <c r="B2935" s="41" t="s">
        <v>185</v>
      </c>
      <c r="C2935" s="83" t="s">
        <v>37</v>
      </c>
      <c r="D2935" s="59">
        <v>1671</v>
      </c>
      <c r="E2935" s="58" t="s">
        <v>235</v>
      </c>
      <c r="F2935" s="52"/>
    </row>
    <row r="2936" spans="1:6" x14ac:dyDescent="0.15">
      <c r="A2936" s="84">
        <v>143256876</v>
      </c>
      <c r="B2936" s="41" t="s">
        <v>185</v>
      </c>
      <c r="C2936" s="83" t="s">
        <v>37</v>
      </c>
      <c r="D2936" s="61">
        <v>446</v>
      </c>
      <c r="E2936" s="58" t="s">
        <v>235</v>
      </c>
      <c r="F2936" s="52"/>
    </row>
    <row r="2937" spans="1:6" x14ac:dyDescent="0.15">
      <c r="A2937" s="82">
        <v>143256877</v>
      </c>
      <c r="B2937" s="41" t="s">
        <v>185</v>
      </c>
      <c r="C2937" s="83" t="s">
        <v>37</v>
      </c>
      <c r="D2937" s="59">
        <v>1671</v>
      </c>
      <c r="E2937" s="58" t="s">
        <v>235</v>
      </c>
      <c r="F2937" s="52"/>
    </row>
    <row r="2938" spans="1:6" x14ac:dyDescent="0.15">
      <c r="A2938" s="84">
        <v>143256877</v>
      </c>
      <c r="B2938" s="41" t="s">
        <v>185</v>
      </c>
      <c r="C2938" s="83" t="s">
        <v>37</v>
      </c>
      <c r="D2938" s="61">
        <v>3132</v>
      </c>
      <c r="E2938" s="58" t="s">
        <v>235</v>
      </c>
      <c r="F2938" s="52"/>
    </row>
    <row r="2939" spans="1:6" x14ac:dyDescent="0.15">
      <c r="A2939" s="82">
        <v>143256891</v>
      </c>
      <c r="B2939" s="41" t="s">
        <v>187</v>
      </c>
      <c r="C2939" s="83" t="s">
        <v>124</v>
      </c>
      <c r="D2939" s="59">
        <v>1225</v>
      </c>
      <c r="E2939" s="58" t="s">
        <v>235</v>
      </c>
      <c r="F2939" s="52"/>
    </row>
    <row r="2940" spans="1:6" x14ac:dyDescent="0.15">
      <c r="A2940" s="84">
        <v>143256898</v>
      </c>
      <c r="B2940" s="41" t="s">
        <v>185</v>
      </c>
      <c r="C2940" s="83" t="s">
        <v>37</v>
      </c>
      <c r="D2940" s="61">
        <v>1671</v>
      </c>
      <c r="E2940" s="58" t="s">
        <v>235</v>
      </c>
      <c r="F2940" s="52"/>
    </row>
    <row r="2941" spans="1:6" x14ac:dyDescent="0.15">
      <c r="A2941" s="82">
        <v>143256898</v>
      </c>
      <c r="B2941" s="41" t="s">
        <v>185</v>
      </c>
      <c r="C2941" s="83" t="s">
        <v>37</v>
      </c>
      <c r="D2941" s="59">
        <v>743</v>
      </c>
      <c r="E2941" s="58" t="s">
        <v>235</v>
      </c>
      <c r="F2941" s="52"/>
    </row>
    <row r="2942" spans="1:6" x14ac:dyDescent="0.15">
      <c r="A2942" s="84">
        <v>143256899</v>
      </c>
      <c r="B2942" s="41" t="s">
        <v>185</v>
      </c>
      <c r="C2942" s="83" t="s">
        <v>37</v>
      </c>
      <c r="D2942" s="61">
        <v>116</v>
      </c>
      <c r="E2942" s="58" t="s">
        <v>235</v>
      </c>
      <c r="F2942" s="52"/>
    </row>
    <row r="2943" spans="1:6" x14ac:dyDescent="0.15">
      <c r="A2943" s="84">
        <v>143256901</v>
      </c>
      <c r="B2943" s="41" t="s">
        <v>185</v>
      </c>
      <c r="C2943" s="83" t="s">
        <v>37</v>
      </c>
      <c r="D2943" s="61">
        <v>279</v>
      </c>
      <c r="E2943" s="58" t="s">
        <v>235</v>
      </c>
      <c r="F2943" s="52"/>
    </row>
    <row r="2944" spans="1:6" x14ac:dyDescent="0.15">
      <c r="A2944" s="82">
        <v>143256901</v>
      </c>
      <c r="B2944" s="41" t="s">
        <v>185</v>
      </c>
      <c r="C2944" s="83" t="s">
        <v>37</v>
      </c>
      <c r="D2944" s="59">
        <v>140</v>
      </c>
      <c r="E2944" s="58" t="s">
        <v>235</v>
      </c>
      <c r="F2944" s="52"/>
    </row>
    <row r="2945" spans="1:6" x14ac:dyDescent="0.15">
      <c r="A2945" s="82">
        <v>143256906</v>
      </c>
      <c r="B2945" s="41" t="s">
        <v>185</v>
      </c>
      <c r="C2945" s="83" t="s">
        <v>37</v>
      </c>
      <c r="D2945" s="59">
        <v>325</v>
      </c>
      <c r="E2945" s="58" t="s">
        <v>235</v>
      </c>
      <c r="F2945" s="52"/>
    </row>
    <row r="2946" spans="1:6" x14ac:dyDescent="0.15">
      <c r="A2946" s="84">
        <v>143256927</v>
      </c>
      <c r="B2946" s="41" t="s">
        <v>186</v>
      </c>
      <c r="C2946" s="83" t="s">
        <v>124</v>
      </c>
      <c r="D2946" s="61">
        <v>576</v>
      </c>
      <c r="E2946" s="58" t="s">
        <v>235</v>
      </c>
      <c r="F2946" s="52"/>
    </row>
    <row r="2947" spans="1:6" x14ac:dyDescent="0.15">
      <c r="A2947" s="82">
        <v>143256927</v>
      </c>
      <c r="B2947" s="41" t="s">
        <v>186</v>
      </c>
      <c r="C2947" s="83" t="s">
        <v>124</v>
      </c>
      <c r="D2947" s="59">
        <v>274</v>
      </c>
      <c r="E2947" s="58" t="s">
        <v>235</v>
      </c>
      <c r="F2947" s="52"/>
    </row>
    <row r="2948" spans="1:6" x14ac:dyDescent="0.15">
      <c r="A2948" s="82">
        <v>143256939</v>
      </c>
      <c r="B2948" s="41" t="s">
        <v>185</v>
      </c>
      <c r="C2948" s="83" t="s">
        <v>37</v>
      </c>
      <c r="D2948" s="59">
        <v>1671</v>
      </c>
      <c r="E2948" s="58" t="s">
        <v>235</v>
      </c>
      <c r="F2948" s="52"/>
    </row>
    <row r="2949" spans="1:6" x14ac:dyDescent="0.15">
      <c r="A2949" s="84">
        <v>143256939</v>
      </c>
      <c r="B2949" s="41" t="s">
        <v>185</v>
      </c>
      <c r="C2949" s="83" t="s">
        <v>37</v>
      </c>
      <c r="D2949" s="61">
        <v>3132</v>
      </c>
      <c r="E2949" s="58" t="s">
        <v>235</v>
      </c>
      <c r="F2949" s="52"/>
    </row>
    <row r="2950" spans="1:6" x14ac:dyDescent="0.15">
      <c r="A2950" s="82">
        <v>143256941</v>
      </c>
      <c r="B2950" s="41" t="s">
        <v>185</v>
      </c>
      <c r="C2950" s="83" t="s">
        <v>37</v>
      </c>
      <c r="D2950" s="59">
        <v>209</v>
      </c>
      <c r="E2950" s="58" t="s">
        <v>235</v>
      </c>
      <c r="F2950" s="52"/>
    </row>
    <row r="2951" spans="1:6" x14ac:dyDescent="0.15">
      <c r="A2951" s="84">
        <v>143266956</v>
      </c>
      <c r="B2951" s="41" t="s">
        <v>185</v>
      </c>
      <c r="C2951" s="83" t="s">
        <v>37</v>
      </c>
      <c r="D2951" s="61">
        <v>232</v>
      </c>
      <c r="E2951" s="58" t="s">
        <v>235</v>
      </c>
      <c r="F2951" s="52"/>
    </row>
    <row r="2952" spans="1:6" x14ac:dyDescent="0.15">
      <c r="A2952" s="84">
        <v>143266966</v>
      </c>
      <c r="B2952" s="41" t="s">
        <v>185</v>
      </c>
      <c r="C2952" s="83" t="s">
        <v>7</v>
      </c>
      <c r="D2952" s="61">
        <v>140</v>
      </c>
      <c r="E2952" s="58" t="s">
        <v>235</v>
      </c>
      <c r="F2952" s="52"/>
    </row>
    <row r="2953" spans="1:6" x14ac:dyDescent="0.15">
      <c r="A2953" s="82">
        <v>143266966</v>
      </c>
      <c r="B2953" s="41" t="s">
        <v>185</v>
      </c>
      <c r="C2953" s="83" t="s">
        <v>7</v>
      </c>
      <c r="D2953" s="59">
        <v>140</v>
      </c>
      <c r="E2953" s="58" t="s">
        <v>235</v>
      </c>
      <c r="F2953" s="52"/>
    </row>
    <row r="2954" spans="1:6" x14ac:dyDescent="0.15">
      <c r="A2954" s="82">
        <v>143266966</v>
      </c>
      <c r="B2954" s="41" t="s">
        <v>185</v>
      </c>
      <c r="C2954" s="83" t="s">
        <v>7</v>
      </c>
      <c r="D2954" s="59">
        <v>17818</v>
      </c>
      <c r="E2954" s="58" t="s">
        <v>235</v>
      </c>
      <c r="F2954" s="52"/>
    </row>
    <row r="2955" spans="1:6" x14ac:dyDescent="0.15">
      <c r="A2955" s="82">
        <v>143266968</v>
      </c>
      <c r="B2955" s="41" t="s">
        <v>185</v>
      </c>
      <c r="C2955" s="83" t="s">
        <v>7</v>
      </c>
      <c r="D2955" s="59">
        <v>1838</v>
      </c>
      <c r="E2955" s="58" t="s">
        <v>235</v>
      </c>
      <c r="F2955" s="52"/>
    </row>
    <row r="2956" spans="1:6" x14ac:dyDescent="0.15">
      <c r="A2956" s="82">
        <v>143266973</v>
      </c>
      <c r="B2956" s="41" t="s">
        <v>185</v>
      </c>
      <c r="C2956" s="83" t="s">
        <v>37</v>
      </c>
      <c r="D2956" s="59">
        <v>743</v>
      </c>
      <c r="E2956" s="58" t="s">
        <v>235</v>
      </c>
      <c r="F2956" s="52"/>
    </row>
    <row r="2957" spans="1:6" x14ac:dyDescent="0.15">
      <c r="A2957" s="84">
        <v>143266973</v>
      </c>
      <c r="B2957" s="41" t="s">
        <v>185</v>
      </c>
      <c r="C2957" s="83" t="s">
        <v>37</v>
      </c>
      <c r="D2957" s="61">
        <v>2970</v>
      </c>
      <c r="E2957" s="58" t="s">
        <v>235</v>
      </c>
      <c r="F2957" s="52"/>
    </row>
    <row r="2958" spans="1:6" x14ac:dyDescent="0.15">
      <c r="A2958" s="82">
        <v>143266980</v>
      </c>
      <c r="B2958" s="41" t="s">
        <v>185</v>
      </c>
      <c r="C2958" s="83" t="s">
        <v>78</v>
      </c>
      <c r="D2958" s="59">
        <v>1300</v>
      </c>
      <c r="E2958" s="58" t="s">
        <v>235</v>
      </c>
      <c r="F2958" s="52"/>
    </row>
    <row r="2959" spans="1:6" x14ac:dyDescent="0.15">
      <c r="A2959" s="82">
        <v>143266988</v>
      </c>
      <c r="B2959" s="41" t="s">
        <v>185</v>
      </c>
      <c r="C2959" s="83" t="s">
        <v>37</v>
      </c>
      <c r="D2959" s="59">
        <v>1671</v>
      </c>
      <c r="E2959" s="58" t="s">
        <v>235</v>
      </c>
      <c r="F2959" s="52"/>
    </row>
    <row r="2960" spans="1:6" x14ac:dyDescent="0.15">
      <c r="A2960" s="82">
        <v>143266988</v>
      </c>
      <c r="B2960" s="41" t="s">
        <v>185</v>
      </c>
      <c r="C2960" s="83" t="s">
        <v>37</v>
      </c>
      <c r="D2960" s="59">
        <v>1044</v>
      </c>
      <c r="E2960" s="58" t="s">
        <v>235</v>
      </c>
      <c r="F2960" s="52"/>
    </row>
    <row r="2961" spans="1:6" x14ac:dyDescent="0.15">
      <c r="A2961" s="82">
        <v>143266989</v>
      </c>
      <c r="B2961" s="41" t="s">
        <v>185</v>
      </c>
      <c r="C2961" s="83" t="s">
        <v>37</v>
      </c>
      <c r="D2961" s="59">
        <v>743</v>
      </c>
      <c r="E2961" s="58" t="s">
        <v>235</v>
      </c>
      <c r="F2961" s="52"/>
    </row>
    <row r="2962" spans="1:6" x14ac:dyDescent="0.15">
      <c r="A2962" s="84">
        <v>143266989</v>
      </c>
      <c r="B2962" s="41" t="s">
        <v>185</v>
      </c>
      <c r="C2962" s="83" t="s">
        <v>37</v>
      </c>
      <c r="D2962" s="61">
        <v>3712</v>
      </c>
      <c r="E2962" s="58" t="s">
        <v>235</v>
      </c>
      <c r="F2962" s="52"/>
    </row>
    <row r="2963" spans="1:6" x14ac:dyDescent="0.15">
      <c r="A2963" s="82">
        <v>143267002</v>
      </c>
      <c r="B2963" s="41" t="s">
        <v>185</v>
      </c>
      <c r="C2963" s="83" t="s">
        <v>37</v>
      </c>
      <c r="D2963" s="59">
        <v>836</v>
      </c>
      <c r="E2963" s="58" t="s">
        <v>235</v>
      </c>
      <c r="F2963" s="52"/>
    </row>
    <row r="2964" spans="1:6" x14ac:dyDescent="0.15">
      <c r="A2964" s="84">
        <v>143267002</v>
      </c>
      <c r="B2964" s="41" t="s">
        <v>185</v>
      </c>
      <c r="C2964" s="83" t="s">
        <v>37</v>
      </c>
      <c r="D2964" s="61">
        <v>232</v>
      </c>
      <c r="E2964" s="58" t="s">
        <v>235</v>
      </c>
      <c r="F2964" s="52"/>
    </row>
    <row r="2965" spans="1:6" x14ac:dyDescent="0.15">
      <c r="A2965" s="84">
        <v>143267002</v>
      </c>
      <c r="B2965" s="41" t="s">
        <v>185</v>
      </c>
      <c r="C2965" s="83" t="s">
        <v>37</v>
      </c>
      <c r="D2965" s="61">
        <v>116</v>
      </c>
      <c r="E2965" s="58" t="s">
        <v>235</v>
      </c>
      <c r="F2965" s="52"/>
    </row>
    <row r="2966" spans="1:6" x14ac:dyDescent="0.15">
      <c r="A2966" s="82">
        <v>143267004</v>
      </c>
      <c r="B2966" s="41" t="s">
        <v>185</v>
      </c>
      <c r="C2966" s="83" t="s">
        <v>37</v>
      </c>
      <c r="D2966" s="59">
        <v>557</v>
      </c>
      <c r="E2966" s="58" t="s">
        <v>235</v>
      </c>
      <c r="F2966" s="52"/>
    </row>
    <row r="2967" spans="1:6" x14ac:dyDescent="0.15">
      <c r="A2967" s="82">
        <v>143267004</v>
      </c>
      <c r="B2967" s="41" t="s">
        <v>185</v>
      </c>
      <c r="C2967" s="83" t="s">
        <v>37</v>
      </c>
      <c r="D2967" s="59">
        <v>372</v>
      </c>
      <c r="E2967" s="58" t="s">
        <v>235</v>
      </c>
      <c r="F2967" s="52"/>
    </row>
    <row r="2968" spans="1:6" x14ac:dyDescent="0.15">
      <c r="A2968" s="82">
        <v>143267009</v>
      </c>
      <c r="B2968" s="41" t="s">
        <v>185</v>
      </c>
      <c r="C2968" s="83" t="s">
        <v>7</v>
      </c>
      <c r="D2968" s="59">
        <v>2228</v>
      </c>
      <c r="E2968" s="58" t="s">
        <v>235</v>
      </c>
      <c r="F2968" s="52"/>
    </row>
    <row r="2969" spans="1:6" x14ac:dyDescent="0.15">
      <c r="A2969" s="84">
        <v>143267010</v>
      </c>
      <c r="B2969" s="41" t="s">
        <v>186</v>
      </c>
      <c r="C2969" s="83" t="s">
        <v>7</v>
      </c>
      <c r="D2969" s="61">
        <v>1940</v>
      </c>
      <c r="E2969" s="58" t="s">
        <v>235</v>
      </c>
      <c r="F2969" s="52"/>
    </row>
    <row r="2970" spans="1:6" x14ac:dyDescent="0.15">
      <c r="A2970" s="82">
        <v>143267010</v>
      </c>
      <c r="B2970" s="41" t="s">
        <v>186</v>
      </c>
      <c r="C2970" s="83" t="s">
        <v>7</v>
      </c>
      <c r="D2970" s="59">
        <v>1040</v>
      </c>
      <c r="E2970" s="58" t="s">
        <v>235</v>
      </c>
      <c r="F2970" s="52"/>
    </row>
    <row r="2971" spans="1:6" x14ac:dyDescent="0.15">
      <c r="A2971" s="84">
        <v>143267030</v>
      </c>
      <c r="B2971" s="41" t="s">
        <v>185</v>
      </c>
      <c r="C2971" s="83" t="s">
        <v>37</v>
      </c>
      <c r="D2971" s="61">
        <v>279</v>
      </c>
      <c r="E2971" s="58" t="s">
        <v>235</v>
      </c>
      <c r="F2971" s="52"/>
    </row>
    <row r="2972" spans="1:6" x14ac:dyDescent="0.15">
      <c r="A2972" s="82">
        <v>143267030</v>
      </c>
      <c r="B2972" s="41" t="s">
        <v>185</v>
      </c>
      <c r="C2972" s="83" t="s">
        <v>37</v>
      </c>
      <c r="D2972" s="59">
        <v>372</v>
      </c>
      <c r="E2972" s="58" t="s">
        <v>235</v>
      </c>
      <c r="F2972" s="52"/>
    </row>
    <row r="2973" spans="1:6" x14ac:dyDescent="0.15">
      <c r="A2973" s="84">
        <v>143267031</v>
      </c>
      <c r="B2973" s="41" t="s">
        <v>185</v>
      </c>
      <c r="C2973" s="83" t="s">
        <v>37</v>
      </c>
      <c r="D2973" s="61">
        <v>232</v>
      </c>
      <c r="E2973" s="58" t="s">
        <v>235</v>
      </c>
      <c r="F2973" s="52"/>
    </row>
    <row r="2974" spans="1:6" x14ac:dyDescent="0.15">
      <c r="A2974" s="84">
        <v>143267031</v>
      </c>
      <c r="B2974" s="41" t="s">
        <v>185</v>
      </c>
      <c r="C2974" s="83" t="s">
        <v>37</v>
      </c>
      <c r="D2974" s="61">
        <v>2088</v>
      </c>
      <c r="E2974" s="58" t="s">
        <v>235</v>
      </c>
      <c r="F2974" s="52"/>
    </row>
    <row r="2975" spans="1:6" x14ac:dyDescent="0.15">
      <c r="A2975" s="82">
        <v>143267033</v>
      </c>
      <c r="B2975" s="41" t="s">
        <v>186</v>
      </c>
      <c r="C2975" s="83" t="s">
        <v>37</v>
      </c>
      <c r="D2975" s="59">
        <v>209</v>
      </c>
      <c r="E2975" s="58" t="s">
        <v>235</v>
      </c>
      <c r="F2975" s="52"/>
    </row>
    <row r="2976" spans="1:6" x14ac:dyDescent="0.15">
      <c r="A2976" s="84">
        <v>143267033</v>
      </c>
      <c r="B2976" s="41" t="s">
        <v>186</v>
      </c>
      <c r="C2976" s="83" t="s">
        <v>37</v>
      </c>
      <c r="D2976" s="61">
        <v>279</v>
      </c>
      <c r="E2976" s="58" t="s">
        <v>235</v>
      </c>
      <c r="F2976" s="52"/>
    </row>
    <row r="2977" spans="1:6" x14ac:dyDescent="0.15">
      <c r="A2977" s="82">
        <v>143267039</v>
      </c>
      <c r="B2977" s="41" t="s">
        <v>186</v>
      </c>
      <c r="C2977" s="83" t="s">
        <v>78</v>
      </c>
      <c r="D2977" s="59">
        <v>13753</v>
      </c>
      <c r="E2977" s="58" t="s">
        <v>235</v>
      </c>
      <c r="F2977" s="52"/>
    </row>
    <row r="2978" spans="1:6" x14ac:dyDescent="0.15">
      <c r="A2978" s="82">
        <v>143277052</v>
      </c>
      <c r="B2978" s="41" t="s">
        <v>185</v>
      </c>
      <c r="C2978" s="83" t="s">
        <v>37</v>
      </c>
      <c r="D2978" s="59">
        <v>836</v>
      </c>
      <c r="E2978" s="58" t="s">
        <v>235</v>
      </c>
      <c r="F2978" s="52"/>
    </row>
    <row r="2979" spans="1:6" x14ac:dyDescent="0.15">
      <c r="A2979" s="82">
        <v>143277052</v>
      </c>
      <c r="B2979" s="41" t="s">
        <v>185</v>
      </c>
      <c r="C2979" s="83" t="s">
        <v>37</v>
      </c>
      <c r="D2979" s="59">
        <v>464</v>
      </c>
      <c r="E2979" s="58" t="s">
        <v>235</v>
      </c>
      <c r="F2979" s="52"/>
    </row>
    <row r="2980" spans="1:6" x14ac:dyDescent="0.15">
      <c r="A2980" s="82">
        <v>143277052</v>
      </c>
      <c r="B2980" s="41" t="s">
        <v>185</v>
      </c>
      <c r="C2980" s="83" t="s">
        <v>37</v>
      </c>
      <c r="D2980" s="59">
        <v>2088</v>
      </c>
      <c r="E2980" s="58" t="s">
        <v>235</v>
      </c>
      <c r="F2980" s="52"/>
    </row>
    <row r="2981" spans="1:6" x14ac:dyDescent="0.15">
      <c r="A2981" s="82">
        <v>143277053</v>
      </c>
      <c r="B2981" s="41" t="s">
        <v>185</v>
      </c>
      <c r="C2981" s="83" t="s">
        <v>37</v>
      </c>
      <c r="D2981" s="59">
        <v>1114</v>
      </c>
      <c r="E2981" s="58" t="s">
        <v>235</v>
      </c>
      <c r="F2981" s="52"/>
    </row>
    <row r="2982" spans="1:6" x14ac:dyDescent="0.15">
      <c r="A2982" s="82">
        <v>143277053</v>
      </c>
      <c r="B2982" s="41" t="s">
        <v>185</v>
      </c>
      <c r="C2982" s="83" t="s">
        <v>37</v>
      </c>
      <c r="D2982" s="59">
        <v>743</v>
      </c>
      <c r="E2982" s="58" t="s">
        <v>235</v>
      </c>
      <c r="F2982" s="52"/>
    </row>
    <row r="2983" spans="1:6" x14ac:dyDescent="0.15">
      <c r="A2983" s="82">
        <v>143277067</v>
      </c>
      <c r="B2983" s="41" t="s">
        <v>186</v>
      </c>
      <c r="C2983" s="83" t="s">
        <v>78</v>
      </c>
      <c r="D2983" s="59">
        <v>1114</v>
      </c>
      <c r="E2983" s="58" t="s">
        <v>235</v>
      </c>
      <c r="F2983" s="52"/>
    </row>
    <row r="2984" spans="1:6" x14ac:dyDescent="0.15">
      <c r="A2984" s="82">
        <v>143277074</v>
      </c>
      <c r="B2984" s="41" t="s">
        <v>185</v>
      </c>
      <c r="C2984" s="83" t="s">
        <v>37</v>
      </c>
      <c r="D2984" s="59">
        <v>372</v>
      </c>
      <c r="E2984" s="58" t="s">
        <v>235</v>
      </c>
      <c r="F2984" s="52"/>
    </row>
    <row r="2985" spans="1:6" x14ac:dyDescent="0.15">
      <c r="A2985" s="84">
        <v>143277075</v>
      </c>
      <c r="B2985" s="41" t="s">
        <v>185</v>
      </c>
      <c r="C2985" s="83" t="s">
        <v>37</v>
      </c>
      <c r="D2985" s="61">
        <v>418</v>
      </c>
      <c r="E2985" s="58" t="s">
        <v>235</v>
      </c>
      <c r="F2985" s="52"/>
    </row>
    <row r="2986" spans="1:6" x14ac:dyDescent="0.15">
      <c r="A2986" s="82">
        <v>143277088</v>
      </c>
      <c r="B2986" s="41" t="s">
        <v>185</v>
      </c>
      <c r="C2986" s="83" t="s">
        <v>37</v>
      </c>
      <c r="D2986" s="59">
        <v>1114</v>
      </c>
      <c r="E2986" s="58" t="s">
        <v>235</v>
      </c>
      <c r="F2986" s="52"/>
    </row>
    <row r="2987" spans="1:6" x14ac:dyDescent="0.15">
      <c r="A2987" s="84">
        <v>143277088</v>
      </c>
      <c r="B2987" s="41" t="s">
        <v>185</v>
      </c>
      <c r="C2987" s="83" t="s">
        <v>37</v>
      </c>
      <c r="D2987" s="61">
        <v>4455</v>
      </c>
      <c r="E2987" s="58" t="s">
        <v>235</v>
      </c>
      <c r="F2987" s="52"/>
    </row>
    <row r="2988" spans="1:6" x14ac:dyDescent="0.15">
      <c r="A2988" s="82">
        <v>143277088</v>
      </c>
      <c r="B2988" s="41" t="s">
        <v>185</v>
      </c>
      <c r="C2988" s="83" t="s">
        <v>37</v>
      </c>
      <c r="D2988" s="59">
        <v>372</v>
      </c>
      <c r="E2988" s="58" t="s">
        <v>235</v>
      </c>
      <c r="F2988" s="52"/>
    </row>
    <row r="2989" spans="1:6" x14ac:dyDescent="0.15">
      <c r="A2989" s="82">
        <v>143277089</v>
      </c>
      <c r="B2989" s="41" t="s">
        <v>185</v>
      </c>
      <c r="C2989" s="83" t="s">
        <v>37</v>
      </c>
      <c r="D2989" s="59">
        <v>836</v>
      </c>
      <c r="E2989" s="58" t="s">
        <v>235</v>
      </c>
      <c r="F2989" s="52"/>
    </row>
    <row r="2990" spans="1:6" x14ac:dyDescent="0.15">
      <c r="A2990" s="82">
        <v>143277089</v>
      </c>
      <c r="B2990" s="41" t="s">
        <v>185</v>
      </c>
      <c r="C2990" s="83" t="s">
        <v>37</v>
      </c>
      <c r="D2990" s="59">
        <v>232</v>
      </c>
      <c r="E2990" s="58" t="s">
        <v>235</v>
      </c>
      <c r="F2990" s="52"/>
    </row>
    <row r="2991" spans="1:6" x14ac:dyDescent="0.15">
      <c r="A2991" s="84">
        <v>143277089</v>
      </c>
      <c r="B2991" s="41" t="s">
        <v>185</v>
      </c>
      <c r="C2991" s="83" t="s">
        <v>37</v>
      </c>
      <c r="D2991" s="61">
        <v>2088</v>
      </c>
      <c r="E2991" s="58" t="s">
        <v>235</v>
      </c>
      <c r="F2991" s="52"/>
    </row>
    <row r="2992" spans="1:6" x14ac:dyDescent="0.15">
      <c r="A2992" s="84">
        <v>143277090</v>
      </c>
      <c r="B2992" s="41" t="s">
        <v>186</v>
      </c>
      <c r="C2992" s="83" t="s">
        <v>78</v>
      </c>
      <c r="D2992" s="61">
        <v>1253</v>
      </c>
      <c r="E2992" s="58" t="s">
        <v>235</v>
      </c>
      <c r="F2992" s="52"/>
    </row>
    <row r="2993" spans="1:6" x14ac:dyDescent="0.15">
      <c r="A2993" s="82">
        <v>143277090</v>
      </c>
      <c r="B2993" s="41" t="s">
        <v>186</v>
      </c>
      <c r="C2993" s="83" t="s">
        <v>78</v>
      </c>
      <c r="D2993" s="59">
        <v>2228</v>
      </c>
      <c r="E2993" s="58" t="s">
        <v>235</v>
      </c>
      <c r="F2993" s="52"/>
    </row>
    <row r="2994" spans="1:6" x14ac:dyDescent="0.15">
      <c r="A2994" s="84">
        <v>143277090</v>
      </c>
      <c r="B2994" s="41" t="s">
        <v>186</v>
      </c>
      <c r="C2994" s="83" t="s">
        <v>78</v>
      </c>
      <c r="D2994" s="61">
        <v>25056</v>
      </c>
      <c r="E2994" s="58" t="s">
        <v>235</v>
      </c>
      <c r="F2994" s="52"/>
    </row>
    <row r="2995" spans="1:6" x14ac:dyDescent="0.15">
      <c r="A2995" s="82">
        <v>143277090</v>
      </c>
      <c r="B2995" s="41" t="s">
        <v>186</v>
      </c>
      <c r="C2995" s="83" t="s">
        <v>78</v>
      </c>
      <c r="D2995" s="59">
        <v>4385</v>
      </c>
      <c r="E2995" s="58" t="s">
        <v>235</v>
      </c>
      <c r="F2995" s="52"/>
    </row>
    <row r="2996" spans="1:6" x14ac:dyDescent="0.15">
      <c r="A2996" s="84">
        <v>143277091</v>
      </c>
      <c r="B2996" s="41" t="s">
        <v>186</v>
      </c>
      <c r="C2996" s="83" t="s">
        <v>78</v>
      </c>
      <c r="D2996" s="61">
        <v>1128</v>
      </c>
      <c r="E2996" s="58" t="s">
        <v>235</v>
      </c>
      <c r="F2996" s="52"/>
    </row>
    <row r="2997" spans="1:6" x14ac:dyDescent="0.15">
      <c r="A2997" s="82">
        <v>143277091</v>
      </c>
      <c r="B2997" s="41" t="s">
        <v>186</v>
      </c>
      <c r="C2997" s="83" t="s">
        <v>78</v>
      </c>
      <c r="D2997" s="59">
        <v>961</v>
      </c>
      <c r="E2997" s="58" t="s">
        <v>235</v>
      </c>
      <c r="F2997" s="52"/>
    </row>
    <row r="2998" spans="1:6" x14ac:dyDescent="0.15">
      <c r="A2998" s="84">
        <v>143277091</v>
      </c>
      <c r="B2998" s="41" t="s">
        <v>186</v>
      </c>
      <c r="C2998" s="83" t="s">
        <v>78</v>
      </c>
      <c r="D2998" s="61">
        <v>919</v>
      </c>
      <c r="E2998" s="58" t="s">
        <v>235</v>
      </c>
      <c r="F2998" s="52"/>
    </row>
    <row r="2999" spans="1:6" x14ac:dyDescent="0.15">
      <c r="A2999" s="82">
        <v>143277097</v>
      </c>
      <c r="B2999" s="41" t="s">
        <v>186</v>
      </c>
      <c r="C2999" s="83" t="s">
        <v>7</v>
      </c>
      <c r="D2999" s="59">
        <v>130</v>
      </c>
      <c r="E2999" s="58" t="s">
        <v>235</v>
      </c>
      <c r="F2999" s="52"/>
    </row>
    <row r="3000" spans="1:6" x14ac:dyDescent="0.15">
      <c r="A3000" s="82">
        <v>143277109</v>
      </c>
      <c r="B3000" s="41" t="s">
        <v>185</v>
      </c>
      <c r="C3000" s="83" t="s">
        <v>37</v>
      </c>
      <c r="D3000" s="59">
        <v>464</v>
      </c>
      <c r="E3000" s="58" t="s">
        <v>235</v>
      </c>
      <c r="F3000" s="52"/>
    </row>
    <row r="3001" spans="1:6" x14ac:dyDescent="0.15">
      <c r="A3001" s="84">
        <v>143277109</v>
      </c>
      <c r="B3001" s="41" t="s">
        <v>185</v>
      </c>
      <c r="C3001" s="83" t="s">
        <v>37</v>
      </c>
      <c r="D3001" s="61">
        <v>836</v>
      </c>
      <c r="E3001" s="58" t="s">
        <v>235</v>
      </c>
      <c r="F3001" s="52"/>
    </row>
    <row r="3002" spans="1:6" x14ac:dyDescent="0.15">
      <c r="A3002" s="82">
        <v>143277109</v>
      </c>
      <c r="B3002" s="41" t="s">
        <v>185</v>
      </c>
      <c r="C3002" s="83" t="s">
        <v>37</v>
      </c>
      <c r="D3002" s="59">
        <v>232</v>
      </c>
      <c r="E3002" s="58" t="s">
        <v>235</v>
      </c>
      <c r="F3002" s="52"/>
    </row>
    <row r="3003" spans="1:6" x14ac:dyDescent="0.15">
      <c r="A3003" s="82">
        <v>143277109</v>
      </c>
      <c r="B3003" s="41" t="s">
        <v>185</v>
      </c>
      <c r="C3003" s="83" t="s">
        <v>37</v>
      </c>
      <c r="D3003" s="59">
        <v>2005</v>
      </c>
      <c r="E3003" s="58" t="s">
        <v>235</v>
      </c>
      <c r="F3003" s="52"/>
    </row>
    <row r="3004" spans="1:6" x14ac:dyDescent="0.15">
      <c r="A3004" s="82">
        <v>143277110</v>
      </c>
      <c r="B3004" s="41" t="s">
        <v>185</v>
      </c>
      <c r="C3004" s="83" t="s">
        <v>37</v>
      </c>
      <c r="D3004" s="59">
        <v>1485</v>
      </c>
      <c r="E3004" s="58" t="s">
        <v>235</v>
      </c>
      <c r="F3004" s="52"/>
    </row>
    <row r="3005" spans="1:6" x14ac:dyDescent="0.15">
      <c r="A3005" s="84">
        <v>143277110</v>
      </c>
      <c r="B3005" s="41" t="s">
        <v>185</v>
      </c>
      <c r="C3005" s="83" t="s">
        <v>37</v>
      </c>
      <c r="D3005" s="61">
        <v>7424</v>
      </c>
      <c r="E3005" s="58" t="s">
        <v>235</v>
      </c>
      <c r="F3005" s="52"/>
    </row>
    <row r="3006" spans="1:6" x14ac:dyDescent="0.15">
      <c r="A3006" s="84">
        <v>143277110</v>
      </c>
      <c r="B3006" s="41" t="s">
        <v>185</v>
      </c>
      <c r="C3006" s="83" t="s">
        <v>37</v>
      </c>
      <c r="D3006" s="61">
        <v>2228</v>
      </c>
      <c r="E3006" s="58" t="s">
        <v>235</v>
      </c>
      <c r="F3006" s="52"/>
    </row>
    <row r="3007" spans="1:6" x14ac:dyDescent="0.15">
      <c r="A3007" s="82">
        <v>143277110</v>
      </c>
      <c r="B3007" s="41" t="s">
        <v>185</v>
      </c>
      <c r="C3007" s="83" t="s">
        <v>37</v>
      </c>
      <c r="D3007" s="59">
        <v>743</v>
      </c>
      <c r="E3007" s="58" t="s">
        <v>235</v>
      </c>
      <c r="F3007" s="52"/>
    </row>
    <row r="3008" spans="1:6" x14ac:dyDescent="0.15">
      <c r="A3008" s="82">
        <v>143277123</v>
      </c>
      <c r="B3008" s="41" t="s">
        <v>186</v>
      </c>
      <c r="C3008" s="83" t="s">
        <v>37</v>
      </c>
      <c r="D3008" s="59">
        <v>743</v>
      </c>
      <c r="E3008" s="58" t="s">
        <v>235</v>
      </c>
      <c r="F3008" s="52"/>
    </row>
    <row r="3009" spans="1:6" x14ac:dyDescent="0.15">
      <c r="A3009" s="84">
        <v>143277123</v>
      </c>
      <c r="B3009" s="41" t="s">
        <v>186</v>
      </c>
      <c r="C3009" s="83" t="s">
        <v>37</v>
      </c>
      <c r="D3009" s="61">
        <v>1485</v>
      </c>
      <c r="E3009" s="58" t="s">
        <v>235</v>
      </c>
      <c r="F3009" s="52"/>
    </row>
    <row r="3010" spans="1:6" x14ac:dyDescent="0.15">
      <c r="A3010" s="84">
        <v>143277123</v>
      </c>
      <c r="B3010" s="41" t="s">
        <v>186</v>
      </c>
      <c r="C3010" s="83" t="s">
        <v>37</v>
      </c>
      <c r="D3010" s="61">
        <v>557</v>
      </c>
      <c r="E3010" s="58" t="s">
        <v>235</v>
      </c>
      <c r="F3010" s="52"/>
    </row>
    <row r="3011" spans="1:6" x14ac:dyDescent="0.15">
      <c r="A3011" s="82">
        <v>143277124</v>
      </c>
      <c r="B3011" s="41" t="s">
        <v>186</v>
      </c>
      <c r="C3011" s="83" t="s">
        <v>37</v>
      </c>
      <c r="D3011" s="59">
        <v>836</v>
      </c>
      <c r="E3011" s="58" t="s">
        <v>235</v>
      </c>
      <c r="F3011" s="52"/>
    </row>
    <row r="3012" spans="1:6" x14ac:dyDescent="0.15">
      <c r="A3012" s="82">
        <v>143277124</v>
      </c>
      <c r="B3012" s="41" t="s">
        <v>186</v>
      </c>
      <c r="C3012" s="83" t="s">
        <v>37</v>
      </c>
      <c r="D3012" s="59">
        <v>2088</v>
      </c>
      <c r="E3012" s="58" t="s">
        <v>235</v>
      </c>
      <c r="F3012" s="52"/>
    </row>
    <row r="3013" spans="1:6" x14ac:dyDescent="0.15">
      <c r="A3013" s="84">
        <v>143277124</v>
      </c>
      <c r="B3013" s="41" t="s">
        <v>186</v>
      </c>
      <c r="C3013" s="83" t="s">
        <v>37</v>
      </c>
      <c r="D3013" s="61">
        <v>116</v>
      </c>
      <c r="E3013" s="58" t="s">
        <v>235</v>
      </c>
      <c r="F3013" s="52"/>
    </row>
    <row r="3014" spans="1:6" x14ac:dyDescent="0.15">
      <c r="A3014" s="84">
        <v>143287132</v>
      </c>
      <c r="B3014" s="41" t="s">
        <v>186</v>
      </c>
      <c r="C3014" s="83" t="s">
        <v>37</v>
      </c>
      <c r="D3014" s="61">
        <v>836</v>
      </c>
      <c r="E3014" s="58" t="s">
        <v>235</v>
      </c>
      <c r="F3014" s="52"/>
    </row>
    <row r="3015" spans="1:6" x14ac:dyDescent="0.15">
      <c r="A3015" s="82">
        <v>143287132</v>
      </c>
      <c r="B3015" s="41" t="s">
        <v>186</v>
      </c>
      <c r="C3015" s="83" t="s">
        <v>37</v>
      </c>
      <c r="D3015" s="59">
        <v>1044</v>
      </c>
      <c r="E3015" s="58" t="s">
        <v>235</v>
      </c>
      <c r="F3015" s="52"/>
    </row>
    <row r="3016" spans="1:6" x14ac:dyDescent="0.15">
      <c r="A3016" s="84">
        <v>143287132</v>
      </c>
      <c r="B3016" s="41" t="s">
        <v>186</v>
      </c>
      <c r="C3016" s="83" t="s">
        <v>37</v>
      </c>
      <c r="D3016" s="61">
        <v>116</v>
      </c>
      <c r="E3016" s="58" t="s">
        <v>235</v>
      </c>
      <c r="F3016" s="52"/>
    </row>
    <row r="3017" spans="1:6" x14ac:dyDescent="0.15">
      <c r="A3017" s="82">
        <v>143287133</v>
      </c>
      <c r="B3017" s="41" t="s">
        <v>186</v>
      </c>
      <c r="C3017" s="83" t="s">
        <v>37</v>
      </c>
      <c r="D3017" s="59">
        <v>1114</v>
      </c>
      <c r="E3017" s="58" t="s">
        <v>235</v>
      </c>
      <c r="F3017" s="52"/>
    </row>
    <row r="3018" spans="1:6" x14ac:dyDescent="0.15">
      <c r="A3018" s="84">
        <v>143287136</v>
      </c>
      <c r="B3018" s="41" t="s">
        <v>186</v>
      </c>
      <c r="C3018" s="83" t="s">
        <v>37</v>
      </c>
      <c r="D3018" s="61">
        <v>70</v>
      </c>
      <c r="E3018" s="58" t="s">
        <v>235</v>
      </c>
      <c r="F3018" s="52"/>
    </row>
    <row r="3019" spans="1:6" x14ac:dyDescent="0.15">
      <c r="A3019" s="82">
        <v>143287152</v>
      </c>
      <c r="B3019" s="41" t="s">
        <v>186</v>
      </c>
      <c r="C3019" s="83" t="s">
        <v>37</v>
      </c>
      <c r="D3019" s="59">
        <v>418</v>
      </c>
      <c r="E3019" s="58" t="s">
        <v>235</v>
      </c>
      <c r="F3019" s="52"/>
    </row>
    <row r="3020" spans="1:6" x14ac:dyDescent="0.15">
      <c r="A3020" s="84">
        <v>143287152</v>
      </c>
      <c r="B3020" s="41" t="s">
        <v>186</v>
      </c>
      <c r="C3020" s="83" t="s">
        <v>37</v>
      </c>
      <c r="D3020" s="61">
        <v>279</v>
      </c>
      <c r="E3020" s="58" t="s">
        <v>235</v>
      </c>
      <c r="F3020" s="52"/>
    </row>
    <row r="3021" spans="1:6" x14ac:dyDescent="0.15">
      <c r="A3021" s="82">
        <v>143287152</v>
      </c>
      <c r="B3021" s="41" t="s">
        <v>186</v>
      </c>
      <c r="C3021" s="83" t="s">
        <v>37</v>
      </c>
      <c r="D3021" s="59">
        <v>418</v>
      </c>
      <c r="E3021" s="58" t="s">
        <v>235</v>
      </c>
      <c r="F3021" s="52"/>
    </row>
    <row r="3022" spans="1:6" x14ac:dyDescent="0.15">
      <c r="A3022" s="84">
        <v>143287152</v>
      </c>
      <c r="B3022" s="41" t="s">
        <v>186</v>
      </c>
      <c r="C3022" s="83" t="s">
        <v>37</v>
      </c>
      <c r="D3022" s="61">
        <v>418</v>
      </c>
      <c r="E3022" s="58" t="s">
        <v>235</v>
      </c>
      <c r="F3022" s="52"/>
    </row>
    <row r="3023" spans="1:6" x14ac:dyDescent="0.15">
      <c r="A3023" s="82">
        <v>143287152</v>
      </c>
      <c r="B3023" s="41" t="s">
        <v>186</v>
      </c>
      <c r="C3023" s="83" t="s">
        <v>37</v>
      </c>
      <c r="D3023" s="59">
        <v>140</v>
      </c>
      <c r="E3023" s="58" t="s">
        <v>235</v>
      </c>
      <c r="F3023" s="52"/>
    </row>
    <row r="3024" spans="1:6" x14ac:dyDescent="0.15">
      <c r="A3024" s="82">
        <v>143287159</v>
      </c>
      <c r="B3024" s="41" t="s">
        <v>186</v>
      </c>
      <c r="C3024" s="83" t="s">
        <v>37</v>
      </c>
      <c r="D3024" s="59">
        <v>335</v>
      </c>
      <c r="E3024" s="58" t="s">
        <v>235</v>
      </c>
      <c r="F3024" s="52"/>
    </row>
    <row r="3025" spans="1:6" x14ac:dyDescent="0.15">
      <c r="A3025" s="84">
        <v>143287159</v>
      </c>
      <c r="B3025" s="41" t="s">
        <v>186</v>
      </c>
      <c r="C3025" s="83" t="s">
        <v>37</v>
      </c>
      <c r="D3025" s="61">
        <v>743</v>
      </c>
      <c r="E3025" s="58" t="s">
        <v>235</v>
      </c>
      <c r="F3025" s="52"/>
    </row>
    <row r="3026" spans="1:6" x14ac:dyDescent="0.15">
      <c r="A3026" s="82">
        <v>143287159</v>
      </c>
      <c r="B3026" s="41" t="s">
        <v>186</v>
      </c>
      <c r="C3026" s="83" t="s">
        <v>37</v>
      </c>
      <c r="D3026" s="59">
        <v>1671</v>
      </c>
      <c r="E3026" s="58" t="s">
        <v>235</v>
      </c>
      <c r="F3026" s="52"/>
    </row>
    <row r="3027" spans="1:6" x14ac:dyDescent="0.15">
      <c r="A3027" s="82">
        <v>143287163</v>
      </c>
      <c r="B3027" s="41" t="s">
        <v>186</v>
      </c>
      <c r="C3027" s="83" t="s">
        <v>37</v>
      </c>
      <c r="D3027" s="59">
        <v>836</v>
      </c>
      <c r="E3027" s="58" t="s">
        <v>235</v>
      </c>
      <c r="F3027" s="52"/>
    </row>
    <row r="3028" spans="1:6" x14ac:dyDescent="0.15">
      <c r="A3028" s="84">
        <v>143287163</v>
      </c>
      <c r="B3028" s="41" t="s">
        <v>186</v>
      </c>
      <c r="C3028" s="83" t="s">
        <v>37</v>
      </c>
      <c r="D3028" s="61">
        <v>836</v>
      </c>
      <c r="E3028" s="58" t="s">
        <v>235</v>
      </c>
      <c r="F3028" s="52"/>
    </row>
    <row r="3029" spans="1:6" x14ac:dyDescent="0.15">
      <c r="A3029" s="84">
        <v>143287169</v>
      </c>
      <c r="B3029" s="41" t="s">
        <v>186</v>
      </c>
      <c r="C3029" s="83" t="s">
        <v>78</v>
      </c>
      <c r="D3029" s="61">
        <v>502</v>
      </c>
      <c r="E3029" s="58" t="s">
        <v>235</v>
      </c>
      <c r="F3029" s="52"/>
    </row>
    <row r="3030" spans="1:6" x14ac:dyDescent="0.15">
      <c r="A3030" s="82">
        <v>143287169</v>
      </c>
      <c r="B3030" s="41" t="s">
        <v>186</v>
      </c>
      <c r="C3030" s="83" t="s">
        <v>78</v>
      </c>
      <c r="D3030" s="59">
        <v>650</v>
      </c>
      <c r="E3030" s="58" t="s">
        <v>235</v>
      </c>
      <c r="F3030" s="52"/>
    </row>
    <row r="3031" spans="1:6" x14ac:dyDescent="0.15">
      <c r="A3031" s="84">
        <v>143287172</v>
      </c>
      <c r="B3031" s="41" t="s">
        <v>186</v>
      </c>
      <c r="C3031" s="83" t="s">
        <v>7</v>
      </c>
      <c r="D3031" s="61">
        <v>891</v>
      </c>
      <c r="E3031" s="58" t="s">
        <v>235</v>
      </c>
      <c r="F3031" s="52"/>
    </row>
    <row r="3032" spans="1:6" x14ac:dyDescent="0.15">
      <c r="A3032" s="84">
        <v>143287173</v>
      </c>
      <c r="B3032" s="41" t="s">
        <v>186</v>
      </c>
      <c r="C3032" s="83" t="s">
        <v>7</v>
      </c>
      <c r="D3032" s="61">
        <v>669</v>
      </c>
      <c r="E3032" s="58" t="s">
        <v>235</v>
      </c>
      <c r="F3032" s="52"/>
    </row>
    <row r="3033" spans="1:6" x14ac:dyDescent="0.15">
      <c r="A3033" s="84">
        <v>143287181</v>
      </c>
      <c r="B3033" s="41" t="s">
        <v>186</v>
      </c>
      <c r="C3033" s="83" t="s">
        <v>37</v>
      </c>
      <c r="D3033" s="61">
        <v>743</v>
      </c>
      <c r="E3033" s="58" t="s">
        <v>235</v>
      </c>
      <c r="F3033" s="52"/>
    </row>
    <row r="3034" spans="1:6" x14ac:dyDescent="0.15">
      <c r="A3034" s="82">
        <v>143287181</v>
      </c>
      <c r="B3034" s="41" t="s">
        <v>186</v>
      </c>
      <c r="C3034" s="83" t="s">
        <v>37</v>
      </c>
      <c r="D3034" s="59">
        <v>2970</v>
      </c>
      <c r="E3034" s="58" t="s">
        <v>235</v>
      </c>
      <c r="F3034" s="52"/>
    </row>
    <row r="3035" spans="1:6" x14ac:dyDescent="0.15">
      <c r="A3035" s="84">
        <v>143287181</v>
      </c>
      <c r="B3035" s="41" t="s">
        <v>186</v>
      </c>
      <c r="C3035" s="83" t="s">
        <v>37</v>
      </c>
      <c r="D3035" s="61">
        <v>1671</v>
      </c>
      <c r="E3035" s="58" t="s">
        <v>235</v>
      </c>
      <c r="F3035" s="52"/>
    </row>
    <row r="3036" spans="1:6" x14ac:dyDescent="0.15">
      <c r="A3036" s="82">
        <v>143287181</v>
      </c>
      <c r="B3036" s="41" t="s">
        <v>186</v>
      </c>
      <c r="C3036" s="83" t="s">
        <v>37</v>
      </c>
      <c r="D3036" s="59">
        <v>372</v>
      </c>
      <c r="E3036" s="58" t="s">
        <v>235</v>
      </c>
      <c r="F3036" s="52"/>
    </row>
    <row r="3037" spans="1:6" x14ac:dyDescent="0.15">
      <c r="A3037" s="82">
        <v>143287185</v>
      </c>
      <c r="B3037" s="41" t="s">
        <v>186</v>
      </c>
      <c r="C3037" s="83" t="s">
        <v>37</v>
      </c>
      <c r="D3037" s="59">
        <v>279</v>
      </c>
      <c r="E3037" s="58" t="s">
        <v>235</v>
      </c>
      <c r="F3037" s="52"/>
    </row>
    <row r="3038" spans="1:6" x14ac:dyDescent="0.15">
      <c r="A3038" s="84">
        <v>143287185</v>
      </c>
      <c r="B3038" s="41" t="s">
        <v>186</v>
      </c>
      <c r="C3038" s="83" t="s">
        <v>37</v>
      </c>
      <c r="D3038" s="61">
        <v>836</v>
      </c>
      <c r="E3038" s="58" t="s">
        <v>235</v>
      </c>
      <c r="F3038" s="52"/>
    </row>
    <row r="3039" spans="1:6" x14ac:dyDescent="0.15">
      <c r="A3039" s="82">
        <v>143287185</v>
      </c>
      <c r="B3039" s="41" t="s">
        <v>186</v>
      </c>
      <c r="C3039" s="83" t="s">
        <v>37</v>
      </c>
      <c r="D3039" s="59">
        <v>232</v>
      </c>
      <c r="E3039" s="58" t="s">
        <v>235</v>
      </c>
      <c r="F3039" s="52"/>
    </row>
    <row r="3040" spans="1:6" x14ac:dyDescent="0.15">
      <c r="A3040" s="82">
        <v>143287208</v>
      </c>
      <c r="B3040" s="41" t="s">
        <v>186</v>
      </c>
      <c r="C3040" s="83" t="s">
        <v>37</v>
      </c>
      <c r="D3040" s="59">
        <v>1114</v>
      </c>
      <c r="E3040" s="58" t="s">
        <v>235</v>
      </c>
      <c r="F3040" s="52"/>
    </row>
    <row r="3041" spans="1:6" x14ac:dyDescent="0.15">
      <c r="A3041" s="84">
        <v>143287208</v>
      </c>
      <c r="B3041" s="41" t="s">
        <v>186</v>
      </c>
      <c r="C3041" s="83" t="s">
        <v>37</v>
      </c>
      <c r="D3041" s="61">
        <v>1485</v>
      </c>
      <c r="E3041" s="58" t="s">
        <v>235</v>
      </c>
      <c r="F3041" s="52"/>
    </row>
    <row r="3042" spans="1:6" x14ac:dyDescent="0.15">
      <c r="A3042" s="82">
        <v>143287208</v>
      </c>
      <c r="B3042" s="41" t="s">
        <v>186</v>
      </c>
      <c r="C3042" s="83" t="s">
        <v>37</v>
      </c>
      <c r="D3042" s="59">
        <v>5940</v>
      </c>
      <c r="E3042" s="58" t="s">
        <v>235</v>
      </c>
      <c r="F3042" s="52"/>
    </row>
    <row r="3043" spans="1:6" x14ac:dyDescent="0.15">
      <c r="A3043" s="82">
        <v>143287208</v>
      </c>
      <c r="B3043" s="41" t="s">
        <v>186</v>
      </c>
      <c r="C3043" s="83" t="s">
        <v>37</v>
      </c>
      <c r="D3043" s="59">
        <v>3898</v>
      </c>
      <c r="E3043" s="58" t="s">
        <v>235</v>
      </c>
      <c r="F3043" s="52"/>
    </row>
    <row r="3044" spans="1:6" x14ac:dyDescent="0.15">
      <c r="A3044" s="84">
        <v>143287208</v>
      </c>
      <c r="B3044" s="41" t="s">
        <v>186</v>
      </c>
      <c r="C3044" s="83" t="s">
        <v>37</v>
      </c>
      <c r="D3044" s="61">
        <v>743</v>
      </c>
      <c r="E3044" s="58" t="s">
        <v>235</v>
      </c>
      <c r="F3044" s="52"/>
    </row>
    <row r="3045" spans="1:6" x14ac:dyDescent="0.15">
      <c r="A3045" s="84">
        <v>143287212</v>
      </c>
      <c r="B3045" s="41" t="s">
        <v>186</v>
      </c>
      <c r="C3045" s="83" t="s">
        <v>37</v>
      </c>
      <c r="D3045" s="61">
        <v>557</v>
      </c>
      <c r="E3045" s="58" t="s">
        <v>235</v>
      </c>
      <c r="F3045" s="52"/>
    </row>
    <row r="3046" spans="1:6" x14ac:dyDescent="0.15">
      <c r="A3046" s="82">
        <v>143287212</v>
      </c>
      <c r="B3046" s="41" t="s">
        <v>186</v>
      </c>
      <c r="C3046" s="83" t="s">
        <v>37</v>
      </c>
      <c r="D3046" s="59">
        <v>743</v>
      </c>
      <c r="E3046" s="58" t="s">
        <v>235</v>
      </c>
      <c r="F3046" s="52"/>
    </row>
    <row r="3047" spans="1:6" x14ac:dyDescent="0.15">
      <c r="A3047" s="84">
        <v>143287212</v>
      </c>
      <c r="B3047" s="41" t="s">
        <v>186</v>
      </c>
      <c r="C3047" s="83" t="s">
        <v>37</v>
      </c>
      <c r="D3047" s="61">
        <v>2228</v>
      </c>
      <c r="E3047" s="58" t="s">
        <v>235</v>
      </c>
      <c r="F3047" s="52"/>
    </row>
    <row r="3048" spans="1:6" x14ac:dyDescent="0.15">
      <c r="A3048" s="82">
        <v>143287212</v>
      </c>
      <c r="B3048" s="41" t="s">
        <v>186</v>
      </c>
      <c r="C3048" s="83" t="s">
        <v>37</v>
      </c>
      <c r="D3048" s="59">
        <v>2228</v>
      </c>
      <c r="E3048" s="58" t="s">
        <v>235</v>
      </c>
      <c r="F3048" s="52"/>
    </row>
    <row r="3049" spans="1:6" x14ac:dyDescent="0.15">
      <c r="A3049" s="84">
        <v>143287212</v>
      </c>
      <c r="B3049" s="41" t="s">
        <v>186</v>
      </c>
      <c r="C3049" s="83" t="s">
        <v>37</v>
      </c>
      <c r="D3049" s="61">
        <v>186</v>
      </c>
      <c r="E3049" s="58" t="s">
        <v>235</v>
      </c>
      <c r="F3049" s="52"/>
    </row>
    <row r="3050" spans="1:6" x14ac:dyDescent="0.15">
      <c r="A3050" s="84">
        <v>143287213</v>
      </c>
      <c r="B3050" s="41" t="s">
        <v>186</v>
      </c>
      <c r="C3050" s="83" t="s">
        <v>37</v>
      </c>
      <c r="D3050" s="61">
        <v>1253</v>
      </c>
      <c r="E3050" s="58" t="s">
        <v>235</v>
      </c>
      <c r="F3050" s="52"/>
    </row>
    <row r="3051" spans="1:6" x14ac:dyDescent="0.15">
      <c r="A3051" s="82">
        <v>143287214</v>
      </c>
      <c r="B3051" s="41" t="s">
        <v>186</v>
      </c>
      <c r="C3051" s="83" t="s">
        <v>37</v>
      </c>
      <c r="D3051" s="59">
        <v>836</v>
      </c>
      <c r="E3051" s="58" t="s">
        <v>235</v>
      </c>
      <c r="F3051" s="52"/>
    </row>
    <row r="3052" spans="1:6" x14ac:dyDescent="0.15">
      <c r="A3052" s="84">
        <v>143287214</v>
      </c>
      <c r="B3052" s="41" t="s">
        <v>186</v>
      </c>
      <c r="C3052" s="83" t="s">
        <v>37</v>
      </c>
      <c r="D3052" s="61">
        <v>232</v>
      </c>
      <c r="E3052" s="58" t="s">
        <v>235</v>
      </c>
      <c r="F3052" s="52"/>
    </row>
    <row r="3053" spans="1:6" x14ac:dyDescent="0.15">
      <c r="A3053" s="84">
        <v>143287214</v>
      </c>
      <c r="B3053" s="41" t="s">
        <v>186</v>
      </c>
      <c r="C3053" s="83" t="s">
        <v>37</v>
      </c>
      <c r="D3053" s="61">
        <v>2088</v>
      </c>
      <c r="E3053" s="58" t="s">
        <v>235</v>
      </c>
      <c r="F3053" s="52"/>
    </row>
    <row r="3054" spans="1:6" x14ac:dyDescent="0.15">
      <c r="A3054" s="82">
        <v>143287219</v>
      </c>
      <c r="B3054" s="41" t="s">
        <v>186</v>
      </c>
      <c r="C3054" s="83" t="s">
        <v>37</v>
      </c>
      <c r="D3054" s="59">
        <v>70</v>
      </c>
      <c r="E3054" s="58" t="s">
        <v>235</v>
      </c>
      <c r="F3054" s="52"/>
    </row>
    <row r="3055" spans="1:6" x14ac:dyDescent="0.15">
      <c r="A3055" s="82">
        <v>143287220</v>
      </c>
      <c r="B3055" s="41" t="s">
        <v>186</v>
      </c>
      <c r="C3055" s="83" t="s">
        <v>144</v>
      </c>
      <c r="D3055" s="59">
        <v>3871</v>
      </c>
      <c r="E3055" s="58" t="s">
        <v>235</v>
      </c>
      <c r="F3055" s="52"/>
    </row>
    <row r="3056" spans="1:6" x14ac:dyDescent="0.15">
      <c r="A3056" s="84">
        <v>143287220</v>
      </c>
      <c r="B3056" s="41" t="s">
        <v>186</v>
      </c>
      <c r="C3056" s="83" t="s">
        <v>144</v>
      </c>
      <c r="D3056" s="61">
        <v>2228</v>
      </c>
      <c r="E3056" s="58" t="s">
        <v>235</v>
      </c>
      <c r="F3056" s="52"/>
    </row>
    <row r="3057" spans="1:6" x14ac:dyDescent="0.15">
      <c r="A3057" s="82">
        <v>143287220</v>
      </c>
      <c r="B3057" s="41" t="s">
        <v>186</v>
      </c>
      <c r="C3057" s="83" t="s">
        <v>144</v>
      </c>
      <c r="D3057" s="59">
        <v>1120</v>
      </c>
      <c r="E3057" s="58" t="s">
        <v>235</v>
      </c>
      <c r="F3057" s="52"/>
    </row>
    <row r="3058" spans="1:6" x14ac:dyDescent="0.15">
      <c r="A3058" s="82">
        <v>143287222</v>
      </c>
      <c r="B3058" s="41" t="s">
        <v>186</v>
      </c>
      <c r="C3058" s="83" t="s">
        <v>78</v>
      </c>
      <c r="D3058" s="59">
        <v>2599</v>
      </c>
      <c r="E3058" s="58" t="s">
        <v>235</v>
      </c>
      <c r="F3058" s="52"/>
    </row>
    <row r="3059" spans="1:6" x14ac:dyDescent="0.15">
      <c r="A3059" s="84">
        <v>143287222</v>
      </c>
      <c r="B3059" s="41" t="s">
        <v>186</v>
      </c>
      <c r="C3059" s="83" t="s">
        <v>78</v>
      </c>
      <c r="D3059" s="61">
        <v>223</v>
      </c>
      <c r="E3059" s="58" t="s">
        <v>235</v>
      </c>
      <c r="F3059" s="52"/>
    </row>
    <row r="3060" spans="1:6" x14ac:dyDescent="0.15">
      <c r="A3060" s="82">
        <v>143287222</v>
      </c>
      <c r="B3060" s="41" t="s">
        <v>186</v>
      </c>
      <c r="C3060" s="83" t="s">
        <v>78</v>
      </c>
      <c r="D3060" s="59">
        <v>1114</v>
      </c>
      <c r="E3060" s="58" t="s">
        <v>235</v>
      </c>
      <c r="F3060" s="52"/>
    </row>
    <row r="3061" spans="1:6" x14ac:dyDescent="0.15">
      <c r="A3061" s="84">
        <v>143287222</v>
      </c>
      <c r="B3061" s="41" t="s">
        <v>186</v>
      </c>
      <c r="C3061" s="83" t="s">
        <v>78</v>
      </c>
      <c r="D3061" s="61">
        <v>1114</v>
      </c>
      <c r="E3061" s="58" t="s">
        <v>235</v>
      </c>
      <c r="F3061" s="52"/>
    </row>
    <row r="3062" spans="1:6" x14ac:dyDescent="0.15">
      <c r="A3062" s="82">
        <v>143287223</v>
      </c>
      <c r="B3062" s="41" t="s">
        <v>186</v>
      </c>
      <c r="C3062" s="83" t="s">
        <v>37</v>
      </c>
      <c r="D3062" s="59">
        <v>1485</v>
      </c>
      <c r="E3062" s="58" t="s">
        <v>235</v>
      </c>
      <c r="F3062" s="52"/>
    </row>
    <row r="3063" spans="1:6" x14ac:dyDescent="0.15">
      <c r="A3063" s="84">
        <v>143287223</v>
      </c>
      <c r="B3063" s="41" t="s">
        <v>186</v>
      </c>
      <c r="C3063" s="83" t="s">
        <v>37</v>
      </c>
      <c r="D3063" s="61">
        <v>297</v>
      </c>
      <c r="E3063" s="58" t="s">
        <v>235</v>
      </c>
      <c r="F3063" s="52"/>
    </row>
    <row r="3064" spans="1:6" x14ac:dyDescent="0.15">
      <c r="A3064" s="84">
        <v>143287228</v>
      </c>
      <c r="B3064" s="41" t="s">
        <v>186</v>
      </c>
      <c r="C3064" s="83" t="s">
        <v>7</v>
      </c>
      <c r="D3064" s="61">
        <v>2228</v>
      </c>
      <c r="E3064" s="58" t="s">
        <v>235</v>
      </c>
      <c r="F3064" s="52"/>
    </row>
    <row r="3065" spans="1:6" x14ac:dyDescent="0.15">
      <c r="A3065" s="82">
        <v>143287229</v>
      </c>
      <c r="B3065" s="41" t="s">
        <v>186</v>
      </c>
      <c r="C3065" s="83" t="s">
        <v>7</v>
      </c>
      <c r="D3065" s="59">
        <v>3880</v>
      </c>
      <c r="E3065" s="58" t="s">
        <v>235</v>
      </c>
      <c r="F3065" s="52"/>
    </row>
    <row r="3066" spans="1:6" x14ac:dyDescent="0.15">
      <c r="A3066" s="84">
        <v>143287248</v>
      </c>
      <c r="B3066" s="41" t="s">
        <v>186</v>
      </c>
      <c r="C3066" s="83" t="s">
        <v>37</v>
      </c>
      <c r="D3066" s="61">
        <v>836</v>
      </c>
      <c r="E3066" s="58" t="s">
        <v>235</v>
      </c>
      <c r="F3066" s="52"/>
    </row>
    <row r="3067" spans="1:6" x14ac:dyDescent="0.15">
      <c r="A3067" s="84">
        <v>143287248</v>
      </c>
      <c r="B3067" s="41" t="s">
        <v>186</v>
      </c>
      <c r="C3067" s="83" t="s">
        <v>37</v>
      </c>
      <c r="D3067" s="61">
        <v>2088</v>
      </c>
      <c r="E3067" s="58" t="s">
        <v>235</v>
      </c>
      <c r="F3067" s="52"/>
    </row>
    <row r="3068" spans="1:6" x14ac:dyDescent="0.15">
      <c r="A3068" s="82">
        <v>143287249</v>
      </c>
      <c r="B3068" s="41" t="s">
        <v>186</v>
      </c>
      <c r="C3068" s="83" t="s">
        <v>37</v>
      </c>
      <c r="D3068" s="59">
        <v>195</v>
      </c>
      <c r="E3068" s="58" t="s">
        <v>235</v>
      </c>
      <c r="F3068" s="52"/>
    </row>
    <row r="3069" spans="1:6" x14ac:dyDescent="0.15">
      <c r="A3069" s="84">
        <v>143287252</v>
      </c>
      <c r="B3069" s="41" t="s">
        <v>186</v>
      </c>
      <c r="C3069" s="83" t="s">
        <v>78</v>
      </c>
      <c r="D3069" s="61">
        <v>9169</v>
      </c>
      <c r="E3069" s="58" t="s">
        <v>235</v>
      </c>
      <c r="F3069" s="52"/>
    </row>
    <row r="3070" spans="1:6" x14ac:dyDescent="0.15">
      <c r="A3070" s="84">
        <v>143287255</v>
      </c>
      <c r="B3070" s="41" t="s">
        <v>186</v>
      </c>
      <c r="C3070" s="83" t="s">
        <v>78</v>
      </c>
      <c r="D3070" s="61">
        <v>5012</v>
      </c>
      <c r="E3070" s="58" t="s">
        <v>235</v>
      </c>
      <c r="F3070" s="52"/>
    </row>
    <row r="3071" spans="1:6" x14ac:dyDescent="0.15">
      <c r="A3071" s="82">
        <v>143287255</v>
      </c>
      <c r="B3071" s="41" t="s">
        <v>186</v>
      </c>
      <c r="C3071" s="83" t="s">
        <v>78</v>
      </c>
      <c r="D3071" s="59">
        <v>4455</v>
      </c>
      <c r="E3071" s="58" t="s">
        <v>235</v>
      </c>
      <c r="F3071" s="52"/>
    </row>
    <row r="3072" spans="1:6" x14ac:dyDescent="0.15">
      <c r="A3072" s="84">
        <v>143287255</v>
      </c>
      <c r="B3072" s="41" t="s">
        <v>186</v>
      </c>
      <c r="C3072" s="83" t="s">
        <v>78</v>
      </c>
      <c r="D3072" s="61">
        <v>16704</v>
      </c>
      <c r="E3072" s="58" t="s">
        <v>235</v>
      </c>
      <c r="F3072" s="52"/>
    </row>
    <row r="3073" spans="1:6" x14ac:dyDescent="0.15">
      <c r="A3073" s="82">
        <v>143287262</v>
      </c>
      <c r="B3073" s="41" t="s">
        <v>186</v>
      </c>
      <c r="C3073" s="83" t="s">
        <v>37</v>
      </c>
      <c r="D3073" s="59">
        <v>743</v>
      </c>
      <c r="E3073" s="58" t="s">
        <v>235</v>
      </c>
      <c r="F3073" s="52"/>
    </row>
    <row r="3074" spans="1:6" x14ac:dyDescent="0.15">
      <c r="A3074" s="82">
        <v>143297271</v>
      </c>
      <c r="B3074" s="41" t="s">
        <v>186</v>
      </c>
      <c r="C3074" s="83" t="s">
        <v>37</v>
      </c>
      <c r="D3074" s="59">
        <v>4455</v>
      </c>
      <c r="E3074" s="58" t="s">
        <v>235</v>
      </c>
      <c r="F3074" s="52"/>
    </row>
    <row r="3075" spans="1:6" x14ac:dyDescent="0.15">
      <c r="A3075" s="82">
        <v>143297271</v>
      </c>
      <c r="B3075" s="41" t="s">
        <v>186</v>
      </c>
      <c r="C3075" s="83" t="s">
        <v>37</v>
      </c>
      <c r="D3075" s="59">
        <v>743</v>
      </c>
      <c r="E3075" s="58" t="s">
        <v>235</v>
      </c>
      <c r="F3075" s="52"/>
    </row>
    <row r="3076" spans="1:6" x14ac:dyDescent="0.15">
      <c r="A3076" s="82">
        <v>143297272</v>
      </c>
      <c r="B3076" s="41" t="s">
        <v>186</v>
      </c>
      <c r="C3076" s="83" t="s">
        <v>37</v>
      </c>
      <c r="D3076" s="59">
        <v>232</v>
      </c>
      <c r="E3076" s="58" t="s">
        <v>235</v>
      </c>
      <c r="F3076" s="52"/>
    </row>
    <row r="3077" spans="1:6" x14ac:dyDescent="0.15">
      <c r="A3077" s="82">
        <v>143297272</v>
      </c>
      <c r="B3077" s="41" t="s">
        <v>186</v>
      </c>
      <c r="C3077" s="83" t="s">
        <v>37</v>
      </c>
      <c r="D3077" s="59">
        <v>2088</v>
      </c>
      <c r="E3077" s="58" t="s">
        <v>235</v>
      </c>
      <c r="F3077" s="52"/>
    </row>
    <row r="3078" spans="1:6" x14ac:dyDescent="0.15">
      <c r="A3078" s="84">
        <v>143297272</v>
      </c>
      <c r="B3078" s="41" t="s">
        <v>186</v>
      </c>
      <c r="C3078" s="83" t="s">
        <v>37</v>
      </c>
      <c r="D3078" s="61">
        <v>2005</v>
      </c>
      <c r="E3078" s="58" t="s">
        <v>235</v>
      </c>
      <c r="F3078" s="52"/>
    </row>
    <row r="3079" spans="1:6" x14ac:dyDescent="0.15">
      <c r="A3079" s="82">
        <v>143297273</v>
      </c>
      <c r="B3079" s="41" t="s">
        <v>186</v>
      </c>
      <c r="C3079" s="83" t="s">
        <v>37</v>
      </c>
      <c r="D3079" s="59">
        <v>70</v>
      </c>
      <c r="E3079" s="58" t="s">
        <v>235</v>
      </c>
      <c r="F3079" s="52"/>
    </row>
    <row r="3080" spans="1:6" x14ac:dyDescent="0.15">
      <c r="A3080" s="84">
        <v>143297273</v>
      </c>
      <c r="B3080" s="41" t="s">
        <v>186</v>
      </c>
      <c r="C3080" s="83" t="s">
        <v>37</v>
      </c>
      <c r="D3080" s="61">
        <v>279</v>
      </c>
      <c r="E3080" s="58" t="s">
        <v>235</v>
      </c>
      <c r="F3080" s="52"/>
    </row>
    <row r="3081" spans="1:6" x14ac:dyDescent="0.15">
      <c r="A3081" s="82">
        <v>143297273</v>
      </c>
      <c r="B3081" s="41" t="s">
        <v>186</v>
      </c>
      <c r="C3081" s="83" t="s">
        <v>37</v>
      </c>
      <c r="D3081" s="59">
        <v>557</v>
      </c>
      <c r="E3081" s="58" t="s">
        <v>235</v>
      </c>
      <c r="F3081" s="52"/>
    </row>
    <row r="3082" spans="1:6" x14ac:dyDescent="0.15">
      <c r="A3082" s="84">
        <v>143297273</v>
      </c>
      <c r="B3082" s="41" t="s">
        <v>186</v>
      </c>
      <c r="C3082" s="83" t="s">
        <v>37</v>
      </c>
      <c r="D3082" s="61">
        <v>557</v>
      </c>
      <c r="E3082" s="58" t="s">
        <v>235</v>
      </c>
      <c r="F3082" s="52"/>
    </row>
    <row r="3083" spans="1:6" x14ac:dyDescent="0.15">
      <c r="A3083" s="82">
        <v>143297273</v>
      </c>
      <c r="B3083" s="41" t="s">
        <v>186</v>
      </c>
      <c r="C3083" s="83" t="s">
        <v>37</v>
      </c>
      <c r="D3083" s="59">
        <v>279</v>
      </c>
      <c r="E3083" s="58" t="s">
        <v>235</v>
      </c>
      <c r="F3083" s="52"/>
    </row>
    <row r="3084" spans="1:6" x14ac:dyDescent="0.15">
      <c r="A3084" s="82">
        <v>143297289</v>
      </c>
      <c r="B3084" s="41" t="s">
        <v>186</v>
      </c>
      <c r="C3084" s="83" t="s">
        <v>37</v>
      </c>
      <c r="D3084" s="59">
        <v>1485</v>
      </c>
      <c r="E3084" s="58" t="s">
        <v>235</v>
      </c>
      <c r="F3084" s="52"/>
    </row>
    <row r="3085" spans="1:6" x14ac:dyDescent="0.15">
      <c r="A3085" s="84">
        <v>143297289</v>
      </c>
      <c r="B3085" s="41" t="s">
        <v>186</v>
      </c>
      <c r="C3085" s="83" t="s">
        <v>37</v>
      </c>
      <c r="D3085" s="61">
        <v>7424</v>
      </c>
      <c r="E3085" s="58" t="s">
        <v>235</v>
      </c>
      <c r="F3085" s="52"/>
    </row>
    <row r="3086" spans="1:6" x14ac:dyDescent="0.15">
      <c r="A3086" s="84">
        <v>143297289</v>
      </c>
      <c r="B3086" s="41" t="s">
        <v>186</v>
      </c>
      <c r="C3086" s="83" t="s">
        <v>37</v>
      </c>
      <c r="D3086" s="61">
        <v>2228</v>
      </c>
      <c r="E3086" s="58" t="s">
        <v>235</v>
      </c>
      <c r="F3086" s="52"/>
    </row>
    <row r="3087" spans="1:6" x14ac:dyDescent="0.15">
      <c r="A3087" s="82">
        <v>143297289</v>
      </c>
      <c r="B3087" s="41" t="s">
        <v>186</v>
      </c>
      <c r="C3087" s="83" t="s">
        <v>37</v>
      </c>
      <c r="D3087" s="59">
        <v>1485</v>
      </c>
      <c r="E3087" s="58" t="s">
        <v>235</v>
      </c>
      <c r="F3087" s="52"/>
    </row>
    <row r="3088" spans="1:6" x14ac:dyDescent="0.15">
      <c r="A3088" s="82">
        <v>143297291</v>
      </c>
      <c r="B3088" s="41" t="s">
        <v>186</v>
      </c>
      <c r="C3088" s="83" t="s">
        <v>37</v>
      </c>
      <c r="D3088" s="59">
        <v>35</v>
      </c>
      <c r="E3088" s="58" t="s">
        <v>235</v>
      </c>
    </row>
    <row r="3089" spans="1:5" x14ac:dyDescent="0.15">
      <c r="A3089" s="84">
        <v>143297291</v>
      </c>
      <c r="B3089" s="41" t="s">
        <v>186</v>
      </c>
      <c r="C3089" s="83" t="s">
        <v>37</v>
      </c>
      <c r="D3089" s="61">
        <v>464</v>
      </c>
      <c r="E3089" s="58" t="s">
        <v>235</v>
      </c>
    </row>
    <row r="3090" spans="1:5" x14ac:dyDescent="0.15">
      <c r="A3090" s="84">
        <v>143297291</v>
      </c>
      <c r="B3090" s="41" t="s">
        <v>186</v>
      </c>
      <c r="C3090" s="83" t="s">
        <v>37</v>
      </c>
      <c r="D3090" s="61">
        <v>3132</v>
      </c>
      <c r="E3090" s="58" t="s">
        <v>235</v>
      </c>
    </row>
    <row r="3091" spans="1:5" x14ac:dyDescent="0.15">
      <c r="A3091" s="82">
        <v>143297303</v>
      </c>
      <c r="B3091" s="41" t="s">
        <v>186</v>
      </c>
      <c r="C3091" s="83" t="s">
        <v>78</v>
      </c>
      <c r="D3091" s="59">
        <v>1128</v>
      </c>
      <c r="E3091" s="58" t="s">
        <v>235</v>
      </c>
    </row>
    <row r="3092" spans="1:5" x14ac:dyDescent="0.15">
      <c r="A3092" s="84">
        <v>143297303</v>
      </c>
      <c r="B3092" s="41" t="s">
        <v>186</v>
      </c>
      <c r="C3092" s="83" t="s">
        <v>78</v>
      </c>
      <c r="D3092" s="61">
        <v>2172</v>
      </c>
      <c r="E3092" s="58" t="s">
        <v>235</v>
      </c>
    </row>
    <row r="3093" spans="1:5" x14ac:dyDescent="0.15">
      <c r="A3093" s="82">
        <v>143297306</v>
      </c>
      <c r="B3093" s="41" t="s">
        <v>186</v>
      </c>
      <c r="C3093" s="83" t="s">
        <v>7</v>
      </c>
      <c r="D3093" s="59">
        <v>335</v>
      </c>
      <c r="E3093" s="58" t="s">
        <v>235</v>
      </c>
    </row>
    <row r="3094" spans="1:5" x14ac:dyDescent="0.15">
      <c r="A3094" s="82">
        <v>143297322</v>
      </c>
      <c r="B3094" s="41" t="s">
        <v>186</v>
      </c>
      <c r="C3094" s="83" t="s">
        <v>37</v>
      </c>
      <c r="D3094" s="59">
        <v>279</v>
      </c>
      <c r="E3094" s="58" t="s">
        <v>235</v>
      </c>
    </row>
    <row r="3095" spans="1:5" x14ac:dyDescent="0.15">
      <c r="A3095" s="84">
        <v>143297322</v>
      </c>
      <c r="B3095" s="41" t="s">
        <v>186</v>
      </c>
      <c r="C3095" s="83" t="s">
        <v>37</v>
      </c>
      <c r="D3095" s="61">
        <v>2506</v>
      </c>
      <c r="E3095" s="58" t="s">
        <v>235</v>
      </c>
    </row>
    <row r="3096" spans="1:5" x14ac:dyDescent="0.15">
      <c r="A3096" s="84">
        <v>143297322</v>
      </c>
      <c r="B3096" s="41" t="s">
        <v>186</v>
      </c>
      <c r="C3096" s="83" t="s">
        <v>37</v>
      </c>
      <c r="D3096" s="61">
        <v>3132</v>
      </c>
      <c r="E3096" s="58" t="s">
        <v>235</v>
      </c>
    </row>
    <row r="3097" spans="1:5" x14ac:dyDescent="0.15">
      <c r="A3097" s="82">
        <v>143297322</v>
      </c>
      <c r="B3097" s="41" t="s">
        <v>186</v>
      </c>
      <c r="C3097" s="83" t="s">
        <v>37</v>
      </c>
      <c r="D3097" s="59">
        <v>232</v>
      </c>
      <c r="E3097" s="58" t="s">
        <v>235</v>
      </c>
    </row>
    <row r="3098" spans="1:5" x14ac:dyDescent="0.15">
      <c r="A3098" s="82">
        <v>143297322</v>
      </c>
      <c r="B3098" s="41" t="s">
        <v>186</v>
      </c>
      <c r="C3098" s="83" t="s">
        <v>37</v>
      </c>
      <c r="D3098" s="59">
        <v>2005</v>
      </c>
      <c r="E3098" s="58" t="s">
        <v>235</v>
      </c>
    </row>
    <row r="3099" spans="1:5" x14ac:dyDescent="0.15">
      <c r="A3099" s="82">
        <v>143297326</v>
      </c>
      <c r="B3099" s="41" t="s">
        <v>186</v>
      </c>
      <c r="C3099" s="83" t="s">
        <v>37</v>
      </c>
      <c r="D3099" s="59">
        <v>1114</v>
      </c>
      <c r="E3099" s="58" t="s">
        <v>235</v>
      </c>
    </row>
    <row r="3100" spans="1:5" x14ac:dyDescent="0.15">
      <c r="A3100" s="84">
        <v>143297326</v>
      </c>
      <c r="B3100" s="41" t="s">
        <v>186</v>
      </c>
      <c r="C3100" s="83" t="s">
        <v>37</v>
      </c>
      <c r="D3100" s="61">
        <v>11136</v>
      </c>
      <c r="E3100" s="58" t="s">
        <v>235</v>
      </c>
    </row>
    <row r="3101" spans="1:5" x14ac:dyDescent="0.15">
      <c r="A3101" s="84">
        <v>143297326</v>
      </c>
      <c r="B3101" s="41" t="s">
        <v>186</v>
      </c>
      <c r="C3101" s="83" t="s">
        <v>37</v>
      </c>
      <c r="D3101" s="61">
        <v>3341</v>
      </c>
      <c r="E3101" s="58" t="s">
        <v>235</v>
      </c>
    </row>
    <row r="3102" spans="1:5" x14ac:dyDescent="0.15">
      <c r="A3102" s="82">
        <v>143297326</v>
      </c>
      <c r="B3102" s="41" t="s">
        <v>186</v>
      </c>
      <c r="C3102" s="83" t="s">
        <v>37</v>
      </c>
      <c r="D3102" s="59">
        <v>1485</v>
      </c>
      <c r="E3102" s="58" t="s">
        <v>235</v>
      </c>
    </row>
    <row r="3103" spans="1:5" x14ac:dyDescent="0.15">
      <c r="A3103" s="84">
        <v>143297348</v>
      </c>
      <c r="B3103" s="41" t="s">
        <v>186</v>
      </c>
      <c r="C3103" s="83" t="s">
        <v>37</v>
      </c>
      <c r="D3103" s="61">
        <v>1485</v>
      </c>
      <c r="E3103" s="58" t="s">
        <v>235</v>
      </c>
    </row>
    <row r="3104" spans="1:5" x14ac:dyDescent="0.15">
      <c r="A3104" s="82">
        <v>143297348</v>
      </c>
      <c r="B3104" s="41" t="s">
        <v>186</v>
      </c>
      <c r="C3104" s="83" t="s">
        <v>37</v>
      </c>
      <c r="D3104" s="59">
        <v>7424</v>
      </c>
      <c r="E3104" s="58" t="s">
        <v>235</v>
      </c>
    </row>
    <row r="3105" spans="1:5" x14ac:dyDescent="0.15">
      <c r="A3105" s="84">
        <v>143297348</v>
      </c>
      <c r="B3105" s="41" t="s">
        <v>186</v>
      </c>
      <c r="C3105" s="83" t="s">
        <v>37</v>
      </c>
      <c r="D3105" s="61">
        <v>4455</v>
      </c>
      <c r="E3105" s="58" t="s">
        <v>235</v>
      </c>
    </row>
    <row r="3106" spans="1:5" x14ac:dyDescent="0.15">
      <c r="A3106" s="82">
        <v>143297348</v>
      </c>
      <c r="B3106" s="41" t="s">
        <v>186</v>
      </c>
      <c r="C3106" s="83" t="s">
        <v>37</v>
      </c>
      <c r="D3106" s="59">
        <v>743</v>
      </c>
      <c r="E3106" s="58" t="s">
        <v>235</v>
      </c>
    </row>
    <row r="3107" spans="1:5" x14ac:dyDescent="0.15">
      <c r="A3107" s="84">
        <v>143297349</v>
      </c>
      <c r="B3107" s="41" t="s">
        <v>186</v>
      </c>
      <c r="C3107" s="83" t="s">
        <v>37</v>
      </c>
      <c r="D3107" s="61">
        <v>836</v>
      </c>
      <c r="E3107" s="58" t="s">
        <v>235</v>
      </c>
    </row>
    <row r="3108" spans="1:5" x14ac:dyDescent="0.15">
      <c r="A3108" s="84">
        <v>143297349</v>
      </c>
      <c r="B3108" s="41" t="s">
        <v>186</v>
      </c>
      <c r="C3108" s="83" t="s">
        <v>37</v>
      </c>
      <c r="D3108" s="61">
        <v>696</v>
      </c>
      <c r="E3108" s="58" t="s">
        <v>235</v>
      </c>
    </row>
    <row r="3109" spans="1:5" x14ac:dyDescent="0.15">
      <c r="A3109" s="84">
        <v>143297349</v>
      </c>
      <c r="B3109" s="41" t="s">
        <v>186</v>
      </c>
      <c r="C3109" s="83" t="s">
        <v>37</v>
      </c>
      <c r="D3109" s="61">
        <v>3132</v>
      </c>
      <c r="E3109" s="58" t="s">
        <v>235</v>
      </c>
    </row>
    <row r="3110" spans="1:5" x14ac:dyDescent="0.15">
      <c r="A3110" s="84">
        <v>143297349</v>
      </c>
      <c r="B3110" s="41" t="s">
        <v>186</v>
      </c>
      <c r="C3110" s="83" t="s">
        <v>37</v>
      </c>
      <c r="D3110" s="61">
        <v>232</v>
      </c>
      <c r="E3110" s="58" t="s">
        <v>235</v>
      </c>
    </row>
    <row r="3111" spans="1:5" x14ac:dyDescent="0.15">
      <c r="A3111" s="84">
        <v>143297351</v>
      </c>
      <c r="B3111" s="41" t="s">
        <v>186</v>
      </c>
      <c r="C3111" s="83" t="s">
        <v>37</v>
      </c>
      <c r="D3111" s="61">
        <v>418</v>
      </c>
      <c r="E3111" s="58" t="s">
        <v>235</v>
      </c>
    </row>
    <row r="3112" spans="1:5" x14ac:dyDescent="0.15">
      <c r="A3112" s="82">
        <v>143297351</v>
      </c>
      <c r="B3112" s="41" t="s">
        <v>186</v>
      </c>
      <c r="C3112" s="83" t="s">
        <v>37</v>
      </c>
      <c r="D3112" s="59">
        <v>279</v>
      </c>
      <c r="E3112" s="58" t="s">
        <v>235</v>
      </c>
    </row>
    <row r="3113" spans="1:5" x14ac:dyDescent="0.15">
      <c r="A3113" s="84">
        <v>143297351</v>
      </c>
      <c r="B3113" s="41" t="s">
        <v>186</v>
      </c>
      <c r="C3113" s="83" t="s">
        <v>37</v>
      </c>
      <c r="D3113" s="61">
        <v>279</v>
      </c>
      <c r="E3113" s="58" t="s">
        <v>235</v>
      </c>
    </row>
    <row r="3114" spans="1:5" x14ac:dyDescent="0.15">
      <c r="A3114" s="82">
        <v>143297351</v>
      </c>
      <c r="B3114" s="41" t="s">
        <v>186</v>
      </c>
      <c r="C3114" s="83" t="s">
        <v>37</v>
      </c>
      <c r="D3114" s="59">
        <v>418</v>
      </c>
      <c r="E3114" s="58" t="s">
        <v>235</v>
      </c>
    </row>
    <row r="3115" spans="1:5" x14ac:dyDescent="0.15">
      <c r="A3115" s="84">
        <v>143297353</v>
      </c>
      <c r="B3115" s="41" t="s">
        <v>186</v>
      </c>
      <c r="C3115" s="83" t="s">
        <v>37</v>
      </c>
      <c r="D3115" s="61">
        <v>140</v>
      </c>
      <c r="E3115" s="58" t="s">
        <v>235</v>
      </c>
    </row>
    <row r="3116" spans="1:5" x14ac:dyDescent="0.15">
      <c r="A3116" s="82">
        <v>143297353</v>
      </c>
      <c r="B3116" s="41" t="s">
        <v>186</v>
      </c>
      <c r="C3116" s="83" t="s">
        <v>37</v>
      </c>
      <c r="D3116" s="59">
        <v>140</v>
      </c>
      <c r="E3116" s="58" t="s">
        <v>235</v>
      </c>
    </row>
    <row r="3117" spans="1:5" x14ac:dyDescent="0.15">
      <c r="A3117" s="82">
        <v>143297362</v>
      </c>
      <c r="B3117" s="41" t="s">
        <v>186</v>
      </c>
      <c r="C3117" s="83" t="s">
        <v>78</v>
      </c>
      <c r="D3117" s="59">
        <v>4585</v>
      </c>
      <c r="E3117" s="58" t="s">
        <v>235</v>
      </c>
    </row>
    <row r="3118" spans="1:5" x14ac:dyDescent="0.15">
      <c r="A3118" s="82">
        <v>143297375</v>
      </c>
      <c r="B3118" s="41" t="s">
        <v>186</v>
      </c>
      <c r="C3118" s="83" t="s">
        <v>37</v>
      </c>
      <c r="D3118" s="59">
        <v>24</v>
      </c>
      <c r="E3118" s="58" t="s">
        <v>235</v>
      </c>
    </row>
    <row r="3119" spans="1:5" x14ac:dyDescent="0.15">
      <c r="A3119" s="84">
        <v>143297375</v>
      </c>
      <c r="B3119" s="41" t="s">
        <v>186</v>
      </c>
      <c r="C3119" s="83" t="s">
        <v>37</v>
      </c>
      <c r="D3119" s="61">
        <v>836</v>
      </c>
      <c r="E3119" s="58" t="s">
        <v>235</v>
      </c>
    </row>
    <row r="3120" spans="1:5" x14ac:dyDescent="0.15">
      <c r="A3120" s="82">
        <v>143297375</v>
      </c>
      <c r="B3120" s="41" t="s">
        <v>186</v>
      </c>
      <c r="C3120" s="83" t="s">
        <v>37</v>
      </c>
      <c r="D3120" s="59">
        <v>232</v>
      </c>
      <c r="E3120" s="58" t="s">
        <v>235</v>
      </c>
    </row>
    <row r="3121" spans="1:5" x14ac:dyDescent="0.15">
      <c r="A3121" s="82">
        <v>143297375</v>
      </c>
      <c r="B3121" s="41" t="s">
        <v>186</v>
      </c>
      <c r="C3121" s="83" t="s">
        <v>37</v>
      </c>
      <c r="D3121" s="59">
        <v>2088</v>
      </c>
      <c r="E3121" s="58" t="s">
        <v>235</v>
      </c>
    </row>
    <row r="3122" spans="1:5" x14ac:dyDescent="0.15">
      <c r="A3122" s="84">
        <v>143297376</v>
      </c>
      <c r="B3122" s="41" t="s">
        <v>186</v>
      </c>
      <c r="C3122" s="83" t="s">
        <v>37</v>
      </c>
      <c r="D3122" s="61">
        <v>1114</v>
      </c>
      <c r="E3122" s="58" t="s">
        <v>235</v>
      </c>
    </row>
    <row r="3123" spans="1:5" x14ac:dyDescent="0.15">
      <c r="A3123" s="82">
        <v>143297376</v>
      </c>
      <c r="B3123" s="41" t="s">
        <v>186</v>
      </c>
      <c r="C3123" s="83" t="s">
        <v>37</v>
      </c>
      <c r="D3123" s="59">
        <v>4455</v>
      </c>
      <c r="E3123" s="58" t="s">
        <v>235</v>
      </c>
    </row>
    <row r="3124" spans="1:5" x14ac:dyDescent="0.15">
      <c r="A3124" s="84">
        <v>143297376</v>
      </c>
      <c r="B3124" s="41" t="s">
        <v>186</v>
      </c>
      <c r="C3124" s="83" t="s">
        <v>37</v>
      </c>
      <c r="D3124" s="61">
        <v>743</v>
      </c>
      <c r="E3124" s="58" t="s">
        <v>235</v>
      </c>
    </row>
    <row r="3125" spans="1:5" x14ac:dyDescent="0.15">
      <c r="A3125" s="84">
        <v>143297384</v>
      </c>
      <c r="B3125" s="41" t="s">
        <v>186</v>
      </c>
      <c r="C3125" s="83" t="s">
        <v>144</v>
      </c>
      <c r="D3125" s="61">
        <v>5568</v>
      </c>
      <c r="E3125" s="58" t="s">
        <v>235</v>
      </c>
    </row>
    <row r="3126" spans="1:5" x14ac:dyDescent="0.15">
      <c r="A3126" s="82">
        <v>143297384</v>
      </c>
      <c r="B3126" s="41" t="s">
        <v>186</v>
      </c>
      <c r="C3126" s="83" t="s">
        <v>144</v>
      </c>
      <c r="D3126" s="59">
        <v>2239</v>
      </c>
      <c r="E3126" s="58" t="s">
        <v>235</v>
      </c>
    </row>
    <row r="3127" spans="1:5" x14ac:dyDescent="0.15">
      <c r="A3127" s="82">
        <v>143297385</v>
      </c>
      <c r="B3127" s="41" t="s">
        <v>186</v>
      </c>
      <c r="C3127" s="83" t="s">
        <v>78</v>
      </c>
      <c r="D3127" s="59">
        <v>1253</v>
      </c>
      <c r="E3127" s="58" t="s">
        <v>235</v>
      </c>
    </row>
    <row r="3128" spans="1:5" x14ac:dyDescent="0.15">
      <c r="A3128" s="84">
        <v>143297385</v>
      </c>
      <c r="B3128" s="41" t="s">
        <v>186</v>
      </c>
      <c r="C3128" s="83" t="s">
        <v>78</v>
      </c>
      <c r="D3128" s="61">
        <v>3341</v>
      </c>
      <c r="E3128" s="58" t="s">
        <v>235</v>
      </c>
    </row>
    <row r="3129" spans="1:5" x14ac:dyDescent="0.15">
      <c r="A3129" s="82">
        <v>143297385</v>
      </c>
      <c r="B3129" s="41" t="s">
        <v>186</v>
      </c>
      <c r="C3129" s="83" t="s">
        <v>78</v>
      </c>
      <c r="D3129" s="59">
        <v>27840</v>
      </c>
      <c r="E3129" s="58" t="s">
        <v>235</v>
      </c>
    </row>
    <row r="3130" spans="1:5" x14ac:dyDescent="0.15">
      <c r="A3130" s="82">
        <v>143297387</v>
      </c>
      <c r="B3130" s="41" t="s">
        <v>187</v>
      </c>
      <c r="C3130" s="83" t="s">
        <v>78</v>
      </c>
      <c r="D3130" s="59">
        <v>2631</v>
      </c>
      <c r="E3130" s="58" t="s">
        <v>235</v>
      </c>
    </row>
    <row r="3131" spans="1:5" x14ac:dyDescent="0.15">
      <c r="A3131" s="82">
        <v>143297394</v>
      </c>
      <c r="B3131" s="41" t="s">
        <v>186</v>
      </c>
      <c r="C3131" s="83" t="s">
        <v>7</v>
      </c>
      <c r="D3131" s="59">
        <v>836</v>
      </c>
      <c r="E3131" s="58" t="s">
        <v>235</v>
      </c>
    </row>
    <row r="3132" spans="1:5" x14ac:dyDescent="0.15">
      <c r="A3132" s="84">
        <v>143297395</v>
      </c>
      <c r="B3132" s="41" t="s">
        <v>186</v>
      </c>
      <c r="C3132" s="83" t="s">
        <v>7</v>
      </c>
      <c r="D3132" s="61">
        <v>1420</v>
      </c>
      <c r="E3132" s="58" t="s">
        <v>235</v>
      </c>
    </row>
    <row r="3133" spans="1:5" x14ac:dyDescent="0.15">
      <c r="A3133" s="84">
        <v>143297398</v>
      </c>
      <c r="B3133" s="41" t="s">
        <v>186</v>
      </c>
      <c r="C3133" s="83" t="s">
        <v>7</v>
      </c>
      <c r="D3133" s="61">
        <v>17818</v>
      </c>
      <c r="E3133" s="58" t="s">
        <v>235</v>
      </c>
    </row>
    <row r="3134" spans="1:5" x14ac:dyDescent="0.15">
      <c r="A3134" s="82">
        <v>143297399</v>
      </c>
      <c r="B3134" s="41" t="s">
        <v>186</v>
      </c>
      <c r="C3134" s="83" t="s">
        <v>7</v>
      </c>
      <c r="D3134" s="59">
        <v>149</v>
      </c>
      <c r="E3134" s="58" t="s">
        <v>235</v>
      </c>
    </row>
    <row r="3135" spans="1:5" x14ac:dyDescent="0.15">
      <c r="A3135" s="82">
        <v>143307413</v>
      </c>
      <c r="B3135" s="41" t="s">
        <v>186</v>
      </c>
      <c r="C3135" s="83" t="s">
        <v>37</v>
      </c>
      <c r="D3135" s="59">
        <v>232</v>
      </c>
      <c r="E3135" s="58" t="s">
        <v>235</v>
      </c>
    </row>
    <row r="3136" spans="1:5" x14ac:dyDescent="0.15">
      <c r="A3136" s="84">
        <v>143307413</v>
      </c>
      <c r="B3136" s="41" t="s">
        <v>186</v>
      </c>
      <c r="C3136" s="83" t="s">
        <v>37</v>
      </c>
      <c r="D3136" s="61">
        <v>3132</v>
      </c>
      <c r="E3136" s="58" t="s">
        <v>235</v>
      </c>
    </row>
    <row r="3137" spans="1:5" x14ac:dyDescent="0.15">
      <c r="A3137" s="82">
        <v>143307414</v>
      </c>
      <c r="B3137" s="41" t="s">
        <v>186</v>
      </c>
      <c r="C3137" s="83" t="s">
        <v>37</v>
      </c>
      <c r="D3137" s="59">
        <v>557</v>
      </c>
      <c r="E3137" s="58" t="s">
        <v>235</v>
      </c>
    </row>
    <row r="3138" spans="1:5" x14ac:dyDescent="0.15">
      <c r="A3138" s="84">
        <v>143307424</v>
      </c>
      <c r="B3138" s="41" t="s">
        <v>188</v>
      </c>
      <c r="C3138" s="83" t="s">
        <v>124</v>
      </c>
      <c r="D3138" s="61">
        <v>1170</v>
      </c>
      <c r="E3138" s="58" t="s">
        <v>235</v>
      </c>
    </row>
    <row r="3139" spans="1:5" x14ac:dyDescent="0.15">
      <c r="A3139" s="82">
        <v>143307424</v>
      </c>
      <c r="B3139" s="41" t="s">
        <v>188</v>
      </c>
      <c r="C3139" s="83" t="s">
        <v>124</v>
      </c>
      <c r="D3139" s="59">
        <v>376</v>
      </c>
      <c r="E3139" s="58" t="s">
        <v>235</v>
      </c>
    </row>
    <row r="3140" spans="1:5" x14ac:dyDescent="0.15">
      <c r="A3140" s="84">
        <v>143307424</v>
      </c>
      <c r="B3140" s="41" t="s">
        <v>188</v>
      </c>
      <c r="C3140" s="83" t="s">
        <v>124</v>
      </c>
      <c r="D3140" s="61">
        <v>627</v>
      </c>
      <c r="E3140" s="58" t="s">
        <v>235</v>
      </c>
    </row>
    <row r="3141" spans="1:5" x14ac:dyDescent="0.15">
      <c r="A3141" s="82">
        <v>143307434</v>
      </c>
      <c r="B3141" s="41" t="s">
        <v>186</v>
      </c>
      <c r="C3141" s="83" t="s">
        <v>37</v>
      </c>
      <c r="D3141" s="59">
        <v>4455</v>
      </c>
      <c r="E3141" s="58" t="s">
        <v>235</v>
      </c>
    </row>
    <row r="3142" spans="1:5" x14ac:dyDescent="0.15">
      <c r="A3142" s="84">
        <v>143307435</v>
      </c>
      <c r="B3142" s="41" t="s">
        <v>186</v>
      </c>
      <c r="C3142" s="83" t="s">
        <v>37</v>
      </c>
      <c r="D3142" s="61">
        <v>836</v>
      </c>
      <c r="E3142" s="58" t="s">
        <v>235</v>
      </c>
    </row>
    <row r="3143" spans="1:5" x14ac:dyDescent="0.15">
      <c r="A3143" s="84">
        <v>143307435</v>
      </c>
      <c r="B3143" s="41" t="s">
        <v>186</v>
      </c>
      <c r="C3143" s="83" t="s">
        <v>37</v>
      </c>
      <c r="D3143" s="61">
        <v>2088</v>
      </c>
      <c r="E3143" s="58" t="s">
        <v>235</v>
      </c>
    </row>
    <row r="3144" spans="1:5" x14ac:dyDescent="0.15">
      <c r="A3144" s="82">
        <v>143307435</v>
      </c>
      <c r="B3144" s="41" t="s">
        <v>186</v>
      </c>
      <c r="C3144" s="83" t="s">
        <v>37</v>
      </c>
      <c r="D3144" s="59">
        <v>2005</v>
      </c>
      <c r="E3144" s="58" t="s">
        <v>235</v>
      </c>
    </row>
    <row r="3145" spans="1:5" x14ac:dyDescent="0.15">
      <c r="A3145" s="84">
        <v>143307439</v>
      </c>
      <c r="B3145" s="41" t="s">
        <v>186</v>
      </c>
      <c r="C3145" s="83" t="s">
        <v>144</v>
      </c>
      <c r="D3145" s="61">
        <v>1207</v>
      </c>
      <c r="E3145" s="58" t="s">
        <v>235</v>
      </c>
    </row>
    <row r="3146" spans="1:5" x14ac:dyDescent="0.15">
      <c r="A3146" s="82">
        <v>143307440</v>
      </c>
      <c r="B3146" s="41" t="s">
        <v>186</v>
      </c>
      <c r="C3146" s="83" t="s">
        <v>144</v>
      </c>
      <c r="D3146" s="59">
        <v>6682</v>
      </c>
      <c r="E3146" s="58" t="s">
        <v>235</v>
      </c>
    </row>
    <row r="3147" spans="1:5" x14ac:dyDescent="0.15">
      <c r="A3147" s="82">
        <v>143307441</v>
      </c>
      <c r="B3147" s="41" t="s">
        <v>186</v>
      </c>
      <c r="C3147" s="83" t="s">
        <v>78</v>
      </c>
      <c r="D3147" s="59">
        <v>2506</v>
      </c>
      <c r="E3147" s="58" t="s">
        <v>235</v>
      </c>
    </row>
    <row r="3148" spans="1:5" x14ac:dyDescent="0.15">
      <c r="A3148" s="84">
        <v>143307441</v>
      </c>
      <c r="B3148" s="41" t="s">
        <v>186</v>
      </c>
      <c r="C3148" s="83" t="s">
        <v>78</v>
      </c>
      <c r="D3148" s="61">
        <v>4455</v>
      </c>
      <c r="E3148" s="58" t="s">
        <v>235</v>
      </c>
    </row>
    <row r="3149" spans="1:5" x14ac:dyDescent="0.15">
      <c r="A3149" s="82">
        <v>143307441</v>
      </c>
      <c r="B3149" s="41" t="s">
        <v>186</v>
      </c>
      <c r="C3149" s="83" t="s">
        <v>78</v>
      </c>
      <c r="D3149" s="59">
        <v>23664</v>
      </c>
      <c r="E3149" s="58" t="s">
        <v>235</v>
      </c>
    </row>
    <row r="3150" spans="1:5" x14ac:dyDescent="0.15">
      <c r="A3150" s="84">
        <v>143307442</v>
      </c>
      <c r="B3150" s="41" t="s">
        <v>186</v>
      </c>
      <c r="C3150" s="83" t="s">
        <v>7</v>
      </c>
      <c r="D3150" s="61">
        <v>836</v>
      </c>
      <c r="E3150" s="58" t="s">
        <v>235</v>
      </c>
    </row>
    <row r="3151" spans="1:5" x14ac:dyDescent="0.15">
      <c r="A3151" s="82">
        <v>143307449</v>
      </c>
      <c r="B3151" s="41" t="s">
        <v>186</v>
      </c>
      <c r="C3151" s="83" t="s">
        <v>37</v>
      </c>
      <c r="D3151" s="59">
        <v>836</v>
      </c>
      <c r="E3151" s="58" t="s">
        <v>235</v>
      </c>
    </row>
    <row r="3152" spans="1:5" x14ac:dyDescent="0.15">
      <c r="A3152" s="82">
        <v>143307449</v>
      </c>
      <c r="B3152" s="41" t="s">
        <v>186</v>
      </c>
      <c r="C3152" s="83" t="s">
        <v>37</v>
      </c>
      <c r="D3152" s="59">
        <v>4455</v>
      </c>
      <c r="E3152" s="58" t="s">
        <v>235</v>
      </c>
    </row>
    <row r="3153" spans="1:5" x14ac:dyDescent="0.15">
      <c r="A3153" s="82">
        <v>143307449</v>
      </c>
      <c r="B3153" s="41" t="s">
        <v>186</v>
      </c>
      <c r="C3153" s="83" t="s">
        <v>37</v>
      </c>
      <c r="D3153" s="59">
        <v>1485</v>
      </c>
      <c r="E3153" s="58" t="s">
        <v>235</v>
      </c>
    </row>
    <row r="3154" spans="1:5" x14ac:dyDescent="0.15">
      <c r="A3154" s="82">
        <v>143307451</v>
      </c>
      <c r="B3154" s="41" t="s">
        <v>186</v>
      </c>
      <c r="C3154" s="83" t="s">
        <v>37</v>
      </c>
      <c r="D3154" s="59">
        <v>140</v>
      </c>
      <c r="E3154" s="58" t="s">
        <v>235</v>
      </c>
    </row>
    <row r="3155" spans="1:5" x14ac:dyDescent="0.15">
      <c r="A3155" s="84">
        <v>143307451</v>
      </c>
      <c r="B3155" s="41" t="s">
        <v>186</v>
      </c>
      <c r="C3155" s="83" t="s">
        <v>37</v>
      </c>
      <c r="D3155" s="61">
        <v>1671</v>
      </c>
      <c r="E3155" s="58" t="s">
        <v>235</v>
      </c>
    </row>
    <row r="3156" spans="1:5" x14ac:dyDescent="0.15">
      <c r="A3156" s="82">
        <v>143307451</v>
      </c>
      <c r="B3156" s="41" t="s">
        <v>186</v>
      </c>
      <c r="C3156" s="83" t="s">
        <v>37</v>
      </c>
      <c r="D3156" s="59">
        <v>232</v>
      </c>
      <c r="E3156" s="58" t="s">
        <v>235</v>
      </c>
    </row>
    <row r="3157" spans="1:5" x14ac:dyDescent="0.15">
      <c r="A3157" s="82">
        <v>143307451</v>
      </c>
      <c r="B3157" s="41" t="s">
        <v>186</v>
      </c>
      <c r="C3157" s="83" t="s">
        <v>37</v>
      </c>
      <c r="D3157" s="59">
        <v>2088</v>
      </c>
      <c r="E3157" s="58" t="s">
        <v>235</v>
      </c>
    </row>
    <row r="3158" spans="1:5" x14ac:dyDescent="0.15">
      <c r="A3158" s="82">
        <v>143307461</v>
      </c>
      <c r="B3158" s="41" t="s">
        <v>186</v>
      </c>
      <c r="C3158" s="83" t="s">
        <v>7</v>
      </c>
      <c r="D3158" s="59">
        <v>891</v>
      </c>
      <c r="E3158" s="58" t="s">
        <v>235</v>
      </c>
    </row>
    <row r="3159" spans="1:5" x14ac:dyDescent="0.15">
      <c r="A3159" s="84">
        <v>143307474</v>
      </c>
      <c r="B3159" s="41" t="s">
        <v>187</v>
      </c>
      <c r="C3159" s="83" t="s">
        <v>7</v>
      </c>
      <c r="D3159" s="61">
        <v>439</v>
      </c>
      <c r="E3159" s="58" t="s">
        <v>235</v>
      </c>
    </row>
    <row r="3160" spans="1:5" x14ac:dyDescent="0.15">
      <c r="A3160" s="82">
        <v>143307475</v>
      </c>
      <c r="B3160" s="41" t="s">
        <v>187</v>
      </c>
      <c r="C3160" s="83" t="s">
        <v>78</v>
      </c>
      <c r="D3160" s="59">
        <v>2599</v>
      </c>
      <c r="E3160" s="58" t="s">
        <v>235</v>
      </c>
    </row>
    <row r="3161" spans="1:5" x14ac:dyDescent="0.15">
      <c r="A3161" s="84">
        <v>143307475</v>
      </c>
      <c r="B3161" s="41" t="s">
        <v>187</v>
      </c>
      <c r="C3161" s="83" t="s">
        <v>78</v>
      </c>
      <c r="D3161" s="61">
        <v>1114</v>
      </c>
      <c r="E3161" s="58" t="s">
        <v>235</v>
      </c>
    </row>
    <row r="3162" spans="1:5" x14ac:dyDescent="0.15">
      <c r="A3162" s="82">
        <v>143307475</v>
      </c>
      <c r="B3162" s="41" t="s">
        <v>187</v>
      </c>
      <c r="C3162" s="83" t="s">
        <v>78</v>
      </c>
      <c r="D3162" s="59">
        <v>1300</v>
      </c>
      <c r="E3162" s="58" t="s">
        <v>235</v>
      </c>
    </row>
    <row r="3163" spans="1:5" x14ac:dyDescent="0.15">
      <c r="A3163" s="84">
        <v>143307480</v>
      </c>
      <c r="B3163" s="41" t="s">
        <v>186</v>
      </c>
      <c r="C3163" s="83" t="s">
        <v>144</v>
      </c>
      <c r="D3163" s="61">
        <v>5513</v>
      </c>
      <c r="E3163" s="58" t="s">
        <v>235</v>
      </c>
    </row>
    <row r="3164" spans="1:5" x14ac:dyDescent="0.15">
      <c r="A3164" s="82">
        <v>143307480</v>
      </c>
      <c r="B3164" s="41" t="s">
        <v>186</v>
      </c>
      <c r="C3164" s="83" t="s">
        <v>144</v>
      </c>
      <c r="D3164" s="59">
        <v>5568</v>
      </c>
      <c r="E3164" s="58" t="s">
        <v>235</v>
      </c>
    </row>
    <row r="3165" spans="1:5" x14ac:dyDescent="0.15">
      <c r="A3165" s="84">
        <v>143307480</v>
      </c>
      <c r="B3165" s="41" t="s">
        <v>186</v>
      </c>
      <c r="C3165" s="83" t="s">
        <v>144</v>
      </c>
      <c r="D3165" s="61">
        <v>1120</v>
      </c>
      <c r="E3165" s="58" t="s">
        <v>235</v>
      </c>
    </row>
    <row r="3166" spans="1:5" x14ac:dyDescent="0.15">
      <c r="A3166" s="82">
        <v>143307481</v>
      </c>
      <c r="B3166" s="41" t="s">
        <v>187</v>
      </c>
      <c r="C3166" s="83" t="s">
        <v>7</v>
      </c>
      <c r="D3166" s="59">
        <v>3351</v>
      </c>
      <c r="E3166" s="58" t="s">
        <v>235</v>
      </c>
    </row>
    <row r="3167" spans="1:5" x14ac:dyDescent="0.15">
      <c r="A3167" s="84">
        <v>143307486</v>
      </c>
      <c r="B3167" s="41" t="s">
        <v>186</v>
      </c>
      <c r="C3167" s="83" t="s">
        <v>37</v>
      </c>
      <c r="D3167" s="61">
        <v>836</v>
      </c>
      <c r="E3167" s="58" t="s">
        <v>235</v>
      </c>
    </row>
    <row r="3168" spans="1:5" x14ac:dyDescent="0.15">
      <c r="A3168" s="82">
        <v>143307487</v>
      </c>
      <c r="B3168" s="41" t="s">
        <v>186</v>
      </c>
      <c r="C3168" s="83" t="s">
        <v>37</v>
      </c>
      <c r="D3168" s="59">
        <v>140</v>
      </c>
      <c r="E3168" s="58" t="s">
        <v>235</v>
      </c>
    </row>
    <row r="3169" spans="1:5" x14ac:dyDescent="0.15">
      <c r="A3169" s="84">
        <v>143307487</v>
      </c>
      <c r="B3169" s="41" t="s">
        <v>186</v>
      </c>
      <c r="C3169" s="83" t="s">
        <v>37</v>
      </c>
      <c r="D3169" s="61">
        <v>836</v>
      </c>
      <c r="E3169" s="58" t="s">
        <v>235</v>
      </c>
    </row>
    <row r="3170" spans="1:5" x14ac:dyDescent="0.15">
      <c r="A3170" s="84">
        <v>143307487</v>
      </c>
      <c r="B3170" s="41" t="s">
        <v>186</v>
      </c>
      <c r="C3170" s="83" t="s">
        <v>37</v>
      </c>
      <c r="D3170" s="61">
        <v>232</v>
      </c>
      <c r="E3170" s="58" t="s">
        <v>235</v>
      </c>
    </row>
    <row r="3171" spans="1:5" x14ac:dyDescent="0.15">
      <c r="A3171" s="84">
        <v>143307487</v>
      </c>
      <c r="B3171" s="41" t="s">
        <v>186</v>
      </c>
      <c r="C3171" s="83" t="s">
        <v>37</v>
      </c>
      <c r="D3171" s="61">
        <v>2088</v>
      </c>
      <c r="E3171" s="58" t="s">
        <v>235</v>
      </c>
    </row>
    <row r="3172" spans="1:5" x14ac:dyDescent="0.15">
      <c r="A3172" s="84">
        <v>143307487</v>
      </c>
      <c r="B3172" s="41" t="s">
        <v>186</v>
      </c>
      <c r="C3172" s="83" t="s">
        <v>37</v>
      </c>
      <c r="D3172" s="61">
        <v>116</v>
      </c>
      <c r="E3172" s="58" t="s">
        <v>235</v>
      </c>
    </row>
    <row r="3173" spans="1:5" x14ac:dyDescent="0.15">
      <c r="A3173" s="82">
        <v>143307489</v>
      </c>
      <c r="B3173" s="41" t="s">
        <v>186</v>
      </c>
      <c r="C3173" s="83" t="s">
        <v>37</v>
      </c>
      <c r="D3173" s="59">
        <v>140</v>
      </c>
      <c r="E3173" s="58" t="s">
        <v>235</v>
      </c>
    </row>
    <row r="3174" spans="1:5" x14ac:dyDescent="0.15">
      <c r="A3174" s="84">
        <v>143307490</v>
      </c>
      <c r="B3174" s="41" t="s">
        <v>186</v>
      </c>
      <c r="C3174" s="83" t="s">
        <v>37</v>
      </c>
      <c r="D3174" s="61">
        <v>140</v>
      </c>
      <c r="E3174" s="58" t="s">
        <v>235</v>
      </c>
    </row>
    <row r="3175" spans="1:5" x14ac:dyDescent="0.15">
      <c r="A3175" s="82">
        <v>143307490</v>
      </c>
      <c r="B3175" s="41" t="s">
        <v>186</v>
      </c>
      <c r="C3175" s="83" t="s">
        <v>37</v>
      </c>
      <c r="D3175" s="59">
        <v>140</v>
      </c>
      <c r="E3175" s="58" t="s">
        <v>235</v>
      </c>
    </row>
    <row r="3176" spans="1:5" x14ac:dyDescent="0.15">
      <c r="A3176" s="84">
        <v>143307494</v>
      </c>
      <c r="B3176" s="41" t="s">
        <v>186</v>
      </c>
      <c r="C3176" s="83" t="s">
        <v>78</v>
      </c>
      <c r="D3176" s="61">
        <v>4585</v>
      </c>
      <c r="E3176" s="58" t="s">
        <v>235</v>
      </c>
    </row>
    <row r="3177" spans="1:5" x14ac:dyDescent="0.15">
      <c r="A3177" s="84">
        <v>143307502</v>
      </c>
      <c r="B3177" s="41" t="s">
        <v>186</v>
      </c>
      <c r="C3177" s="83" t="s">
        <v>37</v>
      </c>
      <c r="D3177" s="61">
        <v>3341</v>
      </c>
      <c r="E3177" s="58" t="s">
        <v>235</v>
      </c>
    </row>
    <row r="3178" spans="1:5" x14ac:dyDescent="0.15">
      <c r="A3178" s="84">
        <v>143307513</v>
      </c>
      <c r="B3178" s="41" t="s">
        <v>186</v>
      </c>
      <c r="C3178" s="83" t="s">
        <v>37</v>
      </c>
      <c r="D3178" s="61">
        <v>1114</v>
      </c>
      <c r="E3178" s="58" t="s">
        <v>235</v>
      </c>
    </row>
    <row r="3179" spans="1:5" x14ac:dyDescent="0.15">
      <c r="A3179" s="82">
        <v>143307514</v>
      </c>
      <c r="B3179" s="41" t="s">
        <v>186</v>
      </c>
      <c r="C3179" s="83" t="s">
        <v>37</v>
      </c>
      <c r="D3179" s="59">
        <v>836</v>
      </c>
      <c r="E3179" s="58" t="s">
        <v>235</v>
      </c>
    </row>
    <row r="3180" spans="1:5" x14ac:dyDescent="0.15">
      <c r="A3180" s="84">
        <v>143307514</v>
      </c>
      <c r="B3180" s="41" t="s">
        <v>186</v>
      </c>
      <c r="C3180" s="83" t="s">
        <v>37</v>
      </c>
      <c r="D3180" s="61">
        <v>1044</v>
      </c>
      <c r="E3180" s="58" t="s">
        <v>235</v>
      </c>
    </row>
    <row r="3181" spans="1:5" x14ac:dyDescent="0.15">
      <c r="A3181" s="84">
        <v>143307514</v>
      </c>
      <c r="B3181" s="41" t="s">
        <v>186</v>
      </c>
      <c r="C3181" s="83" t="s">
        <v>37</v>
      </c>
      <c r="D3181" s="61">
        <v>70</v>
      </c>
      <c r="E3181" s="58" t="s">
        <v>235</v>
      </c>
    </row>
    <row r="3182" spans="1:5" x14ac:dyDescent="0.15">
      <c r="A3182" s="84">
        <v>143307519</v>
      </c>
      <c r="B3182" s="41" t="s">
        <v>186</v>
      </c>
      <c r="C3182" s="83" t="s">
        <v>78</v>
      </c>
      <c r="D3182" s="61">
        <v>1253</v>
      </c>
      <c r="E3182" s="58" t="s">
        <v>235</v>
      </c>
    </row>
    <row r="3183" spans="1:5" x14ac:dyDescent="0.15">
      <c r="A3183" s="84">
        <v>143307521</v>
      </c>
      <c r="B3183" s="41" t="s">
        <v>186</v>
      </c>
      <c r="C3183" s="83" t="s">
        <v>78</v>
      </c>
      <c r="D3183" s="61">
        <v>2256</v>
      </c>
      <c r="E3183" s="58" t="s">
        <v>235</v>
      </c>
    </row>
    <row r="3184" spans="1:5" x14ac:dyDescent="0.15">
      <c r="A3184" s="82">
        <v>143307521</v>
      </c>
      <c r="B3184" s="41" t="s">
        <v>186</v>
      </c>
      <c r="C3184" s="83" t="s">
        <v>78</v>
      </c>
      <c r="D3184" s="59">
        <v>919</v>
      </c>
      <c r="E3184" s="58" t="s">
        <v>235</v>
      </c>
    </row>
    <row r="3185" spans="1:5" x14ac:dyDescent="0.15">
      <c r="A3185" s="84">
        <v>143307521</v>
      </c>
      <c r="B3185" s="41" t="s">
        <v>186</v>
      </c>
      <c r="C3185" s="83" t="s">
        <v>78</v>
      </c>
      <c r="D3185" s="61">
        <v>543</v>
      </c>
      <c r="E3185" s="58" t="s">
        <v>235</v>
      </c>
    </row>
    <row r="3186" spans="1:5" x14ac:dyDescent="0.15">
      <c r="A3186" s="84">
        <v>143307522</v>
      </c>
      <c r="B3186" s="41" t="s">
        <v>186</v>
      </c>
      <c r="C3186" s="83" t="s">
        <v>78</v>
      </c>
      <c r="D3186" s="61">
        <v>2506</v>
      </c>
      <c r="E3186" s="58" t="s">
        <v>235</v>
      </c>
    </row>
    <row r="3187" spans="1:5" x14ac:dyDescent="0.15">
      <c r="A3187" s="82">
        <v>143307522</v>
      </c>
      <c r="B3187" s="41" t="s">
        <v>186</v>
      </c>
      <c r="C3187" s="83" t="s">
        <v>78</v>
      </c>
      <c r="D3187" s="59">
        <v>2228</v>
      </c>
      <c r="E3187" s="58" t="s">
        <v>235</v>
      </c>
    </row>
    <row r="3188" spans="1:5" x14ac:dyDescent="0.15">
      <c r="A3188" s="84">
        <v>143307522</v>
      </c>
      <c r="B3188" s="41" t="s">
        <v>186</v>
      </c>
      <c r="C3188" s="83" t="s">
        <v>78</v>
      </c>
      <c r="D3188" s="61">
        <v>27840</v>
      </c>
      <c r="E3188" s="58" t="s">
        <v>235</v>
      </c>
    </row>
    <row r="3189" spans="1:5" x14ac:dyDescent="0.15">
      <c r="A3189" s="84">
        <v>143307525</v>
      </c>
      <c r="B3189" s="41" t="s">
        <v>187</v>
      </c>
      <c r="C3189" s="83" t="s">
        <v>7</v>
      </c>
      <c r="D3189" s="61">
        <v>1003</v>
      </c>
      <c r="E3189" s="58" t="s">
        <v>235</v>
      </c>
    </row>
    <row r="3190" spans="1:5" x14ac:dyDescent="0.15">
      <c r="A3190" s="84">
        <v>143307527</v>
      </c>
      <c r="B3190" s="41" t="s">
        <v>186</v>
      </c>
      <c r="C3190" s="83" t="s">
        <v>144</v>
      </c>
      <c r="D3190" s="61">
        <v>1634</v>
      </c>
      <c r="E3190" s="58" t="s">
        <v>235</v>
      </c>
    </row>
    <row r="3191" spans="1:5" x14ac:dyDescent="0.15">
      <c r="A3191" s="82">
        <v>143307527</v>
      </c>
      <c r="B3191" s="41" t="s">
        <v>186</v>
      </c>
      <c r="C3191" s="83" t="s">
        <v>144</v>
      </c>
      <c r="D3191" s="59">
        <v>3564</v>
      </c>
      <c r="E3191" s="58" t="s">
        <v>235</v>
      </c>
    </row>
    <row r="3192" spans="1:5" x14ac:dyDescent="0.15">
      <c r="A3192" s="84">
        <v>143307530</v>
      </c>
      <c r="B3192" s="41" t="s">
        <v>186</v>
      </c>
      <c r="C3192" s="83" t="s">
        <v>7</v>
      </c>
      <c r="D3192" s="61">
        <v>140</v>
      </c>
      <c r="E3192" s="58" t="s">
        <v>235</v>
      </c>
    </row>
    <row r="3193" spans="1:5" x14ac:dyDescent="0.15">
      <c r="A3193" s="82">
        <v>143317554</v>
      </c>
      <c r="B3193" s="41" t="s">
        <v>186</v>
      </c>
      <c r="C3193" s="83" t="s">
        <v>37</v>
      </c>
      <c r="D3193" s="59">
        <v>2970</v>
      </c>
      <c r="E3193" s="58" t="s">
        <v>235</v>
      </c>
    </row>
    <row r="3194" spans="1:5" x14ac:dyDescent="0.15">
      <c r="A3194" s="84">
        <v>143317554</v>
      </c>
      <c r="B3194" s="41" t="s">
        <v>186</v>
      </c>
      <c r="C3194" s="83" t="s">
        <v>37</v>
      </c>
      <c r="D3194" s="61">
        <v>7424</v>
      </c>
      <c r="E3194" s="58" t="s">
        <v>235</v>
      </c>
    </row>
    <row r="3195" spans="1:5" x14ac:dyDescent="0.15">
      <c r="A3195" s="84">
        <v>143317554</v>
      </c>
      <c r="B3195" s="41" t="s">
        <v>186</v>
      </c>
      <c r="C3195" s="83" t="s">
        <v>37</v>
      </c>
      <c r="D3195" s="61">
        <v>4455</v>
      </c>
      <c r="E3195" s="58" t="s">
        <v>235</v>
      </c>
    </row>
    <row r="3196" spans="1:5" x14ac:dyDescent="0.15">
      <c r="A3196" s="82">
        <v>143317554</v>
      </c>
      <c r="B3196" s="41" t="s">
        <v>186</v>
      </c>
      <c r="C3196" s="83" t="s">
        <v>37</v>
      </c>
      <c r="D3196" s="59">
        <v>1485</v>
      </c>
      <c r="E3196" s="58" t="s">
        <v>235</v>
      </c>
    </row>
    <row r="3197" spans="1:5" x14ac:dyDescent="0.15">
      <c r="A3197" s="82">
        <v>143317555</v>
      </c>
      <c r="B3197" s="41" t="s">
        <v>186</v>
      </c>
      <c r="C3197" s="83" t="s">
        <v>37</v>
      </c>
      <c r="D3197" s="59">
        <v>836</v>
      </c>
      <c r="E3197" s="58" t="s">
        <v>235</v>
      </c>
    </row>
    <row r="3198" spans="1:5" x14ac:dyDescent="0.15">
      <c r="A3198" s="84">
        <v>143317555</v>
      </c>
      <c r="B3198" s="41" t="s">
        <v>186</v>
      </c>
      <c r="C3198" s="83" t="s">
        <v>37</v>
      </c>
      <c r="D3198" s="61">
        <v>232</v>
      </c>
      <c r="E3198" s="58" t="s">
        <v>235</v>
      </c>
    </row>
    <row r="3199" spans="1:5" x14ac:dyDescent="0.15">
      <c r="A3199" s="84">
        <v>143317555</v>
      </c>
      <c r="B3199" s="41" t="s">
        <v>186</v>
      </c>
      <c r="C3199" s="83" t="s">
        <v>37</v>
      </c>
      <c r="D3199" s="61">
        <v>2088</v>
      </c>
      <c r="E3199" s="58" t="s">
        <v>235</v>
      </c>
    </row>
    <row r="3200" spans="1:5" x14ac:dyDescent="0.15">
      <c r="A3200" s="82">
        <v>143317561</v>
      </c>
      <c r="B3200" s="41" t="s">
        <v>186</v>
      </c>
      <c r="C3200" s="83" t="s">
        <v>37</v>
      </c>
      <c r="D3200" s="59">
        <v>279</v>
      </c>
      <c r="E3200" s="58" t="s">
        <v>235</v>
      </c>
    </row>
    <row r="3201" spans="1:5" x14ac:dyDescent="0.15">
      <c r="A3201" s="84">
        <v>143317561</v>
      </c>
      <c r="B3201" s="41" t="s">
        <v>186</v>
      </c>
      <c r="C3201" s="83" t="s">
        <v>37</v>
      </c>
      <c r="D3201" s="61">
        <v>696</v>
      </c>
      <c r="E3201" s="58" t="s">
        <v>235</v>
      </c>
    </row>
    <row r="3202" spans="1:5" x14ac:dyDescent="0.15">
      <c r="A3202" s="82">
        <v>143317561</v>
      </c>
      <c r="B3202" s="41" t="s">
        <v>186</v>
      </c>
      <c r="C3202" s="83" t="s">
        <v>37</v>
      </c>
      <c r="D3202" s="59">
        <v>557</v>
      </c>
      <c r="E3202" s="58" t="s">
        <v>235</v>
      </c>
    </row>
    <row r="3203" spans="1:5" x14ac:dyDescent="0.15">
      <c r="A3203" s="84">
        <v>143317576</v>
      </c>
      <c r="B3203" s="41" t="s">
        <v>186</v>
      </c>
      <c r="C3203" s="83" t="s">
        <v>37</v>
      </c>
      <c r="D3203" s="61">
        <v>557</v>
      </c>
      <c r="E3203" s="58" t="s">
        <v>235</v>
      </c>
    </row>
    <row r="3204" spans="1:5" x14ac:dyDescent="0.15">
      <c r="A3204" s="82">
        <v>143317576</v>
      </c>
      <c r="B3204" s="41" t="s">
        <v>186</v>
      </c>
      <c r="C3204" s="83" t="s">
        <v>37</v>
      </c>
      <c r="D3204" s="59">
        <v>1485</v>
      </c>
      <c r="E3204" s="58" t="s">
        <v>235</v>
      </c>
    </row>
    <row r="3205" spans="1:5" x14ac:dyDescent="0.15">
      <c r="A3205" s="84">
        <v>143317576</v>
      </c>
      <c r="B3205" s="41" t="s">
        <v>186</v>
      </c>
      <c r="C3205" s="83" t="s">
        <v>37</v>
      </c>
      <c r="D3205" s="61">
        <v>5568</v>
      </c>
      <c r="E3205" s="58" t="s">
        <v>235</v>
      </c>
    </row>
    <row r="3206" spans="1:5" x14ac:dyDescent="0.15">
      <c r="A3206" s="84">
        <v>143317576</v>
      </c>
      <c r="B3206" s="41" t="s">
        <v>186</v>
      </c>
      <c r="C3206" s="83" t="s">
        <v>37</v>
      </c>
      <c r="D3206" s="61">
        <v>743</v>
      </c>
      <c r="E3206" s="58" t="s">
        <v>235</v>
      </c>
    </row>
    <row r="3207" spans="1:5" x14ac:dyDescent="0.15">
      <c r="A3207" s="84">
        <v>143317577</v>
      </c>
      <c r="B3207" s="41" t="s">
        <v>186</v>
      </c>
      <c r="C3207" s="83" t="s">
        <v>37</v>
      </c>
      <c r="D3207" s="61">
        <v>24</v>
      </c>
      <c r="E3207" s="58" t="s">
        <v>235</v>
      </c>
    </row>
    <row r="3208" spans="1:5" x14ac:dyDescent="0.15">
      <c r="A3208" s="82">
        <v>143317577</v>
      </c>
      <c r="B3208" s="41" t="s">
        <v>186</v>
      </c>
      <c r="C3208" s="83" t="s">
        <v>37</v>
      </c>
      <c r="D3208" s="59">
        <v>279</v>
      </c>
      <c r="E3208" s="58" t="s">
        <v>235</v>
      </c>
    </row>
    <row r="3209" spans="1:5" x14ac:dyDescent="0.15">
      <c r="A3209" s="84">
        <v>143317577</v>
      </c>
      <c r="B3209" s="41" t="s">
        <v>186</v>
      </c>
      <c r="C3209" s="83" t="s">
        <v>37</v>
      </c>
      <c r="D3209" s="61">
        <v>836</v>
      </c>
      <c r="E3209" s="58" t="s">
        <v>235</v>
      </c>
    </row>
    <row r="3210" spans="1:5" x14ac:dyDescent="0.15">
      <c r="A3210" s="82">
        <v>143317577</v>
      </c>
      <c r="B3210" s="41" t="s">
        <v>186</v>
      </c>
      <c r="C3210" s="83" t="s">
        <v>37</v>
      </c>
      <c r="D3210" s="59">
        <v>232</v>
      </c>
      <c r="E3210" s="58" t="s">
        <v>235</v>
      </c>
    </row>
    <row r="3211" spans="1:5" x14ac:dyDescent="0.15">
      <c r="A3211" s="82">
        <v>143317577</v>
      </c>
      <c r="B3211" s="41" t="s">
        <v>186</v>
      </c>
      <c r="C3211" s="83" t="s">
        <v>37</v>
      </c>
      <c r="D3211" s="59">
        <v>2088</v>
      </c>
      <c r="E3211" s="58" t="s">
        <v>235</v>
      </c>
    </row>
    <row r="3212" spans="1:5" x14ac:dyDescent="0.15">
      <c r="A3212" s="82">
        <v>143317587</v>
      </c>
      <c r="B3212" s="41" t="s">
        <v>186</v>
      </c>
      <c r="C3212" s="83" t="s">
        <v>37</v>
      </c>
      <c r="D3212" s="59">
        <v>557</v>
      </c>
      <c r="E3212" s="58" t="s">
        <v>235</v>
      </c>
    </row>
    <row r="3213" spans="1:5" x14ac:dyDescent="0.15">
      <c r="A3213" s="82">
        <v>143317587</v>
      </c>
      <c r="B3213" s="41" t="s">
        <v>186</v>
      </c>
      <c r="C3213" s="83" t="s">
        <v>37</v>
      </c>
      <c r="D3213" s="59">
        <v>743</v>
      </c>
      <c r="E3213" s="58" t="s">
        <v>235</v>
      </c>
    </row>
    <row r="3214" spans="1:5" x14ac:dyDescent="0.15">
      <c r="A3214" s="82">
        <v>143317588</v>
      </c>
      <c r="B3214" s="41" t="s">
        <v>186</v>
      </c>
      <c r="C3214" s="83" t="s">
        <v>37</v>
      </c>
      <c r="D3214" s="59">
        <v>836</v>
      </c>
      <c r="E3214" s="58" t="s">
        <v>235</v>
      </c>
    </row>
    <row r="3215" spans="1:5" x14ac:dyDescent="0.15">
      <c r="A3215" s="84">
        <v>143317588</v>
      </c>
      <c r="B3215" s="41" t="s">
        <v>186</v>
      </c>
      <c r="C3215" s="83" t="s">
        <v>37</v>
      </c>
      <c r="D3215" s="61">
        <v>232</v>
      </c>
      <c r="E3215" s="58" t="s">
        <v>235</v>
      </c>
    </row>
    <row r="3216" spans="1:5" x14ac:dyDescent="0.15">
      <c r="A3216" s="82">
        <v>143317588</v>
      </c>
      <c r="B3216" s="41" t="s">
        <v>186</v>
      </c>
      <c r="C3216" s="83" t="s">
        <v>37</v>
      </c>
      <c r="D3216" s="59">
        <v>3132</v>
      </c>
      <c r="E3216" s="58" t="s">
        <v>235</v>
      </c>
    </row>
    <row r="3217" spans="1:5" x14ac:dyDescent="0.15">
      <c r="A3217" s="82">
        <v>143317588</v>
      </c>
      <c r="B3217" s="41" t="s">
        <v>186</v>
      </c>
      <c r="C3217" s="83" t="s">
        <v>37</v>
      </c>
      <c r="D3217" s="59">
        <v>163</v>
      </c>
      <c r="E3217" s="58" t="s">
        <v>235</v>
      </c>
    </row>
    <row r="3218" spans="1:5" x14ac:dyDescent="0.15">
      <c r="A3218" s="82">
        <v>143317598</v>
      </c>
      <c r="B3218" s="41" t="s">
        <v>186</v>
      </c>
      <c r="C3218" s="83" t="s">
        <v>37</v>
      </c>
      <c r="D3218" s="59">
        <v>140</v>
      </c>
      <c r="E3218" s="58" t="s">
        <v>235</v>
      </c>
    </row>
    <row r="3219" spans="1:5" x14ac:dyDescent="0.15">
      <c r="A3219" s="84">
        <v>143317609</v>
      </c>
      <c r="B3219" s="41" t="s">
        <v>186</v>
      </c>
      <c r="C3219" s="83" t="s">
        <v>37</v>
      </c>
      <c r="D3219" s="61">
        <v>2228</v>
      </c>
      <c r="E3219" s="58" t="s">
        <v>235</v>
      </c>
    </row>
    <row r="3220" spans="1:5" x14ac:dyDescent="0.15">
      <c r="A3220" s="82">
        <v>143317609</v>
      </c>
      <c r="B3220" s="41" t="s">
        <v>186</v>
      </c>
      <c r="C3220" s="83" t="s">
        <v>37</v>
      </c>
      <c r="D3220" s="59">
        <v>1485</v>
      </c>
      <c r="E3220" s="58" t="s">
        <v>235</v>
      </c>
    </row>
    <row r="3221" spans="1:5" x14ac:dyDescent="0.15">
      <c r="A3221" s="82">
        <v>143317610</v>
      </c>
      <c r="B3221" s="41" t="s">
        <v>186</v>
      </c>
      <c r="C3221" s="83" t="s">
        <v>37</v>
      </c>
      <c r="D3221" s="59">
        <v>232</v>
      </c>
      <c r="E3221" s="58" t="s">
        <v>235</v>
      </c>
    </row>
    <row r="3222" spans="1:5" x14ac:dyDescent="0.15">
      <c r="A3222" s="84">
        <v>143317610</v>
      </c>
      <c r="B3222" s="41" t="s">
        <v>186</v>
      </c>
      <c r="C3222" s="83" t="s">
        <v>37</v>
      </c>
      <c r="D3222" s="61">
        <v>93</v>
      </c>
      <c r="E3222" s="58" t="s">
        <v>235</v>
      </c>
    </row>
    <row r="3223" spans="1:5" x14ac:dyDescent="0.15">
      <c r="A3223" s="82">
        <v>143317615</v>
      </c>
      <c r="B3223" s="41" t="s">
        <v>186</v>
      </c>
      <c r="C3223" s="83" t="s">
        <v>37</v>
      </c>
      <c r="D3223" s="59">
        <v>70</v>
      </c>
      <c r="E3223" s="58" t="s">
        <v>235</v>
      </c>
    </row>
    <row r="3224" spans="1:5" x14ac:dyDescent="0.15">
      <c r="A3224" s="84">
        <v>143317615</v>
      </c>
      <c r="B3224" s="41" t="s">
        <v>186</v>
      </c>
      <c r="C3224" s="83" t="s">
        <v>37</v>
      </c>
      <c r="D3224" s="61">
        <v>140</v>
      </c>
      <c r="E3224" s="58" t="s">
        <v>235</v>
      </c>
    </row>
    <row r="3225" spans="1:5" x14ac:dyDescent="0.15">
      <c r="A3225" s="82">
        <v>143317631</v>
      </c>
      <c r="B3225" s="41" t="s">
        <v>189</v>
      </c>
      <c r="C3225" s="83" t="s">
        <v>124</v>
      </c>
      <c r="D3225" s="59">
        <v>163</v>
      </c>
      <c r="E3225" s="58" t="s">
        <v>235</v>
      </c>
    </row>
    <row r="3226" spans="1:5" x14ac:dyDescent="0.15">
      <c r="A3226" s="82">
        <v>143317631</v>
      </c>
      <c r="B3226" s="41" t="s">
        <v>189</v>
      </c>
      <c r="C3226" s="83" t="s">
        <v>124</v>
      </c>
      <c r="D3226" s="59">
        <v>464</v>
      </c>
      <c r="E3226" s="58" t="s">
        <v>235</v>
      </c>
    </row>
    <row r="3227" spans="1:5" x14ac:dyDescent="0.15">
      <c r="A3227" s="84">
        <v>143317631</v>
      </c>
      <c r="B3227" s="41" t="s">
        <v>189</v>
      </c>
      <c r="C3227" s="83" t="s">
        <v>124</v>
      </c>
      <c r="D3227" s="61">
        <v>205</v>
      </c>
      <c r="E3227" s="58" t="s">
        <v>235</v>
      </c>
    </row>
    <row r="3228" spans="1:5" x14ac:dyDescent="0.15">
      <c r="A3228" s="82">
        <v>143317638</v>
      </c>
      <c r="B3228" s="41" t="s">
        <v>186</v>
      </c>
      <c r="C3228" s="83" t="s">
        <v>37</v>
      </c>
      <c r="D3228" s="59">
        <v>47</v>
      </c>
      <c r="E3228" s="58" t="s">
        <v>235</v>
      </c>
    </row>
    <row r="3229" spans="1:5" x14ac:dyDescent="0.15">
      <c r="A3229" s="84">
        <v>143317638</v>
      </c>
      <c r="B3229" s="41" t="s">
        <v>186</v>
      </c>
      <c r="C3229" s="83" t="s">
        <v>37</v>
      </c>
      <c r="D3229" s="61">
        <v>279</v>
      </c>
      <c r="E3229" s="58" t="s">
        <v>235</v>
      </c>
    </row>
    <row r="3230" spans="1:5" x14ac:dyDescent="0.15">
      <c r="A3230" s="82">
        <v>143317638</v>
      </c>
      <c r="B3230" s="41" t="s">
        <v>186</v>
      </c>
      <c r="C3230" s="83" t="s">
        <v>37</v>
      </c>
      <c r="D3230" s="59">
        <v>4176</v>
      </c>
      <c r="E3230" s="58" t="s">
        <v>235</v>
      </c>
    </row>
    <row r="3231" spans="1:5" x14ac:dyDescent="0.15">
      <c r="A3231" s="84">
        <v>143317638</v>
      </c>
      <c r="B3231" s="41" t="s">
        <v>186</v>
      </c>
      <c r="C3231" s="83" t="s">
        <v>37</v>
      </c>
      <c r="D3231" s="61">
        <v>70</v>
      </c>
      <c r="E3231" s="58" t="s">
        <v>235</v>
      </c>
    </row>
    <row r="3232" spans="1:5" x14ac:dyDescent="0.15">
      <c r="A3232" s="82">
        <v>143317638</v>
      </c>
      <c r="B3232" s="41" t="s">
        <v>186</v>
      </c>
      <c r="C3232" s="83" t="s">
        <v>37</v>
      </c>
      <c r="D3232" s="59">
        <v>4009</v>
      </c>
      <c r="E3232" s="58" t="s">
        <v>235</v>
      </c>
    </row>
    <row r="3233" spans="1:5" x14ac:dyDescent="0.15">
      <c r="A3233" s="84">
        <v>143317639</v>
      </c>
      <c r="B3233" s="41" t="s">
        <v>186</v>
      </c>
      <c r="C3233" s="83" t="s">
        <v>37</v>
      </c>
      <c r="D3233" s="61">
        <v>1114</v>
      </c>
      <c r="E3233" s="58" t="s">
        <v>235</v>
      </c>
    </row>
    <row r="3234" spans="1:5" x14ac:dyDescent="0.15">
      <c r="A3234" s="82">
        <v>143317642</v>
      </c>
      <c r="B3234" s="41" t="s">
        <v>187</v>
      </c>
      <c r="C3234" s="83" t="s">
        <v>37</v>
      </c>
      <c r="D3234" s="59">
        <v>279</v>
      </c>
      <c r="E3234" s="58" t="s">
        <v>235</v>
      </c>
    </row>
    <row r="3235" spans="1:5" x14ac:dyDescent="0.15">
      <c r="A3235" s="84">
        <v>143317642</v>
      </c>
      <c r="B3235" s="41" t="s">
        <v>187</v>
      </c>
      <c r="C3235" s="83" t="s">
        <v>37</v>
      </c>
      <c r="D3235" s="61">
        <v>279</v>
      </c>
      <c r="E3235" s="58" t="s">
        <v>235</v>
      </c>
    </row>
    <row r="3236" spans="1:5" x14ac:dyDescent="0.15">
      <c r="A3236" s="82">
        <v>143317642</v>
      </c>
      <c r="B3236" s="41" t="s">
        <v>187</v>
      </c>
      <c r="C3236" s="83" t="s">
        <v>37</v>
      </c>
      <c r="D3236" s="59">
        <v>557</v>
      </c>
      <c r="E3236" s="58" t="s">
        <v>235</v>
      </c>
    </row>
    <row r="3237" spans="1:5" x14ac:dyDescent="0.15">
      <c r="A3237" s="84">
        <v>143317642</v>
      </c>
      <c r="B3237" s="41" t="s">
        <v>187</v>
      </c>
      <c r="C3237" s="83" t="s">
        <v>37</v>
      </c>
      <c r="D3237" s="61">
        <v>557</v>
      </c>
      <c r="E3237" s="58" t="s">
        <v>235</v>
      </c>
    </row>
    <row r="3238" spans="1:5" x14ac:dyDescent="0.15">
      <c r="A3238" s="82">
        <v>143317642</v>
      </c>
      <c r="B3238" s="41" t="s">
        <v>187</v>
      </c>
      <c r="C3238" s="83" t="s">
        <v>37</v>
      </c>
      <c r="D3238" s="59">
        <v>279</v>
      </c>
      <c r="E3238" s="58" t="s">
        <v>235</v>
      </c>
    </row>
    <row r="3239" spans="1:5" x14ac:dyDescent="0.15">
      <c r="A3239" s="84">
        <v>143327658</v>
      </c>
      <c r="B3239" s="41" t="s">
        <v>186</v>
      </c>
      <c r="C3239" s="83" t="s">
        <v>37</v>
      </c>
      <c r="D3239" s="61">
        <v>836</v>
      </c>
      <c r="E3239" s="58" t="s">
        <v>235</v>
      </c>
    </row>
    <row r="3240" spans="1:5" x14ac:dyDescent="0.15">
      <c r="A3240" s="82">
        <v>143327658</v>
      </c>
      <c r="B3240" s="41" t="s">
        <v>186</v>
      </c>
      <c r="C3240" s="83" t="s">
        <v>37</v>
      </c>
      <c r="D3240" s="59">
        <v>232</v>
      </c>
      <c r="E3240" s="58" t="s">
        <v>235</v>
      </c>
    </row>
    <row r="3241" spans="1:5" x14ac:dyDescent="0.15">
      <c r="A3241" s="82">
        <v>143327658</v>
      </c>
      <c r="B3241" s="41" t="s">
        <v>186</v>
      </c>
      <c r="C3241" s="83" t="s">
        <v>37</v>
      </c>
      <c r="D3241" s="59">
        <v>6264</v>
      </c>
      <c r="E3241" s="58" t="s">
        <v>235</v>
      </c>
    </row>
    <row r="3242" spans="1:5" x14ac:dyDescent="0.15">
      <c r="A3242" s="84">
        <v>143327660</v>
      </c>
      <c r="B3242" s="41" t="s">
        <v>186</v>
      </c>
      <c r="C3242" s="83" t="s">
        <v>37</v>
      </c>
      <c r="D3242" s="61">
        <v>4455</v>
      </c>
      <c r="E3242" s="58" t="s">
        <v>235</v>
      </c>
    </row>
    <row r="3243" spans="1:5" x14ac:dyDescent="0.15">
      <c r="A3243" s="82">
        <v>143327660</v>
      </c>
      <c r="B3243" s="41" t="s">
        <v>186</v>
      </c>
      <c r="C3243" s="83" t="s">
        <v>37</v>
      </c>
      <c r="D3243" s="59">
        <v>1485</v>
      </c>
      <c r="E3243" s="58" t="s">
        <v>235</v>
      </c>
    </row>
    <row r="3244" spans="1:5" x14ac:dyDescent="0.15">
      <c r="A3244" s="82">
        <v>143327661</v>
      </c>
      <c r="B3244" s="41" t="s">
        <v>186</v>
      </c>
      <c r="C3244" s="83" t="s">
        <v>7</v>
      </c>
      <c r="D3244" s="59">
        <v>335</v>
      </c>
      <c r="E3244" s="58" t="s">
        <v>235</v>
      </c>
    </row>
    <row r="3245" spans="1:5" x14ac:dyDescent="0.15">
      <c r="A3245" s="84">
        <v>143327671</v>
      </c>
      <c r="B3245" s="41" t="s">
        <v>187</v>
      </c>
      <c r="C3245" s="83" t="s">
        <v>7</v>
      </c>
      <c r="D3245" s="61">
        <v>1337</v>
      </c>
      <c r="E3245" s="58" t="s">
        <v>235</v>
      </c>
    </row>
    <row r="3246" spans="1:5" x14ac:dyDescent="0.15">
      <c r="A3246" s="82">
        <v>143327673</v>
      </c>
      <c r="B3246" s="41" t="s">
        <v>187</v>
      </c>
      <c r="C3246" s="83" t="s">
        <v>7</v>
      </c>
      <c r="D3246" s="59">
        <v>130</v>
      </c>
      <c r="E3246" s="58" t="s">
        <v>235</v>
      </c>
    </row>
    <row r="3247" spans="1:5" x14ac:dyDescent="0.15">
      <c r="A3247" s="84">
        <v>143327673</v>
      </c>
      <c r="B3247" s="41" t="s">
        <v>187</v>
      </c>
      <c r="C3247" s="83" t="s">
        <v>7</v>
      </c>
      <c r="D3247" s="61">
        <v>75</v>
      </c>
      <c r="E3247" s="58" t="s">
        <v>235</v>
      </c>
    </row>
    <row r="3248" spans="1:5" x14ac:dyDescent="0.15">
      <c r="A3248" s="82">
        <v>143327674</v>
      </c>
      <c r="B3248" s="41" t="s">
        <v>187</v>
      </c>
      <c r="C3248" s="83" t="s">
        <v>78</v>
      </c>
      <c r="D3248" s="59">
        <v>3759</v>
      </c>
      <c r="E3248" s="58" t="s">
        <v>235</v>
      </c>
    </row>
    <row r="3249" spans="1:5" x14ac:dyDescent="0.15">
      <c r="A3249" s="84">
        <v>143327674</v>
      </c>
      <c r="B3249" s="41" t="s">
        <v>187</v>
      </c>
      <c r="C3249" s="83" t="s">
        <v>78</v>
      </c>
      <c r="D3249" s="61">
        <v>6125</v>
      </c>
      <c r="E3249" s="58" t="s">
        <v>235</v>
      </c>
    </row>
    <row r="3250" spans="1:5" x14ac:dyDescent="0.15">
      <c r="A3250" s="82">
        <v>143327674</v>
      </c>
      <c r="B3250" s="41" t="s">
        <v>187</v>
      </c>
      <c r="C3250" s="83" t="s">
        <v>78</v>
      </c>
      <c r="D3250" s="59">
        <v>26448</v>
      </c>
      <c r="E3250" s="58" t="s">
        <v>235</v>
      </c>
    </row>
    <row r="3251" spans="1:5" x14ac:dyDescent="0.15">
      <c r="A3251" s="82">
        <v>143327687</v>
      </c>
      <c r="B3251" s="41" t="s">
        <v>187</v>
      </c>
      <c r="C3251" s="83" t="s">
        <v>78</v>
      </c>
      <c r="D3251" s="59">
        <v>502</v>
      </c>
      <c r="E3251" s="58" t="s">
        <v>235</v>
      </c>
    </row>
    <row r="3252" spans="1:5" x14ac:dyDescent="0.15">
      <c r="A3252" s="82">
        <v>143327691</v>
      </c>
      <c r="B3252" s="41" t="s">
        <v>186</v>
      </c>
      <c r="C3252" s="83" t="s">
        <v>37</v>
      </c>
      <c r="D3252" s="59">
        <v>7424</v>
      </c>
      <c r="E3252" s="58" t="s">
        <v>235</v>
      </c>
    </row>
    <row r="3253" spans="1:5" x14ac:dyDescent="0.15">
      <c r="A3253" s="82">
        <v>143327691</v>
      </c>
      <c r="B3253" s="41" t="s">
        <v>186</v>
      </c>
      <c r="C3253" s="83" t="s">
        <v>37</v>
      </c>
      <c r="D3253" s="59">
        <v>3341</v>
      </c>
      <c r="E3253" s="58" t="s">
        <v>235</v>
      </c>
    </row>
    <row r="3254" spans="1:5" x14ac:dyDescent="0.15">
      <c r="A3254" s="84">
        <v>143327691</v>
      </c>
      <c r="B3254" s="41" t="s">
        <v>186</v>
      </c>
      <c r="C3254" s="83" t="s">
        <v>37</v>
      </c>
      <c r="D3254" s="61">
        <v>1485</v>
      </c>
      <c r="E3254" s="58" t="s">
        <v>235</v>
      </c>
    </row>
    <row r="3255" spans="1:5" x14ac:dyDescent="0.15">
      <c r="A3255" s="84">
        <v>143327693</v>
      </c>
      <c r="B3255" s="41" t="s">
        <v>186</v>
      </c>
      <c r="C3255" s="83" t="s">
        <v>37</v>
      </c>
      <c r="D3255" s="61">
        <v>232</v>
      </c>
      <c r="E3255" s="58" t="s">
        <v>235</v>
      </c>
    </row>
    <row r="3256" spans="1:5" x14ac:dyDescent="0.15">
      <c r="A3256" s="84">
        <v>143327698</v>
      </c>
      <c r="B3256" s="41" t="s">
        <v>186</v>
      </c>
      <c r="C3256" s="83" t="s">
        <v>78</v>
      </c>
      <c r="D3256" s="61">
        <v>743</v>
      </c>
      <c r="E3256" s="58" t="s">
        <v>235</v>
      </c>
    </row>
    <row r="3257" spans="1:5" x14ac:dyDescent="0.15">
      <c r="A3257" s="82">
        <v>143327698</v>
      </c>
      <c r="B3257" s="41" t="s">
        <v>186</v>
      </c>
      <c r="C3257" s="83" t="s">
        <v>78</v>
      </c>
      <c r="D3257" s="59">
        <v>743</v>
      </c>
      <c r="E3257" s="58" t="s">
        <v>235</v>
      </c>
    </row>
    <row r="3258" spans="1:5" x14ac:dyDescent="0.15">
      <c r="A3258" s="84">
        <v>143327702</v>
      </c>
      <c r="B3258" s="41" t="s">
        <v>187</v>
      </c>
      <c r="C3258" s="83" t="s">
        <v>144</v>
      </c>
      <c r="D3258" s="61">
        <v>2205</v>
      </c>
      <c r="E3258" s="58" t="s">
        <v>235</v>
      </c>
    </row>
    <row r="3259" spans="1:5" x14ac:dyDescent="0.15">
      <c r="A3259" s="82">
        <v>143327702</v>
      </c>
      <c r="B3259" s="41" t="s">
        <v>187</v>
      </c>
      <c r="C3259" s="83" t="s">
        <v>144</v>
      </c>
      <c r="D3259" s="59">
        <v>5568</v>
      </c>
      <c r="E3259" s="58" t="s">
        <v>235</v>
      </c>
    </row>
    <row r="3260" spans="1:5" x14ac:dyDescent="0.15">
      <c r="A3260" s="84">
        <v>143327702</v>
      </c>
      <c r="B3260" s="41" t="s">
        <v>187</v>
      </c>
      <c r="C3260" s="83" t="s">
        <v>144</v>
      </c>
      <c r="D3260" s="61">
        <v>1120</v>
      </c>
      <c r="E3260" s="58" t="s">
        <v>235</v>
      </c>
    </row>
    <row r="3261" spans="1:5" x14ac:dyDescent="0.15">
      <c r="A3261" s="82">
        <v>143327703</v>
      </c>
      <c r="B3261" s="41" t="s">
        <v>187</v>
      </c>
      <c r="C3261" s="83" t="s">
        <v>144</v>
      </c>
      <c r="D3261" s="59">
        <v>1634</v>
      </c>
      <c r="E3261" s="58" t="s">
        <v>235</v>
      </c>
    </row>
    <row r="3262" spans="1:5" x14ac:dyDescent="0.15">
      <c r="A3262" s="84">
        <v>143327703</v>
      </c>
      <c r="B3262" s="41" t="s">
        <v>187</v>
      </c>
      <c r="C3262" s="83" t="s">
        <v>144</v>
      </c>
      <c r="D3262" s="61">
        <v>5346</v>
      </c>
      <c r="E3262" s="58" t="s">
        <v>235</v>
      </c>
    </row>
    <row r="3263" spans="1:5" x14ac:dyDescent="0.15">
      <c r="A3263" s="84">
        <v>143327712</v>
      </c>
      <c r="B3263" s="41" t="s">
        <v>187</v>
      </c>
      <c r="C3263" s="83" t="s">
        <v>7</v>
      </c>
      <c r="D3263" s="61">
        <v>335</v>
      </c>
      <c r="E3263" s="58" t="s">
        <v>235</v>
      </c>
    </row>
    <row r="3264" spans="1:5" x14ac:dyDescent="0.15">
      <c r="A3264" s="82">
        <v>143327718</v>
      </c>
      <c r="B3264" s="41" t="s">
        <v>187</v>
      </c>
      <c r="C3264" s="83" t="s">
        <v>37</v>
      </c>
      <c r="D3264" s="59">
        <v>1485</v>
      </c>
      <c r="E3264" s="58" t="s">
        <v>235</v>
      </c>
    </row>
    <row r="3265" spans="1:5" x14ac:dyDescent="0.15">
      <c r="A3265" s="84">
        <v>143327718</v>
      </c>
      <c r="B3265" s="41" t="s">
        <v>187</v>
      </c>
      <c r="C3265" s="83" t="s">
        <v>37</v>
      </c>
      <c r="D3265" s="61">
        <v>7424</v>
      </c>
      <c r="E3265" s="58" t="s">
        <v>235</v>
      </c>
    </row>
    <row r="3266" spans="1:5" x14ac:dyDescent="0.15">
      <c r="A3266" s="84">
        <v>143327718</v>
      </c>
      <c r="B3266" s="41" t="s">
        <v>187</v>
      </c>
      <c r="C3266" s="83" t="s">
        <v>37</v>
      </c>
      <c r="D3266" s="61">
        <v>4455</v>
      </c>
      <c r="E3266" s="58" t="s">
        <v>235</v>
      </c>
    </row>
    <row r="3267" spans="1:5" x14ac:dyDescent="0.15">
      <c r="A3267" s="82">
        <v>143327718</v>
      </c>
      <c r="B3267" s="41" t="s">
        <v>187</v>
      </c>
      <c r="C3267" s="83" t="s">
        <v>37</v>
      </c>
      <c r="D3267" s="59">
        <v>1485</v>
      </c>
      <c r="E3267" s="58" t="s">
        <v>235</v>
      </c>
    </row>
    <row r="3268" spans="1:5" x14ac:dyDescent="0.15">
      <c r="A3268" s="82">
        <v>143327720</v>
      </c>
      <c r="B3268" s="41" t="s">
        <v>187</v>
      </c>
      <c r="C3268" s="83" t="s">
        <v>37</v>
      </c>
      <c r="D3268" s="59">
        <v>279</v>
      </c>
      <c r="E3268" s="58" t="s">
        <v>235</v>
      </c>
    </row>
    <row r="3269" spans="1:5" x14ac:dyDescent="0.15">
      <c r="A3269" s="84">
        <v>143327720</v>
      </c>
      <c r="B3269" s="41" t="s">
        <v>187</v>
      </c>
      <c r="C3269" s="83" t="s">
        <v>37</v>
      </c>
      <c r="D3269" s="61">
        <v>1671</v>
      </c>
      <c r="E3269" s="58" t="s">
        <v>235</v>
      </c>
    </row>
    <row r="3270" spans="1:5" x14ac:dyDescent="0.15">
      <c r="A3270" s="82">
        <v>143327720</v>
      </c>
      <c r="B3270" s="41" t="s">
        <v>187</v>
      </c>
      <c r="C3270" s="83" t="s">
        <v>37</v>
      </c>
      <c r="D3270" s="59">
        <v>464</v>
      </c>
      <c r="E3270" s="58" t="s">
        <v>235</v>
      </c>
    </row>
    <row r="3271" spans="1:5" x14ac:dyDescent="0.15">
      <c r="A3271" s="82">
        <v>143327720</v>
      </c>
      <c r="B3271" s="41" t="s">
        <v>187</v>
      </c>
      <c r="C3271" s="83" t="s">
        <v>37</v>
      </c>
      <c r="D3271" s="59">
        <v>8352</v>
      </c>
      <c r="E3271" s="58" t="s">
        <v>235</v>
      </c>
    </row>
    <row r="3272" spans="1:5" x14ac:dyDescent="0.15">
      <c r="A3272" s="82">
        <v>143327720</v>
      </c>
      <c r="B3272" s="41" t="s">
        <v>187</v>
      </c>
      <c r="C3272" s="83" t="s">
        <v>37</v>
      </c>
      <c r="D3272" s="59">
        <v>4009</v>
      </c>
      <c r="E3272" s="58" t="s">
        <v>235</v>
      </c>
    </row>
    <row r="3273" spans="1:5" x14ac:dyDescent="0.15">
      <c r="A3273" s="84">
        <v>143327723</v>
      </c>
      <c r="B3273" s="41" t="s">
        <v>187</v>
      </c>
      <c r="C3273" s="83" t="s">
        <v>37</v>
      </c>
      <c r="D3273" s="61">
        <v>70</v>
      </c>
      <c r="E3273" s="58" t="s">
        <v>235</v>
      </c>
    </row>
    <row r="3274" spans="1:5" x14ac:dyDescent="0.15">
      <c r="A3274" s="82">
        <v>143327723</v>
      </c>
      <c r="B3274" s="41" t="s">
        <v>187</v>
      </c>
      <c r="C3274" s="83" t="s">
        <v>37</v>
      </c>
      <c r="D3274" s="59">
        <v>418</v>
      </c>
      <c r="E3274" s="58" t="s">
        <v>235</v>
      </c>
    </row>
    <row r="3275" spans="1:5" x14ac:dyDescent="0.15">
      <c r="A3275" s="84">
        <v>143327723</v>
      </c>
      <c r="B3275" s="41" t="s">
        <v>187</v>
      </c>
      <c r="C3275" s="83" t="s">
        <v>37</v>
      </c>
      <c r="D3275" s="61">
        <v>836</v>
      </c>
      <c r="E3275" s="58" t="s">
        <v>235</v>
      </c>
    </row>
    <row r="3276" spans="1:5" x14ac:dyDescent="0.15">
      <c r="A3276" s="82">
        <v>143327723</v>
      </c>
      <c r="B3276" s="41" t="s">
        <v>187</v>
      </c>
      <c r="C3276" s="83" t="s">
        <v>37</v>
      </c>
      <c r="D3276" s="59">
        <v>836</v>
      </c>
      <c r="E3276" s="58" t="s">
        <v>235</v>
      </c>
    </row>
    <row r="3277" spans="1:5" x14ac:dyDescent="0.15">
      <c r="A3277" s="84">
        <v>143327727</v>
      </c>
      <c r="B3277" s="41" t="s">
        <v>186</v>
      </c>
      <c r="C3277" s="83" t="s">
        <v>7</v>
      </c>
      <c r="D3277" s="61">
        <v>335</v>
      </c>
      <c r="E3277" s="58" t="s">
        <v>235</v>
      </c>
    </row>
    <row r="3278" spans="1:5" x14ac:dyDescent="0.15">
      <c r="A3278" s="82">
        <v>143327728</v>
      </c>
      <c r="B3278" s="41" t="s">
        <v>187</v>
      </c>
      <c r="C3278" s="83" t="s">
        <v>7</v>
      </c>
      <c r="D3278" s="59">
        <v>706</v>
      </c>
      <c r="E3278" s="58" t="s">
        <v>235</v>
      </c>
    </row>
    <row r="3279" spans="1:5" x14ac:dyDescent="0.15">
      <c r="A3279" s="84">
        <v>143327728</v>
      </c>
      <c r="B3279" s="41" t="s">
        <v>187</v>
      </c>
      <c r="C3279" s="83" t="s">
        <v>7</v>
      </c>
      <c r="D3279" s="61">
        <v>1170</v>
      </c>
      <c r="E3279" s="58" t="s">
        <v>235</v>
      </c>
    </row>
    <row r="3280" spans="1:5" x14ac:dyDescent="0.15">
      <c r="A3280" s="84">
        <v>143327736</v>
      </c>
      <c r="B3280" s="41" t="s">
        <v>187</v>
      </c>
      <c r="C3280" s="83" t="s">
        <v>7</v>
      </c>
      <c r="D3280" s="61">
        <v>93</v>
      </c>
      <c r="E3280" s="58" t="s">
        <v>235</v>
      </c>
    </row>
    <row r="3281" spans="1:5" x14ac:dyDescent="0.15">
      <c r="A3281" s="82">
        <v>143327736</v>
      </c>
      <c r="B3281" s="41" t="s">
        <v>187</v>
      </c>
      <c r="C3281" s="83" t="s">
        <v>7</v>
      </c>
      <c r="D3281" s="59">
        <v>93</v>
      </c>
      <c r="E3281" s="58" t="s">
        <v>235</v>
      </c>
    </row>
    <row r="3282" spans="1:5" x14ac:dyDescent="0.15">
      <c r="A3282" s="82">
        <v>143327747</v>
      </c>
      <c r="B3282" s="41" t="s">
        <v>187</v>
      </c>
      <c r="C3282" s="83" t="s">
        <v>37</v>
      </c>
      <c r="D3282" s="59">
        <v>2228</v>
      </c>
      <c r="E3282" s="58" t="s">
        <v>235</v>
      </c>
    </row>
    <row r="3283" spans="1:5" x14ac:dyDescent="0.15">
      <c r="A3283" s="84">
        <v>143327748</v>
      </c>
      <c r="B3283" s="41" t="s">
        <v>187</v>
      </c>
      <c r="C3283" s="83" t="s">
        <v>37</v>
      </c>
      <c r="D3283" s="61">
        <v>348</v>
      </c>
      <c r="E3283" s="58" t="s">
        <v>235</v>
      </c>
    </row>
    <row r="3284" spans="1:5" x14ac:dyDescent="0.15">
      <c r="A3284" s="84">
        <v>143327748</v>
      </c>
      <c r="B3284" s="41" t="s">
        <v>187</v>
      </c>
      <c r="C3284" s="83" t="s">
        <v>37</v>
      </c>
      <c r="D3284" s="61">
        <v>6264</v>
      </c>
      <c r="E3284" s="58" t="s">
        <v>235</v>
      </c>
    </row>
    <row r="3285" spans="1:5" x14ac:dyDescent="0.15">
      <c r="A3285" s="84">
        <v>143327748</v>
      </c>
      <c r="B3285" s="41" t="s">
        <v>187</v>
      </c>
      <c r="C3285" s="83" t="s">
        <v>37</v>
      </c>
      <c r="D3285" s="61">
        <v>93</v>
      </c>
      <c r="E3285" s="58" t="s">
        <v>235</v>
      </c>
    </row>
    <row r="3286" spans="1:5" x14ac:dyDescent="0.15">
      <c r="A3286" s="82">
        <v>143327751</v>
      </c>
      <c r="B3286" s="41" t="s">
        <v>187</v>
      </c>
      <c r="C3286" s="83" t="s">
        <v>7</v>
      </c>
      <c r="D3286" s="59">
        <v>502</v>
      </c>
      <c r="E3286" s="58" t="s">
        <v>235</v>
      </c>
    </row>
    <row r="3287" spans="1:5" x14ac:dyDescent="0.15">
      <c r="A3287" s="84">
        <v>143327755</v>
      </c>
      <c r="B3287" s="41" t="s">
        <v>187</v>
      </c>
      <c r="C3287" s="83" t="s">
        <v>7</v>
      </c>
      <c r="D3287" s="61">
        <v>1420</v>
      </c>
      <c r="E3287" s="58" t="s">
        <v>235</v>
      </c>
    </row>
    <row r="3288" spans="1:5" x14ac:dyDescent="0.15">
      <c r="A3288" s="82">
        <v>143327755</v>
      </c>
      <c r="B3288" s="41" t="s">
        <v>187</v>
      </c>
      <c r="C3288" s="83" t="s">
        <v>7</v>
      </c>
      <c r="D3288" s="59">
        <v>335</v>
      </c>
      <c r="E3288" s="58" t="s">
        <v>235</v>
      </c>
    </row>
    <row r="3289" spans="1:5" x14ac:dyDescent="0.15">
      <c r="A3289" s="82">
        <v>143327756</v>
      </c>
      <c r="B3289" s="41" t="s">
        <v>187</v>
      </c>
      <c r="C3289" s="83" t="s">
        <v>78</v>
      </c>
      <c r="D3289" s="59">
        <v>3759</v>
      </c>
      <c r="E3289" s="58" t="s">
        <v>235</v>
      </c>
    </row>
    <row r="3290" spans="1:5" x14ac:dyDescent="0.15">
      <c r="A3290" s="84">
        <v>143327756</v>
      </c>
      <c r="B3290" s="41" t="s">
        <v>187</v>
      </c>
      <c r="C3290" s="83" t="s">
        <v>78</v>
      </c>
      <c r="D3290" s="61">
        <v>4455</v>
      </c>
      <c r="E3290" s="58" t="s">
        <v>235</v>
      </c>
    </row>
    <row r="3291" spans="1:5" x14ac:dyDescent="0.15">
      <c r="A3291" s="82">
        <v>143327756</v>
      </c>
      <c r="B3291" s="41" t="s">
        <v>187</v>
      </c>
      <c r="C3291" s="83" t="s">
        <v>78</v>
      </c>
      <c r="D3291" s="59">
        <v>15312</v>
      </c>
      <c r="E3291" s="58" t="s">
        <v>235</v>
      </c>
    </row>
    <row r="3292" spans="1:5" x14ac:dyDescent="0.15">
      <c r="A3292" s="84">
        <v>143327757</v>
      </c>
      <c r="B3292" s="41" t="s">
        <v>187</v>
      </c>
      <c r="C3292" s="83" t="s">
        <v>78</v>
      </c>
      <c r="D3292" s="61">
        <v>1692</v>
      </c>
      <c r="E3292" s="58" t="s">
        <v>235</v>
      </c>
    </row>
    <row r="3293" spans="1:5" x14ac:dyDescent="0.15">
      <c r="A3293" s="82">
        <v>143327757</v>
      </c>
      <c r="B3293" s="41" t="s">
        <v>187</v>
      </c>
      <c r="C3293" s="83" t="s">
        <v>78</v>
      </c>
      <c r="D3293" s="59">
        <v>961</v>
      </c>
      <c r="E3293" s="58" t="s">
        <v>235</v>
      </c>
    </row>
    <row r="3294" spans="1:5" x14ac:dyDescent="0.15">
      <c r="A3294" s="84">
        <v>143327757</v>
      </c>
      <c r="B3294" s="41" t="s">
        <v>187</v>
      </c>
      <c r="C3294" s="83" t="s">
        <v>78</v>
      </c>
      <c r="D3294" s="61">
        <v>1044</v>
      </c>
      <c r="E3294" s="58" t="s">
        <v>235</v>
      </c>
    </row>
    <row r="3295" spans="1:5" x14ac:dyDescent="0.15">
      <c r="A3295" s="82">
        <v>143327757</v>
      </c>
      <c r="B3295" s="41" t="s">
        <v>187</v>
      </c>
      <c r="C3295" s="83" t="s">
        <v>78</v>
      </c>
      <c r="D3295" s="59">
        <v>669</v>
      </c>
      <c r="E3295" s="58" t="s">
        <v>235</v>
      </c>
    </row>
    <row r="3296" spans="1:5" x14ac:dyDescent="0.15">
      <c r="A3296" s="82">
        <v>143327759</v>
      </c>
      <c r="B3296" s="41" t="s">
        <v>187</v>
      </c>
      <c r="C3296" s="83" t="s">
        <v>78</v>
      </c>
      <c r="D3296" s="59">
        <v>5197</v>
      </c>
      <c r="E3296" s="58" t="s">
        <v>235</v>
      </c>
    </row>
    <row r="3297" spans="1:5" x14ac:dyDescent="0.15">
      <c r="A3297" s="84">
        <v>143327759</v>
      </c>
      <c r="B3297" s="41" t="s">
        <v>187</v>
      </c>
      <c r="C3297" s="83" t="s">
        <v>78</v>
      </c>
      <c r="D3297" s="61">
        <v>223</v>
      </c>
      <c r="E3297" s="58" t="s">
        <v>235</v>
      </c>
    </row>
    <row r="3298" spans="1:5" x14ac:dyDescent="0.15">
      <c r="A3298" s="82">
        <v>143327759</v>
      </c>
      <c r="B3298" s="41" t="s">
        <v>187</v>
      </c>
      <c r="C3298" s="83" t="s">
        <v>78</v>
      </c>
      <c r="D3298" s="59">
        <v>1114</v>
      </c>
      <c r="E3298" s="58" t="s">
        <v>235</v>
      </c>
    </row>
    <row r="3299" spans="1:5" x14ac:dyDescent="0.15">
      <c r="A3299" s="84">
        <v>143327759</v>
      </c>
      <c r="B3299" s="41" t="s">
        <v>187</v>
      </c>
      <c r="C3299" s="83" t="s">
        <v>78</v>
      </c>
      <c r="D3299" s="61">
        <v>1114</v>
      </c>
      <c r="E3299" s="58" t="s">
        <v>235</v>
      </c>
    </row>
    <row r="3300" spans="1:5" x14ac:dyDescent="0.15">
      <c r="A3300" s="84">
        <v>143327763</v>
      </c>
      <c r="B3300" s="41" t="s">
        <v>187</v>
      </c>
      <c r="C3300" s="83" t="s">
        <v>144</v>
      </c>
      <c r="D3300" s="61">
        <v>817</v>
      </c>
      <c r="E3300" s="58" t="s">
        <v>235</v>
      </c>
    </row>
    <row r="3301" spans="1:5" x14ac:dyDescent="0.15">
      <c r="A3301" s="82">
        <v>143327779</v>
      </c>
      <c r="B3301" s="41" t="s">
        <v>187</v>
      </c>
      <c r="C3301" s="83" t="s">
        <v>37</v>
      </c>
      <c r="D3301" s="59">
        <v>557</v>
      </c>
      <c r="E3301" s="58" t="s">
        <v>235</v>
      </c>
    </row>
    <row r="3302" spans="1:5" x14ac:dyDescent="0.15">
      <c r="A3302" s="82">
        <v>143327779</v>
      </c>
      <c r="B3302" s="41" t="s">
        <v>187</v>
      </c>
      <c r="C3302" s="83" t="s">
        <v>37</v>
      </c>
      <c r="D3302" s="59">
        <v>1114</v>
      </c>
      <c r="E3302" s="58" t="s">
        <v>235</v>
      </c>
    </row>
    <row r="3303" spans="1:5" x14ac:dyDescent="0.15">
      <c r="A3303" s="84">
        <v>143327780</v>
      </c>
      <c r="B3303" s="41" t="s">
        <v>187</v>
      </c>
      <c r="C3303" s="83" t="s">
        <v>37</v>
      </c>
      <c r="D3303" s="61">
        <v>464</v>
      </c>
      <c r="E3303" s="58" t="s">
        <v>235</v>
      </c>
    </row>
    <row r="3304" spans="1:5" x14ac:dyDescent="0.15">
      <c r="A3304" s="84">
        <v>143327780</v>
      </c>
      <c r="B3304" s="41" t="s">
        <v>187</v>
      </c>
      <c r="C3304" s="83" t="s">
        <v>37</v>
      </c>
      <c r="D3304" s="61">
        <v>6264</v>
      </c>
      <c r="E3304" s="58" t="s">
        <v>235</v>
      </c>
    </row>
    <row r="3305" spans="1:5" x14ac:dyDescent="0.15">
      <c r="A3305" s="82">
        <v>143327782</v>
      </c>
      <c r="B3305" s="41" t="s">
        <v>187</v>
      </c>
      <c r="C3305" s="83" t="s">
        <v>37</v>
      </c>
      <c r="D3305" s="59">
        <v>557</v>
      </c>
      <c r="E3305" s="58" t="s">
        <v>235</v>
      </c>
    </row>
    <row r="3306" spans="1:5" x14ac:dyDescent="0.15">
      <c r="A3306" s="84">
        <v>143327782</v>
      </c>
      <c r="B3306" s="41" t="s">
        <v>187</v>
      </c>
      <c r="C3306" s="83" t="s">
        <v>37</v>
      </c>
      <c r="D3306" s="61">
        <v>836</v>
      </c>
      <c r="E3306" s="58" t="s">
        <v>235</v>
      </c>
    </row>
    <row r="3307" spans="1:5" x14ac:dyDescent="0.15">
      <c r="A3307" s="82">
        <v>143327782</v>
      </c>
      <c r="B3307" s="41" t="s">
        <v>187</v>
      </c>
      <c r="C3307" s="83" t="s">
        <v>37</v>
      </c>
      <c r="D3307" s="59">
        <v>836</v>
      </c>
      <c r="E3307" s="58" t="s">
        <v>235</v>
      </c>
    </row>
    <row r="3308" spans="1:5" x14ac:dyDescent="0.15">
      <c r="A3308" s="82">
        <v>143327784</v>
      </c>
      <c r="B3308" s="41" t="s">
        <v>187</v>
      </c>
      <c r="C3308" s="83" t="s">
        <v>37</v>
      </c>
      <c r="D3308" s="59">
        <v>140</v>
      </c>
      <c r="E3308" s="58" t="s">
        <v>235</v>
      </c>
    </row>
    <row r="3309" spans="1:5" x14ac:dyDescent="0.15">
      <c r="A3309" s="84">
        <v>143327784</v>
      </c>
      <c r="B3309" s="41" t="s">
        <v>187</v>
      </c>
      <c r="C3309" s="83" t="s">
        <v>37</v>
      </c>
      <c r="D3309" s="61">
        <v>140</v>
      </c>
      <c r="E3309" s="58" t="s">
        <v>235</v>
      </c>
    </row>
    <row r="3310" spans="1:5" x14ac:dyDescent="0.15">
      <c r="A3310" s="82">
        <v>143327784</v>
      </c>
      <c r="B3310" s="41" t="s">
        <v>187</v>
      </c>
      <c r="C3310" s="83" t="s">
        <v>37</v>
      </c>
      <c r="D3310" s="59">
        <v>140</v>
      </c>
      <c r="E3310" s="58" t="s">
        <v>235</v>
      </c>
    </row>
    <row r="3311" spans="1:5" x14ac:dyDescent="0.15">
      <c r="A3311" s="84">
        <v>143327798</v>
      </c>
      <c r="B3311" s="41" t="s">
        <v>187</v>
      </c>
      <c r="C3311" s="83" t="s">
        <v>78</v>
      </c>
      <c r="D3311" s="61">
        <v>743</v>
      </c>
      <c r="E3311" s="58" t="s">
        <v>235</v>
      </c>
    </row>
    <row r="3312" spans="1:5" x14ac:dyDescent="0.15">
      <c r="A3312" s="84">
        <v>143327801</v>
      </c>
      <c r="B3312" s="41" t="s">
        <v>187</v>
      </c>
      <c r="C3312" s="83" t="s">
        <v>7</v>
      </c>
      <c r="D3312" s="61">
        <v>335</v>
      </c>
      <c r="E3312" s="58" t="s">
        <v>235</v>
      </c>
    </row>
    <row r="3313" spans="1:5" x14ac:dyDescent="0.15">
      <c r="A3313" s="82">
        <v>143327802</v>
      </c>
      <c r="B3313" s="41" t="s">
        <v>187</v>
      </c>
      <c r="C3313" s="83" t="s">
        <v>7</v>
      </c>
      <c r="D3313" s="59">
        <v>891</v>
      </c>
      <c r="E3313" s="58" t="s">
        <v>235</v>
      </c>
    </row>
    <row r="3314" spans="1:5" x14ac:dyDescent="0.15">
      <c r="A3314" s="82">
        <v>143327823</v>
      </c>
      <c r="B3314" s="41" t="s">
        <v>187</v>
      </c>
      <c r="C3314" s="83" t="s">
        <v>78</v>
      </c>
      <c r="D3314" s="59">
        <v>464</v>
      </c>
      <c r="E3314" s="58" t="s">
        <v>235</v>
      </c>
    </row>
    <row r="3315" spans="1:5" x14ac:dyDescent="0.15">
      <c r="A3315" s="84">
        <v>143337830</v>
      </c>
      <c r="B3315" s="41" t="s">
        <v>187</v>
      </c>
      <c r="C3315" s="83" t="s">
        <v>37</v>
      </c>
      <c r="D3315" s="61">
        <v>24</v>
      </c>
      <c r="E3315" s="58" t="s">
        <v>235</v>
      </c>
    </row>
    <row r="3316" spans="1:5" x14ac:dyDescent="0.15">
      <c r="A3316" s="82">
        <v>143337830</v>
      </c>
      <c r="B3316" s="41" t="s">
        <v>187</v>
      </c>
      <c r="C3316" s="83" t="s">
        <v>37</v>
      </c>
      <c r="D3316" s="59">
        <v>2506</v>
      </c>
      <c r="E3316" s="58" t="s">
        <v>235</v>
      </c>
    </row>
    <row r="3317" spans="1:5" x14ac:dyDescent="0.15">
      <c r="A3317" s="84">
        <v>143337830</v>
      </c>
      <c r="B3317" s="41" t="s">
        <v>187</v>
      </c>
      <c r="C3317" s="83" t="s">
        <v>37</v>
      </c>
      <c r="D3317" s="61">
        <v>232</v>
      </c>
      <c r="E3317" s="58" t="s">
        <v>235</v>
      </c>
    </row>
    <row r="3318" spans="1:5" x14ac:dyDescent="0.15">
      <c r="A3318" s="84">
        <v>143337831</v>
      </c>
      <c r="B3318" s="41" t="s">
        <v>187</v>
      </c>
      <c r="C3318" s="83" t="s">
        <v>37</v>
      </c>
      <c r="D3318" s="61">
        <v>1671</v>
      </c>
      <c r="E3318" s="58" t="s">
        <v>235</v>
      </c>
    </row>
    <row r="3319" spans="1:5" x14ac:dyDescent="0.15">
      <c r="A3319" s="82">
        <v>143337831</v>
      </c>
      <c r="B3319" s="41" t="s">
        <v>187</v>
      </c>
      <c r="C3319" s="83" t="s">
        <v>37</v>
      </c>
      <c r="D3319" s="59">
        <v>743</v>
      </c>
      <c r="E3319" s="58" t="s">
        <v>235</v>
      </c>
    </row>
    <row r="3320" spans="1:5" x14ac:dyDescent="0.15">
      <c r="A3320" s="84">
        <v>143337850</v>
      </c>
      <c r="B3320" s="41" t="s">
        <v>187</v>
      </c>
      <c r="C3320" s="83" t="s">
        <v>7</v>
      </c>
      <c r="D3320" s="61">
        <v>17818</v>
      </c>
      <c r="E3320" s="58" t="s">
        <v>235</v>
      </c>
    </row>
    <row r="3321" spans="1:5" x14ac:dyDescent="0.15">
      <c r="A3321" s="82">
        <v>143337851</v>
      </c>
      <c r="B3321" s="41" t="s">
        <v>187</v>
      </c>
      <c r="C3321" s="83" t="s">
        <v>7</v>
      </c>
      <c r="D3321" s="59">
        <v>93</v>
      </c>
      <c r="E3321" s="58" t="s">
        <v>235</v>
      </c>
    </row>
    <row r="3322" spans="1:5" x14ac:dyDescent="0.15">
      <c r="A3322" s="84">
        <v>143337851</v>
      </c>
      <c r="B3322" s="41" t="s">
        <v>187</v>
      </c>
      <c r="C3322" s="83" t="s">
        <v>7</v>
      </c>
      <c r="D3322" s="61">
        <v>279</v>
      </c>
      <c r="E3322" s="58" t="s">
        <v>235</v>
      </c>
    </row>
    <row r="3323" spans="1:5" x14ac:dyDescent="0.15">
      <c r="A3323" s="82">
        <v>143337851</v>
      </c>
      <c r="B3323" s="41" t="s">
        <v>187</v>
      </c>
      <c r="C3323" s="83" t="s">
        <v>7</v>
      </c>
      <c r="D3323" s="59">
        <v>17818</v>
      </c>
      <c r="E3323" s="58" t="s">
        <v>235</v>
      </c>
    </row>
    <row r="3324" spans="1:5" x14ac:dyDescent="0.15">
      <c r="A3324" s="82">
        <v>143337856</v>
      </c>
      <c r="B3324" s="41" t="s">
        <v>187</v>
      </c>
      <c r="C3324" s="83" t="s">
        <v>7</v>
      </c>
      <c r="D3324" s="59">
        <v>3174</v>
      </c>
      <c r="E3324" s="58" t="s">
        <v>235</v>
      </c>
    </row>
    <row r="3325" spans="1:5" x14ac:dyDescent="0.15">
      <c r="A3325" s="84">
        <v>143337856</v>
      </c>
      <c r="B3325" s="41" t="s">
        <v>187</v>
      </c>
      <c r="C3325" s="83" t="s">
        <v>7</v>
      </c>
      <c r="D3325" s="61">
        <v>520</v>
      </c>
      <c r="E3325" s="58" t="s">
        <v>235</v>
      </c>
    </row>
    <row r="3326" spans="1:5" x14ac:dyDescent="0.15">
      <c r="A3326" s="82">
        <v>143337872</v>
      </c>
      <c r="B3326" s="41" t="s">
        <v>187</v>
      </c>
      <c r="C3326" s="83" t="s">
        <v>7</v>
      </c>
      <c r="D3326" s="59">
        <v>1420</v>
      </c>
      <c r="E3326" s="58" t="s">
        <v>235</v>
      </c>
    </row>
    <row r="3327" spans="1:5" x14ac:dyDescent="0.15">
      <c r="A3327" s="82">
        <v>143337873</v>
      </c>
      <c r="B3327" s="41" t="s">
        <v>187</v>
      </c>
      <c r="C3327" s="83" t="s">
        <v>78</v>
      </c>
      <c r="D3327" s="59">
        <v>3759</v>
      </c>
      <c r="E3327" s="58" t="s">
        <v>235</v>
      </c>
    </row>
    <row r="3328" spans="1:5" x14ac:dyDescent="0.15">
      <c r="A3328" s="84">
        <v>143337873</v>
      </c>
      <c r="B3328" s="41" t="s">
        <v>187</v>
      </c>
      <c r="C3328" s="83" t="s">
        <v>78</v>
      </c>
      <c r="D3328" s="61">
        <v>3898</v>
      </c>
      <c r="E3328" s="58" t="s">
        <v>235</v>
      </c>
    </row>
    <row r="3329" spans="1:5" x14ac:dyDescent="0.15">
      <c r="A3329" s="82">
        <v>143337873</v>
      </c>
      <c r="B3329" s="41" t="s">
        <v>187</v>
      </c>
      <c r="C3329" s="83" t="s">
        <v>78</v>
      </c>
      <c r="D3329" s="59">
        <v>11136</v>
      </c>
      <c r="E3329" s="58" t="s">
        <v>235</v>
      </c>
    </row>
    <row r="3330" spans="1:5" x14ac:dyDescent="0.15">
      <c r="A3330" s="82">
        <v>143337886</v>
      </c>
      <c r="B3330" s="41" t="s">
        <v>187</v>
      </c>
      <c r="C3330" s="83" t="s">
        <v>37</v>
      </c>
      <c r="D3330" s="59">
        <v>836</v>
      </c>
      <c r="E3330" s="58" t="s">
        <v>235</v>
      </c>
    </row>
    <row r="3331" spans="1:5" x14ac:dyDescent="0.15">
      <c r="A3331" s="84">
        <v>143337886</v>
      </c>
      <c r="B3331" s="41" t="s">
        <v>187</v>
      </c>
      <c r="C3331" s="83" t="s">
        <v>37</v>
      </c>
      <c r="D3331" s="61">
        <v>1671</v>
      </c>
      <c r="E3331" s="58" t="s">
        <v>235</v>
      </c>
    </row>
    <row r="3332" spans="1:5" x14ac:dyDescent="0.15">
      <c r="A3332" s="82">
        <v>143337886</v>
      </c>
      <c r="B3332" s="41" t="s">
        <v>187</v>
      </c>
      <c r="C3332" s="83" t="s">
        <v>37</v>
      </c>
      <c r="D3332" s="59">
        <v>1485</v>
      </c>
      <c r="E3332" s="58" t="s">
        <v>235</v>
      </c>
    </row>
    <row r="3333" spans="1:5" x14ac:dyDescent="0.15">
      <c r="A3333" s="82">
        <v>143337915</v>
      </c>
      <c r="B3333" s="41" t="s">
        <v>187</v>
      </c>
      <c r="C3333" s="83" t="s">
        <v>7</v>
      </c>
      <c r="D3333" s="59">
        <v>877</v>
      </c>
      <c r="E3333" s="58" t="s">
        <v>235</v>
      </c>
    </row>
    <row r="3334" spans="1:5" x14ac:dyDescent="0.15">
      <c r="A3334" s="82">
        <v>143337920</v>
      </c>
      <c r="B3334" s="41" t="s">
        <v>187</v>
      </c>
      <c r="C3334" s="83" t="s">
        <v>7</v>
      </c>
      <c r="D3334" s="59">
        <v>1504</v>
      </c>
      <c r="E3334" s="58" t="s">
        <v>235</v>
      </c>
    </row>
    <row r="3335" spans="1:5" x14ac:dyDescent="0.15">
      <c r="A3335" s="84">
        <v>143337920</v>
      </c>
      <c r="B3335" s="41" t="s">
        <v>187</v>
      </c>
      <c r="C3335" s="83" t="s">
        <v>7</v>
      </c>
      <c r="D3335" s="61">
        <v>335</v>
      </c>
      <c r="E3335" s="58" t="s">
        <v>235</v>
      </c>
    </row>
    <row r="3336" spans="1:5" x14ac:dyDescent="0.15">
      <c r="A3336" s="84">
        <v>143337926</v>
      </c>
      <c r="B3336" s="41" t="s">
        <v>187</v>
      </c>
      <c r="C3336" s="83" t="s">
        <v>144</v>
      </c>
      <c r="D3336" s="61">
        <v>804</v>
      </c>
      <c r="E3336" s="58" t="s">
        <v>235</v>
      </c>
    </row>
    <row r="3337" spans="1:5" x14ac:dyDescent="0.15">
      <c r="A3337" s="82">
        <v>143337926</v>
      </c>
      <c r="B3337" s="41" t="s">
        <v>187</v>
      </c>
      <c r="C3337" s="83" t="s">
        <v>144</v>
      </c>
      <c r="D3337" s="59">
        <v>6844</v>
      </c>
      <c r="E3337" s="58" t="s">
        <v>235</v>
      </c>
    </row>
    <row r="3338" spans="1:5" x14ac:dyDescent="0.15">
      <c r="A3338" s="84">
        <v>143337926</v>
      </c>
      <c r="B3338" s="41" t="s">
        <v>187</v>
      </c>
      <c r="C3338" s="83" t="s">
        <v>144</v>
      </c>
      <c r="D3338" s="61">
        <v>374</v>
      </c>
      <c r="E3338" s="58" t="s">
        <v>235</v>
      </c>
    </row>
    <row r="3339" spans="1:5" x14ac:dyDescent="0.15">
      <c r="A3339" s="84">
        <v>143337929</v>
      </c>
      <c r="B3339" s="41" t="s">
        <v>187</v>
      </c>
      <c r="C3339" s="83" t="s">
        <v>37</v>
      </c>
      <c r="D3339" s="61">
        <v>836</v>
      </c>
      <c r="E3339" s="58" t="s">
        <v>235</v>
      </c>
    </row>
    <row r="3340" spans="1:5" x14ac:dyDescent="0.15">
      <c r="A3340" s="84">
        <v>143337929</v>
      </c>
      <c r="B3340" s="41" t="s">
        <v>187</v>
      </c>
      <c r="C3340" s="83" t="s">
        <v>37</v>
      </c>
      <c r="D3340" s="61">
        <v>2088</v>
      </c>
      <c r="E3340" s="58" t="s">
        <v>235</v>
      </c>
    </row>
    <row r="3341" spans="1:5" x14ac:dyDescent="0.15">
      <c r="A3341" s="82">
        <v>143337929</v>
      </c>
      <c r="B3341" s="41" t="s">
        <v>187</v>
      </c>
      <c r="C3341" s="83" t="s">
        <v>37</v>
      </c>
      <c r="D3341" s="59">
        <v>279</v>
      </c>
      <c r="E3341" s="58" t="s">
        <v>235</v>
      </c>
    </row>
    <row r="3342" spans="1:5" x14ac:dyDescent="0.15">
      <c r="A3342" s="82">
        <v>143337931</v>
      </c>
      <c r="B3342" s="41" t="s">
        <v>187</v>
      </c>
      <c r="C3342" s="83" t="s">
        <v>37</v>
      </c>
      <c r="D3342" s="59">
        <v>5940</v>
      </c>
      <c r="E3342" s="58" t="s">
        <v>235</v>
      </c>
    </row>
    <row r="3343" spans="1:5" x14ac:dyDescent="0.15">
      <c r="A3343" s="82">
        <v>143337954</v>
      </c>
      <c r="B3343" s="41" t="s">
        <v>187</v>
      </c>
      <c r="C3343" s="83" t="s">
        <v>37</v>
      </c>
      <c r="D3343" s="59">
        <v>2088</v>
      </c>
      <c r="E3343" s="58" t="s">
        <v>235</v>
      </c>
    </row>
    <row r="3344" spans="1:5" x14ac:dyDescent="0.15">
      <c r="A3344" s="84">
        <v>143337954</v>
      </c>
      <c r="B3344" s="41" t="s">
        <v>187</v>
      </c>
      <c r="C3344" s="83" t="s">
        <v>37</v>
      </c>
      <c r="D3344" s="61">
        <v>232</v>
      </c>
      <c r="E3344" s="58" t="s">
        <v>235</v>
      </c>
    </row>
    <row r="3345" spans="1:5" x14ac:dyDescent="0.15">
      <c r="A3345" s="82">
        <v>143337955</v>
      </c>
      <c r="B3345" s="41" t="s">
        <v>187</v>
      </c>
      <c r="C3345" s="83" t="s">
        <v>37</v>
      </c>
      <c r="D3345" s="59">
        <v>557</v>
      </c>
      <c r="E3345" s="58" t="s">
        <v>235</v>
      </c>
    </row>
    <row r="3346" spans="1:5" x14ac:dyDescent="0.15">
      <c r="A3346" s="82">
        <v>143337955</v>
      </c>
      <c r="B3346" s="41" t="s">
        <v>187</v>
      </c>
      <c r="C3346" s="83" t="s">
        <v>37</v>
      </c>
      <c r="D3346" s="59">
        <v>4455</v>
      </c>
      <c r="E3346" s="58" t="s">
        <v>235</v>
      </c>
    </row>
    <row r="3347" spans="1:5" x14ac:dyDescent="0.15">
      <c r="A3347" s="82">
        <v>143337955</v>
      </c>
      <c r="B3347" s="41" t="s">
        <v>187</v>
      </c>
      <c r="C3347" s="83" t="s">
        <v>37</v>
      </c>
      <c r="D3347" s="59">
        <v>4455</v>
      </c>
      <c r="E3347" s="58" t="s">
        <v>235</v>
      </c>
    </row>
    <row r="3348" spans="1:5" x14ac:dyDescent="0.15">
      <c r="A3348" s="82">
        <v>143337959</v>
      </c>
      <c r="B3348" s="41" t="s">
        <v>187</v>
      </c>
      <c r="C3348" s="83" t="s">
        <v>144</v>
      </c>
      <c r="D3348" s="59">
        <v>1207</v>
      </c>
      <c r="E3348" s="58" t="s">
        <v>235</v>
      </c>
    </row>
    <row r="3349" spans="1:5" x14ac:dyDescent="0.15">
      <c r="A3349" s="84">
        <v>143337964</v>
      </c>
      <c r="B3349" s="41" t="s">
        <v>187</v>
      </c>
      <c r="C3349" s="83" t="s">
        <v>7</v>
      </c>
      <c r="D3349" s="61">
        <v>47</v>
      </c>
      <c r="E3349" s="58" t="s">
        <v>235</v>
      </c>
    </row>
    <row r="3350" spans="1:5" x14ac:dyDescent="0.15">
      <c r="A3350" s="82">
        <v>143337964</v>
      </c>
      <c r="B3350" s="41" t="s">
        <v>187</v>
      </c>
      <c r="C3350" s="83" t="s">
        <v>7</v>
      </c>
      <c r="D3350" s="59">
        <v>28509</v>
      </c>
      <c r="E3350" s="58" t="s">
        <v>235</v>
      </c>
    </row>
    <row r="3351" spans="1:5" x14ac:dyDescent="0.15">
      <c r="A3351" s="82">
        <v>143337991</v>
      </c>
      <c r="B3351" s="41" t="s">
        <v>187</v>
      </c>
      <c r="C3351" s="83" t="s">
        <v>37</v>
      </c>
      <c r="D3351" s="59">
        <v>557</v>
      </c>
      <c r="E3351" s="58" t="s">
        <v>235</v>
      </c>
    </row>
    <row r="3352" spans="1:5" x14ac:dyDescent="0.15">
      <c r="A3352" s="82">
        <v>143337995</v>
      </c>
      <c r="B3352" s="41" t="s">
        <v>187</v>
      </c>
      <c r="C3352" s="83" t="s">
        <v>78</v>
      </c>
      <c r="D3352" s="59">
        <v>1128</v>
      </c>
      <c r="E3352" s="58" t="s">
        <v>235</v>
      </c>
    </row>
    <row r="3353" spans="1:5" x14ac:dyDescent="0.15">
      <c r="A3353" s="84">
        <v>143337996</v>
      </c>
      <c r="B3353" s="41" t="s">
        <v>187</v>
      </c>
      <c r="C3353" s="83" t="s">
        <v>37</v>
      </c>
      <c r="D3353" s="61">
        <v>168</v>
      </c>
      <c r="E3353" s="58" t="s">
        <v>235</v>
      </c>
    </row>
    <row r="3354" spans="1:5" x14ac:dyDescent="0.15">
      <c r="A3354" s="82">
        <v>143337996</v>
      </c>
      <c r="B3354" s="41" t="s">
        <v>187</v>
      </c>
      <c r="C3354" s="83" t="s">
        <v>37</v>
      </c>
      <c r="D3354" s="59">
        <v>140</v>
      </c>
      <c r="E3354" s="58" t="s">
        <v>235</v>
      </c>
    </row>
    <row r="3355" spans="1:5" x14ac:dyDescent="0.15">
      <c r="A3355" s="84">
        <v>143337997</v>
      </c>
      <c r="B3355" s="41" t="s">
        <v>187</v>
      </c>
      <c r="C3355" s="83" t="s">
        <v>37</v>
      </c>
      <c r="D3355" s="61">
        <v>70</v>
      </c>
      <c r="E3355" s="58" t="s">
        <v>235</v>
      </c>
    </row>
    <row r="3356" spans="1:5" x14ac:dyDescent="0.15">
      <c r="A3356" s="82">
        <v>143337997</v>
      </c>
      <c r="B3356" s="41" t="s">
        <v>187</v>
      </c>
      <c r="C3356" s="83" t="s">
        <v>37</v>
      </c>
      <c r="D3356" s="59">
        <v>418</v>
      </c>
      <c r="E3356" s="58" t="s">
        <v>235</v>
      </c>
    </row>
    <row r="3357" spans="1:5" x14ac:dyDescent="0.15">
      <c r="A3357" s="82">
        <v>143338003</v>
      </c>
      <c r="B3357" s="41" t="s">
        <v>187</v>
      </c>
      <c r="C3357" s="83" t="s">
        <v>144</v>
      </c>
      <c r="D3357" s="59">
        <v>817</v>
      </c>
      <c r="E3357" s="58" t="s">
        <v>235</v>
      </c>
    </row>
    <row r="3358" spans="1:5" x14ac:dyDescent="0.15">
      <c r="A3358" s="84">
        <v>143338003</v>
      </c>
      <c r="B3358" s="41" t="s">
        <v>187</v>
      </c>
      <c r="C3358" s="83" t="s">
        <v>144</v>
      </c>
      <c r="D3358" s="61">
        <v>3564</v>
      </c>
      <c r="E3358" s="58" t="s">
        <v>235</v>
      </c>
    </row>
    <row r="3359" spans="1:5" x14ac:dyDescent="0.15">
      <c r="A3359" s="82">
        <v>143348010</v>
      </c>
      <c r="B3359" s="41" t="s">
        <v>187</v>
      </c>
      <c r="C3359" s="83" t="s">
        <v>37</v>
      </c>
      <c r="D3359" s="59">
        <v>1114</v>
      </c>
      <c r="E3359" s="58" t="s">
        <v>235</v>
      </c>
    </row>
    <row r="3360" spans="1:5" x14ac:dyDescent="0.15">
      <c r="A3360" s="84">
        <v>143348010</v>
      </c>
      <c r="B3360" s="41" t="s">
        <v>187</v>
      </c>
      <c r="C3360" s="83" t="s">
        <v>37</v>
      </c>
      <c r="D3360" s="61">
        <v>743</v>
      </c>
      <c r="E3360" s="58" t="s">
        <v>235</v>
      </c>
    </row>
    <row r="3361" spans="1:5" x14ac:dyDescent="0.15">
      <c r="A3361" s="82">
        <v>143348010</v>
      </c>
      <c r="B3361" s="41" t="s">
        <v>187</v>
      </c>
      <c r="C3361" s="83" t="s">
        <v>37</v>
      </c>
      <c r="D3361" s="59">
        <v>7424</v>
      </c>
      <c r="E3361" s="58" t="s">
        <v>235</v>
      </c>
    </row>
    <row r="3362" spans="1:5" x14ac:dyDescent="0.15">
      <c r="A3362" s="84">
        <v>143348010</v>
      </c>
      <c r="B3362" s="41" t="s">
        <v>187</v>
      </c>
      <c r="C3362" s="83" t="s">
        <v>37</v>
      </c>
      <c r="D3362" s="61">
        <v>2228</v>
      </c>
      <c r="E3362" s="58" t="s">
        <v>235</v>
      </c>
    </row>
    <row r="3363" spans="1:5" x14ac:dyDescent="0.15">
      <c r="A3363" s="82">
        <v>143348010</v>
      </c>
      <c r="B3363" s="41" t="s">
        <v>187</v>
      </c>
      <c r="C3363" s="83" t="s">
        <v>37</v>
      </c>
      <c r="D3363" s="59">
        <v>1485</v>
      </c>
      <c r="E3363" s="58" t="s">
        <v>235</v>
      </c>
    </row>
    <row r="3364" spans="1:5" x14ac:dyDescent="0.15">
      <c r="A3364" s="84">
        <v>143348014</v>
      </c>
      <c r="B3364" s="41" t="s">
        <v>187</v>
      </c>
      <c r="C3364" s="83" t="s">
        <v>7</v>
      </c>
      <c r="D3364" s="61">
        <v>1420</v>
      </c>
      <c r="E3364" s="58" t="s">
        <v>235</v>
      </c>
    </row>
    <row r="3365" spans="1:5" x14ac:dyDescent="0.15">
      <c r="A3365" s="82">
        <v>143348022</v>
      </c>
      <c r="B3365" s="41" t="s">
        <v>187</v>
      </c>
      <c r="C3365" s="83" t="s">
        <v>7</v>
      </c>
      <c r="D3365" s="59">
        <v>2172</v>
      </c>
      <c r="E3365" s="58" t="s">
        <v>235</v>
      </c>
    </row>
    <row r="3366" spans="1:5" x14ac:dyDescent="0.15">
      <c r="A3366" s="84">
        <v>143348023</v>
      </c>
      <c r="B3366" s="41" t="s">
        <v>187</v>
      </c>
      <c r="C3366" s="83" t="s">
        <v>7</v>
      </c>
      <c r="D3366" s="61">
        <v>130</v>
      </c>
      <c r="E3366" s="58" t="s">
        <v>235</v>
      </c>
    </row>
    <row r="3367" spans="1:5" x14ac:dyDescent="0.15">
      <c r="A3367" s="82">
        <v>143348023</v>
      </c>
      <c r="B3367" s="41" t="s">
        <v>187</v>
      </c>
      <c r="C3367" s="83" t="s">
        <v>7</v>
      </c>
      <c r="D3367" s="59">
        <v>149</v>
      </c>
      <c r="E3367" s="58" t="s">
        <v>235</v>
      </c>
    </row>
    <row r="3368" spans="1:5" x14ac:dyDescent="0.15">
      <c r="A3368" s="84">
        <v>143348031</v>
      </c>
      <c r="B3368" s="41" t="s">
        <v>187</v>
      </c>
      <c r="C3368" s="83" t="s">
        <v>78</v>
      </c>
      <c r="D3368" s="61">
        <v>2506</v>
      </c>
      <c r="E3368" s="58" t="s">
        <v>235</v>
      </c>
    </row>
    <row r="3369" spans="1:5" x14ac:dyDescent="0.15">
      <c r="A3369" s="82">
        <v>143348031</v>
      </c>
      <c r="B3369" s="41" t="s">
        <v>187</v>
      </c>
      <c r="C3369" s="83" t="s">
        <v>78</v>
      </c>
      <c r="D3369" s="59">
        <v>5568</v>
      </c>
      <c r="E3369" s="58" t="s">
        <v>235</v>
      </c>
    </row>
    <row r="3370" spans="1:5" x14ac:dyDescent="0.15">
      <c r="A3370" s="84">
        <v>143348031</v>
      </c>
      <c r="B3370" s="41" t="s">
        <v>187</v>
      </c>
      <c r="C3370" s="83" t="s">
        <v>78</v>
      </c>
      <c r="D3370" s="61">
        <v>26448</v>
      </c>
      <c r="E3370" s="58" t="s">
        <v>235</v>
      </c>
    </row>
    <row r="3371" spans="1:5" x14ac:dyDescent="0.15">
      <c r="A3371" s="84">
        <v>143348032</v>
      </c>
      <c r="B3371" s="41" t="s">
        <v>187</v>
      </c>
      <c r="C3371" s="83" t="s">
        <v>78</v>
      </c>
      <c r="D3371" s="61">
        <v>502</v>
      </c>
      <c r="E3371" s="58" t="s">
        <v>235</v>
      </c>
    </row>
    <row r="3372" spans="1:5" x14ac:dyDescent="0.15">
      <c r="A3372" s="82">
        <v>143348037</v>
      </c>
      <c r="B3372" s="41" t="s">
        <v>187</v>
      </c>
      <c r="C3372" s="83" t="s">
        <v>7</v>
      </c>
      <c r="D3372" s="59">
        <v>2822</v>
      </c>
      <c r="E3372" s="58" t="s">
        <v>235</v>
      </c>
    </row>
    <row r="3373" spans="1:5" x14ac:dyDescent="0.15">
      <c r="A3373" s="84">
        <v>143348037</v>
      </c>
      <c r="B3373" s="41" t="s">
        <v>187</v>
      </c>
      <c r="C3373" s="83" t="s">
        <v>7</v>
      </c>
      <c r="D3373" s="61">
        <v>780</v>
      </c>
      <c r="E3373" s="58" t="s">
        <v>235</v>
      </c>
    </row>
    <row r="3374" spans="1:5" x14ac:dyDescent="0.15">
      <c r="A3374" s="82">
        <v>143348038</v>
      </c>
      <c r="B3374" s="41" t="s">
        <v>187</v>
      </c>
      <c r="C3374" s="83" t="s">
        <v>7</v>
      </c>
      <c r="D3374" s="59">
        <v>335</v>
      </c>
      <c r="E3374" s="58" t="s">
        <v>235</v>
      </c>
    </row>
    <row r="3375" spans="1:5" x14ac:dyDescent="0.15">
      <c r="A3375" s="84">
        <v>143348039</v>
      </c>
      <c r="B3375" s="41" t="s">
        <v>187</v>
      </c>
      <c r="C3375" s="83" t="s">
        <v>7</v>
      </c>
      <c r="D3375" s="61">
        <v>891</v>
      </c>
      <c r="E3375" s="58" t="s">
        <v>235</v>
      </c>
    </row>
    <row r="3376" spans="1:5" x14ac:dyDescent="0.15">
      <c r="A3376" s="82">
        <v>143348065</v>
      </c>
      <c r="B3376" s="41" t="s">
        <v>187</v>
      </c>
      <c r="C3376" s="83" t="s">
        <v>37</v>
      </c>
      <c r="D3376" s="59">
        <v>1671</v>
      </c>
      <c r="E3376" s="58" t="s">
        <v>235</v>
      </c>
    </row>
    <row r="3377" spans="1:5" x14ac:dyDescent="0.15">
      <c r="A3377" s="82">
        <v>143348065</v>
      </c>
      <c r="B3377" s="41" t="s">
        <v>187</v>
      </c>
      <c r="C3377" s="83" t="s">
        <v>37</v>
      </c>
      <c r="D3377" s="59">
        <v>4176</v>
      </c>
      <c r="E3377" s="58" t="s">
        <v>235</v>
      </c>
    </row>
    <row r="3378" spans="1:5" x14ac:dyDescent="0.15">
      <c r="A3378" s="84">
        <v>143348065</v>
      </c>
      <c r="B3378" s="41" t="s">
        <v>187</v>
      </c>
      <c r="C3378" s="83" t="s">
        <v>37</v>
      </c>
      <c r="D3378" s="61">
        <v>232</v>
      </c>
      <c r="E3378" s="58" t="s">
        <v>235</v>
      </c>
    </row>
    <row r="3379" spans="1:5" x14ac:dyDescent="0.15">
      <c r="A3379" s="82">
        <v>143348067</v>
      </c>
      <c r="B3379" s="41" t="s">
        <v>187</v>
      </c>
      <c r="C3379" s="83" t="s">
        <v>37</v>
      </c>
      <c r="D3379" s="59">
        <v>1114</v>
      </c>
      <c r="E3379" s="58" t="s">
        <v>235</v>
      </c>
    </row>
    <row r="3380" spans="1:5" x14ac:dyDescent="0.15">
      <c r="A3380" s="82">
        <v>143348067</v>
      </c>
      <c r="B3380" s="41" t="s">
        <v>187</v>
      </c>
      <c r="C3380" s="83" t="s">
        <v>37</v>
      </c>
      <c r="D3380" s="59">
        <v>7424</v>
      </c>
      <c r="E3380" s="58" t="s">
        <v>235</v>
      </c>
    </row>
    <row r="3381" spans="1:5" x14ac:dyDescent="0.15">
      <c r="A3381" s="82">
        <v>143348067</v>
      </c>
      <c r="B3381" s="41" t="s">
        <v>187</v>
      </c>
      <c r="C3381" s="83" t="s">
        <v>37</v>
      </c>
      <c r="D3381" s="59">
        <v>2228</v>
      </c>
      <c r="E3381" s="58" t="s">
        <v>235</v>
      </c>
    </row>
    <row r="3382" spans="1:5" x14ac:dyDescent="0.15">
      <c r="A3382" s="82">
        <v>143348080</v>
      </c>
      <c r="B3382" s="41" t="s">
        <v>187</v>
      </c>
      <c r="C3382" s="83" t="s">
        <v>37</v>
      </c>
      <c r="D3382" s="59">
        <v>418</v>
      </c>
      <c r="E3382" s="58" t="s">
        <v>235</v>
      </c>
    </row>
    <row r="3383" spans="1:5" x14ac:dyDescent="0.15">
      <c r="A3383" s="84">
        <v>143348104</v>
      </c>
      <c r="B3383" s="41" t="s">
        <v>187</v>
      </c>
      <c r="C3383" s="83" t="s">
        <v>37</v>
      </c>
      <c r="D3383" s="61">
        <v>836</v>
      </c>
      <c r="E3383" s="58" t="s">
        <v>235</v>
      </c>
    </row>
    <row r="3384" spans="1:5" x14ac:dyDescent="0.15">
      <c r="A3384" s="82">
        <v>143348104</v>
      </c>
      <c r="B3384" s="41" t="s">
        <v>187</v>
      </c>
      <c r="C3384" s="83" t="s">
        <v>37</v>
      </c>
      <c r="D3384" s="59">
        <v>11136</v>
      </c>
      <c r="E3384" s="58" t="s">
        <v>235</v>
      </c>
    </row>
    <row r="3385" spans="1:5" x14ac:dyDescent="0.15">
      <c r="A3385" s="84">
        <v>143348104</v>
      </c>
      <c r="B3385" s="41" t="s">
        <v>187</v>
      </c>
      <c r="C3385" s="83" t="s">
        <v>37</v>
      </c>
      <c r="D3385" s="61">
        <v>4455</v>
      </c>
      <c r="E3385" s="58" t="s">
        <v>235</v>
      </c>
    </row>
    <row r="3386" spans="1:5" x14ac:dyDescent="0.15">
      <c r="A3386" s="82">
        <v>143348104</v>
      </c>
      <c r="B3386" s="41" t="s">
        <v>187</v>
      </c>
      <c r="C3386" s="83" t="s">
        <v>37</v>
      </c>
      <c r="D3386" s="59">
        <v>1485</v>
      </c>
      <c r="E3386" s="58" t="s">
        <v>235</v>
      </c>
    </row>
    <row r="3387" spans="1:5" x14ac:dyDescent="0.15">
      <c r="A3387" s="84">
        <v>143348105</v>
      </c>
      <c r="B3387" s="41" t="s">
        <v>187</v>
      </c>
      <c r="C3387" s="83" t="s">
        <v>37</v>
      </c>
      <c r="D3387" s="61">
        <v>47</v>
      </c>
      <c r="E3387" s="58" t="s">
        <v>235</v>
      </c>
    </row>
    <row r="3388" spans="1:5" x14ac:dyDescent="0.15">
      <c r="A3388" s="82">
        <v>143348105</v>
      </c>
      <c r="B3388" s="41" t="s">
        <v>187</v>
      </c>
      <c r="C3388" s="83" t="s">
        <v>37</v>
      </c>
      <c r="D3388" s="59">
        <v>279</v>
      </c>
      <c r="E3388" s="58" t="s">
        <v>235</v>
      </c>
    </row>
    <row r="3389" spans="1:5" x14ac:dyDescent="0.15">
      <c r="A3389" s="84">
        <v>143348105</v>
      </c>
      <c r="B3389" s="41" t="s">
        <v>187</v>
      </c>
      <c r="C3389" s="83" t="s">
        <v>37</v>
      </c>
      <c r="D3389" s="61">
        <v>1671</v>
      </c>
      <c r="E3389" s="58" t="s">
        <v>235</v>
      </c>
    </row>
    <row r="3390" spans="1:5" x14ac:dyDescent="0.15">
      <c r="A3390" s="84">
        <v>143348105</v>
      </c>
      <c r="B3390" s="41" t="s">
        <v>187</v>
      </c>
      <c r="C3390" s="83" t="s">
        <v>37</v>
      </c>
      <c r="D3390" s="61">
        <v>464</v>
      </c>
      <c r="E3390" s="58" t="s">
        <v>235</v>
      </c>
    </row>
    <row r="3391" spans="1:5" x14ac:dyDescent="0.15">
      <c r="A3391" s="82">
        <v>143348107</v>
      </c>
      <c r="B3391" s="41" t="s">
        <v>187</v>
      </c>
      <c r="C3391" s="83" t="s">
        <v>37</v>
      </c>
      <c r="D3391" s="59">
        <v>140</v>
      </c>
      <c r="E3391" s="58" t="s">
        <v>235</v>
      </c>
    </row>
    <row r="3392" spans="1:5" x14ac:dyDescent="0.15">
      <c r="A3392" s="84">
        <v>143348107</v>
      </c>
      <c r="B3392" s="41" t="s">
        <v>187</v>
      </c>
      <c r="C3392" s="83" t="s">
        <v>37</v>
      </c>
      <c r="D3392" s="61">
        <v>418</v>
      </c>
      <c r="E3392" s="58" t="s">
        <v>235</v>
      </c>
    </row>
    <row r="3393" spans="1:5" x14ac:dyDescent="0.15">
      <c r="A3393" s="82">
        <v>143348107</v>
      </c>
      <c r="B3393" s="41" t="s">
        <v>187</v>
      </c>
      <c r="C3393" s="83" t="s">
        <v>37</v>
      </c>
      <c r="D3393" s="59">
        <v>279</v>
      </c>
      <c r="E3393" s="58" t="s">
        <v>235</v>
      </c>
    </row>
    <row r="3394" spans="1:5" x14ac:dyDescent="0.15">
      <c r="A3394" s="84">
        <v>143348107</v>
      </c>
      <c r="B3394" s="41" t="s">
        <v>187</v>
      </c>
      <c r="C3394" s="83" t="s">
        <v>37</v>
      </c>
      <c r="D3394" s="61">
        <v>279</v>
      </c>
      <c r="E3394" s="58" t="s">
        <v>235</v>
      </c>
    </row>
    <row r="3395" spans="1:5" x14ac:dyDescent="0.15">
      <c r="A3395" s="82">
        <v>143348110</v>
      </c>
      <c r="B3395" s="41" t="s">
        <v>187</v>
      </c>
      <c r="C3395" s="83" t="s">
        <v>37</v>
      </c>
      <c r="D3395" s="59">
        <v>1485</v>
      </c>
      <c r="E3395" s="58" t="s">
        <v>235</v>
      </c>
    </row>
    <row r="3396" spans="1:5" x14ac:dyDescent="0.15">
      <c r="A3396" s="84">
        <v>143348122</v>
      </c>
      <c r="B3396" s="41" t="s">
        <v>187</v>
      </c>
      <c r="C3396" s="83" t="s">
        <v>37</v>
      </c>
      <c r="D3396" s="61">
        <v>557</v>
      </c>
      <c r="E3396" s="58" t="s">
        <v>235</v>
      </c>
    </row>
    <row r="3397" spans="1:5" x14ac:dyDescent="0.15">
      <c r="A3397" s="82">
        <v>143348122</v>
      </c>
      <c r="B3397" s="41" t="s">
        <v>187</v>
      </c>
      <c r="C3397" s="83" t="s">
        <v>37</v>
      </c>
      <c r="D3397" s="59">
        <v>1671</v>
      </c>
      <c r="E3397" s="58" t="s">
        <v>235</v>
      </c>
    </row>
    <row r="3398" spans="1:5" x14ac:dyDescent="0.15">
      <c r="A3398" s="84">
        <v>143348122</v>
      </c>
      <c r="B3398" s="41" t="s">
        <v>187</v>
      </c>
      <c r="C3398" s="83" t="s">
        <v>37</v>
      </c>
      <c r="D3398" s="61">
        <v>1485</v>
      </c>
      <c r="E3398" s="58" t="s">
        <v>235</v>
      </c>
    </row>
    <row r="3399" spans="1:5" x14ac:dyDescent="0.15">
      <c r="A3399" s="82">
        <v>143348124</v>
      </c>
      <c r="B3399" s="41" t="s">
        <v>187</v>
      </c>
      <c r="C3399" s="83" t="s">
        <v>37</v>
      </c>
      <c r="D3399" s="59">
        <v>2088</v>
      </c>
      <c r="E3399" s="58" t="s">
        <v>235</v>
      </c>
    </row>
    <row r="3400" spans="1:5" x14ac:dyDescent="0.15">
      <c r="A3400" s="84">
        <v>143348124</v>
      </c>
      <c r="B3400" s="41" t="s">
        <v>187</v>
      </c>
      <c r="C3400" s="83" t="s">
        <v>37</v>
      </c>
      <c r="D3400" s="61">
        <v>4009</v>
      </c>
      <c r="E3400" s="58" t="s">
        <v>235</v>
      </c>
    </row>
    <row r="3401" spans="1:5" x14ac:dyDescent="0.15">
      <c r="A3401" s="84">
        <v>143348129</v>
      </c>
      <c r="B3401" s="41" t="s">
        <v>187</v>
      </c>
      <c r="C3401" s="83" t="s">
        <v>37</v>
      </c>
      <c r="D3401" s="61">
        <v>140</v>
      </c>
      <c r="E3401" s="58" t="s">
        <v>235</v>
      </c>
    </row>
    <row r="3402" spans="1:5" x14ac:dyDescent="0.15">
      <c r="A3402" s="82">
        <v>143348129</v>
      </c>
      <c r="B3402" s="41" t="s">
        <v>187</v>
      </c>
      <c r="C3402" s="83" t="s">
        <v>37</v>
      </c>
      <c r="D3402" s="59">
        <v>140</v>
      </c>
      <c r="E3402" s="58" t="s">
        <v>235</v>
      </c>
    </row>
    <row r="3403" spans="1:5" x14ac:dyDescent="0.15">
      <c r="A3403" s="84">
        <v>143348133</v>
      </c>
      <c r="B3403" s="41" t="s">
        <v>187</v>
      </c>
      <c r="C3403" s="83" t="s">
        <v>144</v>
      </c>
      <c r="D3403" s="61">
        <v>1634</v>
      </c>
      <c r="E3403" s="58" t="s">
        <v>235</v>
      </c>
    </row>
    <row r="3404" spans="1:5" x14ac:dyDescent="0.15">
      <c r="A3404" s="82">
        <v>143348133</v>
      </c>
      <c r="B3404" s="41" t="s">
        <v>187</v>
      </c>
      <c r="C3404" s="83" t="s">
        <v>144</v>
      </c>
      <c r="D3404" s="59">
        <v>7128</v>
      </c>
      <c r="E3404" s="58" t="s">
        <v>235</v>
      </c>
    </row>
    <row r="3405" spans="1:5" x14ac:dyDescent="0.15">
      <c r="A3405" s="82">
        <v>143348138</v>
      </c>
      <c r="B3405" s="41" t="s">
        <v>187</v>
      </c>
      <c r="C3405" s="83" t="s">
        <v>7</v>
      </c>
      <c r="D3405" s="59">
        <v>1337</v>
      </c>
      <c r="E3405" s="58" t="s">
        <v>235</v>
      </c>
    </row>
    <row r="3406" spans="1:5" x14ac:dyDescent="0.15">
      <c r="A3406" s="84">
        <v>143348138</v>
      </c>
      <c r="B3406" s="41" t="s">
        <v>187</v>
      </c>
      <c r="C3406" s="83" t="s">
        <v>7</v>
      </c>
      <c r="D3406" s="61">
        <v>84</v>
      </c>
      <c r="E3406" s="58" t="s">
        <v>235</v>
      </c>
    </row>
    <row r="3407" spans="1:5" x14ac:dyDescent="0.15">
      <c r="A3407" s="84">
        <v>143348139</v>
      </c>
      <c r="B3407" s="41" t="s">
        <v>187</v>
      </c>
      <c r="C3407" s="83" t="s">
        <v>78</v>
      </c>
      <c r="D3407" s="61">
        <v>5012</v>
      </c>
      <c r="E3407" s="58" t="s">
        <v>235</v>
      </c>
    </row>
    <row r="3408" spans="1:5" x14ac:dyDescent="0.15">
      <c r="A3408" s="82">
        <v>143348139</v>
      </c>
      <c r="B3408" s="41" t="s">
        <v>187</v>
      </c>
      <c r="C3408" s="83" t="s">
        <v>78</v>
      </c>
      <c r="D3408" s="59">
        <v>4455</v>
      </c>
      <c r="E3408" s="58" t="s">
        <v>235</v>
      </c>
    </row>
    <row r="3409" spans="1:5" x14ac:dyDescent="0.15">
      <c r="A3409" s="84">
        <v>143348139</v>
      </c>
      <c r="B3409" s="41" t="s">
        <v>187</v>
      </c>
      <c r="C3409" s="83" t="s">
        <v>78</v>
      </c>
      <c r="D3409" s="61">
        <v>19488</v>
      </c>
      <c r="E3409" s="58" t="s">
        <v>235</v>
      </c>
    </row>
    <row r="3410" spans="1:5" x14ac:dyDescent="0.15">
      <c r="A3410" s="82">
        <v>143348147</v>
      </c>
      <c r="B3410" s="41" t="s">
        <v>187</v>
      </c>
      <c r="C3410" s="83" t="s">
        <v>78</v>
      </c>
      <c r="D3410" s="59">
        <v>325</v>
      </c>
      <c r="E3410" s="58" t="s">
        <v>235</v>
      </c>
    </row>
    <row r="3411" spans="1:5" x14ac:dyDescent="0.15">
      <c r="A3411" s="82">
        <v>143348149</v>
      </c>
      <c r="B3411" s="41" t="s">
        <v>187</v>
      </c>
      <c r="C3411" s="83" t="s">
        <v>37</v>
      </c>
      <c r="D3411" s="59">
        <v>2088</v>
      </c>
      <c r="E3411" s="58" t="s">
        <v>235</v>
      </c>
    </row>
    <row r="3412" spans="1:5" x14ac:dyDescent="0.15">
      <c r="A3412" s="84">
        <v>143348170</v>
      </c>
      <c r="B3412" s="41" t="s">
        <v>187</v>
      </c>
      <c r="C3412" s="83" t="s">
        <v>37</v>
      </c>
      <c r="D3412" s="61">
        <v>1504</v>
      </c>
      <c r="E3412" s="58" t="s">
        <v>235</v>
      </c>
    </row>
    <row r="3413" spans="1:5" x14ac:dyDescent="0.15">
      <c r="A3413" s="82">
        <v>143358173</v>
      </c>
      <c r="B3413" s="41" t="s">
        <v>187</v>
      </c>
      <c r="C3413" s="83" t="s">
        <v>37</v>
      </c>
      <c r="D3413" s="59">
        <v>372</v>
      </c>
      <c r="E3413" s="58" t="s">
        <v>235</v>
      </c>
    </row>
    <row r="3414" spans="1:5" x14ac:dyDescent="0.15">
      <c r="A3414" s="84">
        <v>143358173</v>
      </c>
      <c r="B3414" s="41" t="s">
        <v>187</v>
      </c>
      <c r="C3414" s="83" t="s">
        <v>37</v>
      </c>
      <c r="D3414" s="61">
        <v>4455</v>
      </c>
      <c r="E3414" s="58" t="s">
        <v>235</v>
      </c>
    </row>
    <row r="3415" spans="1:5" x14ac:dyDescent="0.15">
      <c r="A3415" s="84">
        <v>143358173</v>
      </c>
      <c r="B3415" s="41" t="s">
        <v>187</v>
      </c>
      <c r="C3415" s="83" t="s">
        <v>37</v>
      </c>
      <c r="D3415" s="61">
        <v>2228</v>
      </c>
      <c r="E3415" s="58" t="s">
        <v>235</v>
      </c>
    </row>
    <row r="3416" spans="1:5" x14ac:dyDescent="0.15">
      <c r="A3416" s="82">
        <v>143358173</v>
      </c>
      <c r="B3416" s="41" t="s">
        <v>187</v>
      </c>
      <c r="C3416" s="83" t="s">
        <v>37</v>
      </c>
      <c r="D3416" s="59">
        <v>743</v>
      </c>
      <c r="E3416" s="58" t="s">
        <v>235</v>
      </c>
    </row>
    <row r="3417" spans="1:5" x14ac:dyDescent="0.15">
      <c r="A3417" s="84">
        <v>143358174</v>
      </c>
      <c r="B3417" s="41" t="s">
        <v>187</v>
      </c>
      <c r="C3417" s="83" t="s">
        <v>37</v>
      </c>
      <c r="D3417" s="61">
        <v>47</v>
      </c>
      <c r="E3417" s="58" t="s">
        <v>235</v>
      </c>
    </row>
    <row r="3418" spans="1:5" x14ac:dyDescent="0.15">
      <c r="A3418" s="82">
        <v>143358174</v>
      </c>
      <c r="B3418" s="41" t="s">
        <v>187</v>
      </c>
      <c r="C3418" s="83" t="s">
        <v>37</v>
      </c>
      <c r="D3418" s="59">
        <v>279</v>
      </c>
      <c r="E3418" s="58" t="s">
        <v>235</v>
      </c>
    </row>
    <row r="3419" spans="1:5" x14ac:dyDescent="0.15">
      <c r="A3419" s="84">
        <v>143358174</v>
      </c>
      <c r="B3419" s="41" t="s">
        <v>187</v>
      </c>
      <c r="C3419" s="83" t="s">
        <v>37</v>
      </c>
      <c r="D3419" s="61">
        <v>836</v>
      </c>
      <c r="E3419" s="58" t="s">
        <v>235</v>
      </c>
    </row>
    <row r="3420" spans="1:5" x14ac:dyDescent="0.15">
      <c r="A3420" s="82">
        <v>143358174</v>
      </c>
      <c r="B3420" s="41" t="s">
        <v>187</v>
      </c>
      <c r="C3420" s="83" t="s">
        <v>37</v>
      </c>
      <c r="D3420" s="59">
        <v>4176</v>
      </c>
      <c r="E3420" s="58" t="s">
        <v>235</v>
      </c>
    </row>
    <row r="3421" spans="1:5" x14ac:dyDescent="0.15">
      <c r="A3421" s="82">
        <v>143358180</v>
      </c>
      <c r="B3421" s="41" t="s">
        <v>187</v>
      </c>
      <c r="C3421" s="83" t="s">
        <v>7</v>
      </c>
      <c r="D3421" s="59">
        <v>52</v>
      </c>
      <c r="E3421" s="58" t="s">
        <v>235</v>
      </c>
    </row>
    <row r="3422" spans="1:5" x14ac:dyDescent="0.15">
      <c r="A3422" s="84">
        <v>143358185</v>
      </c>
      <c r="B3422" s="41" t="s">
        <v>187</v>
      </c>
      <c r="C3422" s="83" t="s">
        <v>37</v>
      </c>
      <c r="D3422" s="61">
        <v>1601</v>
      </c>
      <c r="E3422" s="58" t="s">
        <v>235</v>
      </c>
    </row>
    <row r="3423" spans="1:5" x14ac:dyDescent="0.15">
      <c r="A3423" s="84">
        <v>143358189</v>
      </c>
      <c r="B3423" s="41" t="s">
        <v>187</v>
      </c>
      <c r="C3423" s="83" t="s">
        <v>78</v>
      </c>
      <c r="D3423" s="61">
        <v>2256</v>
      </c>
      <c r="E3423" s="58" t="s">
        <v>235</v>
      </c>
    </row>
    <row r="3424" spans="1:5" x14ac:dyDescent="0.15">
      <c r="A3424" s="82">
        <v>143358189</v>
      </c>
      <c r="B3424" s="41" t="s">
        <v>187</v>
      </c>
      <c r="C3424" s="83" t="s">
        <v>78</v>
      </c>
      <c r="D3424" s="59">
        <v>919</v>
      </c>
      <c r="E3424" s="58" t="s">
        <v>235</v>
      </c>
    </row>
    <row r="3425" spans="1:5" x14ac:dyDescent="0.15">
      <c r="A3425" s="84">
        <v>143358189</v>
      </c>
      <c r="B3425" s="41" t="s">
        <v>187</v>
      </c>
      <c r="C3425" s="83" t="s">
        <v>78</v>
      </c>
      <c r="D3425" s="61">
        <v>1044</v>
      </c>
      <c r="E3425" s="58" t="s">
        <v>235</v>
      </c>
    </row>
    <row r="3426" spans="1:5" x14ac:dyDescent="0.15">
      <c r="A3426" s="84">
        <v>143358193</v>
      </c>
      <c r="B3426" s="41" t="s">
        <v>188</v>
      </c>
      <c r="C3426" s="83" t="s">
        <v>78</v>
      </c>
      <c r="D3426" s="61">
        <v>2228</v>
      </c>
      <c r="E3426" s="58" t="s">
        <v>235</v>
      </c>
    </row>
    <row r="3427" spans="1:5" x14ac:dyDescent="0.15">
      <c r="A3427" s="82">
        <v>143358193</v>
      </c>
      <c r="B3427" s="41" t="s">
        <v>188</v>
      </c>
      <c r="C3427" s="83" t="s">
        <v>78</v>
      </c>
      <c r="D3427" s="59">
        <v>743</v>
      </c>
      <c r="E3427" s="58" t="s">
        <v>235</v>
      </c>
    </row>
    <row r="3428" spans="1:5" x14ac:dyDescent="0.15">
      <c r="A3428" s="84">
        <v>143358194</v>
      </c>
      <c r="B3428" s="41" t="s">
        <v>188</v>
      </c>
      <c r="C3428" s="83" t="s">
        <v>7</v>
      </c>
      <c r="D3428" s="61">
        <v>279</v>
      </c>
      <c r="E3428" s="58" t="s">
        <v>235</v>
      </c>
    </row>
    <row r="3429" spans="1:5" x14ac:dyDescent="0.15">
      <c r="A3429" s="82">
        <v>143358194</v>
      </c>
      <c r="B3429" s="41" t="s">
        <v>188</v>
      </c>
      <c r="C3429" s="83" t="s">
        <v>7</v>
      </c>
      <c r="D3429" s="59">
        <v>47</v>
      </c>
      <c r="E3429" s="58" t="s">
        <v>235</v>
      </c>
    </row>
    <row r="3430" spans="1:5" x14ac:dyDescent="0.15">
      <c r="A3430" s="82">
        <v>143358203</v>
      </c>
      <c r="B3430" s="41" t="s">
        <v>187</v>
      </c>
      <c r="C3430" s="83" t="s">
        <v>37</v>
      </c>
      <c r="D3430" s="59">
        <v>348</v>
      </c>
      <c r="E3430" s="58" t="s">
        <v>235</v>
      </c>
    </row>
    <row r="3431" spans="1:5" x14ac:dyDescent="0.15">
      <c r="A3431" s="82">
        <v>143358203</v>
      </c>
      <c r="B3431" s="41" t="s">
        <v>187</v>
      </c>
      <c r="C3431" s="83" t="s">
        <v>37</v>
      </c>
      <c r="D3431" s="59">
        <v>4176</v>
      </c>
      <c r="E3431" s="58" t="s">
        <v>235</v>
      </c>
    </row>
    <row r="3432" spans="1:5" x14ac:dyDescent="0.15">
      <c r="A3432" s="82">
        <v>143358204</v>
      </c>
      <c r="B3432" s="41" t="s">
        <v>187</v>
      </c>
      <c r="C3432" s="83" t="s">
        <v>37</v>
      </c>
      <c r="D3432" s="59">
        <v>1485</v>
      </c>
      <c r="E3432" s="58" t="s">
        <v>235</v>
      </c>
    </row>
    <row r="3433" spans="1:5" x14ac:dyDescent="0.15">
      <c r="A3433" s="84">
        <v>143358204</v>
      </c>
      <c r="B3433" s="41" t="s">
        <v>187</v>
      </c>
      <c r="C3433" s="83" t="s">
        <v>37</v>
      </c>
      <c r="D3433" s="61">
        <v>9652</v>
      </c>
      <c r="E3433" s="58" t="s">
        <v>235</v>
      </c>
    </row>
    <row r="3434" spans="1:5" x14ac:dyDescent="0.15">
      <c r="A3434" s="82">
        <v>143358204</v>
      </c>
      <c r="B3434" s="41" t="s">
        <v>187</v>
      </c>
      <c r="C3434" s="83" t="s">
        <v>37</v>
      </c>
      <c r="D3434" s="59">
        <v>4455</v>
      </c>
      <c r="E3434" s="58" t="s">
        <v>235</v>
      </c>
    </row>
    <row r="3435" spans="1:5" x14ac:dyDescent="0.15">
      <c r="A3435" s="84">
        <v>143358204</v>
      </c>
      <c r="B3435" s="41" t="s">
        <v>187</v>
      </c>
      <c r="C3435" s="83" t="s">
        <v>37</v>
      </c>
      <c r="D3435" s="61">
        <v>743</v>
      </c>
      <c r="E3435" s="58" t="s">
        <v>235</v>
      </c>
    </row>
    <row r="3436" spans="1:5" x14ac:dyDescent="0.15">
      <c r="A3436" s="82">
        <v>143358212</v>
      </c>
      <c r="B3436" s="41" t="s">
        <v>188</v>
      </c>
      <c r="C3436" s="83" t="s">
        <v>7</v>
      </c>
      <c r="D3436" s="59">
        <v>891</v>
      </c>
      <c r="E3436" s="58" t="s">
        <v>235</v>
      </c>
    </row>
    <row r="3437" spans="1:5" x14ac:dyDescent="0.15">
      <c r="A3437" s="82">
        <v>143358214</v>
      </c>
      <c r="B3437" s="41" t="s">
        <v>188</v>
      </c>
      <c r="C3437" s="83" t="s">
        <v>7</v>
      </c>
      <c r="D3437" s="59">
        <v>1170</v>
      </c>
      <c r="E3437" s="58" t="s">
        <v>235</v>
      </c>
    </row>
    <row r="3438" spans="1:5" x14ac:dyDescent="0.15">
      <c r="A3438" s="84">
        <v>143358214</v>
      </c>
      <c r="B3438" s="41" t="s">
        <v>188</v>
      </c>
      <c r="C3438" s="83" t="s">
        <v>7</v>
      </c>
      <c r="D3438" s="61">
        <v>168</v>
      </c>
      <c r="E3438" s="58" t="s">
        <v>235</v>
      </c>
    </row>
    <row r="3439" spans="1:5" x14ac:dyDescent="0.15">
      <c r="A3439" s="84">
        <v>143358220</v>
      </c>
      <c r="B3439" s="41" t="s">
        <v>188</v>
      </c>
      <c r="C3439" s="83" t="s">
        <v>144</v>
      </c>
      <c r="D3439" s="61">
        <v>6682</v>
      </c>
      <c r="E3439" s="58" t="s">
        <v>235</v>
      </c>
    </row>
    <row r="3440" spans="1:5" x14ac:dyDescent="0.15">
      <c r="A3440" s="84">
        <v>143358223</v>
      </c>
      <c r="B3440" s="41" t="s">
        <v>187</v>
      </c>
      <c r="C3440" s="83" t="s">
        <v>144</v>
      </c>
      <c r="D3440" s="61">
        <v>5513</v>
      </c>
      <c r="E3440" s="58" t="s">
        <v>235</v>
      </c>
    </row>
    <row r="3441" spans="1:5" x14ac:dyDescent="0.15">
      <c r="A3441" s="82">
        <v>143358224</v>
      </c>
      <c r="B3441" s="41" t="s">
        <v>188</v>
      </c>
      <c r="C3441" s="83" t="s">
        <v>144</v>
      </c>
      <c r="D3441" s="59">
        <v>4826</v>
      </c>
      <c r="E3441" s="58" t="s">
        <v>235</v>
      </c>
    </row>
    <row r="3442" spans="1:5" x14ac:dyDescent="0.15">
      <c r="A3442" s="84">
        <v>143358235</v>
      </c>
      <c r="B3442" s="41" t="s">
        <v>187</v>
      </c>
      <c r="C3442" s="83" t="s">
        <v>124</v>
      </c>
      <c r="D3442" s="61">
        <v>56</v>
      </c>
      <c r="E3442" s="58" t="s">
        <v>235</v>
      </c>
    </row>
    <row r="3443" spans="1:5" x14ac:dyDescent="0.15">
      <c r="A3443" s="84">
        <v>143358240</v>
      </c>
      <c r="B3443" s="41" t="s">
        <v>187</v>
      </c>
      <c r="C3443" s="83" t="s">
        <v>37</v>
      </c>
      <c r="D3443" s="61">
        <v>232</v>
      </c>
      <c r="E3443" s="58" t="s">
        <v>235</v>
      </c>
    </row>
    <row r="3444" spans="1:5" x14ac:dyDescent="0.15">
      <c r="A3444" s="84">
        <v>143358240</v>
      </c>
      <c r="B3444" s="41" t="s">
        <v>187</v>
      </c>
      <c r="C3444" s="83" t="s">
        <v>37</v>
      </c>
      <c r="D3444" s="61">
        <v>8352</v>
      </c>
      <c r="E3444" s="58" t="s">
        <v>235</v>
      </c>
    </row>
    <row r="3445" spans="1:5" x14ac:dyDescent="0.15">
      <c r="A3445" s="82">
        <v>143358241</v>
      </c>
      <c r="B3445" s="41" t="s">
        <v>187</v>
      </c>
      <c r="C3445" s="83" t="s">
        <v>37</v>
      </c>
      <c r="D3445" s="59">
        <v>1392</v>
      </c>
      <c r="E3445" s="58" t="s">
        <v>235</v>
      </c>
    </row>
    <row r="3446" spans="1:5" x14ac:dyDescent="0.15">
      <c r="A3446" s="84">
        <v>143358241</v>
      </c>
      <c r="B3446" s="41" t="s">
        <v>187</v>
      </c>
      <c r="C3446" s="83" t="s">
        <v>37</v>
      </c>
      <c r="D3446" s="61">
        <v>743</v>
      </c>
      <c r="E3446" s="58" t="s">
        <v>235</v>
      </c>
    </row>
    <row r="3447" spans="1:5" x14ac:dyDescent="0.15">
      <c r="A3447" s="82">
        <v>143358241</v>
      </c>
      <c r="B3447" s="41" t="s">
        <v>187</v>
      </c>
      <c r="C3447" s="83" t="s">
        <v>37</v>
      </c>
      <c r="D3447" s="59">
        <v>4455</v>
      </c>
      <c r="E3447" s="58" t="s">
        <v>235</v>
      </c>
    </row>
    <row r="3448" spans="1:5" x14ac:dyDescent="0.15">
      <c r="A3448" s="84">
        <v>143358241</v>
      </c>
      <c r="B3448" s="41" t="s">
        <v>187</v>
      </c>
      <c r="C3448" s="83" t="s">
        <v>37</v>
      </c>
      <c r="D3448" s="61">
        <v>2228</v>
      </c>
      <c r="E3448" s="58" t="s">
        <v>235</v>
      </c>
    </row>
    <row r="3449" spans="1:5" x14ac:dyDescent="0.15">
      <c r="A3449" s="82">
        <v>143358241</v>
      </c>
      <c r="B3449" s="41" t="s">
        <v>187</v>
      </c>
      <c r="C3449" s="83" t="s">
        <v>37</v>
      </c>
      <c r="D3449" s="59">
        <v>1485</v>
      </c>
      <c r="E3449" s="58" t="s">
        <v>235</v>
      </c>
    </row>
    <row r="3450" spans="1:5" x14ac:dyDescent="0.15">
      <c r="A3450" s="82">
        <v>143358248</v>
      </c>
      <c r="B3450" s="41" t="s">
        <v>188</v>
      </c>
      <c r="C3450" s="83" t="s">
        <v>7</v>
      </c>
      <c r="D3450" s="59">
        <v>1337</v>
      </c>
      <c r="E3450" s="58" t="s">
        <v>235</v>
      </c>
    </row>
    <row r="3451" spans="1:5" x14ac:dyDescent="0.15">
      <c r="A3451" s="84">
        <v>143358248</v>
      </c>
      <c r="B3451" s="41" t="s">
        <v>188</v>
      </c>
      <c r="C3451" s="83" t="s">
        <v>7</v>
      </c>
      <c r="D3451" s="61">
        <v>84</v>
      </c>
      <c r="E3451" s="58" t="s">
        <v>235</v>
      </c>
    </row>
    <row r="3452" spans="1:5" x14ac:dyDescent="0.15">
      <c r="A3452" s="82">
        <v>143358249</v>
      </c>
      <c r="B3452" s="41" t="s">
        <v>187</v>
      </c>
      <c r="C3452" s="83" t="s">
        <v>7</v>
      </c>
      <c r="D3452" s="59">
        <v>1764</v>
      </c>
      <c r="E3452" s="58" t="s">
        <v>235</v>
      </c>
    </row>
    <row r="3453" spans="1:5" x14ac:dyDescent="0.15">
      <c r="A3453" s="84">
        <v>143358249</v>
      </c>
      <c r="B3453" s="41" t="s">
        <v>187</v>
      </c>
      <c r="C3453" s="83" t="s">
        <v>7</v>
      </c>
      <c r="D3453" s="61">
        <v>520</v>
      </c>
      <c r="E3453" s="58" t="s">
        <v>235</v>
      </c>
    </row>
    <row r="3454" spans="1:5" x14ac:dyDescent="0.15">
      <c r="A3454" s="84">
        <v>143358260</v>
      </c>
      <c r="B3454" s="41" t="s">
        <v>187</v>
      </c>
      <c r="C3454" s="83" t="s">
        <v>37</v>
      </c>
      <c r="D3454" s="61">
        <v>70</v>
      </c>
      <c r="E3454" s="58" t="s">
        <v>235</v>
      </c>
    </row>
    <row r="3455" spans="1:5" x14ac:dyDescent="0.15">
      <c r="A3455" s="82">
        <v>143358260</v>
      </c>
      <c r="B3455" s="41" t="s">
        <v>187</v>
      </c>
      <c r="C3455" s="83" t="s">
        <v>37</v>
      </c>
      <c r="D3455" s="59">
        <v>418</v>
      </c>
      <c r="E3455" s="58" t="s">
        <v>235</v>
      </c>
    </row>
    <row r="3456" spans="1:5" x14ac:dyDescent="0.15">
      <c r="A3456" s="84">
        <v>143358260</v>
      </c>
      <c r="B3456" s="41" t="s">
        <v>187</v>
      </c>
      <c r="C3456" s="83" t="s">
        <v>37</v>
      </c>
      <c r="D3456" s="61">
        <v>557</v>
      </c>
      <c r="E3456" s="58" t="s">
        <v>235</v>
      </c>
    </row>
    <row r="3457" spans="1:5" x14ac:dyDescent="0.15">
      <c r="A3457" s="82">
        <v>143358260</v>
      </c>
      <c r="B3457" s="41" t="s">
        <v>187</v>
      </c>
      <c r="C3457" s="83" t="s">
        <v>37</v>
      </c>
      <c r="D3457" s="59">
        <v>140</v>
      </c>
      <c r="E3457" s="58" t="s">
        <v>235</v>
      </c>
    </row>
    <row r="3458" spans="1:5" x14ac:dyDescent="0.15">
      <c r="A3458" s="84">
        <v>143358270</v>
      </c>
      <c r="B3458" s="41" t="s">
        <v>187</v>
      </c>
      <c r="C3458" s="83" t="s">
        <v>78</v>
      </c>
      <c r="D3458" s="61">
        <v>743</v>
      </c>
      <c r="E3458" s="58" t="s">
        <v>235</v>
      </c>
    </row>
    <row r="3459" spans="1:5" x14ac:dyDescent="0.15">
      <c r="A3459" s="82">
        <v>143358271</v>
      </c>
      <c r="B3459" s="41" t="s">
        <v>187</v>
      </c>
      <c r="C3459" s="83" t="s">
        <v>78</v>
      </c>
      <c r="D3459" s="59">
        <v>743</v>
      </c>
      <c r="E3459" s="58" t="s">
        <v>235</v>
      </c>
    </row>
    <row r="3460" spans="1:5" x14ac:dyDescent="0.15">
      <c r="A3460" s="82">
        <v>143358274</v>
      </c>
      <c r="B3460" s="41" t="s">
        <v>187</v>
      </c>
      <c r="C3460" s="83" t="s">
        <v>124</v>
      </c>
      <c r="D3460" s="59">
        <v>446</v>
      </c>
      <c r="E3460" s="58" t="s">
        <v>235</v>
      </c>
    </row>
    <row r="3461" spans="1:5" x14ac:dyDescent="0.15">
      <c r="A3461" s="84">
        <v>143358278</v>
      </c>
      <c r="B3461" s="41" t="s">
        <v>187</v>
      </c>
      <c r="C3461" s="83" t="s">
        <v>37</v>
      </c>
      <c r="D3461" s="61">
        <v>47</v>
      </c>
      <c r="E3461" s="58" t="s">
        <v>235</v>
      </c>
    </row>
    <row r="3462" spans="1:5" x14ac:dyDescent="0.15">
      <c r="A3462" s="82">
        <v>143358278</v>
      </c>
      <c r="B3462" s="41" t="s">
        <v>187</v>
      </c>
      <c r="C3462" s="83" t="s">
        <v>37</v>
      </c>
      <c r="D3462" s="59">
        <v>279</v>
      </c>
      <c r="E3462" s="58" t="s">
        <v>235</v>
      </c>
    </row>
    <row r="3463" spans="1:5" x14ac:dyDescent="0.15">
      <c r="A3463" s="84">
        <v>143358278</v>
      </c>
      <c r="B3463" s="41" t="s">
        <v>187</v>
      </c>
      <c r="C3463" s="83" t="s">
        <v>37</v>
      </c>
      <c r="D3463" s="61">
        <v>2506</v>
      </c>
      <c r="E3463" s="58" t="s">
        <v>235</v>
      </c>
    </row>
    <row r="3464" spans="1:5" x14ac:dyDescent="0.15">
      <c r="A3464" s="82">
        <v>143358278</v>
      </c>
      <c r="B3464" s="41" t="s">
        <v>187</v>
      </c>
      <c r="C3464" s="83" t="s">
        <v>37</v>
      </c>
      <c r="D3464" s="59">
        <v>464</v>
      </c>
      <c r="E3464" s="58" t="s">
        <v>235</v>
      </c>
    </row>
    <row r="3465" spans="1:5" x14ac:dyDescent="0.15">
      <c r="A3465" s="82">
        <v>143358278</v>
      </c>
      <c r="B3465" s="41" t="s">
        <v>187</v>
      </c>
      <c r="C3465" s="83" t="s">
        <v>37</v>
      </c>
      <c r="D3465" s="59">
        <v>12528</v>
      </c>
      <c r="E3465" s="58" t="s">
        <v>235</v>
      </c>
    </row>
    <row r="3466" spans="1:5" x14ac:dyDescent="0.15">
      <c r="A3466" s="84">
        <v>143358278</v>
      </c>
      <c r="B3466" s="41" t="s">
        <v>187</v>
      </c>
      <c r="C3466" s="83" t="s">
        <v>37</v>
      </c>
      <c r="D3466" s="61">
        <v>116</v>
      </c>
      <c r="E3466" s="58" t="s">
        <v>235</v>
      </c>
    </row>
    <row r="3467" spans="1:5" x14ac:dyDescent="0.15">
      <c r="A3467" s="84">
        <v>143358278</v>
      </c>
      <c r="B3467" s="41" t="s">
        <v>187</v>
      </c>
      <c r="C3467" s="83" t="s">
        <v>37</v>
      </c>
      <c r="D3467" s="61">
        <v>4009</v>
      </c>
      <c r="E3467" s="58" t="s">
        <v>235</v>
      </c>
    </row>
    <row r="3468" spans="1:5" x14ac:dyDescent="0.15">
      <c r="A3468" s="84">
        <v>143358280</v>
      </c>
      <c r="B3468" s="41" t="s">
        <v>187</v>
      </c>
      <c r="C3468" s="83" t="s">
        <v>37</v>
      </c>
      <c r="D3468" s="61">
        <v>1485</v>
      </c>
      <c r="E3468" s="58" t="s">
        <v>235</v>
      </c>
    </row>
    <row r="3469" spans="1:5" x14ac:dyDescent="0.15">
      <c r="A3469" s="82">
        <v>143358280</v>
      </c>
      <c r="B3469" s="41" t="s">
        <v>187</v>
      </c>
      <c r="C3469" s="83" t="s">
        <v>37</v>
      </c>
      <c r="D3469" s="59">
        <v>4455</v>
      </c>
      <c r="E3469" s="58" t="s">
        <v>235</v>
      </c>
    </row>
    <row r="3470" spans="1:5" x14ac:dyDescent="0.15">
      <c r="A3470" s="82">
        <v>143358280</v>
      </c>
      <c r="B3470" s="41" t="s">
        <v>187</v>
      </c>
      <c r="C3470" s="83" t="s">
        <v>37</v>
      </c>
      <c r="D3470" s="59">
        <v>6682</v>
      </c>
      <c r="E3470" s="58" t="s">
        <v>235</v>
      </c>
    </row>
    <row r="3471" spans="1:5" x14ac:dyDescent="0.15">
      <c r="A3471" s="84">
        <v>143358280</v>
      </c>
      <c r="B3471" s="41" t="s">
        <v>187</v>
      </c>
      <c r="C3471" s="83" t="s">
        <v>37</v>
      </c>
      <c r="D3471" s="61">
        <v>1485</v>
      </c>
      <c r="E3471" s="58" t="s">
        <v>235</v>
      </c>
    </row>
    <row r="3472" spans="1:5" x14ac:dyDescent="0.15">
      <c r="A3472" s="84">
        <v>143358291</v>
      </c>
      <c r="B3472" s="41" t="s">
        <v>187</v>
      </c>
      <c r="C3472" s="83" t="s">
        <v>78</v>
      </c>
      <c r="D3472" s="61">
        <v>5012</v>
      </c>
      <c r="E3472" s="58" t="s">
        <v>235</v>
      </c>
    </row>
    <row r="3473" spans="1:5" x14ac:dyDescent="0.15">
      <c r="A3473" s="82">
        <v>143358291</v>
      </c>
      <c r="B3473" s="41" t="s">
        <v>187</v>
      </c>
      <c r="C3473" s="83" t="s">
        <v>78</v>
      </c>
      <c r="D3473" s="59">
        <v>5012</v>
      </c>
      <c r="E3473" s="58" t="s">
        <v>235</v>
      </c>
    </row>
    <row r="3474" spans="1:5" x14ac:dyDescent="0.15">
      <c r="A3474" s="84">
        <v>143358291</v>
      </c>
      <c r="B3474" s="41" t="s">
        <v>187</v>
      </c>
      <c r="C3474" s="83" t="s">
        <v>78</v>
      </c>
      <c r="D3474" s="61">
        <v>15312</v>
      </c>
      <c r="E3474" s="58" t="s">
        <v>235</v>
      </c>
    </row>
    <row r="3475" spans="1:5" x14ac:dyDescent="0.15">
      <c r="A3475" s="82">
        <v>143358291</v>
      </c>
      <c r="B3475" s="41" t="s">
        <v>187</v>
      </c>
      <c r="C3475" s="83" t="s">
        <v>78</v>
      </c>
      <c r="D3475" s="59">
        <v>4385</v>
      </c>
      <c r="E3475" s="58" t="s">
        <v>235</v>
      </c>
    </row>
    <row r="3476" spans="1:5" x14ac:dyDescent="0.15">
      <c r="A3476" s="82">
        <v>143358293</v>
      </c>
      <c r="B3476" s="41" t="s">
        <v>187</v>
      </c>
      <c r="C3476" s="83" t="s">
        <v>78</v>
      </c>
      <c r="D3476" s="59">
        <v>4455</v>
      </c>
      <c r="E3476" s="58" t="s">
        <v>235</v>
      </c>
    </row>
    <row r="3477" spans="1:5" x14ac:dyDescent="0.15">
      <c r="A3477" s="84">
        <v>143358293</v>
      </c>
      <c r="B3477" s="41" t="s">
        <v>187</v>
      </c>
      <c r="C3477" s="83" t="s">
        <v>78</v>
      </c>
      <c r="D3477" s="61">
        <v>30624</v>
      </c>
      <c r="E3477" s="58" t="s">
        <v>235</v>
      </c>
    </row>
    <row r="3478" spans="1:5" x14ac:dyDescent="0.15">
      <c r="A3478" s="82">
        <v>143358293</v>
      </c>
      <c r="B3478" s="41" t="s">
        <v>187</v>
      </c>
      <c r="C3478" s="83" t="s">
        <v>78</v>
      </c>
      <c r="D3478" s="59">
        <v>2088</v>
      </c>
      <c r="E3478" s="58" t="s">
        <v>235</v>
      </c>
    </row>
    <row r="3479" spans="1:5" x14ac:dyDescent="0.15">
      <c r="A3479" s="84">
        <v>143358304</v>
      </c>
      <c r="B3479" s="41" t="s">
        <v>187</v>
      </c>
      <c r="C3479" s="83" t="s">
        <v>37</v>
      </c>
      <c r="D3479" s="61">
        <v>743</v>
      </c>
      <c r="E3479" s="58" t="s">
        <v>235</v>
      </c>
    </row>
    <row r="3480" spans="1:5" x14ac:dyDescent="0.15">
      <c r="A3480" s="82">
        <v>143358304</v>
      </c>
      <c r="B3480" s="41" t="s">
        <v>187</v>
      </c>
      <c r="C3480" s="83" t="s">
        <v>37</v>
      </c>
      <c r="D3480" s="59">
        <v>4455</v>
      </c>
      <c r="E3480" s="58" t="s">
        <v>235</v>
      </c>
    </row>
    <row r="3481" spans="1:5" x14ac:dyDescent="0.15">
      <c r="A3481" s="82">
        <v>143358305</v>
      </c>
      <c r="B3481" s="41" t="s">
        <v>187</v>
      </c>
      <c r="C3481" s="83" t="s">
        <v>37</v>
      </c>
      <c r="D3481" s="59">
        <v>279</v>
      </c>
      <c r="E3481" s="58" t="s">
        <v>235</v>
      </c>
    </row>
    <row r="3482" spans="1:5" x14ac:dyDescent="0.15">
      <c r="A3482" s="82">
        <v>143358305</v>
      </c>
      <c r="B3482" s="41" t="s">
        <v>187</v>
      </c>
      <c r="C3482" s="83" t="s">
        <v>37</v>
      </c>
      <c r="D3482" s="59">
        <v>464</v>
      </c>
      <c r="E3482" s="58" t="s">
        <v>235</v>
      </c>
    </row>
    <row r="3483" spans="1:5" x14ac:dyDescent="0.15">
      <c r="A3483" s="84">
        <v>143358305</v>
      </c>
      <c r="B3483" s="41" t="s">
        <v>187</v>
      </c>
      <c r="C3483" s="83" t="s">
        <v>37</v>
      </c>
      <c r="D3483" s="61">
        <v>232</v>
      </c>
      <c r="E3483" s="58" t="s">
        <v>235</v>
      </c>
    </row>
    <row r="3484" spans="1:5" x14ac:dyDescent="0.15">
      <c r="A3484" s="84">
        <v>143358306</v>
      </c>
      <c r="B3484" s="41" t="s">
        <v>187</v>
      </c>
      <c r="C3484" s="83" t="s">
        <v>37</v>
      </c>
      <c r="D3484" s="61">
        <v>140</v>
      </c>
      <c r="E3484" s="58" t="s">
        <v>235</v>
      </c>
    </row>
    <row r="3485" spans="1:5" x14ac:dyDescent="0.15">
      <c r="A3485" s="82">
        <v>143358306</v>
      </c>
      <c r="B3485" s="41" t="s">
        <v>187</v>
      </c>
      <c r="C3485" s="83" t="s">
        <v>37</v>
      </c>
      <c r="D3485" s="59">
        <v>168</v>
      </c>
      <c r="E3485" s="58" t="s">
        <v>235</v>
      </c>
    </row>
    <row r="3486" spans="1:5" x14ac:dyDescent="0.15">
      <c r="A3486" s="84">
        <v>143358306</v>
      </c>
      <c r="B3486" s="41" t="s">
        <v>187</v>
      </c>
      <c r="C3486" s="83" t="s">
        <v>37</v>
      </c>
      <c r="D3486" s="61">
        <v>279</v>
      </c>
      <c r="E3486" s="58" t="s">
        <v>235</v>
      </c>
    </row>
    <row r="3487" spans="1:5" x14ac:dyDescent="0.15">
      <c r="A3487" s="82">
        <v>143358315</v>
      </c>
      <c r="B3487" s="41" t="s">
        <v>189</v>
      </c>
      <c r="C3487" s="83" t="s">
        <v>124</v>
      </c>
      <c r="D3487" s="59">
        <v>98</v>
      </c>
      <c r="E3487" s="58" t="s">
        <v>235</v>
      </c>
    </row>
    <row r="3488" spans="1:5" x14ac:dyDescent="0.15">
      <c r="A3488" s="84">
        <v>143368339</v>
      </c>
      <c r="B3488" s="41" t="s">
        <v>187</v>
      </c>
      <c r="C3488" s="83" t="s">
        <v>37</v>
      </c>
      <c r="D3488" s="61">
        <v>743</v>
      </c>
      <c r="E3488" s="58" t="s">
        <v>235</v>
      </c>
    </row>
    <row r="3489" spans="1:5" x14ac:dyDescent="0.15">
      <c r="A3489" s="84">
        <v>143368339</v>
      </c>
      <c r="B3489" s="41" t="s">
        <v>187</v>
      </c>
      <c r="C3489" s="83" t="s">
        <v>37</v>
      </c>
      <c r="D3489" s="61">
        <v>743</v>
      </c>
      <c r="E3489" s="58" t="s">
        <v>235</v>
      </c>
    </row>
    <row r="3490" spans="1:5" x14ac:dyDescent="0.15">
      <c r="A3490" s="82">
        <v>143368342</v>
      </c>
      <c r="B3490" s="41" t="s">
        <v>187</v>
      </c>
      <c r="C3490" s="83" t="s">
        <v>37</v>
      </c>
      <c r="D3490" s="59">
        <v>836</v>
      </c>
      <c r="E3490" s="58" t="s">
        <v>235</v>
      </c>
    </row>
    <row r="3491" spans="1:5" x14ac:dyDescent="0.15">
      <c r="A3491" s="84">
        <v>143368355</v>
      </c>
      <c r="B3491" s="41" t="s">
        <v>188</v>
      </c>
      <c r="C3491" s="83" t="s">
        <v>7</v>
      </c>
      <c r="D3491" s="61">
        <v>140</v>
      </c>
      <c r="E3491" s="58" t="s">
        <v>235</v>
      </c>
    </row>
    <row r="3492" spans="1:5" x14ac:dyDescent="0.15">
      <c r="A3492" s="84">
        <v>143368355</v>
      </c>
      <c r="B3492" s="41" t="s">
        <v>188</v>
      </c>
      <c r="C3492" s="83" t="s">
        <v>7</v>
      </c>
      <c r="D3492" s="61">
        <v>21382</v>
      </c>
      <c r="E3492" s="58" t="s">
        <v>235</v>
      </c>
    </row>
    <row r="3493" spans="1:5" x14ac:dyDescent="0.15">
      <c r="A3493" s="82">
        <v>143368361</v>
      </c>
      <c r="B3493" s="41" t="s">
        <v>188</v>
      </c>
      <c r="C3493" s="83" t="s">
        <v>7</v>
      </c>
      <c r="D3493" s="59">
        <v>1170</v>
      </c>
      <c r="E3493" s="58" t="s">
        <v>235</v>
      </c>
    </row>
    <row r="3494" spans="1:5" x14ac:dyDescent="0.15">
      <c r="A3494" s="84">
        <v>143368362</v>
      </c>
      <c r="B3494" s="41" t="s">
        <v>188</v>
      </c>
      <c r="C3494" s="83" t="s">
        <v>78</v>
      </c>
      <c r="D3494" s="61">
        <v>1692</v>
      </c>
      <c r="E3494" s="58" t="s">
        <v>235</v>
      </c>
    </row>
    <row r="3495" spans="1:5" x14ac:dyDescent="0.15">
      <c r="A3495" s="82">
        <v>143368362</v>
      </c>
      <c r="B3495" s="41" t="s">
        <v>188</v>
      </c>
      <c r="C3495" s="83" t="s">
        <v>78</v>
      </c>
      <c r="D3495" s="59">
        <v>1044</v>
      </c>
      <c r="E3495" s="58" t="s">
        <v>235</v>
      </c>
    </row>
    <row r="3496" spans="1:5" x14ac:dyDescent="0.15">
      <c r="A3496" s="84">
        <v>143368362</v>
      </c>
      <c r="B3496" s="41" t="s">
        <v>188</v>
      </c>
      <c r="C3496" s="83" t="s">
        <v>78</v>
      </c>
      <c r="D3496" s="61">
        <v>961</v>
      </c>
      <c r="E3496" s="58" t="s">
        <v>235</v>
      </c>
    </row>
    <row r="3497" spans="1:5" x14ac:dyDescent="0.15">
      <c r="A3497" s="82">
        <v>143368362</v>
      </c>
      <c r="B3497" s="41" t="s">
        <v>188</v>
      </c>
      <c r="C3497" s="83" t="s">
        <v>78</v>
      </c>
      <c r="D3497" s="59">
        <v>543</v>
      </c>
      <c r="E3497" s="58" t="s">
        <v>235</v>
      </c>
    </row>
    <row r="3498" spans="1:5" x14ac:dyDescent="0.15">
      <c r="A3498" s="82">
        <v>143368366</v>
      </c>
      <c r="B3498" s="41" t="s">
        <v>187</v>
      </c>
      <c r="C3498" s="83" t="s">
        <v>37</v>
      </c>
      <c r="D3498" s="59">
        <v>557</v>
      </c>
      <c r="E3498" s="58" t="s">
        <v>235</v>
      </c>
    </row>
    <row r="3499" spans="1:5" x14ac:dyDescent="0.15">
      <c r="A3499" s="82">
        <v>143368366</v>
      </c>
      <c r="B3499" s="41" t="s">
        <v>187</v>
      </c>
      <c r="C3499" s="83" t="s">
        <v>37</v>
      </c>
      <c r="D3499" s="59">
        <v>743</v>
      </c>
      <c r="E3499" s="58" t="s">
        <v>235</v>
      </c>
    </row>
    <row r="3500" spans="1:5" x14ac:dyDescent="0.15">
      <c r="A3500" s="84">
        <v>143368366</v>
      </c>
      <c r="B3500" s="41" t="s">
        <v>187</v>
      </c>
      <c r="C3500" s="83" t="s">
        <v>37</v>
      </c>
      <c r="D3500" s="61">
        <v>4455</v>
      </c>
      <c r="E3500" s="58" t="s">
        <v>235</v>
      </c>
    </row>
    <row r="3501" spans="1:5" x14ac:dyDescent="0.15">
      <c r="A3501" s="82">
        <v>143368366</v>
      </c>
      <c r="B3501" s="41" t="s">
        <v>187</v>
      </c>
      <c r="C3501" s="83" t="s">
        <v>37</v>
      </c>
      <c r="D3501" s="59">
        <v>6682</v>
      </c>
      <c r="E3501" s="58" t="s">
        <v>235</v>
      </c>
    </row>
    <row r="3502" spans="1:5" x14ac:dyDescent="0.15">
      <c r="A3502" s="84">
        <v>143368366</v>
      </c>
      <c r="B3502" s="41" t="s">
        <v>187</v>
      </c>
      <c r="C3502" s="83" t="s">
        <v>37</v>
      </c>
      <c r="D3502" s="61">
        <v>743</v>
      </c>
      <c r="E3502" s="58" t="s">
        <v>235</v>
      </c>
    </row>
    <row r="3503" spans="1:5" x14ac:dyDescent="0.15">
      <c r="A3503" s="84">
        <v>143368370</v>
      </c>
      <c r="B3503" s="41" t="s">
        <v>187</v>
      </c>
      <c r="C3503" s="83" t="s">
        <v>37</v>
      </c>
      <c r="D3503" s="61">
        <v>4176</v>
      </c>
      <c r="E3503" s="58" t="s">
        <v>235</v>
      </c>
    </row>
    <row r="3504" spans="1:5" x14ac:dyDescent="0.15">
      <c r="A3504" s="84">
        <v>143368373</v>
      </c>
      <c r="B3504" s="41" t="s">
        <v>187</v>
      </c>
      <c r="C3504" s="83" t="s">
        <v>37</v>
      </c>
      <c r="D3504" s="61">
        <v>2228</v>
      </c>
      <c r="E3504" s="58" t="s">
        <v>235</v>
      </c>
    </row>
    <row r="3505" spans="1:5" x14ac:dyDescent="0.15">
      <c r="A3505" s="82">
        <v>143368381</v>
      </c>
      <c r="B3505" s="41" t="s">
        <v>188</v>
      </c>
      <c r="C3505" s="83" t="s">
        <v>37</v>
      </c>
      <c r="D3505" s="59">
        <v>650</v>
      </c>
      <c r="E3505" s="58" t="s">
        <v>235</v>
      </c>
    </row>
    <row r="3506" spans="1:5" x14ac:dyDescent="0.15">
      <c r="A3506" s="84">
        <v>143368382</v>
      </c>
      <c r="B3506" s="41" t="s">
        <v>188</v>
      </c>
      <c r="C3506" s="83" t="s">
        <v>78</v>
      </c>
      <c r="D3506" s="61">
        <v>5197</v>
      </c>
      <c r="E3506" s="58" t="s">
        <v>235</v>
      </c>
    </row>
    <row r="3507" spans="1:5" x14ac:dyDescent="0.15">
      <c r="A3507" s="82">
        <v>143368382</v>
      </c>
      <c r="B3507" s="41" t="s">
        <v>188</v>
      </c>
      <c r="C3507" s="83" t="s">
        <v>78</v>
      </c>
      <c r="D3507" s="59">
        <v>223</v>
      </c>
      <c r="E3507" s="58" t="s">
        <v>235</v>
      </c>
    </row>
    <row r="3508" spans="1:5" x14ac:dyDescent="0.15">
      <c r="A3508" s="84">
        <v>143368382</v>
      </c>
      <c r="B3508" s="41" t="s">
        <v>188</v>
      </c>
      <c r="C3508" s="83" t="s">
        <v>78</v>
      </c>
      <c r="D3508" s="61">
        <v>2228</v>
      </c>
      <c r="E3508" s="58" t="s">
        <v>235</v>
      </c>
    </row>
    <row r="3509" spans="1:5" x14ac:dyDescent="0.15">
      <c r="A3509" s="82">
        <v>143368382</v>
      </c>
      <c r="B3509" s="41" t="s">
        <v>188</v>
      </c>
      <c r="C3509" s="83" t="s">
        <v>78</v>
      </c>
      <c r="D3509" s="59">
        <v>1114</v>
      </c>
      <c r="E3509" s="58" t="s">
        <v>235</v>
      </c>
    </row>
    <row r="3510" spans="1:5" x14ac:dyDescent="0.15">
      <c r="A3510" s="84">
        <v>143368382</v>
      </c>
      <c r="B3510" s="41" t="s">
        <v>188</v>
      </c>
      <c r="C3510" s="83" t="s">
        <v>78</v>
      </c>
      <c r="D3510" s="61">
        <v>1300</v>
      </c>
      <c r="E3510" s="58" t="s">
        <v>235</v>
      </c>
    </row>
    <row r="3511" spans="1:5" x14ac:dyDescent="0.15">
      <c r="A3511" s="82">
        <v>143368383</v>
      </c>
      <c r="B3511" s="41" t="s">
        <v>188</v>
      </c>
      <c r="C3511" s="83" t="s">
        <v>144</v>
      </c>
      <c r="D3511" s="59">
        <v>2205</v>
      </c>
      <c r="E3511" s="58" t="s">
        <v>235</v>
      </c>
    </row>
    <row r="3512" spans="1:5" x14ac:dyDescent="0.15">
      <c r="A3512" s="84">
        <v>143368383</v>
      </c>
      <c r="B3512" s="41" t="s">
        <v>188</v>
      </c>
      <c r="C3512" s="83" t="s">
        <v>144</v>
      </c>
      <c r="D3512" s="61">
        <v>6716</v>
      </c>
      <c r="E3512" s="58" t="s">
        <v>235</v>
      </c>
    </row>
    <row r="3513" spans="1:5" x14ac:dyDescent="0.15">
      <c r="A3513" s="84">
        <v>143368384</v>
      </c>
      <c r="B3513" s="41" t="s">
        <v>188</v>
      </c>
      <c r="C3513" s="83" t="s">
        <v>78</v>
      </c>
      <c r="D3513" s="61">
        <v>3341</v>
      </c>
      <c r="E3513" s="58" t="s">
        <v>235</v>
      </c>
    </row>
    <row r="3514" spans="1:5" x14ac:dyDescent="0.15">
      <c r="A3514" s="82">
        <v>143368384</v>
      </c>
      <c r="B3514" s="41" t="s">
        <v>188</v>
      </c>
      <c r="C3514" s="83" t="s">
        <v>78</v>
      </c>
      <c r="D3514" s="59">
        <v>3341</v>
      </c>
      <c r="E3514" s="58" t="s">
        <v>235</v>
      </c>
    </row>
    <row r="3515" spans="1:5" x14ac:dyDescent="0.15">
      <c r="A3515" s="84">
        <v>143368384</v>
      </c>
      <c r="B3515" s="41" t="s">
        <v>188</v>
      </c>
      <c r="C3515" s="83" t="s">
        <v>78</v>
      </c>
      <c r="D3515" s="61">
        <v>20880</v>
      </c>
      <c r="E3515" s="58" t="s">
        <v>235</v>
      </c>
    </row>
    <row r="3516" spans="1:5" x14ac:dyDescent="0.15">
      <c r="A3516" s="82">
        <v>143368384</v>
      </c>
      <c r="B3516" s="41" t="s">
        <v>188</v>
      </c>
      <c r="C3516" s="83" t="s">
        <v>78</v>
      </c>
      <c r="D3516" s="59">
        <v>5847</v>
      </c>
      <c r="E3516" s="58" t="s">
        <v>235</v>
      </c>
    </row>
    <row r="3517" spans="1:5" x14ac:dyDescent="0.15">
      <c r="A3517" s="82">
        <v>143368385</v>
      </c>
      <c r="B3517" s="41" t="s">
        <v>188</v>
      </c>
      <c r="C3517" s="83" t="s">
        <v>7</v>
      </c>
      <c r="D3517" s="59">
        <v>3174</v>
      </c>
      <c r="E3517" s="58" t="s">
        <v>235</v>
      </c>
    </row>
    <row r="3518" spans="1:5" x14ac:dyDescent="0.15">
      <c r="A3518" s="84">
        <v>143368385</v>
      </c>
      <c r="B3518" s="41" t="s">
        <v>188</v>
      </c>
      <c r="C3518" s="83" t="s">
        <v>7</v>
      </c>
      <c r="D3518" s="61">
        <v>520</v>
      </c>
      <c r="E3518" s="58" t="s">
        <v>235</v>
      </c>
    </row>
    <row r="3519" spans="1:5" x14ac:dyDescent="0.15">
      <c r="A3519" s="84">
        <v>143368411</v>
      </c>
      <c r="B3519" s="41" t="s">
        <v>187</v>
      </c>
      <c r="C3519" s="83" t="s">
        <v>37</v>
      </c>
      <c r="D3519" s="61">
        <v>2506</v>
      </c>
      <c r="E3519" s="58" t="s">
        <v>235</v>
      </c>
    </row>
    <row r="3520" spans="1:5" x14ac:dyDescent="0.15">
      <c r="A3520" s="84">
        <v>143368411</v>
      </c>
      <c r="B3520" s="41" t="s">
        <v>187</v>
      </c>
      <c r="C3520" s="83" t="s">
        <v>37</v>
      </c>
      <c r="D3520" s="61">
        <v>464</v>
      </c>
      <c r="E3520" s="58" t="s">
        <v>235</v>
      </c>
    </row>
    <row r="3521" spans="1:5" x14ac:dyDescent="0.15">
      <c r="A3521" s="82">
        <v>143368411</v>
      </c>
      <c r="B3521" s="41" t="s">
        <v>187</v>
      </c>
      <c r="C3521" s="83" t="s">
        <v>37</v>
      </c>
      <c r="D3521" s="59">
        <v>140</v>
      </c>
      <c r="E3521" s="58" t="s">
        <v>235</v>
      </c>
    </row>
    <row r="3522" spans="1:5" x14ac:dyDescent="0.15">
      <c r="A3522" s="82">
        <v>143368413</v>
      </c>
      <c r="B3522" s="41" t="s">
        <v>187</v>
      </c>
      <c r="C3522" s="83" t="s">
        <v>37</v>
      </c>
      <c r="D3522" s="59">
        <v>743</v>
      </c>
      <c r="E3522" s="58" t="s">
        <v>235</v>
      </c>
    </row>
    <row r="3523" spans="1:5" x14ac:dyDescent="0.15">
      <c r="A3523" s="84">
        <v>143368413</v>
      </c>
      <c r="B3523" s="41" t="s">
        <v>187</v>
      </c>
      <c r="C3523" s="83" t="s">
        <v>37</v>
      </c>
      <c r="D3523" s="61">
        <v>8909</v>
      </c>
      <c r="E3523" s="58" t="s">
        <v>235</v>
      </c>
    </row>
    <row r="3524" spans="1:5" x14ac:dyDescent="0.15">
      <c r="A3524" s="84">
        <v>143368413</v>
      </c>
      <c r="B3524" s="41" t="s">
        <v>187</v>
      </c>
      <c r="C3524" s="83" t="s">
        <v>37</v>
      </c>
      <c r="D3524" s="61">
        <v>3341</v>
      </c>
      <c r="E3524" s="58" t="s">
        <v>235</v>
      </c>
    </row>
    <row r="3525" spans="1:5" x14ac:dyDescent="0.15">
      <c r="A3525" s="82">
        <v>143368413</v>
      </c>
      <c r="B3525" s="41" t="s">
        <v>187</v>
      </c>
      <c r="C3525" s="83" t="s">
        <v>37</v>
      </c>
      <c r="D3525" s="59">
        <v>743</v>
      </c>
      <c r="E3525" s="58" t="s">
        <v>235</v>
      </c>
    </row>
    <row r="3526" spans="1:5" x14ac:dyDescent="0.15">
      <c r="A3526" s="84">
        <v>143368426</v>
      </c>
      <c r="B3526" s="41" t="s">
        <v>188</v>
      </c>
      <c r="C3526" s="83" t="s">
        <v>144</v>
      </c>
      <c r="D3526" s="61">
        <v>817</v>
      </c>
      <c r="E3526" s="58" t="s">
        <v>235</v>
      </c>
    </row>
    <row r="3527" spans="1:5" x14ac:dyDescent="0.15">
      <c r="A3527" s="82">
        <v>143368426</v>
      </c>
      <c r="B3527" s="41" t="s">
        <v>188</v>
      </c>
      <c r="C3527" s="83" t="s">
        <v>144</v>
      </c>
      <c r="D3527" s="59">
        <v>9800</v>
      </c>
      <c r="E3527" s="58" t="s">
        <v>235</v>
      </c>
    </row>
    <row r="3528" spans="1:5" x14ac:dyDescent="0.15">
      <c r="A3528" s="84">
        <v>143368427</v>
      </c>
      <c r="B3528" s="41" t="s">
        <v>188</v>
      </c>
      <c r="C3528" s="83" t="s">
        <v>144</v>
      </c>
      <c r="D3528" s="61">
        <v>16704</v>
      </c>
      <c r="E3528" s="58" t="s">
        <v>235</v>
      </c>
    </row>
    <row r="3529" spans="1:5" x14ac:dyDescent="0.15">
      <c r="A3529" s="84">
        <v>143368430</v>
      </c>
      <c r="B3529" s="41" t="s">
        <v>188</v>
      </c>
      <c r="C3529" s="83" t="s">
        <v>7</v>
      </c>
      <c r="D3529" s="61">
        <v>335</v>
      </c>
      <c r="E3529" s="58" t="s">
        <v>235</v>
      </c>
    </row>
    <row r="3530" spans="1:5" x14ac:dyDescent="0.15">
      <c r="A3530" s="82">
        <v>143368436</v>
      </c>
      <c r="B3530" s="41" t="s">
        <v>188</v>
      </c>
      <c r="C3530" s="83" t="s">
        <v>124</v>
      </c>
      <c r="D3530" s="59">
        <v>232</v>
      </c>
      <c r="E3530" s="58" t="s">
        <v>235</v>
      </c>
    </row>
    <row r="3531" spans="1:5" x14ac:dyDescent="0.15">
      <c r="A3531" s="82">
        <v>143368449</v>
      </c>
      <c r="B3531" s="41" t="s">
        <v>188</v>
      </c>
      <c r="C3531" s="83" t="s">
        <v>37</v>
      </c>
      <c r="D3531" s="59">
        <v>1671</v>
      </c>
      <c r="E3531" s="58" t="s">
        <v>235</v>
      </c>
    </row>
    <row r="3532" spans="1:5" x14ac:dyDescent="0.15">
      <c r="A3532" s="84">
        <v>143368449</v>
      </c>
      <c r="B3532" s="41" t="s">
        <v>188</v>
      </c>
      <c r="C3532" s="83" t="s">
        <v>37</v>
      </c>
      <c r="D3532" s="61">
        <v>743</v>
      </c>
      <c r="E3532" s="58" t="s">
        <v>235</v>
      </c>
    </row>
    <row r="3533" spans="1:5" x14ac:dyDescent="0.15">
      <c r="A3533" s="82">
        <v>143368449</v>
      </c>
      <c r="B3533" s="41" t="s">
        <v>188</v>
      </c>
      <c r="C3533" s="83" t="s">
        <v>37</v>
      </c>
      <c r="D3533" s="59">
        <v>2228</v>
      </c>
      <c r="E3533" s="58" t="s">
        <v>235</v>
      </c>
    </row>
    <row r="3534" spans="1:5" x14ac:dyDescent="0.15">
      <c r="A3534" s="82">
        <v>143368449</v>
      </c>
      <c r="B3534" s="41" t="s">
        <v>188</v>
      </c>
      <c r="C3534" s="83" t="s">
        <v>37</v>
      </c>
      <c r="D3534" s="59">
        <v>1485</v>
      </c>
      <c r="E3534" s="58" t="s">
        <v>235</v>
      </c>
    </row>
    <row r="3535" spans="1:5" x14ac:dyDescent="0.15">
      <c r="A3535" s="82">
        <v>143368454</v>
      </c>
      <c r="B3535" s="41" t="s">
        <v>188</v>
      </c>
      <c r="C3535" s="83" t="s">
        <v>37</v>
      </c>
      <c r="D3535" s="59">
        <v>3341</v>
      </c>
      <c r="E3535" s="58" t="s">
        <v>235</v>
      </c>
    </row>
    <row r="3536" spans="1:5" x14ac:dyDescent="0.15">
      <c r="A3536" s="82">
        <v>143368454</v>
      </c>
      <c r="B3536" s="41" t="s">
        <v>188</v>
      </c>
      <c r="C3536" s="83" t="s">
        <v>37</v>
      </c>
      <c r="D3536" s="59">
        <v>8352</v>
      </c>
      <c r="E3536" s="58" t="s">
        <v>235</v>
      </c>
    </row>
    <row r="3537" spans="1:5" x14ac:dyDescent="0.15">
      <c r="A3537" s="82">
        <v>143368458</v>
      </c>
      <c r="B3537" s="41" t="s">
        <v>188</v>
      </c>
      <c r="C3537" s="83" t="s">
        <v>37</v>
      </c>
      <c r="D3537" s="59">
        <v>140</v>
      </c>
      <c r="E3537" s="58" t="s">
        <v>235</v>
      </c>
    </row>
    <row r="3538" spans="1:5" x14ac:dyDescent="0.15">
      <c r="A3538" s="84">
        <v>143368458</v>
      </c>
      <c r="B3538" s="41" t="s">
        <v>188</v>
      </c>
      <c r="C3538" s="83" t="s">
        <v>37</v>
      </c>
      <c r="D3538" s="61">
        <v>70</v>
      </c>
      <c r="E3538" s="58" t="s">
        <v>235</v>
      </c>
    </row>
    <row r="3539" spans="1:5" x14ac:dyDescent="0.15">
      <c r="A3539" s="82">
        <v>143368458</v>
      </c>
      <c r="B3539" s="41" t="s">
        <v>188</v>
      </c>
      <c r="C3539" s="83" t="s">
        <v>37</v>
      </c>
      <c r="D3539" s="59">
        <v>140</v>
      </c>
      <c r="E3539" s="58" t="s">
        <v>235</v>
      </c>
    </row>
    <row r="3540" spans="1:5" x14ac:dyDescent="0.15">
      <c r="A3540" s="84">
        <v>143368458</v>
      </c>
      <c r="B3540" s="41" t="s">
        <v>188</v>
      </c>
      <c r="C3540" s="83" t="s">
        <v>37</v>
      </c>
      <c r="D3540" s="61">
        <v>279</v>
      </c>
      <c r="E3540" s="58" t="s">
        <v>235</v>
      </c>
    </row>
    <row r="3541" spans="1:5" x14ac:dyDescent="0.15">
      <c r="A3541" s="82">
        <v>143368458</v>
      </c>
      <c r="B3541" s="41" t="s">
        <v>188</v>
      </c>
      <c r="C3541" s="83" t="s">
        <v>37</v>
      </c>
      <c r="D3541" s="59">
        <v>279</v>
      </c>
      <c r="E3541" s="58" t="s">
        <v>235</v>
      </c>
    </row>
    <row r="3542" spans="1:5" x14ac:dyDescent="0.15">
      <c r="A3542" s="84">
        <v>143368458</v>
      </c>
      <c r="B3542" s="41" t="s">
        <v>188</v>
      </c>
      <c r="C3542" s="83" t="s">
        <v>37</v>
      </c>
      <c r="D3542" s="61">
        <v>140</v>
      </c>
      <c r="E3542" s="58" t="s">
        <v>235</v>
      </c>
    </row>
    <row r="3543" spans="1:5" x14ac:dyDescent="0.15">
      <c r="A3543" s="82">
        <v>143368464</v>
      </c>
      <c r="B3543" s="41" t="s">
        <v>188</v>
      </c>
      <c r="C3543" s="83" t="s">
        <v>78</v>
      </c>
      <c r="D3543" s="59">
        <v>5568</v>
      </c>
      <c r="E3543" s="58" t="s">
        <v>235</v>
      </c>
    </row>
    <row r="3544" spans="1:5" x14ac:dyDescent="0.15">
      <c r="A3544" s="84">
        <v>143368464</v>
      </c>
      <c r="B3544" s="41" t="s">
        <v>188</v>
      </c>
      <c r="C3544" s="83" t="s">
        <v>78</v>
      </c>
      <c r="D3544" s="61">
        <v>26448</v>
      </c>
      <c r="E3544" s="58" t="s">
        <v>235</v>
      </c>
    </row>
    <row r="3545" spans="1:5" x14ac:dyDescent="0.15">
      <c r="A3545" s="82">
        <v>143368464</v>
      </c>
      <c r="B3545" s="41" t="s">
        <v>188</v>
      </c>
      <c r="C3545" s="83" t="s">
        <v>78</v>
      </c>
      <c r="D3545" s="59">
        <v>5847</v>
      </c>
      <c r="E3545" s="58" t="s">
        <v>235</v>
      </c>
    </row>
    <row r="3546" spans="1:5" x14ac:dyDescent="0.15">
      <c r="A3546" s="84">
        <v>143368465</v>
      </c>
      <c r="B3546" s="41" t="s">
        <v>188</v>
      </c>
      <c r="C3546" s="83" t="s">
        <v>78</v>
      </c>
      <c r="D3546" s="61">
        <v>502</v>
      </c>
      <c r="E3546" s="58" t="s">
        <v>235</v>
      </c>
    </row>
    <row r="3547" spans="1:5" x14ac:dyDescent="0.15">
      <c r="A3547" s="82">
        <v>143368465</v>
      </c>
      <c r="B3547" s="41" t="s">
        <v>188</v>
      </c>
      <c r="C3547" s="83" t="s">
        <v>78</v>
      </c>
      <c r="D3547" s="59">
        <v>1316</v>
      </c>
      <c r="E3547" s="58" t="s">
        <v>235</v>
      </c>
    </row>
    <row r="3548" spans="1:5" x14ac:dyDescent="0.15">
      <c r="A3548" s="82">
        <v>143368473</v>
      </c>
      <c r="B3548" s="41" t="s">
        <v>188</v>
      </c>
      <c r="C3548" s="83" t="s">
        <v>7</v>
      </c>
      <c r="D3548" s="59">
        <v>2822</v>
      </c>
      <c r="E3548" s="58" t="s">
        <v>235</v>
      </c>
    </row>
    <row r="3549" spans="1:5" x14ac:dyDescent="0.15">
      <c r="A3549" s="84">
        <v>143368473</v>
      </c>
      <c r="B3549" s="41" t="s">
        <v>188</v>
      </c>
      <c r="C3549" s="83" t="s">
        <v>7</v>
      </c>
      <c r="D3549" s="61">
        <v>780</v>
      </c>
      <c r="E3549" s="58" t="s">
        <v>235</v>
      </c>
    </row>
    <row r="3550" spans="1:5" x14ac:dyDescent="0.15">
      <c r="A3550" s="84">
        <v>143368475</v>
      </c>
      <c r="B3550" s="41" t="s">
        <v>188</v>
      </c>
      <c r="C3550" s="83" t="s">
        <v>7</v>
      </c>
      <c r="D3550" s="61">
        <v>325</v>
      </c>
      <c r="E3550" s="58" t="s">
        <v>235</v>
      </c>
    </row>
    <row r="3551" spans="1:5" x14ac:dyDescent="0.15">
      <c r="A3551" s="82">
        <v>143368475</v>
      </c>
      <c r="B3551" s="41" t="s">
        <v>188</v>
      </c>
      <c r="C3551" s="83" t="s">
        <v>7</v>
      </c>
      <c r="D3551" s="59">
        <v>186</v>
      </c>
      <c r="E3551" s="58" t="s">
        <v>235</v>
      </c>
    </row>
    <row r="3552" spans="1:5" x14ac:dyDescent="0.15">
      <c r="A3552" s="82">
        <v>143368475</v>
      </c>
      <c r="B3552" s="41" t="s">
        <v>188</v>
      </c>
      <c r="C3552" s="83" t="s">
        <v>7</v>
      </c>
      <c r="D3552" s="59">
        <v>26727</v>
      </c>
      <c r="E3552" s="58" t="s">
        <v>235</v>
      </c>
    </row>
    <row r="3553" spans="1:5" x14ac:dyDescent="0.15">
      <c r="A3553" s="84">
        <v>143368476</v>
      </c>
      <c r="B3553" s="41" t="s">
        <v>188</v>
      </c>
      <c r="C3553" s="83" t="s">
        <v>7</v>
      </c>
      <c r="D3553" s="61">
        <v>1170</v>
      </c>
      <c r="E3553" s="58" t="s">
        <v>235</v>
      </c>
    </row>
    <row r="3554" spans="1:5" x14ac:dyDescent="0.15">
      <c r="A3554" s="82">
        <v>143368476</v>
      </c>
      <c r="B3554" s="41" t="s">
        <v>188</v>
      </c>
      <c r="C3554" s="83" t="s">
        <v>7</v>
      </c>
      <c r="D3554" s="59">
        <v>335</v>
      </c>
      <c r="E3554" s="58" t="s">
        <v>235</v>
      </c>
    </row>
    <row r="3555" spans="1:5" x14ac:dyDescent="0.15">
      <c r="A3555" s="82">
        <v>143368487</v>
      </c>
      <c r="B3555" s="41" t="s">
        <v>188</v>
      </c>
      <c r="C3555" s="83" t="s">
        <v>37</v>
      </c>
      <c r="D3555" s="59">
        <v>1671</v>
      </c>
      <c r="E3555" s="58" t="s">
        <v>235</v>
      </c>
    </row>
    <row r="3556" spans="1:5" x14ac:dyDescent="0.15">
      <c r="A3556" s="84">
        <v>143368487</v>
      </c>
      <c r="B3556" s="41" t="s">
        <v>188</v>
      </c>
      <c r="C3556" s="83" t="s">
        <v>37</v>
      </c>
      <c r="D3556" s="61">
        <v>372</v>
      </c>
      <c r="E3556" s="58" t="s">
        <v>235</v>
      </c>
    </row>
    <row r="3557" spans="1:5" x14ac:dyDescent="0.15">
      <c r="A3557" s="82">
        <v>143368492</v>
      </c>
      <c r="B3557" s="41" t="s">
        <v>188</v>
      </c>
      <c r="C3557" s="83" t="s">
        <v>37</v>
      </c>
      <c r="D3557" s="59">
        <v>56</v>
      </c>
      <c r="E3557" s="58" t="s">
        <v>235</v>
      </c>
    </row>
    <row r="3558" spans="1:5" x14ac:dyDescent="0.15">
      <c r="A3558" s="84">
        <v>143368492</v>
      </c>
      <c r="B3558" s="41" t="s">
        <v>188</v>
      </c>
      <c r="C3558" s="83" t="s">
        <v>37</v>
      </c>
      <c r="D3558" s="61">
        <v>70</v>
      </c>
      <c r="E3558" s="58" t="s">
        <v>235</v>
      </c>
    </row>
    <row r="3559" spans="1:5" x14ac:dyDescent="0.15">
      <c r="A3559" s="82">
        <v>143368492</v>
      </c>
      <c r="B3559" s="41" t="s">
        <v>188</v>
      </c>
      <c r="C3559" s="83" t="s">
        <v>37</v>
      </c>
      <c r="D3559" s="59">
        <v>98</v>
      </c>
      <c r="E3559" s="58" t="s">
        <v>235</v>
      </c>
    </row>
    <row r="3560" spans="1:5" x14ac:dyDescent="0.15">
      <c r="A3560" s="84">
        <v>143368503</v>
      </c>
      <c r="B3560" s="41" t="s">
        <v>188</v>
      </c>
      <c r="C3560" s="83" t="s">
        <v>7</v>
      </c>
      <c r="D3560" s="61">
        <v>1253</v>
      </c>
      <c r="E3560" s="58" t="s">
        <v>235</v>
      </c>
    </row>
    <row r="3561" spans="1:5" x14ac:dyDescent="0.15">
      <c r="A3561" s="82">
        <v>143368503</v>
      </c>
      <c r="B3561" s="41" t="s">
        <v>188</v>
      </c>
      <c r="C3561" s="83" t="s">
        <v>7</v>
      </c>
      <c r="D3561" s="59">
        <v>251</v>
      </c>
      <c r="E3561" s="58" t="s">
        <v>235</v>
      </c>
    </row>
    <row r="3562" spans="1:5" x14ac:dyDescent="0.15">
      <c r="A3562" s="82">
        <v>143378508</v>
      </c>
      <c r="B3562" s="41" t="s">
        <v>188</v>
      </c>
      <c r="C3562" s="83" t="s">
        <v>37</v>
      </c>
      <c r="D3562" s="59">
        <v>2970</v>
      </c>
      <c r="E3562" s="58" t="s">
        <v>235</v>
      </c>
    </row>
    <row r="3563" spans="1:5" x14ac:dyDescent="0.15">
      <c r="A3563" s="84">
        <v>143378508</v>
      </c>
      <c r="B3563" s="41" t="s">
        <v>188</v>
      </c>
      <c r="C3563" s="83" t="s">
        <v>37</v>
      </c>
      <c r="D3563" s="61">
        <v>743</v>
      </c>
      <c r="E3563" s="58" t="s">
        <v>235</v>
      </c>
    </row>
    <row r="3564" spans="1:5" x14ac:dyDescent="0.15">
      <c r="A3564" s="84">
        <v>143378509</v>
      </c>
      <c r="B3564" s="41" t="s">
        <v>188</v>
      </c>
      <c r="C3564" s="83" t="s">
        <v>37</v>
      </c>
      <c r="D3564" s="61">
        <v>4176</v>
      </c>
      <c r="E3564" s="58" t="s">
        <v>235</v>
      </c>
    </row>
    <row r="3565" spans="1:5" x14ac:dyDescent="0.15">
      <c r="A3565" s="84">
        <v>143378513</v>
      </c>
      <c r="B3565" s="41" t="s">
        <v>188</v>
      </c>
      <c r="C3565" s="83" t="s">
        <v>37</v>
      </c>
      <c r="D3565" s="61">
        <v>557</v>
      </c>
      <c r="E3565" s="58" t="s">
        <v>235</v>
      </c>
    </row>
    <row r="3566" spans="1:5" x14ac:dyDescent="0.15">
      <c r="A3566" s="82">
        <v>143378513</v>
      </c>
      <c r="B3566" s="41" t="s">
        <v>188</v>
      </c>
      <c r="C3566" s="83" t="s">
        <v>37</v>
      </c>
      <c r="D3566" s="59">
        <v>557</v>
      </c>
      <c r="E3566" s="58" t="s">
        <v>235</v>
      </c>
    </row>
    <row r="3567" spans="1:5" x14ac:dyDescent="0.15">
      <c r="A3567" s="84">
        <v>143378514</v>
      </c>
      <c r="B3567" s="41" t="s">
        <v>188</v>
      </c>
      <c r="C3567" s="83" t="s">
        <v>78</v>
      </c>
      <c r="D3567" s="61">
        <v>743</v>
      </c>
      <c r="E3567" s="58" t="s">
        <v>235</v>
      </c>
    </row>
    <row r="3568" spans="1:5" x14ac:dyDescent="0.15">
      <c r="A3568" s="82">
        <v>143378515</v>
      </c>
      <c r="B3568" s="41" t="s">
        <v>188</v>
      </c>
      <c r="C3568" s="83" t="s">
        <v>78</v>
      </c>
      <c r="D3568" s="59">
        <v>743</v>
      </c>
      <c r="E3568" s="58" t="s">
        <v>235</v>
      </c>
    </row>
    <row r="3569" spans="1:5" x14ac:dyDescent="0.15">
      <c r="A3569" s="82">
        <v>143378516</v>
      </c>
      <c r="B3569" s="41" t="s">
        <v>188</v>
      </c>
      <c r="C3569" s="83" t="s">
        <v>37</v>
      </c>
      <c r="D3569" s="59">
        <v>140</v>
      </c>
      <c r="E3569" s="58" t="s">
        <v>235</v>
      </c>
    </row>
    <row r="3570" spans="1:5" x14ac:dyDescent="0.15">
      <c r="A3570" s="84">
        <v>143378516</v>
      </c>
      <c r="B3570" s="41" t="s">
        <v>188</v>
      </c>
      <c r="C3570" s="83" t="s">
        <v>37</v>
      </c>
      <c r="D3570" s="61">
        <v>140</v>
      </c>
      <c r="E3570" s="58" t="s">
        <v>235</v>
      </c>
    </row>
    <row r="3571" spans="1:5" x14ac:dyDescent="0.15">
      <c r="A3571" s="84">
        <v>143378519</v>
      </c>
      <c r="B3571" s="41" t="s">
        <v>188</v>
      </c>
      <c r="C3571" s="83" t="s">
        <v>78</v>
      </c>
      <c r="D3571" s="61">
        <v>4455</v>
      </c>
      <c r="E3571" s="58" t="s">
        <v>235</v>
      </c>
    </row>
    <row r="3572" spans="1:5" x14ac:dyDescent="0.15">
      <c r="A3572" s="82">
        <v>143378519</v>
      </c>
      <c r="B3572" s="41" t="s">
        <v>188</v>
      </c>
      <c r="C3572" s="83" t="s">
        <v>78</v>
      </c>
      <c r="D3572" s="59">
        <v>29232</v>
      </c>
      <c r="E3572" s="58" t="s">
        <v>235</v>
      </c>
    </row>
    <row r="3573" spans="1:5" x14ac:dyDescent="0.15">
      <c r="A3573" s="84">
        <v>143378519</v>
      </c>
      <c r="B3573" s="41" t="s">
        <v>188</v>
      </c>
      <c r="C3573" s="83" t="s">
        <v>78</v>
      </c>
      <c r="D3573" s="61">
        <v>5847</v>
      </c>
      <c r="E3573" s="58" t="s">
        <v>235</v>
      </c>
    </row>
    <row r="3574" spans="1:5" x14ac:dyDescent="0.15">
      <c r="A3574" s="84">
        <v>143378523</v>
      </c>
      <c r="B3574" s="41" t="s">
        <v>188</v>
      </c>
      <c r="C3574" s="83" t="s">
        <v>78</v>
      </c>
      <c r="D3574" s="61">
        <v>502</v>
      </c>
      <c r="E3574" s="58" t="s">
        <v>235</v>
      </c>
    </row>
    <row r="3575" spans="1:5" x14ac:dyDescent="0.15">
      <c r="A3575" s="82">
        <v>143378523</v>
      </c>
      <c r="B3575" s="41" t="s">
        <v>188</v>
      </c>
      <c r="C3575" s="83" t="s">
        <v>78</v>
      </c>
      <c r="D3575" s="59">
        <v>650</v>
      </c>
      <c r="E3575" s="58" t="s">
        <v>235</v>
      </c>
    </row>
    <row r="3576" spans="1:5" x14ac:dyDescent="0.15">
      <c r="A3576" s="84">
        <v>143378523</v>
      </c>
      <c r="B3576" s="41" t="s">
        <v>188</v>
      </c>
      <c r="C3576" s="83" t="s">
        <v>78</v>
      </c>
      <c r="D3576" s="61">
        <v>2631</v>
      </c>
      <c r="E3576" s="58" t="s">
        <v>235</v>
      </c>
    </row>
    <row r="3577" spans="1:5" x14ac:dyDescent="0.15">
      <c r="A3577" s="84">
        <v>143378524</v>
      </c>
      <c r="B3577" s="41" t="s">
        <v>188</v>
      </c>
      <c r="C3577" s="83" t="s">
        <v>78</v>
      </c>
      <c r="D3577" s="61">
        <v>2256</v>
      </c>
      <c r="E3577" s="58" t="s">
        <v>235</v>
      </c>
    </row>
    <row r="3578" spans="1:5" x14ac:dyDescent="0.15">
      <c r="A3578" s="82">
        <v>143378524</v>
      </c>
      <c r="B3578" s="41" t="s">
        <v>188</v>
      </c>
      <c r="C3578" s="83" t="s">
        <v>78</v>
      </c>
      <c r="D3578" s="59">
        <v>1044</v>
      </c>
      <c r="E3578" s="58" t="s">
        <v>235</v>
      </c>
    </row>
    <row r="3579" spans="1:5" x14ac:dyDescent="0.15">
      <c r="A3579" s="82">
        <v>143378525</v>
      </c>
      <c r="B3579" s="41" t="s">
        <v>188</v>
      </c>
      <c r="C3579" s="83" t="s">
        <v>37</v>
      </c>
      <c r="D3579" s="59">
        <v>1601</v>
      </c>
      <c r="E3579" s="58" t="s">
        <v>235</v>
      </c>
    </row>
    <row r="3580" spans="1:5" x14ac:dyDescent="0.15">
      <c r="A3580" s="82">
        <v>143378531</v>
      </c>
      <c r="B3580" s="41" t="s">
        <v>188</v>
      </c>
      <c r="C3580" s="83" t="s">
        <v>37</v>
      </c>
      <c r="D3580" s="59">
        <v>1485</v>
      </c>
      <c r="E3580" s="58" t="s">
        <v>235</v>
      </c>
    </row>
    <row r="3581" spans="1:5" x14ac:dyDescent="0.15">
      <c r="A3581" s="84">
        <v>143378531</v>
      </c>
      <c r="B3581" s="41" t="s">
        <v>188</v>
      </c>
      <c r="C3581" s="83" t="s">
        <v>37</v>
      </c>
      <c r="D3581" s="61">
        <v>4455</v>
      </c>
      <c r="E3581" s="58" t="s">
        <v>235</v>
      </c>
    </row>
    <row r="3582" spans="1:5" x14ac:dyDescent="0.15">
      <c r="A3582" s="84">
        <v>143378531</v>
      </c>
      <c r="B3582" s="41" t="s">
        <v>188</v>
      </c>
      <c r="C3582" s="83" t="s">
        <v>37</v>
      </c>
      <c r="D3582" s="61">
        <v>1485</v>
      </c>
      <c r="E3582" s="58" t="s">
        <v>235</v>
      </c>
    </row>
    <row r="3583" spans="1:5" x14ac:dyDescent="0.15">
      <c r="A3583" s="82">
        <v>143378533</v>
      </c>
      <c r="B3583" s="41" t="s">
        <v>188</v>
      </c>
      <c r="C3583" s="83" t="s">
        <v>37</v>
      </c>
      <c r="D3583" s="59">
        <v>279</v>
      </c>
      <c r="E3583" s="58" t="s">
        <v>235</v>
      </c>
    </row>
    <row r="3584" spans="1:5" x14ac:dyDescent="0.15">
      <c r="A3584" s="84">
        <v>143378561</v>
      </c>
      <c r="B3584" s="41" t="s">
        <v>188</v>
      </c>
      <c r="C3584" s="83" t="s">
        <v>7</v>
      </c>
      <c r="D3584" s="61">
        <v>130</v>
      </c>
      <c r="E3584" s="58" t="s">
        <v>235</v>
      </c>
    </row>
    <row r="3585" spans="1:5" x14ac:dyDescent="0.15">
      <c r="A3585" s="82">
        <v>143378571</v>
      </c>
      <c r="B3585" s="41" t="s">
        <v>188</v>
      </c>
      <c r="C3585" s="83" t="s">
        <v>37</v>
      </c>
      <c r="D3585" s="59">
        <v>7424</v>
      </c>
      <c r="E3585" s="58" t="s">
        <v>235</v>
      </c>
    </row>
    <row r="3586" spans="1:5" x14ac:dyDescent="0.15">
      <c r="A3586" s="82">
        <v>143378571</v>
      </c>
      <c r="B3586" s="41" t="s">
        <v>188</v>
      </c>
      <c r="C3586" s="83" t="s">
        <v>37</v>
      </c>
      <c r="D3586" s="59">
        <v>743</v>
      </c>
      <c r="E3586" s="58" t="s">
        <v>235</v>
      </c>
    </row>
    <row r="3587" spans="1:5" x14ac:dyDescent="0.15">
      <c r="A3587" s="84">
        <v>143378572</v>
      </c>
      <c r="B3587" s="41" t="s">
        <v>188</v>
      </c>
      <c r="C3587" s="83" t="s">
        <v>37</v>
      </c>
      <c r="D3587" s="61">
        <v>232</v>
      </c>
      <c r="E3587" s="58" t="s">
        <v>235</v>
      </c>
    </row>
    <row r="3588" spans="1:5" x14ac:dyDescent="0.15">
      <c r="A3588" s="84">
        <v>143378572</v>
      </c>
      <c r="B3588" s="41" t="s">
        <v>188</v>
      </c>
      <c r="C3588" s="83" t="s">
        <v>37</v>
      </c>
      <c r="D3588" s="61">
        <v>2088</v>
      </c>
      <c r="E3588" s="58" t="s">
        <v>235</v>
      </c>
    </row>
    <row r="3589" spans="1:5" x14ac:dyDescent="0.15">
      <c r="A3589" s="84">
        <v>143378572</v>
      </c>
      <c r="B3589" s="41" t="s">
        <v>188</v>
      </c>
      <c r="C3589" s="83" t="s">
        <v>37</v>
      </c>
      <c r="D3589" s="61">
        <v>116</v>
      </c>
      <c r="E3589" s="58" t="s">
        <v>235</v>
      </c>
    </row>
    <row r="3590" spans="1:5" x14ac:dyDescent="0.15">
      <c r="A3590" s="84">
        <v>143378574</v>
      </c>
      <c r="B3590" s="41" t="s">
        <v>188</v>
      </c>
      <c r="C3590" s="83" t="s">
        <v>37</v>
      </c>
      <c r="D3590" s="61">
        <v>209</v>
      </c>
      <c r="E3590" s="58" t="s">
        <v>235</v>
      </c>
    </row>
    <row r="3591" spans="1:5" x14ac:dyDescent="0.15">
      <c r="A3591" s="82">
        <v>143378574</v>
      </c>
      <c r="B3591" s="41" t="s">
        <v>188</v>
      </c>
      <c r="C3591" s="83" t="s">
        <v>37</v>
      </c>
      <c r="D3591" s="59">
        <v>70</v>
      </c>
      <c r="E3591" s="58" t="s">
        <v>235</v>
      </c>
    </row>
    <row r="3592" spans="1:5" x14ac:dyDescent="0.15">
      <c r="A3592" s="84">
        <v>143378574</v>
      </c>
      <c r="B3592" s="41" t="s">
        <v>188</v>
      </c>
      <c r="C3592" s="83" t="s">
        <v>37</v>
      </c>
      <c r="D3592" s="61">
        <v>836</v>
      </c>
      <c r="E3592" s="58" t="s">
        <v>235</v>
      </c>
    </row>
    <row r="3593" spans="1:5" x14ac:dyDescent="0.15">
      <c r="A3593" s="82">
        <v>143378574</v>
      </c>
      <c r="B3593" s="41" t="s">
        <v>188</v>
      </c>
      <c r="C3593" s="83" t="s">
        <v>37</v>
      </c>
      <c r="D3593" s="59">
        <v>836</v>
      </c>
      <c r="E3593" s="58" t="s">
        <v>235</v>
      </c>
    </row>
    <row r="3594" spans="1:5" x14ac:dyDescent="0.15">
      <c r="A3594" s="84">
        <v>143378574</v>
      </c>
      <c r="B3594" s="41" t="s">
        <v>188</v>
      </c>
      <c r="C3594" s="83" t="s">
        <v>37</v>
      </c>
      <c r="D3594" s="61">
        <v>140</v>
      </c>
      <c r="E3594" s="58" t="s">
        <v>235</v>
      </c>
    </row>
    <row r="3595" spans="1:5" x14ac:dyDescent="0.15">
      <c r="A3595" s="82">
        <v>143378614</v>
      </c>
      <c r="B3595" s="41" t="s">
        <v>188</v>
      </c>
      <c r="C3595" s="83" t="s">
        <v>37</v>
      </c>
      <c r="D3595" s="59">
        <v>11136</v>
      </c>
      <c r="E3595" s="58" t="s">
        <v>235</v>
      </c>
    </row>
    <row r="3596" spans="1:5" x14ac:dyDescent="0.15">
      <c r="A3596" s="82">
        <v>143378614</v>
      </c>
      <c r="B3596" s="41" t="s">
        <v>188</v>
      </c>
      <c r="C3596" s="83" t="s">
        <v>37</v>
      </c>
      <c r="D3596" s="59">
        <v>4455</v>
      </c>
      <c r="E3596" s="58" t="s">
        <v>235</v>
      </c>
    </row>
    <row r="3597" spans="1:5" x14ac:dyDescent="0.15">
      <c r="A3597" s="84">
        <v>143378614</v>
      </c>
      <c r="B3597" s="41" t="s">
        <v>188</v>
      </c>
      <c r="C3597" s="83" t="s">
        <v>37</v>
      </c>
      <c r="D3597" s="61">
        <v>1485</v>
      </c>
      <c r="E3597" s="58" t="s">
        <v>235</v>
      </c>
    </row>
    <row r="3598" spans="1:5" x14ac:dyDescent="0.15">
      <c r="A3598" s="84">
        <v>143378616</v>
      </c>
      <c r="B3598" s="41" t="s">
        <v>188</v>
      </c>
      <c r="C3598" s="83" t="s">
        <v>37</v>
      </c>
      <c r="D3598" s="61">
        <v>47</v>
      </c>
      <c r="E3598" s="58" t="s">
        <v>235</v>
      </c>
    </row>
    <row r="3599" spans="1:5" x14ac:dyDescent="0.15">
      <c r="A3599" s="82">
        <v>143378616</v>
      </c>
      <c r="B3599" s="41" t="s">
        <v>188</v>
      </c>
      <c r="C3599" s="83" t="s">
        <v>37</v>
      </c>
      <c r="D3599" s="59">
        <v>464</v>
      </c>
      <c r="E3599" s="58" t="s">
        <v>235</v>
      </c>
    </row>
    <row r="3600" spans="1:5" x14ac:dyDescent="0.15">
      <c r="A3600" s="84">
        <v>143378616</v>
      </c>
      <c r="B3600" s="41" t="s">
        <v>188</v>
      </c>
      <c r="C3600" s="83" t="s">
        <v>37</v>
      </c>
      <c r="D3600" s="61">
        <v>8352</v>
      </c>
      <c r="E3600" s="58" t="s">
        <v>235</v>
      </c>
    </row>
    <row r="3601" spans="1:5" x14ac:dyDescent="0.15">
      <c r="A3601" s="84">
        <v>143378616</v>
      </c>
      <c r="B3601" s="41" t="s">
        <v>188</v>
      </c>
      <c r="C3601" s="83" t="s">
        <v>37</v>
      </c>
      <c r="D3601" s="61">
        <v>348</v>
      </c>
      <c r="E3601" s="58" t="s">
        <v>235</v>
      </c>
    </row>
    <row r="3602" spans="1:5" x14ac:dyDescent="0.15">
      <c r="A3602" s="82">
        <v>143378616</v>
      </c>
      <c r="B3602" s="41" t="s">
        <v>188</v>
      </c>
      <c r="C3602" s="83" t="s">
        <v>37</v>
      </c>
      <c r="D3602" s="59">
        <v>4009</v>
      </c>
      <c r="E3602" s="58" t="s">
        <v>235</v>
      </c>
    </row>
    <row r="3603" spans="1:5" x14ac:dyDescent="0.15">
      <c r="A3603" s="82">
        <v>143378617</v>
      </c>
      <c r="B3603" s="41" t="s">
        <v>188</v>
      </c>
      <c r="C3603" s="83" t="s">
        <v>37</v>
      </c>
      <c r="D3603" s="59">
        <v>1504</v>
      </c>
      <c r="E3603" s="58" t="s">
        <v>235</v>
      </c>
    </row>
    <row r="3604" spans="1:5" x14ac:dyDescent="0.15">
      <c r="A3604" s="84">
        <v>143378617</v>
      </c>
      <c r="B3604" s="41" t="s">
        <v>188</v>
      </c>
      <c r="C3604" s="83" t="s">
        <v>37</v>
      </c>
      <c r="D3604" s="61">
        <v>1601</v>
      </c>
      <c r="E3604" s="58" t="s">
        <v>235</v>
      </c>
    </row>
    <row r="3605" spans="1:5" x14ac:dyDescent="0.15">
      <c r="A3605" s="82">
        <v>143378621</v>
      </c>
      <c r="B3605" s="41" t="s">
        <v>188</v>
      </c>
      <c r="C3605" s="83" t="s">
        <v>37</v>
      </c>
      <c r="D3605" s="59">
        <v>418</v>
      </c>
      <c r="E3605" s="58" t="s">
        <v>235</v>
      </c>
    </row>
    <row r="3606" spans="1:5" x14ac:dyDescent="0.15">
      <c r="A3606" s="84">
        <v>143378622</v>
      </c>
      <c r="B3606" s="41" t="s">
        <v>188</v>
      </c>
      <c r="C3606" s="83" t="s">
        <v>37</v>
      </c>
      <c r="D3606" s="61">
        <v>209</v>
      </c>
      <c r="E3606" s="58" t="s">
        <v>235</v>
      </c>
    </row>
    <row r="3607" spans="1:5" x14ac:dyDescent="0.15">
      <c r="A3607" s="82">
        <v>143378622</v>
      </c>
      <c r="B3607" s="41" t="s">
        <v>188</v>
      </c>
      <c r="C3607" s="83" t="s">
        <v>37</v>
      </c>
      <c r="D3607" s="59">
        <v>70</v>
      </c>
      <c r="E3607" s="58" t="s">
        <v>235</v>
      </c>
    </row>
    <row r="3608" spans="1:5" x14ac:dyDescent="0.15">
      <c r="A3608" s="84">
        <v>143378622</v>
      </c>
      <c r="B3608" s="41" t="s">
        <v>188</v>
      </c>
      <c r="C3608" s="83" t="s">
        <v>37</v>
      </c>
      <c r="D3608" s="61">
        <v>279</v>
      </c>
      <c r="E3608" s="58" t="s">
        <v>235</v>
      </c>
    </row>
    <row r="3609" spans="1:5" x14ac:dyDescent="0.15">
      <c r="A3609" s="82">
        <v>143378622</v>
      </c>
      <c r="B3609" s="41" t="s">
        <v>188</v>
      </c>
      <c r="C3609" s="83" t="s">
        <v>37</v>
      </c>
      <c r="D3609" s="59">
        <v>836</v>
      </c>
      <c r="E3609" s="58" t="s">
        <v>235</v>
      </c>
    </row>
    <row r="3610" spans="1:5" x14ac:dyDescent="0.15">
      <c r="A3610" s="84">
        <v>143378622</v>
      </c>
      <c r="B3610" s="41" t="s">
        <v>188</v>
      </c>
      <c r="C3610" s="83" t="s">
        <v>37</v>
      </c>
      <c r="D3610" s="61">
        <v>836</v>
      </c>
      <c r="E3610" s="58" t="s">
        <v>235</v>
      </c>
    </row>
    <row r="3611" spans="1:5" x14ac:dyDescent="0.15">
      <c r="A3611" s="82">
        <v>143378622</v>
      </c>
      <c r="B3611" s="41" t="s">
        <v>188</v>
      </c>
      <c r="C3611" s="83" t="s">
        <v>37</v>
      </c>
      <c r="D3611" s="59">
        <v>279</v>
      </c>
      <c r="E3611" s="58" t="s">
        <v>235</v>
      </c>
    </row>
    <row r="3612" spans="1:5" x14ac:dyDescent="0.15">
      <c r="A3612" s="84">
        <v>143378653</v>
      </c>
      <c r="B3612" s="41" t="s">
        <v>188</v>
      </c>
      <c r="C3612" s="83" t="s">
        <v>37</v>
      </c>
      <c r="D3612" s="61">
        <v>743</v>
      </c>
      <c r="E3612" s="58" t="s">
        <v>235</v>
      </c>
    </row>
    <row r="3613" spans="1:5" x14ac:dyDescent="0.15">
      <c r="A3613" s="82">
        <v>143378653</v>
      </c>
      <c r="B3613" s="41" t="s">
        <v>188</v>
      </c>
      <c r="C3613" s="83" t="s">
        <v>37</v>
      </c>
      <c r="D3613" s="59">
        <v>4455</v>
      </c>
      <c r="E3613" s="58" t="s">
        <v>235</v>
      </c>
    </row>
    <row r="3614" spans="1:5" x14ac:dyDescent="0.15">
      <c r="A3614" s="82">
        <v>143378653</v>
      </c>
      <c r="B3614" s="41" t="s">
        <v>188</v>
      </c>
      <c r="C3614" s="83" t="s">
        <v>37</v>
      </c>
      <c r="D3614" s="59">
        <v>4455</v>
      </c>
      <c r="E3614" s="58" t="s">
        <v>235</v>
      </c>
    </row>
    <row r="3615" spans="1:5" x14ac:dyDescent="0.15">
      <c r="A3615" s="84">
        <v>143378653</v>
      </c>
      <c r="B3615" s="41" t="s">
        <v>188</v>
      </c>
      <c r="C3615" s="83" t="s">
        <v>37</v>
      </c>
      <c r="D3615" s="61">
        <v>1485</v>
      </c>
      <c r="E3615" s="58" t="s">
        <v>235</v>
      </c>
    </row>
    <row r="3616" spans="1:5" x14ac:dyDescent="0.15">
      <c r="A3616" s="82">
        <v>143378669</v>
      </c>
      <c r="B3616" s="41" t="s">
        <v>188</v>
      </c>
      <c r="C3616" s="83" t="s">
        <v>124</v>
      </c>
      <c r="D3616" s="59">
        <v>232</v>
      </c>
      <c r="E3616" s="58" t="s">
        <v>235</v>
      </c>
    </row>
    <row r="3617" spans="1:5" x14ac:dyDescent="0.15">
      <c r="A3617" s="82">
        <v>143388679</v>
      </c>
      <c r="B3617" s="41" t="s">
        <v>188</v>
      </c>
      <c r="C3617" s="83" t="s">
        <v>37</v>
      </c>
      <c r="D3617" s="59">
        <v>2506</v>
      </c>
      <c r="E3617" s="58" t="s">
        <v>235</v>
      </c>
    </row>
    <row r="3618" spans="1:5" x14ac:dyDescent="0.15">
      <c r="A3618" s="82">
        <v>143388679</v>
      </c>
      <c r="B3618" s="41" t="s">
        <v>188</v>
      </c>
      <c r="C3618" s="83" t="s">
        <v>37</v>
      </c>
      <c r="D3618" s="59">
        <v>8352</v>
      </c>
      <c r="E3618" s="58" t="s">
        <v>235</v>
      </c>
    </row>
    <row r="3619" spans="1:5" x14ac:dyDescent="0.15">
      <c r="A3619" s="82">
        <v>143388680</v>
      </c>
      <c r="B3619" s="41" t="s">
        <v>188</v>
      </c>
      <c r="C3619" s="83" t="s">
        <v>37</v>
      </c>
      <c r="D3619" s="59">
        <v>557</v>
      </c>
      <c r="E3619" s="58" t="s">
        <v>235</v>
      </c>
    </row>
    <row r="3620" spans="1:5" x14ac:dyDescent="0.15">
      <c r="A3620" s="82">
        <v>143388680</v>
      </c>
      <c r="B3620" s="41" t="s">
        <v>188</v>
      </c>
      <c r="C3620" s="83" t="s">
        <v>37</v>
      </c>
      <c r="D3620" s="59">
        <v>743</v>
      </c>
      <c r="E3620" s="58" t="s">
        <v>235</v>
      </c>
    </row>
    <row r="3621" spans="1:5" x14ac:dyDescent="0.15">
      <c r="A3621" s="84">
        <v>143388680</v>
      </c>
      <c r="B3621" s="41" t="s">
        <v>188</v>
      </c>
      <c r="C3621" s="83" t="s">
        <v>37</v>
      </c>
      <c r="D3621" s="61">
        <v>4455</v>
      </c>
      <c r="E3621" s="58" t="s">
        <v>235</v>
      </c>
    </row>
    <row r="3622" spans="1:5" x14ac:dyDescent="0.15">
      <c r="A3622" s="82">
        <v>143388680</v>
      </c>
      <c r="B3622" s="41" t="s">
        <v>188</v>
      </c>
      <c r="C3622" s="83" t="s">
        <v>37</v>
      </c>
      <c r="D3622" s="59">
        <v>1485</v>
      </c>
      <c r="E3622" s="58" t="s">
        <v>235</v>
      </c>
    </row>
    <row r="3623" spans="1:5" x14ac:dyDescent="0.15">
      <c r="A3623" s="84">
        <v>143388681</v>
      </c>
      <c r="B3623" s="41" t="s">
        <v>188</v>
      </c>
      <c r="C3623" s="83" t="s">
        <v>37</v>
      </c>
      <c r="D3623" s="61">
        <v>1601</v>
      </c>
      <c r="E3623" s="58" t="s">
        <v>235</v>
      </c>
    </row>
    <row r="3624" spans="1:5" x14ac:dyDescent="0.15">
      <c r="A3624" s="82">
        <v>143388689</v>
      </c>
      <c r="B3624" s="41" t="s">
        <v>188</v>
      </c>
      <c r="C3624" s="83" t="s">
        <v>7</v>
      </c>
      <c r="D3624" s="59">
        <v>1086</v>
      </c>
      <c r="E3624" s="58" t="s">
        <v>235</v>
      </c>
    </row>
    <row r="3625" spans="1:5" x14ac:dyDescent="0.15">
      <c r="A3625" s="82">
        <v>143388694</v>
      </c>
      <c r="B3625" s="41" t="s">
        <v>188</v>
      </c>
      <c r="C3625" s="83" t="s">
        <v>78</v>
      </c>
      <c r="D3625" s="59">
        <v>2228</v>
      </c>
      <c r="E3625" s="58" t="s">
        <v>235</v>
      </c>
    </row>
    <row r="3626" spans="1:5" x14ac:dyDescent="0.15">
      <c r="A3626" s="84">
        <v>143388694</v>
      </c>
      <c r="B3626" s="41" t="s">
        <v>188</v>
      </c>
      <c r="C3626" s="83" t="s">
        <v>78</v>
      </c>
      <c r="D3626" s="61">
        <v>36192</v>
      </c>
      <c r="E3626" s="58" t="s">
        <v>235</v>
      </c>
    </row>
    <row r="3627" spans="1:5" x14ac:dyDescent="0.15">
      <c r="A3627" s="82">
        <v>143388694</v>
      </c>
      <c r="B3627" s="41" t="s">
        <v>188</v>
      </c>
      <c r="C3627" s="83" t="s">
        <v>78</v>
      </c>
      <c r="D3627" s="59">
        <v>4385</v>
      </c>
      <c r="E3627" s="58" t="s">
        <v>235</v>
      </c>
    </row>
    <row r="3628" spans="1:5" x14ac:dyDescent="0.15">
      <c r="A3628" s="82">
        <v>143388701</v>
      </c>
      <c r="B3628" s="41" t="s">
        <v>188</v>
      </c>
      <c r="C3628" s="83" t="s">
        <v>37</v>
      </c>
      <c r="D3628" s="59">
        <v>140</v>
      </c>
      <c r="E3628" s="58" t="s">
        <v>235</v>
      </c>
    </row>
    <row r="3629" spans="1:5" x14ac:dyDescent="0.15">
      <c r="A3629" s="82">
        <v>143388709</v>
      </c>
      <c r="B3629" s="41" t="s">
        <v>188</v>
      </c>
      <c r="C3629" s="83" t="s">
        <v>37</v>
      </c>
      <c r="D3629" s="59">
        <v>1114</v>
      </c>
      <c r="E3629" s="58" t="s">
        <v>235</v>
      </c>
    </row>
    <row r="3630" spans="1:5" x14ac:dyDescent="0.15">
      <c r="A3630" s="84">
        <v>143388709</v>
      </c>
      <c r="B3630" s="41" t="s">
        <v>188</v>
      </c>
      <c r="C3630" s="83" t="s">
        <v>37</v>
      </c>
      <c r="D3630" s="61">
        <v>1485</v>
      </c>
      <c r="E3630" s="58" t="s">
        <v>235</v>
      </c>
    </row>
    <row r="3631" spans="1:5" x14ac:dyDescent="0.15">
      <c r="A3631" s="82">
        <v>143388709</v>
      </c>
      <c r="B3631" s="41" t="s">
        <v>188</v>
      </c>
      <c r="C3631" s="83" t="s">
        <v>37</v>
      </c>
      <c r="D3631" s="59">
        <v>7424</v>
      </c>
      <c r="E3631" s="58" t="s">
        <v>235</v>
      </c>
    </row>
    <row r="3632" spans="1:5" x14ac:dyDescent="0.15">
      <c r="A3632" s="82">
        <v>143388709</v>
      </c>
      <c r="B3632" s="41" t="s">
        <v>188</v>
      </c>
      <c r="C3632" s="83" t="s">
        <v>37</v>
      </c>
      <c r="D3632" s="59">
        <v>4455</v>
      </c>
      <c r="E3632" s="58" t="s">
        <v>235</v>
      </c>
    </row>
    <row r="3633" spans="1:5" x14ac:dyDescent="0.15">
      <c r="A3633" s="82">
        <v>143388710</v>
      </c>
      <c r="B3633" s="41" t="s">
        <v>188</v>
      </c>
      <c r="C3633" s="83" t="s">
        <v>37</v>
      </c>
      <c r="D3633" s="59">
        <v>140</v>
      </c>
      <c r="E3633" s="58" t="s">
        <v>235</v>
      </c>
    </row>
    <row r="3634" spans="1:5" x14ac:dyDescent="0.15">
      <c r="A3634" s="82">
        <v>143388710</v>
      </c>
      <c r="B3634" s="41" t="s">
        <v>188</v>
      </c>
      <c r="C3634" s="83" t="s">
        <v>37</v>
      </c>
      <c r="D3634" s="59">
        <v>348</v>
      </c>
      <c r="E3634" s="58" t="s">
        <v>235</v>
      </c>
    </row>
    <row r="3635" spans="1:5" x14ac:dyDescent="0.15">
      <c r="A3635" s="82">
        <v>143388712</v>
      </c>
      <c r="B3635" s="41" t="s">
        <v>188</v>
      </c>
      <c r="C3635" s="83" t="s">
        <v>37</v>
      </c>
      <c r="D3635" s="59">
        <v>1504</v>
      </c>
      <c r="E3635" s="58" t="s">
        <v>235</v>
      </c>
    </row>
    <row r="3636" spans="1:5" x14ac:dyDescent="0.15">
      <c r="A3636" s="84">
        <v>143388713</v>
      </c>
      <c r="B3636" s="41" t="s">
        <v>188</v>
      </c>
      <c r="C3636" s="83" t="s">
        <v>37</v>
      </c>
      <c r="D3636" s="61">
        <v>836</v>
      </c>
      <c r="E3636" s="58" t="s">
        <v>235</v>
      </c>
    </row>
    <row r="3637" spans="1:5" x14ac:dyDescent="0.15">
      <c r="A3637" s="82">
        <v>143388713</v>
      </c>
      <c r="B3637" s="41" t="s">
        <v>188</v>
      </c>
      <c r="C3637" s="83" t="s">
        <v>37</v>
      </c>
      <c r="D3637" s="59">
        <v>836</v>
      </c>
      <c r="E3637" s="58" t="s">
        <v>235</v>
      </c>
    </row>
    <row r="3638" spans="1:5" x14ac:dyDescent="0.15">
      <c r="A3638" s="84">
        <v>143388723</v>
      </c>
      <c r="B3638" s="41" t="s">
        <v>188</v>
      </c>
      <c r="C3638" s="83" t="s">
        <v>78</v>
      </c>
      <c r="D3638" s="61">
        <v>1128</v>
      </c>
      <c r="E3638" s="58" t="s">
        <v>235</v>
      </c>
    </row>
    <row r="3639" spans="1:5" x14ac:dyDescent="0.15">
      <c r="A3639" s="82">
        <v>143388723</v>
      </c>
      <c r="B3639" s="41" t="s">
        <v>188</v>
      </c>
      <c r="C3639" s="83" t="s">
        <v>78</v>
      </c>
      <c r="D3639" s="59">
        <v>961</v>
      </c>
      <c r="E3639" s="58" t="s">
        <v>235</v>
      </c>
    </row>
    <row r="3640" spans="1:5" x14ac:dyDescent="0.15">
      <c r="A3640" s="84">
        <v>143388723</v>
      </c>
      <c r="B3640" s="41" t="s">
        <v>188</v>
      </c>
      <c r="C3640" s="83" t="s">
        <v>78</v>
      </c>
      <c r="D3640" s="61">
        <v>919</v>
      </c>
      <c r="E3640" s="58" t="s">
        <v>235</v>
      </c>
    </row>
    <row r="3641" spans="1:5" x14ac:dyDescent="0.15">
      <c r="A3641" s="82">
        <v>143388723</v>
      </c>
      <c r="B3641" s="41" t="s">
        <v>188</v>
      </c>
      <c r="C3641" s="83" t="s">
        <v>78</v>
      </c>
      <c r="D3641" s="59">
        <v>1337</v>
      </c>
      <c r="E3641" s="58" t="s">
        <v>235</v>
      </c>
    </row>
    <row r="3642" spans="1:5" x14ac:dyDescent="0.15">
      <c r="A3642" s="84">
        <v>143388726</v>
      </c>
      <c r="B3642" s="41" t="s">
        <v>188</v>
      </c>
      <c r="C3642" s="83" t="s">
        <v>7</v>
      </c>
      <c r="D3642" s="61">
        <v>1225</v>
      </c>
      <c r="E3642" s="58" t="s">
        <v>235</v>
      </c>
    </row>
    <row r="3643" spans="1:5" x14ac:dyDescent="0.15">
      <c r="A3643" s="82">
        <v>143388727</v>
      </c>
      <c r="B3643" s="41" t="s">
        <v>188</v>
      </c>
      <c r="C3643" s="83" t="s">
        <v>7</v>
      </c>
      <c r="D3643" s="59">
        <v>1253</v>
      </c>
      <c r="E3643" s="58" t="s">
        <v>235</v>
      </c>
    </row>
    <row r="3644" spans="1:5" x14ac:dyDescent="0.15">
      <c r="A3644" s="84">
        <v>143388728</v>
      </c>
      <c r="B3644" s="41" t="s">
        <v>188</v>
      </c>
      <c r="C3644" s="83" t="s">
        <v>7</v>
      </c>
      <c r="D3644" s="61">
        <v>297</v>
      </c>
      <c r="E3644" s="58" t="s">
        <v>235</v>
      </c>
    </row>
    <row r="3645" spans="1:5" x14ac:dyDescent="0.15">
      <c r="A3645" s="84">
        <v>143388739</v>
      </c>
      <c r="B3645" s="41" t="s">
        <v>188</v>
      </c>
      <c r="C3645" s="83" t="s">
        <v>78</v>
      </c>
      <c r="D3645" s="61">
        <v>669</v>
      </c>
      <c r="E3645" s="58" t="s">
        <v>235</v>
      </c>
    </row>
    <row r="3646" spans="1:5" x14ac:dyDescent="0.15">
      <c r="A3646" s="82">
        <v>143388744</v>
      </c>
      <c r="B3646" s="41" t="s">
        <v>188</v>
      </c>
      <c r="C3646" s="83" t="s">
        <v>7</v>
      </c>
      <c r="D3646" s="59">
        <v>1170</v>
      </c>
      <c r="E3646" s="58" t="s">
        <v>235</v>
      </c>
    </row>
    <row r="3647" spans="1:5" x14ac:dyDescent="0.15">
      <c r="A3647" s="84">
        <v>143388744</v>
      </c>
      <c r="B3647" s="41" t="s">
        <v>188</v>
      </c>
      <c r="C3647" s="83" t="s">
        <v>7</v>
      </c>
      <c r="D3647" s="61">
        <v>168</v>
      </c>
      <c r="E3647" s="58" t="s">
        <v>235</v>
      </c>
    </row>
    <row r="3648" spans="1:5" x14ac:dyDescent="0.15">
      <c r="A3648" s="82">
        <v>143388748</v>
      </c>
      <c r="B3648" s="41" t="s">
        <v>188</v>
      </c>
      <c r="C3648" s="83" t="s">
        <v>144</v>
      </c>
      <c r="D3648" s="59">
        <v>3267</v>
      </c>
      <c r="E3648" s="58" t="s">
        <v>235</v>
      </c>
    </row>
    <row r="3649" spans="1:5" x14ac:dyDescent="0.15">
      <c r="A3649" s="84">
        <v>143388748</v>
      </c>
      <c r="B3649" s="41" t="s">
        <v>188</v>
      </c>
      <c r="C3649" s="83" t="s">
        <v>144</v>
      </c>
      <c r="D3649" s="61">
        <v>9800</v>
      </c>
      <c r="E3649" s="58" t="s">
        <v>235</v>
      </c>
    </row>
    <row r="3650" spans="1:5" x14ac:dyDescent="0.15">
      <c r="A3650" s="82">
        <v>143388753</v>
      </c>
      <c r="B3650" s="41" t="s">
        <v>188</v>
      </c>
      <c r="C3650" s="83" t="s">
        <v>144</v>
      </c>
      <c r="D3650" s="59">
        <v>3620</v>
      </c>
      <c r="E3650" s="58" t="s">
        <v>235</v>
      </c>
    </row>
    <row r="3651" spans="1:5" x14ac:dyDescent="0.15">
      <c r="A3651" s="84">
        <v>143388760</v>
      </c>
      <c r="B3651" s="41" t="s">
        <v>188</v>
      </c>
      <c r="C3651" s="83" t="s">
        <v>37</v>
      </c>
      <c r="D3651" s="61">
        <v>1114</v>
      </c>
      <c r="E3651" s="58" t="s">
        <v>235</v>
      </c>
    </row>
    <row r="3652" spans="1:5" x14ac:dyDescent="0.15">
      <c r="A3652" s="82">
        <v>143388760</v>
      </c>
      <c r="B3652" s="41" t="s">
        <v>188</v>
      </c>
      <c r="C3652" s="83" t="s">
        <v>37</v>
      </c>
      <c r="D3652" s="59">
        <v>2970</v>
      </c>
      <c r="E3652" s="58" t="s">
        <v>235</v>
      </c>
    </row>
    <row r="3653" spans="1:5" x14ac:dyDescent="0.15">
      <c r="A3653" s="84">
        <v>143388760</v>
      </c>
      <c r="B3653" s="41" t="s">
        <v>188</v>
      </c>
      <c r="C3653" s="83" t="s">
        <v>37</v>
      </c>
      <c r="D3653" s="61">
        <v>11136</v>
      </c>
      <c r="E3653" s="58" t="s">
        <v>235</v>
      </c>
    </row>
    <row r="3654" spans="1:5" x14ac:dyDescent="0.15">
      <c r="A3654" s="84">
        <v>143388760</v>
      </c>
      <c r="B3654" s="41" t="s">
        <v>188</v>
      </c>
      <c r="C3654" s="83" t="s">
        <v>37</v>
      </c>
      <c r="D3654" s="61">
        <v>8909</v>
      </c>
      <c r="E3654" s="58" t="s">
        <v>235</v>
      </c>
    </row>
    <row r="3655" spans="1:5" x14ac:dyDescent="0.15">
      <c r="A3655" s="82">
        <v>143388760</v>
      </c>
      <c r="B3655" s="41" t="s">
        <v>188</v>
      </c>
      <c r="C3655" s="83" t="s">
        <v>37</v>
      </c>
      <c r="D3655" s="59">
        <v>2228</v>
      </c>
      <c r="E3655" s="58" t="s">
        <v>235</v>
      </c>
    </row>
    <row r="3656" spans="1:5" x14ac:dyDescent="0.15">
      <c r="A3656" s="82">
        <v>143388762</v>
      </c>
      <c r="B3656" s="41" t="s">
        <v>188</v>
      </c>
      <c r="C3656" s="83" t="s">
        <v>37</v>
      </c>
      <c r="D3656" s="59">
        <v>2506</v>
      </c>
      <c r="E3656" s="58" t="s">
        <v>235</v>
      </c>
    </row>
    <row r="3657" spans="1:5" x14ac:dyDescent="0.15">
      <c r="A3657" s="84">
        <v>143388762</v>
      </c>
      <c r="B3657" s="41" t="s">
        <v>188</v>
      </c>
      <c r="C3657" s="83" t="s">
        <v>37</v>
      </c>
      <c r="D3657" s="61">
        <v>232</v>
      </c>
      <c r="E3657" s="58" t="s">
        <v>235</v>
      </c>
    </row>
    <row r="3658" spans="1:5" x14ac:dyDescent="0.15">
      <c r="A3658" s="84">
        <v>143388762</v>
      </c>
      <c r="B3658" s="41" t="s">
        <v>188</v>
      </c>
      <c r="C3658" s="83" t="s">
        <v>37</v>
      </c>
      <c r="D3658" s="61">
        <v>4176</v>
      </c>
      <c r="E3658" s="58" t="s">
        <v>235</v>
      </c>
    </row>
    <row r="3659" spans="1:5" x14ac:dyDescent="0.15">
      <c r="A3659" s="84">
        <v>143388762</v>
      </c>
      <c r="B3659" s="41" t="s">
        <v>188</v>
      </c>
      <c r="C3659" s="83" t="s">
        <v>37</v>
      </c>
      <c r="D3659" s="61">
        <v>464</v>
      </c>
      <c r="E3659" s="58" t="s">
        <v>235</v>
      </c>
    </row>
    <row r="3660" spans="1:5" x14ac:dyDescent="0.15">
      <c r="A3660" s="84">
        <v>143388762</v>
      </c>
      <c r="B3660" s="41" t="s">
        <v>188</v>
      </c>
      <c r="C3660" s="83" t="s">
        <v>37</v>
      </c>
      <c r="D3660" s="61">
        <v>4009</v>
      </c>
      <c r="E3660" s="58" t="s">
        <v>235</v>
      </c>
    </row>
    <row r="3661" spans="1:5" x14ac:dyDescent="0.15">
      <c r="A3661" s="82">
        <v>143388800</v>
      </c>
      <c r="B3661" s="41" t="s">
        <v>188</v>
      </c>
      <c r="C3661" s="83" t="s">
        <v>7</v>
      </c>
      <c r="D3661" s="59">
        <v>2822</v>
      </c>
      <c r="E3661" s="58" t="s">
        <v>235</v>
      </c>
    </row>
    <row r="3662" spans="1:5" x14ac:dyDescent="0.15">
      <c r="A3662" s="84">
        <v>143388800</v>
      </c>
      <c r="B3662" s="41" t="s">
        <v>188</v>
      </c>
      <c r="C3662" s="83" t="s">
        <v>7</v>
      </c>
      <c r="D3662" s="61">
        <v>780</v>
      </c>
      <c r="E3662" s="58" t="s">
        <v>235</v>
      </c>
    </row>
    <row r="3663" spans="1:5" x14ac:dyDescent="0.15">
      <c r="A3663" s="84">
        <v>143388802</v>
      </c>
      <c r="B3663" s="41" t="s">
        <v>188</v>
      </c>
      <c r="C3663" s="83" t="s">
        <v>37</v>
      </c>
      <c r="D3663" s="61">
        <v>1114</v>
      </c>
      <c r="E3663" s="58" t="s">
        <v>235</v>
      </c>
    </row>
    <row r="3664" spans="1:5" x14ac:dyDescent="0.15">
      <c r="A3664" s="84">
        <v>143388802</v>
      </c>
      <c r="B3664" s="41" t="s">
        <v>188</v>
      </c>
      <c r="C3664" s="83" t="s">
        <v>37</v>
      </c>
      <c r="D3664" s="61">
        <v>6682</v>
      </c>
      <c r="E3664" s="58" t="s">
        <v>235</v>
      </c>
    </row>
    <row r="3665" spans="1:5" x14ac:dyDescent="0.15">
      <c r="A3665" s="82">
        <v>143388802</v>
      </c>
      <c r="B3665" s="41" t="s">
        <v>188</v>
      </c>
      <c r="C3665" s="83" t="s">
        <v>37</v>
      </c>
      <c r="D3665" s="59">
        <v>743</v>
      </c>
      <c r="E3665" s="58" t="s">
        <v>235</v>
      </c>
    </row>
    <row r="3666" spans="1:5" x14ac:dyDescent="0.15">
      <c r="A3666" s="84">
        <v>143388803</v>
      </c>
      <c r="B3666" s="41" t="s">
        <v>188</v>
      </c>
      <c r="C3666" s="83" t="s">
        <v>37</v>
      </c>
      <c r="D3666" s="61">
        <v>418</v>
      </c>
      <c r="E3666" s="58" t="s">
        <v>235</v>
      </c>
    </row>
    <row r="3667" spans="1:5" x14ac:dyDescent="0.15">
      <c r="A3667" s="82">
        <v>143388803</v>
      </c>
      <c r="B3667" s="41" t="s">
        <v>188</v>
      </c>
      <c r="C3667" s="83" t="s">
        <v>37</v>
      </c>
      <c r="D3667" s="59">
        <v>1671</v>
      </c>
      <c r="E3667" s="58" t="s">
        <v>235</v>
      </c>
    </row>
    <row r="3668" spans="1:5" x14ac:dyDescent="0.15">
      <c r="A3668" s="84">
        <v>143388803</v>
      </c>
      <c r="B3668" s="41" t="s">
        <v>188</v>
      </c>
      <c r="C3668" s="83" t="s">
        <v>37</v>
      </c>
      <c r="D3668" s="61">
        <v>232</v>
      </c>
      <c r="E3668" s="58" t="s">
        <v>235</v>
      </c>
    </row>
    <row r="3669" spans="1:5" x14ac:dyDescent="0.15">
      <c r="A3669" s="84">
        <v>143388803</v>
      </c>
      <c r="B3669" s="41" t="s">
        <v>188</v>
      </c>
      <c r="C3669" s="83" t="s">
        <v>37</v>
      </c>
      <c r="D3669" s="61">
        <v>8352</v>
      </c>
      <c r="E3669" s="58" t="s">
        <v>235</v>
      </c>
    </row>
    <row r="3670" spans="1:5" x14ac:dyDescent="0.15">
      <c r="A3670" s="84">
        <v>143388803</v>
      </c>
      <c r="B3670" s="41" t="s">
        <v>188</v>
      </c>
      <c r="C3670" s="83" t="s">
        <v>37</v>
      </c>
      <c r="D3670" s="61">
        <v>2005</v>
      </c>
      <c r="E3670" s="58" t="s">
        <v>235</v>
      </c>
    </row>
    <row r="3671" spans="1:5" x14ac:dyDescent="0.15">
      <c r="A3671" s="82">
        <v>143388806</v>
      </c>
      <c r="B3671" s="41" t="s">
        <v>188</v>
      </c>
      <c r="C3671" s="83" t="s">
        <v>37</v>
      </c>
      <c r="D3671" s="59">
        <v>418</v>
      </c>
      <c r="E3671" s="58" t="s">
        <v>235</v>
      </c>
    </row>
    <row r="3672" spans="1:5" x14ac:dyDescent="0.15">
      <c r="A3672" s="84">
        <v>143388806</v>
      </c>
      <c r="B3672" s="41" t="s">
        <v>188</v>
      </c>
      <c r="C3672" s="83" t="s">
        <v>37</v>
      </c>
      <c r="D3672" s="61">
        <v>140</v>
      </c>
      <c r="E3672" s="58" t="s">
        <v>235</v>
      </c>
    </row>
    <row r="3673" spans="1:5" x14ac:dyDescent="0.15">
      <c r="A3673" s="82">
        <v>143388806</v>
      </c>
      <c r="B3673" s="41" t="s">
        <v>188</v>
      </c>
      <c r="C3673" s="83" t="s">
        <v>37</v>
      </c>
      <c r="D3673" s="59">
        <v>279</v>
      </c>
      <c r="E3673" s="58" t="s">
        <v>235</v>
      </c>
    </row>
    <row r="3674" spans="1:5" x14ac:dyDescent="0.15">
      <c r="A3674" s="84">
        <v>143388806</v>
      </c>
      <c r="B3674" s="41" t="s">
        <v>188</v>
      </c>
      <c r="C3674" s="83" t="s">
        <v>37</v>
      </c>
      <c r="D3674" s="61">
        <v>1114</v>
      </c>
      <c r="E3674" s="58" t="s">
        <v>235</v>
      </c>
    </row>
    <row r="3675" spans="1:5" x14ac:dyDescent="0.15">
      <c r="A3675" s="82">
        <v>143388806</v>
      </c>
      <c r="B3675" s="41" t="s">
        <v>188</v>
      </c>
      <c r="C3675" s="83" t="s">
        <v>37</v>
      </c>
      <c r="D3675" s="59">
        <v>836</v>
      </c>
      <c r="E3675" s="58" t="s">
        <v>235</v>
      </c>
    </row>
    <row r="3676" spans="1:5" x14ac:dyDescent="0.15">
      <c r="A3676" s="84">
        <v>143388806</v>
      </c>
      <c r="B3676" s="41" t="s">
        <v>188</v>
      </c>
      <c r="C3676" s="83" t="s">
        <v>37</v>
      </c>
      <c r="D3676" s="61">
        <v>279</v>
      </c>
      <c r="E3676" s="58" t="s">
        <v>235</v>
      </c>
    </row>
    <row r="3677" spans="1:5" x14ac:dyDescent="0.15">
      <c r="A3677" s="82">
        <v>143388818</v>
      </c>
      <c r="B3677" s="41" t="s">
        <v>188</v>
      </c>
      <c r="C3677" s="83" t="s">
        <v>37</v>
      </c>
      <c r="D3677" s="59">
        <v>928</v>
      </c>
      <c r="E3677" s="58" t="s">
        <v>235</v>
      </c>
    </row>
    <row r="3678" spans="1:5" x14ac:dyDescent="0.15">
      <c r="A3678" s="84">
        <v>143388818</v>
      </c>
      <c r="B3678" s="41" t="s">
        <v>188</v>
      </c>
      <c r="C3678" s="83" t="s">
        <v>37</v>
      </c>
      <c r="D3678" s="61">
        <v>928</v>
      </c>
      <c r="E3678" s="58" t="s">
        <v>235</v>
      </c>
    </row>
    <row r="3679" spans="1:5" x14ac:dyDescent="0.15">
      <c r="A3679" s="82">
        <v>143388819</v>
      </c>
      <c r="B3679" s="41" t="s">
        <v>189</v>
      </c>
      <c r="C3679" s="83" t="s">
        <v>37</v>
      </c>
      <c r="D3679" s="59">
        <v>1184</v>
      </c>
      <c r="E3679" s="58" t="s">
        <v>235</v>
      </c>
    </row>
    <row r="3680" spans="1:5" x14ac:dyDescent="0.15">
      <c r="A3680" s="84">
        <v>143388819</v>
      </c>
      <c r="B3680" s="41" t="s">
        <v>189</v>
      </c>
      <c r="C3680" s="83" t="s">
        <v>37</v>
      </c>
      <c r="D3680" s="61">
        <v>464</v>
      </c>
      <c r="E3680" s="58" t="s">
        <v>235</v>
      </c>
    </row>
    <row r="3681" spans="1:5" x14ac:dyDescent="0.15">
      <c r="A3681" s="84">
        <v>143388821</v>
      </c>
      <c r="B3681" s="41" t="s">
        <v>188</v>
      </c>
      <c r="C3681" s="83" t="s">
        <v>144</v>
      </c>
      <c r="D3681" s="61">
        <v>4410</v>
      </c>
      <c r="E3681" s="58" t="s">
        <v>235</v>
      </c>
    </row>
    <row r="3682" spans="1:5" x14ac:dyDescent="0.15">
      <c r="A3682" s="82">
        <v>143388821</v>
      </c>
      <c r="B3682" s="41" t="s">
        <v>188</v>
      </c>
      <c r="C3682" s="83" t="s">
        <v>144</v>
      </c>
      <c r="D3682" s="59">
        <v>6682</v>
      </c>
      <c r="E3682" s="58" t="s">
        <v>235</v>
      </c>
    </row>
    <row r="3683" spans="1:5" x14ac:dyDescent="0.15">
      <c r="A3683" s="84">
        <v>143388821</v>
      </c>
      <c r="B3683" s="41" t="s">
        <v>188</v>
      </c>
      <c r="C3683" s="83" t="s">
        <v>144</v>
      </c>
      <c r="D3683" s="61">
        <v>2239</v>
      </c>
      <c r="E3683" s="58" t="s">
        <v>235</v>
      </c>
    </row>
    <row r="3684" spans="1:5" x14ac:dyDescent="0.15">
      <c r="A3684" s="82">
        <v>143388822</v>
      </c>
      <c r="B3684" s="41" t="s">
        <v>189</v>
      </c>
      <c r="C3684" s="83" t="s">
        <v>7</v>
      </c>
      <c r="D3684" s="59">
        <v>335</v>
      </c>
      <c r="E3684" s="58" t="s">
        <v>235</v>
      </c>
    </row>
    <row r="3685" spans="1:5" x14ac:dyDescent="0.15">
      <c r="A3685" s="82">
        <v>143388827</v>
      </c>
      <c r="B3685" s="41" t="s">
        <v>188</v>
      </c>
      <c r="C3685" s="83" t="s">
        <v>78</v>
      </c>
      <c r="D3685" s="59">
        <v>6682</v>
      </c>
      <c r="E3685" s="58" t="s">
        <v>235</v>
      </c>
    </row>
    <row r="3686" spans="1:5" x14ac:dyDescent="0.15">
      <c r="A3686" s="84">
        <v>143388827</v>
      </c>
      <c r="B3686" s="41" t="s">
        <v>188</v>
      </c>
      <c r="C3686" s="83" t="s">
        <v>78</v>
      </c>
      <c r="D3686" s="61">
        <v>13920</v>
      </c>
      <c r="E3686" s="58" t="s">
        <v>235</v>
      </c>
    </row>
    <row r="3687" spans="1:5" x14ac:dyDescent="0.15">
      <c r="A3687" s="82">
        <v>143388827</v>
      </c>
      <c r="B3687" s="41" t="s">
        <v>188</v>
      </c>
      <c r="C3687" s="83" t="s">
        <v>78</v>
      </c>
      <c r="D3687" s="59">
        <v>4385</v>
      </c>
      <c r="E3687" s="58" t="s">
        <v>235</v>
      </c>
    </row>
    <row r="3688" spans="1:5" x14ac:dyDescent="0.15">
      <c r="A3688" s="82">
        <v>143388828</v>
      </c>
      <c r="B3688" s="41" t="s">
        <v>188</v>
      </c>
      <c r="C3688" s="83" t="s">
        <v>7</v>
      </c>
      <c r="D3688" s="59">
        <v>1671</v>
      </c>
      <c r="E3688" s="58" t="s">
        <v>235</v>
      </c>
    </row>
    <row r="3689" spans="1:5" x14ac:dyDescent="0.15">
      <c r="A3689" s="84">
        <v>143388837</v>
      </c>
      <c r="B3689" s="41" t="s">
        <v>188</v>
      </c>
      <c r="C3689" s="83" t="s">
        <v>78</v>
      </c>
      <c r="D3689" s="61">
        <v>2599</v>
      </c>
      <c r="E3689" s="58" t="s">
        <v>235</v>
      </c>
    </row>
    <row r="3690" spans="1:5" x14ac:dyDescent="0.15">
      <c r="A3690" s="82">
        <v>143388837</v>
      </c>
      <c r="B3690" s="41" t="s">
        <v>188</v>
      </c>
      <c r="C3690" s="83" t="s">
        <v>78</v>
      </c>
      <c r="D3690" s="59">
        <v>223</v>
      </c>
      <c r="E3690" s="58" t="s">
        <v>235</v>
      </c>
    </row>
    <row r="3691" spans="1:5" x14ac:dyDescent="0.15">
      <c r="A3691" s="84">
        <v>143388837</v>
      </c>
      <c r="B3691" s="41" t="s">
        <v>188</v>
      </c>
      <c r="C3691" s="83" t="s">
        <v>78</v>
      </c>
      <c r="D3691" s="61">
        <v>2228</v>
      </c>
      <c r="E3691" s="58" t="s">
        <v>235</v>
      </c>
    </row>
    <row r="3692" spans="1:5" x14ac:dyDescent="0.15">
      <c r="A3692" s="82">
        <v>143388837</v>
      </c>
      <c r="B3692" s="41" t="s">
        <v>188</v>
      </c>
      <c r="C3692" s="83" t="s">
        <v>78</v>
      </c>
      <c r="D3692" s="59">
        <v>1114</v>
      </c>
      <c r="E3692" s="58" t="s">
        <v>235</v>
      </c>
    </row>
    <row r="3693" spans="1:5" x14ac:dyDescent="0.15">
      <c r="A3693" s="84">
        <v>143388837</v>
      </c>
      <c r="B3693" s="41" t="s">
        <v>188</v>
      </c>
      <c r="C3693" s="83" t="s">
        <v>78</v>
      </c>
      <c r="D3693" s="61">
        <v>2599</v>
      </c>
      <c r="E3693" s="58" t="s">
        <v>235</v>
      </c>
    </row>
    <row r="3694" spans="1:5" x14ac:dyDescent="0.15">
      <c r="A3694" s="84">
        <v>143388848</v>
      </c>
      <c r="B3694" s="41" t="s">
        <v>188</v>
      </c>
      <c r="C3694" s="83" t="s">
        <v>37</v>
      </c>
      <c r="D3694" s="61">
        <v>1671</v>
      </c>
      <c r="E3694" s="58" t="s">
        <v>235</v>
      </c>
    </row>
    <row r="3695" spans="1:5" x14ac:dyDescent="0.15">
      <c r="A3695" s="82">
        <v>143388848</v>
      </c>
      <c r="B3695" s="41" t="s">
        <v>188</v>
      </c>
      <c r="C3695" s="83" t="s">
        <v>37</v>
      </c>
      <c r="D3695" s="59">
        <v>232</v>
      </c>
      <c r="E3695" s="58" t="s">
        <v>235</v>
      </c>
    </row>
    <row r="3696" spans="1:5" x14ac:dyDescent="0.15">
      <c r="A3696" s="84">
        <v>143388850</v>
      </c>
      <c r="B3696" s="41" t="s">
        <v>188</v>
      </c>
      <c r="C3696" s="83" t="s">
        <v>37</v>
      </c>
      <c r="D3696" s="61">
        <v>1114</v>
      </c>
      <c r="E3696" s="58" t="s">
        <v>235</v>
      </c>
    </row>
    <row r="3697" spans="1:5" x14ac:dyDescent="0.15">
      <c r="A3697" s="82">
        <v>143388850</v>
      </c>
      <c r="B3697" s="41" t="s">
        <v>188</v>
      </c>
      <c r="C3697" s="83" t="s">
        <v>37</v>
      </c>
      <c r="D3697" s="59">
        <v>4455</v>
      </c>
      <c r="E3697" s="58" t="s">
        <v>235</v>
      </c>
    </row>
    <row r="3698" spans="1:5" x14ac:dyDescent="0.15">
      <c r="A3698" s="82">
        <v>143388857</v>
      </c>
      <c r="B3698" s="41" t="s">
        <v>188</v>
      </c>
      <c r="C3698" s="83" t="s">
        <v>7</v>
      </c>
      <c r="D3698" s="59">
        <v>502</v>
      </c>
      <c r="E3698" s="58" t="s">
        <v>235</v>
      </c>
    </row>
    <row r="3699" spans="1:5" x14ac:dyDescent="0.15">
      <c r="A3699" s="82">
        <v>143388865</v>
      </c>
      <c r="B3699" s="41" t="s">
        <v>188</v>
      </c>
      <c r="C3699" s="83" t="s">
        <v>7</v>
      </c>
      <c r="D3699" s="59">
        <v>168</v>
      </c>
      <c r="E3699" s="58" t="s">
        <v>235</v>
      </c>
    </row>
    <row r="3700" spans="1:5" x14ac:dyDescent="0.15">
      <c r="A3700" s="84">
        <v>143388867</v>
      </c>
      <c r="B3700" s="41" t="s">
        <v>188</v>
      </c>
      <c r="C3700" s="83" t="s">
        <v>78</v>
      </c>
      <c r="D3700" s="61">
        <v>3132</v>
      </c>
      <c r="E3700" s="58" t="s">
        <v>235</v>
      </c>
    </row>
    <row r="3701" spans="1:5" x14ac:dyDescent="0.15">
      <c r="A3701" s="82">
        <v>143388869</v>
      </c>
      <c r="B3701" s="41" t="s">
        <v>188</v>
      </c>
      <c r="C3701" s="83" t="s">
        <v>78</v>
      </c>
      <c r="D3701" s="59">
        <v>10023</v>
      </c>
      <c r="E3701" s="58" t="s">
        <v>235</v>
      </c>
    </row>
    <row r="3702" spans="1:5" x14ac:dyDescent="0.15">
      <c r="A3702" s="84">
        <v>143388869</v>
      </c>
      <c r="B3702" s="41" t="s">
        <v>188</v>
      </c>
      <c r="C3702" s="83" t="s">
        <v>78</v>
      </c>
      <c r="D3702" s="61">
        <v>10023</v>
      </c>
      <c r="E3702" s="58" t="s">
        <v>235</v>
      </c>
    </row>
    <row r="3703" spans="1:5" x14ac:dyDescent="0.15">
      <c r="A3703" s="84">
        <v>143388870</v>
      </c>
      <c r="B3703" s="41" t="s">
        <v>188</v>
      </c>
      <c r="C3703" s="83" t="s">
        <v>78</v>
      </c>
      <c r="D3703" s="61">
        <v>45936</v>
      </c>
      <c r="E3703" s="58" t="s">
        <v>235</v>
      </c>
    </row>
    <row r="3704" spans="1:5" x14ac:dyDescent="0.15">
      <c r="A3704" s="82">
        <v>143398885</v>
      </c>
      <c r="B3704" s="41" t="s">
        <v>188</v>
      </c>
      <c r="C3704" s="83" t="s">
        <v>37</v>
      </c>
      <c r="D3704" s="59">
        <v>70</v>
      </c>
      <c r="E3704" s="58" t="s">
        <v>235</v>
      </c>
    </row>
    <row r="3705" spans="1:5" x14ac:dyDescent="0.15">
      <c r="A3705" s="84">
        <v>143398885</v>
      </c>
      <c r="B3705" s="41" t="s">
        <v>188</v>
      </c>
      <c r="C3705" s="83" t="s">
        <v>37</v>
      </c>
      <c r="D3705" s="61">
        <v>1671</v>
      </c>
      <c r="E3705" s="58" t="s">
        <v>235</v>
      </c>
    </row>
    <row r="3706" spans="1:5" x14ac:dyDescent="0.15">
      <c r="A3706" s="82">
        <v>143398885</v>
      </c>
      <c r="B3706" s="41" t="s">
        <v>188</v>
      </c>
      <c r="C3706" s="83" t="s">
        <v>37</v>
      </c>
      <c r="D3706" s="59">
        <v>464</v>
      </c>
      <c r="E3706" s="58" t="s">
        <v>235</v>
      </c>
    </row>
    <row r="3707" spans="1:5" x14ac:dyDescent="0.15">
      <c r="A3707" s="82">
        <v>143398885</v>
      </c>
      <c r="B3707" s="41" t="s">
        <v>188</v>
      </c>
      <c r="C3707" s="83" t="s">
        <v>37</v>
      </c>
      <c r="D3707" s="59">
        <v>8352</v>
      </c>
      <c r="E3707" s="58" t="s">
        <v>235</v>
      </c>
    </row>
    <row r="3708" spans="1:5" x14ac:dyDescent="0.15">
      <c r="A3708" s="82">
        <v>143398886</v>
      </c>
      <c r="B3708" s="41" t="s">
        <v>188</v>
      </c>
      <c r="C3708" s="83" t="s">
        <v>37</v>
      </c>
      <c r="D3708" s="59">
        <v>1601</v>
      </c>
      <c r="E3708" s="58" t="s">
        <v>235</v>
      </c>
    </row>
    <row r="3709" spans="1:5" x14ac:dyDescent="0.15">
      <c r="A3709" s="84">
        <v>143398888</v>
      </c>
      <c r="B3709" s="41" t="s">
        <v>188</v>
      </c>
      <c r="C3709" s="83" t="s">
        <v>37</v>
      </c>
      <c r="D3709" s="61">
        <v>4455</v>
      </c>
      <c r="E3709" s="58" t="s">
        <v>235</v>
      </c>
    </row>
    <row r="3710" spans="1:5" x14ac:dyDescent="0.15">
      <c r="A3710" s="84">
        <v>143398888</v>
      </c>
      <c r="B3710" s="41" t="s">
        <v>188</v>
      </c>
      <c r="C3710" s="83" t="s">
        <v>37</v>
      </c>
      <c r="D3710" s="61">
        <v>2228</v>
      </c>
      <c r="E3710" s="58" t="s">
        <v>235</v>
      </c>
    </row>
    <row r="3711" spans="1:5" x14ac:dyDescent="0.15">
      <c r="A3711" s="82">
        <v>143398888</v>
      </c>
      <c r="B3711" s="41" t="s">
        <v>188</v>
      </c>
      <c r="C3711" s="83" t="s">
        <v>37</v>
      </c>
      <c r="D3711" s="59">
        <v>1485</v>
      </c>
      <c r="E3711" s="58" t="s">
        <v>235</v>
      </c>
    </row>
    <row r="3712" spans="1:5" x14ac:dyDescent="0.15">
      <c r="A3712" s="84">
        <v>143398898</v>
      </c>
      <c r="B3712" s="41" t="s">
        <v>188</v>
      </c>
      <c r="C3712" s="83" t="s">
        <v>37</v>
      </c>
      <c r="D3712" s="61">
        <v>11136</v>
      </c>
      <c r="E3712" s="58" t="s">
        <v>235</v>
      </c>
    </row>
    <row r="3713" spans="1:5" x14ac:dyDescent="0.15">
      <c r="A3713" s="82">
        <v>143398901</v>
      </c>
      <c r="B3713" s="41" t="s">
        <v>188</v>
      </c>
      <c r="C3713" s="83" t="s">
        <v>144</v>
      </c>
      <c r="D3713" s="59">
        <v>5346</v>
      </c>
      <c r="E3713" s="58" t="s">
        <v>235</v>
      </c>
    </row>
    <row r="3714" spans="1:5" x14ac:dyDescent="0.15">
      <c r="A3714" s="84">
        <v>143398901</v>
      </c>
      <c r="B3714" s="41" t="s">
        <v>188</v>
      </c>
      <c r="C3714" s="83" t="s">
        <v>144</v>
      </c>
      <c r="D3714" s="61">
        <v>9800</v>
      </c>
      <c r="E3714" s="58" t="s">
        <v>235</v>
      </c>
    </row>
    <row r="3715" spans="1:5" x14ac:dyDescent="0.15">
      <c r="A3715" s="82">
        <v>143398902</v>
      </c>
      <c r="B3715" s="41" t="s">
        <v>188</v>
      </c>
      <c r="C3715" s="83" t="s">
        <v>78</v>
      </c>
      <c r="D3715" s="59">
        <v>743</v>
      </c>
      <c r="E3715" s="58" t="s">
        <v>235</v>
      </c>
    </row>
    <row r="3716" spans="1:5" x14ac:dyDescent="0.15">
      <c r="A3716" s="84">
        <v>143398914</v>
      </c>
      <c r="B3716" s="41" t="s">
        <v>188</v>
      </c>
      <c r="C3716" s="83" t="s">
        <v>37</v>
      </c>
      <c r="D3716" s="61">
        <v>1485</v>
      </c>
      <c r="E3716" s="58" t="s">
        <v>235</v>
      </c>
    </row>
    <row r="3717" spans="1:5" x14ac:dyDescent="0.15">
      <c r="A3717" s="82">
        <v>143398914</v>
      </c>
      <c r="B3717" s="41" t="s">
        <v>188</v>
      </c>
      <c r="C3717" s="83" t="s">
        <v>37</v>
      </c>
      <c r="D3717" s="59">
        <v>4455</v>
      </c>
      <c r="E3717" s="58" t="s">
        <v>235</v>
      </c>
    </row>
    <row r="3718" spans="1:5" x14ac:dyDescent="0.15">
      <c r="A3718" s="84">
        <v>143398914</v>
      </c>
      <c r="B3718" s="41" t="s">
        <v>188</v>
      </c>
      <c r="C3718" s="83" t="s">
        <v>37</v>
      </c>
      <c r="D3718" s="61">
        <v>3341</v>
      </c>
      <c r="E3718" s="58" t="s">
        <v>235</v>
      </c>
    </row>
    <row r="3719" spans="1:5" x14ac:dyDescent="0.15">
      <c r="A3719" s="82">
        <v>143398914</v>
      </c>
      <c r="B3719" s="41" t="s">
        <v>188</v>
      </c>
      <c r="C3719" s="83" t="s">
        <v>37</v>
      </c>
      <c r="D3719" s="59">
        <v>743</v>
      </c>
      <c r="E3719" s="58" t="s">
        <v>235</v>
      </c>
    </row>
    <row r="3720" spans="1:5" x14ac:dyDescent="0.15">
      <c r="A3720" s="84">
        <v>143398915</v>
      </c>
      <c r="B3720" s="41" t="s">
        <v>188</v>
      </c>
      <c r="C3720" s="83" t="s">
        <v>37</v>
      </c>
      <c r="D3720" s="61">
        <v>140</v>
      </c>
      <c r="E3720" s="58" t="s">
        <v>235</v>
      </c>
    </row>
    <row r="3721" spans="1:5" x14ac:dyDescent="0.15">
      <c r="A3721" s="84">
        <v>143398937</v>
      </c>
      <c r="B3721" s="41" t="s">
        <v>188</v>
      </c>
      <c r="C3721" s="83" t="s">
        <v>7</v>
      </c>
      <c r="D3721" s="61">
        <v>1587</v>
      </c>
      <c r="E3721" s="58" t="s">
        <v>235</v>
      </c>
    </row>
    <row r="3722" spans="1:5" x14ac:dyDescent="0.15">
      <c r="A3722" s="82">
        <v>143398938</v>
      </c>
      <c r="B3722" s="41" t="s">
        <v>188</v>
      </c>
      <c r="C3722" s="83" t="s">
        <v>7</v>
      </c>
      <c r="D3722" s="59">
        <v>232</v>
      </c>
      <c r="E3722" s="58" t="s">
        <v>235</v>
      </c>
    </row>
    <row r="3723" spans="1:5" x14ac:dyDescent="0.15">
      <c r="A3723" s="84">
        <v>143398938</v>
      </c>
      <c r="B3723" s="41" t="s">
        <v>188</v>
      </c>
      <c r="C3723" s="83" t="s">
        <v>7</v>
      </c>
      <c r="D3723" s="61">
        <v>372</v>
      </c>
      <c r="E3723" s="58" t="s">
        <v>235</v>
      </c>
    </row>
    <row r="3724" spans="1:5" x14ac:dyDescent="0.15">
      <c r="A3724" s="84">
        <v>143398938</v>
      </c>
      <c r="B3724" s="41" t="s">
        <v>188</v>
      </c>
      <c r="C3724" s="83" t="s">
        <v>7</v>
      </c>
      <c r="D3724" s="61">
        <v>32072</v>
      </c>
      <c r="E3724" s="58" t="s">
        <v>235</v>
      </c>
    </row>
    <row r="3725" spans="1:5" x14ac:dyDescent="0.15">
      <c r="A3725" s="84">
        <v>143398953</v>
      </c>
      <c r="B3725" s="41" t="s">
        <v>189</v>
      </c>
      <c r="C3725" s="83" t="s">
        <v>7</v>
      </c>
      <c r="D3725" s="61">
        <v>2822</v>
      </c>
      <c r="E3725" s="58" t="s">
        <v>235</v>
      </c>
    </row>
    <row r="3726" spans="1:5" x14ac:dyDescent="0.15">
      <c r="A3726" s="82">
        <v>143398953</v>
      </c>
      <c r="B3726" s="41" t="s">
        <v>189</v>
      </c>
      <c r="C3726" s="83" t="s">
        <v>7</v>
      </c>
      <c r="D3726" s="59">
        <v>780</v>
      </c>
      <c r="E3726" s="58" t="s">
        <v>235</v>
      </c>
    </row>
    <row r="3727" spans="1:5" x14ac:dyDescent="0.15">
      <c r="A3727" s="82">
        <v>143398960</v>
      </c>
      <c r="B3727" s="41" t="s">
        <v>188</v>
      </c>
      <c r="C3727" s="83" t="s">
        <v>78</v>
      </c>
      <c r="D3727" s="59">
        <v>650</v>
      </c>
      <c r="E3727" s="58" t="s">
        <v>235</v>
      </c>
    </row>
    <row r="3728" spans="1:5" x14ac:dyDescent="0.15">
      <c r="A3728" s="84">
        <v>143398960</v>
      </c>
      <c r="B3728" s="41" t="s">
        <v>188</v>
      </c>
      <c r="C3728" s="83" t="s">
        <v>78</v>
      </c>
      <c r="D3728" s="61">
        <v>940</v>
      </c>
      <c r="E3728" s="58" t="s">
        <v>235</v>
      </c>
    </row>
    <row r="3729" spans="1:5" x14ac:dyDescent="0.15">
      <c r="A3729" s="82">
        <v>143398960</v>
      </c>
      <c r="B3729" s="41" t="s">
        <v>188</v>
      </c>
      <c r="C3729" s="83" t="s">
        <v>78</v>
      </c>
      <c r="D3729" s="59">
        <v>1316</v>
      </c>
      <c r="E3729" s="58" t="s">
        <v>235</v>
      </c>
    </row>
    <row r="3730" spans="1:5" x14ac:dyDescent="0.15">
      <c r="A3730" s="82">
        <v>143398980</v>
      </c>
      <c r="B3730" s="41" t="s">
        <v>188</v>
      </c>
      <c r="C3730" s="83" t="s">
        <v>37</v>
      </c>
      <c r="D3730" s="59">
        <v>2228</v>
      </c>
      <c r="E3730" s="58" t="s">
        <v>235</v>
      </c>
    </row>
    <row r="3731" spans="1:5" x14ac:dyDescent="0.15">
      <c r="A3731" s="84">
        <v>143398980</v>
      </c>
      <c r="B3731" s="41" t="s">
        <v>188</v>
      </c>
      <c r="C3731" s="83" t="s">
        <v>37</v>
      </c>
      <c r="D3731" s="61">
        <v>1485</v>
      </c>
      <c r="E3731" s="58" t="s">
        <v>235</v>
      </c>
    </row>
    <row r="3732" spans="1:5" x14ac:dyDescent="0.15">
      <c r="A3732" s="84">
        <v>143398981</v>
      </c>
      <c r="B3732" s="41" t="s">
        <v>188</v>
      </c>
      <c r="C3732" s="83" t="s">
        <v>37</v>
      </c>
      <c r="D3732" s="61">
        <v>186</v>
      </c>
      <c r="E3732" s="58" t="s">
        <v>235</v>
      </c>
    </row>
    <row r="3733" spans="1:5" x14ac:dyDescent="0.15">
      <c r="A3733" s="82">
        <v>143398989</v>
      </c>
      <c r="B3733" s="41" t="s">
        <v>189</v>
      </c>
      <c r="C3733" s="83" t="s">
        <v>37</v>
      </c>
      <c r="D3733" s="59">
        <v>845</v>
      </c>
      <c r="E3733" s="58" t="s">
        <v>235</v>
      </c>
    </row>
    <row r="3734" spans="1:5" x14ac:dyDescent="0.15">
      <c r="A3734" s="84">
        <v>143399001</v>
      </c>
      <c r="B3734" s="41" t="s">
        <v>188</v>
      </c>
      <c r="C3734" s="83" t="s">
        <v>7</v>
      </c>
      <c r="D3734" s="61">
        <v>669</v>
      </c>
      <c r="E3734" s="58" t="s">
        <v>235</v>
      </c>
    </row>
    <row r="3735" spans="1:5" x14ac:dyDescent="0.15">
      <c r="A3735" s="82">
        <v>143399001</v>
      </c>
      <c r="B3735" s="41" t="s">
        <v>188</v>
      </c>
      <c r="C3735" s="83" t="s">
        <v>7</v>
      </c>
      <c r="D3735" s="59">
        <v>418</v>
      </c>
      <c r="E3735" s="58" t="s">
        <v>235</v>
      </c>
    </row>
    <row r="3736" spans="1:5" x14ac:dyDescent="0.15">
      <c r="A3736" s="84">
        <v>143399002</v>
      </c>
      <c r="B3736" s="41" t="s">
        <v>189</v>
      </c>
      <c r="C3736" s="83" t="s">
        <v>7</v>
      </c>
      <c r="D3736" s="61">
        <v>2757</v>
      </c>
      <c r="E3736" s="58" t="s">
        <v>235</v>
      </c>
    </row>
    <row r="3737" spans="1:5" x14ac:dyDescent="0.15">
      <c r="A3737" s="84">
        <v>143399003</v>
      </c>
      <c r="B3737" s="41" t="s">
        <v>189</v>
      </c>
      <c r="C3737" s="83" t="s">
        <v>7</v>
      </c>
      <c r="D3737" s="61">
        <v>585</v>
      </c>
      <c r="E3737" s="58" t="s">
        <v>235</v>
      </c>
    </row>
    <row r="3738" spans="1:5" x14ac:dyDescent="0.15">
      <c r="A3738" s="82">
        <v>143399003</v>
      </c>
      <c r="B3738" s="41" t="s">
        <v>189</v>
      </c>
      <c r="C3738" s="83" t="s">
        <v>7</v>
      </c>
      <c r="D3738" s="59">
        <v>418</v>
      </c>
      <c r="E3738" s="58" t="s">
        <v>235</v>
      </c>
    </row>
    <row r="3739" spans="1:5" x14ac:dyDescent="0.15">
      <c r="A3739" s="84">
        <v>143399013</v>
      </c>
      <c r="B3739" s="41" t="s">
        <v>188</v>
      </c>
      <c r="C3739" s="83" t="s">
        <v>37</v>
      </c>
      <c r="D3739" s="61">
        <v>140</v>
      </c>
      <c r="E3739" s="58" t="s">
        <v>235</v>
      </c>
    </row>
    <row r="3740" spans="1:5" x14ac:dyDescent="0.15">
      <c r="A3740" s="84">
        <v>143399013</v>
      </c>
      <c r="B3740" s="41" t="s">
        <v>188</v>
      </c>
      <c r="C3740" s="83" t="s">
        <v>37</v>
      </c>
      <c r="D3740" s="61">
        <v>464</v>
      </c>
      <c r="E3740" s="58" t="s">
        <v>235</v>
      </c>
    </row>
    <row r="3741" spans="1:5" x14ac:dyDescent="0.15">
      <c r="A3741" s="82">
        <v>143399013</v>
      </c>
      <c r="B3741" s="41" t="s">
        <v>188</v>
      </c>
      <c r="C3741" s="83" t="s">
        <v>37</v>
      </c>
      <c r="D3741" s="59">
        <v>8352</v>
      </c>
      <c r="E3741" s="58" t="s">
        <v>235</v>
      </c>
    </row>
    <row r="3742" spans="1:5" x14ac:dyDescent="0.15">
      <c r="A3742" s="82">
        <v>143399013</v>
      </c>
      <c r="B3742" s="41" t="s">
        <v>188</v>
      </c>
      <c r="C3742" s="83" t="s">
        <v>37</v>
      </c>
      <c r="D3742" s="59">
        <v>232</v>
      </c>
      <c r="E3742" s="58" t="s">
        <v>235</v>
      </c>
    </row>
    <row r="3743" spans="1:5" x14ac:dyDescent="0.15">
      <c r="A3743" s="82">
        <v>143399014</v>
      </c>
      <c r="B3743" s="41" t="s">
        <v>188</v>
      </c>
      <c r="C3743" s="83" t="s">
        <v>37</v>
      </c>
      <c r="D3743" s="59">
        <v>7424</v>
      </c>
      <c r="E3743" s="58" t="s">
        <v>235</v>
      </c>
    </row>
    <row r="3744" spans="1:5" x14ac:dyDescent="0.15">
      <c r="A3744" s="82">
        <v>143399014</v>
      </c>
      <c r="B3744" s="41" t="s">
        <v>188</v>
      </c>
      <c r="C3744" s="83" t="s">
        <v>37</v>
      </c>
      <c r="D3744" s="59">
        <v>1114</v>
      </c>
      <c r="E3744" s="58" t="s">
        <v>235</v>
      </c>
    </row>
    <row r="3745" spans="1:5" x14ac:dyDescent="0.15">
      <c r="A3745" s="84">
        <v>143399014</v>
      </c>
      <c r="B3745" s="41" t="s">
        <v>188</v>
      </c>
      <c r="C3745" s="83" t="s">
        <v>37</v>
      </c>
      <c r="D3745" s="61">
        <v>1485</v>
      </c>
      <c r="E3745" s="58" t="s">
        <v>235</v>
      </c>
    </row>
    <row r="3746" spans="1:5" x14ac:dyDescent="0.15">
      <c r="A3746" s="84">
        <v>143399018</v>
      </c>
      <c r="B3746" s="41" t="s">
        <v>188</v>
      </c>
      <c r="C3746" s="83" t="s">
        <v>37</v>
      </c>
      <c r="D3746" s="61">
        <v>140</v>
      </c>
      <c r="E3746" s="58" t="s">
        <v>235</v>
      </c>
    </row>
    <row r="3747" spans="1:5" x14ac:dyDescent="0.15">
      <c r="A3747" s="82">
        <v>143399018</v>
      </c>
      <c r="B3747" s="41" t="s">
        <v>188</v>
      </c>
      <c r="C3747" s="83" t="s">
        <v>37</v>
      </c>
      <c r="D3747" s="59">
        <v>140</v>
      </c>
      <c r="E3747" s="58" t="s">
        <v>235</v>
      </c>
    </row>
    <row r="3748" spans="1:5" x14ac:dyDescent="0.15">
      <c r="A3748" s="82">
        <v>143399033</v>
      </c>
      <c r="B3748" s="41" t="s">
        <v>189</v>
      </c>
      <c r="C3748" s="83" t="s">
        <v>78</v>
      </c>
      <c r="D3748" s="59">
        <v>7517</v>
      </c>
      <c r="E3748" s="58" t="s">
        <v>235</v>
      </c>
    </row>
    <row r="3749" spans="1:5" x14ac:dyDescent="0.15">
      <c r="A3749" s="84">
        <v>143399042</v>
      </c>
      <c r="B3749" s="41" t="s">
        <v>188</v>
      </c>
      <c r="C3749" s="83" t="s">
        <v>144</v>
      </c>
      <c r="D3749" s="61">
        <v>3308</v>
      </c>
      <c r="E3749" s="58" t="s">
        <v>235</v>
      </c>
    </row>
    <row r="3750" spans="1:5" x14ac:dyDescent="0.15">
      <c r="A3750" s="82">
        <v>143399042</v>
      </c>
      <c r="B3750" s="41" t="s">
        <v>188</v>
      </c>
      <c r="C3750" s="83" t="s">
        <v>144</v>
      </c>
      <c r="D3750" s="59">
        <v>5789</v>
      </c>
      <c r="E3750" s="58" t="s">
        <v>235</v>
      </c>
    </row>
    <row r="3751" spans="1:5" x14ac:dyDescent="0.15">
      <c r="A3751" s="84">
        <v>143399042</v>
      </c>
      <c r="B3751" s="41" t="s">
        <v>188</v>
      </c>
      <c r="C3751" s="83" t="s">
        <v>144</v>
      </c>
      <c r="D3751" s="61">
        <v>1120</v>
      </c>
      <c r="E3751" s="58" t="s">
        <v>235</v>
      </c>
    </row>
    <row r="3752" spans="1:5" x14ac:dyDescent="0.15">
      <c r="A3752" s="82">
        <v>143399043</v>
      </c>
      <c r="B3752" s="41" t="s">
        <v>188</v>
      </c>
      <c r="C3752" s="83" t="s">
        <v>78</v>
      </c>
      <c r="D3752" s="59">
        <v>3341</v>
      </c>
      <c r="E3752" s="58" t="s">
        <v>235</v>
      </c>
    </row>
    <row r="3753" spans="1:5" x14ac:dyDescent="0.15">
      <c r="A3753" s="84">
        <v>143399043</v>
      </c>
      <c r="B3753" s="41" t="s">
        <v>188</v>
      </c>
      <c r="C3753" s="83" t="s">
        <v>78</v>
      </c>
      <c r="D3753" s="61">
        <v>5568</v>
      </c>
      <c r="E3753" s="58" t="s">
        <v>235</v>
      </c>
    </row>
    <row r="3754" spans="1:5" x14ac:dyDescent="0.15">
      <c r="A3754" s="82">
        <v>143399043</v>
      </c>
      <c r="B3754" s="41" t="s">
        <v>188</v>
      </c>
      <c r="C3754" s="83" t="s">
        <v>78</v>
      </c>
      <c r="D3754" s="59">
        <v>29232</v>
      </c>
      <c r="E3754" s="58" t="s">
        <v>235</v>
      </c>
    </row>
    <row r="3755" spans="1:5" x14ac:dyDescent="0.15">
      <c r="A3755" s="84">
        <v>143399044</v>
      </c>
      <c r="B3755" s="41" t="s">
        <v>189</v>
      </c>
      <c r="C3755" s="83" t="s">
        <v>144</v>
      </c>
      <c r="D3755" s="61">
        <v>5717</v>
      </c>
      <c r="E3755" s="58" t="s">
        <v>235</v>
      </c>
    </row>
    <row r="3756" spans="1:5" x14ac:dyDescent="0.15">
      <c r="A3756" s="82">
        <v>143399044</v>
      </c>
      <c r="B3756" s="41" t="s">
        <v>189</v>
      </c>
      <c r="C3756" s="83" t="s">
        <v>144</v>
      </c>
      <c r="D3756" s="59">
        <v>10691</v>
      </c>
      <c r="E3756" s="58" t="s">
        <v>235</v>
      </c>
    </row>
    <row r="3757" spans="1:5" x14ac:dyDescent="0.15">
      <c r="A3757" s="84">
        <v>143399048</v>
      </c>
      <c r="B3757" s="41" t="s">
        <v>188</v>
      </c>
      <c r="C3757" s="83" t="s">
        <v>37</v>
      </c>
      <c r="D3757" s="61">
        <v>1504</v>
      </c>
      <c r="E3757" s="58" t="s">
        <v>235</v>
      </c>
    </row>
    <row r="3758" spans="1:5" x14ac:dyDescent="0.15">
      <c r="A3758" s="82">
        <v>143399049</v>
      </c>
      <c r="B3758" s="41" t="s">
        <v>188</v>
      </c>
      <c r="C3758" s="83" t="s">
        <v>37</v>
      </c>
      <c r="D3758" s="59">
        <v>279</v>
      </c>
      <c r="E3758" s="58" t="s">
        <v>235</v>
      </c>
    </row>
    <row r="3759" spans="1:5" x14ac:dyDescent="0.15">
      <c r="A3759" s="82">
        <v>143409059</v>
      </c>
      <c r="B3759" s="41" t="s">
        <v>188</v>
      </c>
      <c r="C3759" s="83" t="s">
        <v>37</v>
      </c>
      <c r="D3759" s="59">
        <v>464</v>
      </c>
      <c r="E3759" s="58" t="s">
        <v>235</v>
      </c>
    </row>
    <row r="3760" spans="1:5" x14ac:dyDescent="0.15">
      <c r="A3760" s="82">
        <v>143409059</v>
      </c>
      <c r="B3760" s="41" t="s">
        <v>188</v>
      </c>
      <c r="C3760" s="83" t="s">
        <v>37</v>
      </c>
      <c r="D3760" s="59">
        <v>4176</v>
      </c>
      <c r="E3760" s="58" t="s">
        <v>235</v>
      </c>
    </row>
    <row r="3761" spans="1:5" x14ac:dyDescent="0.15">
      <c r="A3761" s="84">
        <v>143409061</v>
      </c>
      <c r="B3761" s="41" t="s">
        <v>188</v>
      </c>
      <c r="C3761" s="83" t="s">
        <v>37</v>
      </c>
      <c r="D3761" s="61">
        <v>1485</v>
      </c>
      <c r="E3761" s="58" t="s">
        <v>235</v>
      </c>
    </row>
    <row r="3762" spans="1:5" x14ac:dyDescent="0.15">
      <c r="A3762" s="82">
        <v>143409062</v>
      </c>
      <c r="B3762" s="41" t="s">
        <v>189</v>
      </c>
      <c r="C3762" s="83" t="s">
        <v>124</v>
      </c>
      <c r="D3762" s="59">
        <v>446</v>
      </c>
      <c r="E3762" s="58" t="s">
        <v>235</v>
      </c>
    </row>
    <row r="3763" spans="1:5" x14ac:dyDescent="0.15">
      <c r="A3763" s="84">
        <v>143409072</v>
      </c>
      <c r="B3763" s="41" t="s">
        <v>188</v>
      </c>
      <c r="C3763" s="83" t="s">
        <v>144</v>
      </c>
      <c r="D3763" s="61">
        <v>9188</v>
      </c>
      <c r="E3763" s="58" t="s">
        <v>235</v>
      </c>
    </row>
    <row r="3764" spans="1:5" x14ac:dyDescent="0.15">
      <c r="A3764" s="82">
        <v>143409082</v>
      </c>
      <c r="B3764" s="41" t="s">
        <v>189</v>
      </c>
      <c r="C3764" s="83" t="s">
        <v>78</v>
      </c>
      <c r="D3764" s="59">
        <v>7239</v>
      </c>
      <c r="E3764" s="58" t="s">
        <v>235</v>
      </c>
    </row>
    <row r="3765" spans="1:5" x14ac:dyDescent="0.15">
      <c r="A3765" s="84">
        <v>143409082</v>
      </c>
      <c r="B3765" s="41" t="s">
        <v>189</v>
      </c>
      <c r="C3765" s="83" t="s">
        <v>78</v>
      </c>
      <c r="D3765" s="61">
        <v>11136</v>
      </c>
      <c r="E3765" s="58" t="s">
        <v>235</v>
      </c>
    </row>
    <row r="3766" spans="1:5" x14ac:dyDescent="0.15">
      <c r="A3766" s="82">
        <v>143409082</v>
      </c>
      <c r="B3766" s="41" t="s">
        <v>189</v>
      </c>
      <c r="C3766" s="83" t="s">
        <v>78</v>
      </c>
      <c r="D3766" s="59">
        <v>11693</v>
      </c>
      <c r="E3766" s="58" t="s">
        <v>235</v>
      </c>
    </row>
    <row r="3767" spans="1:5" x14ac:dyDescent="0.15">
      <c r="A3767" s="82">
        <v>143409095</v>
      </c>
      <c r="B3767" s="41" t="s">
        <v>188</v>
      </c>
      <c r="C3767" s="83" t="s">
        <v>7</v>
      </c>
      <c r="D3767" s="59">
        <v>418</v>
      </c>
      <c r="E3767" s="58" t="s">
        <v>235</v>
      </c>
    </row>
    <row r="3768" spans="1:5" x14ac:dyDescent="0.15">
      <c r="A3768" s="82">
        <v>143409121</v>
      </c>
      <c r="B3768" s="41" t="s">
        <v>188</v>
      </c>
      <c r="C3768" s="83" t="s">
        <v>37</v>
      </c>
      <c r="D3768" s="59">
        <v>1601</v>
      </c>
      <c r="E3768" s="58" t="s">
        <v>235</v>
      </c>
    </row>
    <row r="3769" spans="1:5" x14ac:dyDescent="0.15">
      <c r="A3769" s="82">
        <v>143409134</v>
      </c>
      <c r="B3769" s="41" t="s">
        <v>189</v>
      </c>
      <c r="C3769" s="83" t="s">
        <v>78</v>
      </c>
      <c r="D3769" s="59">
        <v>4511</v>
      </c>
      <c r="E3769" s="58" t="s">
        <v>235</v>
      </c>
    </row>
    <row r="3770" spans="1:5" x14ac:dyDescent="0.15">
      <c r="A3770" s="84">
        <v>143409134</v>
      </c>
      <c r="B3770" s="41" t="s">
        <v>189</v>
      </c>
      <c r="C3770" s="83" t="s">
        <v>78</v>
      </c>
      <c r="D3770" s="61">
        <v>919</v>
      </c>
      <c r="E3770" s="58" t="s">
        <v>235</v>
      </c>
    </row>
    <row r="3771" spans="1:5" x14ac:dyDescent="0.15">
      <c r="A3771" s="82">
        <v>143409134</v>
      </c>
      <c r="B3771" s="41" t="s">
        <v>189</v>
      </c>
      <c r="C3771" s="83" t="s">
        <v>78</v>
      </c>
      <c r="D3771" s="59">
        <v>669</v>
      </c>
      <c r="E3771" s="58" t="s">
        <v>235</v>
      </c>
    </row>
    <row r="3772" spans="1:5" x14ac:dyDescent="0.15">
      <c r="A3772" s="84">
        <v>143409136</v>
      </c>
      <c r="B3772" s="41" t="s">
        <v>189</v>
      </c>
      <c r="C3772" s="83" t="s">
        <v>78</v>
      </c>
      <c r="D3772" s="61">
        <v>45936</v>
      </c>
      <c r="E3772" s="58" t="s">
        <v>235</v>
      </c>
    </row>
    <row r="3773" spans="1:5" x14ac:dyDescent="0.15">
      <c r="A3773" s="84">
        <v>143409137</v>
      </c>
      <c r="B3773" s="41" t="s">
        <v>189</v>
      </c>
      <c r="C3773" s="83" t="s">
        <v>78</v>
      </c>
      <c r="D3773" s="61">
        <v>3341</v>
      </c>
      <c r="E3773" s="58" t="s">
        <v>235</v>
      </c>
    </row>
    <row r="3774" spans="1:5" x14ac:dyDescent="0.15">
      <c r="A3774" s="82">
        <v>143409137</v>
      </c>
      <c r="B3774" s="41" t="s">
        <v>189</v>
      </c>
      <c r="C3774" s="83" t="s">
        <v>78</v>
      </c>
      <c r="D3774" s="59">
        <v>11693</v>
      </c>
      <c r="E3774" s="58" t="s">
        <v>235</v>
      </c>
    </row>
    <row r="3775" spans="1:5" x14ac:dyDescent="0.15">
      <c r="A3775" s="84">
        <v>143409137</v>
      </c>
      <c r="B3775" s="41" t="s">
        <v>189</v>
      </c>
      <c r="C3775" s="83" t="s">
        <v>78</v>
      </c>
      <c r="D3775" s="61">
        <v>2924</v>
      </c>
      <c r="E3775" s="58" t="s">
        <v>235</v>
      </c>
    </row>
    <row r="3776" spans="1:5" x14ac:dyDescent="0.15">
      <c r="A3776" s="84">
        <v>143409140</v>
      </c>
      <c r="B3776" s="41" t="s">
        <v>189</v>
      </c>
      <c r="C3776" s="83" t="s">
        <v>78</v>
      </c>
      <c r="D3776" s="61">
        <v>5197</v>
      </c>
      <c r="E3776" s="58" t="s">
        <v>235</v>
      </c>
    </row>
    <row r="3777" spans="1:5" x14ac:dyDescent="0.15">
      <c r="A3777" s="82">
        <v>143409140</v>
      </c>
      <c r="B3777" s="41" t="s">
        <v>189</v>
      </c>
      <c r="C3777" s="83" t="s">
        <v>78</v>
      </c>
      <c r="D3777" s="59">
        <v>446</v>
      </c>
      <c r="E3777" s="58" t="s">
        <v>235</v>
      </c>
    </row>
    <row r="3778" spans="1:5" x14ac:dyDescent="0.15">
      <c r="A3778" s="84">
        <v>143409140</v>
      </c>
      <c r="B3778" s="41" t="s">
        <v>189</v>
      </c>
      <c r="C3778" s="83" t="s">
        <v>78</v>
      </c>
      <c r="D3778" s="61">
        <v>2228</v>
      </c>
      <c r="E3778" s="58" t="s">
        <v>235</v>
      </c>
    </row>
    <row r="3779" spans="1:5" x14ac:dyDescent="0.15">
      <c r="A3779" s="82">
        <v>143409140</v>
      </c>
      <c r="B3779" s="41" t="s">
        <v>189</v>
      </c>
      <c r="C3779" s="83" t="s">
        <v>78</v>
      </c>
      <c r="D3779" s="59">
        <v>1114</v>
      </c>
      <c r="E3779" s="58" t="s">
        <v>235</v>
      </c>
    </row>
    <row r="3780" spans="1:5" x14ac:dyDescent="0.15">
      <c r="A3780" s="84">
        <v>143409140</v>
      </c>
      <c r="B3780" s="41" t="s">
        <v>189</v>
      </c>
      <c r="C3780" s="83" t="s">
        <v>78</v>
      </c>
      <c r="D3780" s="61">
        <v>743</v>
      </c>
      <c r="E3780" s="58" t="s">
        <v>235</v>
      </c>
    </row>
    <row r="3781" spans="1:5" x14ac:dyDescent="0.15">
      <c r="A3781" s="82">
        <v>143409142</v>
      </c>
      <c r="B3781" s="41" t="s">
        <v>189</v>
      </c>
      <c r="C3781" s="83" t="s">
        <v>78</v>
      </c>
      <c r="D3781" s="59">
        <v>1949</v>
      </c>
      <c r="E3781" s="58" t="s">
        <v>235</v>
      </c>
    </row>
    <row r="3782" spans="1:5" x14ac:dyDescent="0.15">
      <c r="A3782" s="82">
        <v>143409154</v>
      </c>
      <c r="B3782" s="41" t="s">
        <v>189</v>
      </c>
      <c r="C3782" s="83" t="s">
        <v>7</v>
      </c>
      <c r="D3782" s="59">
        <v>1114</v>
      </c>
      <c r="E3782" s="58" t="s">
        <v>235</v>
      </c>
    </row>
    <row r="3783" spans="1:5" x14ac:dyDescent="0.15">
      <c r="A3783" s="84">
        <v>143409155</v>
      </c>
      <c r="B3783" s="41" t="s">
        <v>189</v>
      </c>
      <c r="C3783" s="83" t="s">
        <v>7</v>
      </c>
      <c r="D3783" s="61">
        <v>232</v>
      </c>
      <c r="E3783" s="58" t="s">
        <v>235</v>
      </c>
    </row>
    <row r="3784" spans="1:5" x14ac:dyDescent="0.15">
      <c r="A3784" s="84">
        <v>143409155</v>
      </c>
      <c r="B3784" s="41" t="s">
        <v>189</v>
      </c>
      <c r="C3784" s="83" t="s">
        <v>7</v>
      </c>
      <c r="D3784" s="61">
        <v>42095</v>
      </c>
      <c r="E3784" s="58" t="s">
        <v>235</v>
      </c>
    </row>
    <row r="3785" spans="1:5" x14ac:dyDescent="0.15">
      <c r="A3785" s="82">
        <v>143409164</v>
      </c>
      <c r="B3785" s="41" t="s">
        <v>189</v>
      </c>
      <c r="C3785" s="83" t="s">
        <v>7</v>
      </c>
      <c r="D3785" s="59">
        <v>780</v>
      </c>
      <c r="E3785" s="58" t="s">
        <v>235</v>
      </c>
    </row>
    <row r="3786" spans="1:5" x14ac:dyDescent="0.15">
      <c r="A3786" s="84">
        <v>143409166</v>
      </c>
      <c r="B3786" s="41" t="s">
        <v>188</v>
      </c>
      <c r="C3786" s="83" t="s">
        <v>37</v>
      </c>
      <c r="D3786" s="61">
        <v>11136</v>
      </c>
      <c r="E3786" s="58" t="s">
        <v>235</v>
      </c>
    </row>
    <row r="3787" spans="1:5" x14ac:dyDescent="0.15">
      <c r="A3787" s="82">
        <v>143409166</v>
      </c>
      <c r="B3787" s="41" t="s">
        <v>188</v>
      </c>
      <c r="C3787" s="83" t="s">
        <v>37</v>
      </c>
      <c r="D3787" s="59">
        <v>6682</v>
      </c>
      <c r="E3787" s="58" t="s">
        <v>235</v>
      </c>
    </row>
    <row r="3788" spans="1:5" x14ac:dyDescent="0.15">
      <c r="A3788" s="84">
        <v>143409166</v>
      </c>
      <c r="B3788" s="41" t="s">
        <v>188</v>
      </c>
      <c r="C3788" s="83" t="s">
        <v>37</v>
      </c>
      <c r="D3788" s="61">
        <v>1485</v>
      </c>
      <c r="E3788" s="58" t="s">
        <v>235</v>
      </c>
    </row>
    <row r="3789" spans="1:5" x14ac:dyDescent="0.15">
      <c r="A3789" s="82">
        <v>143409167</v>
      </c>
      <c r="B3789" s="41" t="s">
        <v>188</v>
      </c>
      <c r="C3789" s="83" t="s">
        <v>37</v>
      </c>
      <c r="D3789" s="59">
        <v>4176</v>
      </c>
      <c r="E3789" s="58" t="s">
        <v>235</v>
      </c>
    </row>
    <row r="3790" spans="1:5" x14ac:dyDescent="0.15">
      <c r="A3790" s="84">
        <v>143409167</v>
      </c>
      <c r="B3790" s="41" t="s">
        <v>188</v>
      </c>
      <c r="C3790" s="83" t="s">
        <v>37</v>
      </c>
      <c r="D3790" s="61">
        <v>2005</v>
      </c>
      <c r="E3790" s="58" t="s">
        <v>235</v>
      </c>
    </row>
    <row r="3791" spans="1:5" x14ac:dyDescent="0.15">
      <c r="A3791" s="82">
        <v>143409168</v>
      </c>
      <c r="B3791" s="41" t="s">
        <v>189</v>
      </c>
      <c r="C3791" s="83" t="s">
        <v>37</v>
      </c>
      <c r="D3791" s="59">
        <v>140</v>
      </c>
      <c r="E3791" s="58" t="s">
        <v>235</v>
      </c>
    </row>
    <row r="3792" spans="1:5" x14ac:dyDescent="0.15">
      <c r="A3792" s="82">
        <v>143409176</v>
      </c>
      <c r="B3792" s="41" t="s">
        <v>189</v>
      </c>
      <c r="C3792" s="83" t="s">
        <v>7</v>
      </c>
      <c r="D3792" s="59">
        <v>1253</v>
      </c>
      <c r="E3792" s="58" t="s">
        <v>235</v>
      </c>
    </row>
    <row r="3793" spans="1:5" x14ac:dyDescent="0.15">
      <c r="A3793" s="84">
        <v>143409176</v>
      </c>
      <c r="B3793" s="41" t="s">
        <v>189</v>
      </c>
      <c r="C3793" s="83" t="s">
        <v>7</v>
      </c>
      <c r="D3793" s="61">
        <v>168</v>
      </c>
      <c r="E3793" s="58" t="s">
        <v>235</v>
      </c>
    </row>
    <row r="3794" spans="1:5" x14ac:dyDescent="0.15">
      <c r="A3794" s="82">
        <v>143409176</v>
      </c>
      <c r="B3794" s="41" t="s">
        <v>189</v>
      </c>
      <c r="C3794" s="83" t="s">
        <v>7</v>
      </c>
      <c r="D3794" s="59">
        <v>251</v>
      </c>
      <c r="E3794" s="58" t="s">
        <v>235</v>
      </c>
    </row>
    <row r="3795" spans="1:5" x14ac:dyDescent="0.15">
      <c r="A3795" s="84">
        <v>143409186</v>
      </c>
      <c r="B3795" s="41" t="s">
        <v>189</v>
      </c>
      <c r="C3795" s="83" t="s">
        <v>7</v>
      </c>
      <c r="D3795" s="61">
        <v>2822</v>
      </c>
      <c r="E3795" s="58" t="s">
        <v>235</v>
      </c>
    </row>
    <row r="3796" spans="1:5" x14ac:dyDescent="0.15">
      <c r="A3796" s="82">
        <v>143409186</v>
      </c>
      <c r="B3796" s="41" t="s">
        <v>189</v>
      </c>
      <c r="C3796" s="83" t="s">
        <v>7</v>
      </c>
      <c r="D3796" s="59">
        <v>780</v>
      </c>
      <c r="E3796" s="58" t="s">
        <v>235</v>
      </c>
    </row>
    <row r="3797" spans="1:5" x14ac:dyDescent="0.15">
      <c r="A3797" s="82">
        <v>143409188</v>
      </c>
      <c r="B3797" s="41" t="s">
        <v>188</v>
      </c>
      <c r="C3797" s="83" t="s">
        <v>144</v>
      </c>
      <c r="D3797" s="59">
        <v>3446</v>
      </c>
      <c r="E3797" s="58" t="s">
        <v>235</v>
      </c>
    </row>
    <row r="3798" spans="1:5" x14ac:dyDescent="0.15">
      <c r="A3798" s="84">
        <v>143409188</v>
      </c>
      <c r="B3798" s="41" t="s">
        <v>188</v>
      </c>
      <c r="C3798" s="83" t="s">
        <v>144</v>
      </c>
      <c r="D3798" s="61">
        <v>1120</v>
      </c>
      <c r="E3798" s="58" t="s">
        <v>235</v>
      </c>
    </row>
    <row r="3799" spans="1:5" x14ac:dyDescent="0.15">
      <c r="A3799" s="82">
        <v>143409204</v>
      </c>
      <c r="B3799" s="41" t="s">
        <v>189</v>
      </c>
      <c r="C3799" s="83" t="s">
        <v>124</v>
      </c>
      <c r="D3799" s="59">
        <v>2135</v>
      </c>
      <c r="E3799" s="58" t="s">
        <v>235</v>
      </c>
    </row>
    <row r="3800" spans="1:5" x14ac:dyDescent="0.15">
      <c r="A3800" s="84">
        <v>143409204</v>
      </c>
      <c r="B3800" s="41" t="s">
        <v>189</v>
      </c>
      <c r="C3800" s="83" t="s">
        <v>124</v>
      </c>
      <c r="D3800" s="61">
        <v>1230</v>
      </c>
      <c r="E3800" s="58" t="s">
        <v>235</v>
      </c>
    </row>
    <row r="3801" spans="1:5" x14ac:dyDescent="0.15">
      <c r="A3801" s="82">
        <v>143409205</v>
      </c>
      <c r="B3801" s="41" t="s">
        <v>191</v>
      </c>
      <c r="C3801" s="83" t="s">
        <v>144</v>
      </c>
      <c r="D3801" s="59">
        <v>3620</v>
      </c>
      <c r="E3801" s="58" t="s">
        <v>235</v>
      </c>
    </row>
    <row r="3802" spans="1:5" x14ac:dyDescent="0.15">
      <c r="A3802" s="82">
        <v>143409209</v>
      </c>
      <c r="B3802" s="41" t="s">
        <v>188</v>
      </c>
      <c r="C3802" s="83" t="s">
        <v>37</v>
      </c>
      <c r="D3802" s="59">
        <v>2506</v>
      </c>
      <c r="E3802" s="58" t="s">
        <v>235</v>
      </c>
    </row>
    <row r="3803" spans="1:5" x14ac:dyDescent="0.15">
      <c r="A3803" s="82">
        <v>143409209</v>
      </c>
      <c r="B3803" s="41" t="s">
        <v>188</v>
      </c>
      <c r="C3803" s="83" t="s">
        <v>37</v>
      </c>
      <c r="D3803" s="59">
        <v>232</v>
      </c>
      <c r="E3803" s="58" t="s">
        <v>235</v>
      </c>
    </row>
    <row r="3804" spans="1:5" x14ac:dyDescent="0.15">
      <c r="A3804" s="82">
        <v>143409209</v>
      </c>
      <c r="B3804" s="41" t="s">
        <v>188</v>
      </c>
      <c r="C3804" s="83" t="s">
        <v>37</v>
      </c>
      <c r="D3804" s="59">
        <v>4176</v>
      </c>
      <c r="E3804" s="58" t="s">
        <v>235</v>
      </c>
    </row>
    <row r="3805" spans="1:5" x14ac:dyDescent="0.15">
      <c r="A3805" s="82">
        <v>143409211</v>
      </c>
      <c r="B3805" s="41" t="s">
        <v>188</v>
      </c>
      <c r="C3805" s="83" t="s">
        <v>37</v>
      </c>
      <c r="D3805" s="59">
        <v>4455</v>
      </c>
      <c r="E3805" s="58" t="s">
        <v>235</v>
      </c>
    </row>
    <row r="3806" spans="1:5" x14ac:dyDescent="0.15">
      <c r="A3806" s="82">
        <v>143409211</v>
      </c>
      <c r="B3806" s="41" t="s">
        <v>188</v>
      </c>
      <c r="C3806" s="83" t="s">
        <v>37</v>
      </c>
      <c r="D3806" s="59">
        <v>4455</v>
      </c>
      <c r="E3806" s="58" t="s">
        <v>235</v>
      </c>
    </row>
    <row r="3807" spans="1:5" x14ac:dyDescent="0.15">
      <c r="A3807" s="82">
        <v>143409216</v>
      </c>
      <c r="B3807" s="41" t="s">
        <v>189</v>
      </c>
      <c r="C3807" s="83" t="s">
        <v>37</v>
      </c>
      <c r="D3807" s="59">
        <v>557</v>
      </c>
      <c r="E3807" s="58" t="s">
        <v>235</v>
      </c>
    </row>
    <row r="3808" spans="1:5" x14ac:dyDescent="0.15">
      <c r="A3808" s="84">
        <v>143409216</v>
      </c>
      <c r="B3808" s="41" t="s">
        <v>189</v>
      </c>
      <c r="C3808" s="83" t="s">
        <v>37</v>
      </c>
      <c r="D3808" s="61">
        <v>418</v>
      </c>
      <c r="E3808" s="58" t="s">
        <v>235</v>
      </c>
    </row>
    <row r="3809" spans="1:5" x14ac:dyDescent="0.15">
      <c r="A3809" s="84">
        <v>143409224</v>
      </c>
      <c r="B3809" s="41" t="s">
        <v>189</v>
      </c>
      <c r="C3809" s="83" t="s">
        <v>144</v>
      </c>
      <c r="D3809" s="61">
        <v>4826</v>
      </c>
      <c r="E3809" s="58" t="s">
        <v>235</v>
      </c>
    </row>
    <row r="3810" spans="1:5" x14ac:dyDescent="0.15">
      <c r="A3810" s="84">
        <v>143409235</v>
      </c>
      <c r="B3810" s="41" t="s">
        <v>189</v>
      </c>
      <c r="C3810" s="83" t="s">
        <v>144</v>
      </c>
      <c r="D3810" s="61">
        <v>11136</v>
      </c>
      <c r="E3810" s="58" t="s">
        <v>235</v>
      </c>
    </row>
    <row r="3811" spans="1:5" x14ac:dyDescent="0.15">
      <c r="A3811" s="84">
        <v>143409237</v>
      </c>
      <c r="B3811" s="41" t="s">
        <v>189</v>
      </c>
      <c r="C3811" s="83" t="s">
        <v>7</v>
      </c>
      <c r="D3811" s="61">
        <v>891</v>
      </c>
      <c r="E3811" s="58" t="s">
        <v>235</v>
      </c>
    </row>
    <row r="3812" spans="1:5" x14ac:dyDescent="0.15">
      <c r="A3812" s="84">
        <v>143409250</v>
      </c>
      <c r="B3812" s="41" t="s">
        <v>188</v>
      </c>
      <c r="C3812" s="83" t="s">
        <v>37</v>
      </c>
      <c r="D3812" s="61">
        <v>4176</v>
      </c>
      <c r="E3812" s="58" t="s">
        <v>235</v>
      </c>
    </row>
    <row r="3813" spans="1:5" x14ac:dyDescent="0.15">
      <c r="A3813" s="84">
        <v>143409251</v>
      </c>
      <c r="B3813" s="41" t="s">
        <v>188</v>
      </c>
      <c r="C3813" s="83" t="s">
        <v>37</v>
      </c>
      <c r="D3813" s="61">
        <v>2228</v>
      </c>
      <c r="E3813" s="58" t="s">
        <v>235</v>
      </c>
    </row>
    <row r="3814" spans="1:5" x14ac:dyDescent="0.15">
      <c r="A3814" s="84">
        <v>143409251</v>
      </c>
      <c r="B3814" s="41" t="s">
        <v>188</v>
      </c>
      <c r="C3814" s="83" t="s">
        <v>37</v>
      </c>
      <c r="D3814" s="61">
        <v>1485</v>
      </c>
      <c r="E3814" s="58" t="s">
        <v>235</v>
      </c>
    </row>
    <row r="3815" spans="1:5" x14ac:dyDescent="0.15">
      <c r="A3815" s="82">
        <v>143409251</v>
      </c>
      <c r="B3815" s="41" t="s">
        <v>188</v>
      </c>
      <c r="C3815" s="83" t="s">
        <v>37</v>
      </c>
      <c r="D3815" s="59">
        <v>2228</v>
      </c>
      <c r="E3815" s="58" t="s">
        <v>235</v>
      </c>
    </row>
    <row r="3816" spans="1:5" x14ac:dyDescent="0.15">
      <c r="A3816" s="84">
        <v>143409269</v>
      </c>
      <c r="B3816" s="41" t="s">
        <v>188</v>
      </c>
      <c r="C3816" s="83" t="s">
        <v>144</v>
      </c>
      <c r="D3816" s="61">
        <v>3620</v>
      </c>
      <c r="E3816" s="58" t="s">
        <v>235</v>
      </c>
    </row>
    <row r="3817" spans="1:5" x14ac:dyDescent="0.15">
      <c r="A3817" s="84">
        <v>143419283</v>
      </c>
      <c r="B3817" s="41" t="s">
        <v>189</v>
      </c>
      <c r="C3817" s="83" t="s">
        <v>37</v>
      </c>
      <c r="D3817" s="61">
        <v>232</v>
      </c>
      <c r="E3817" s="58" t="s">
        <v>235</v>
      </c>
    </row>
    <row r="3818" spans="1:5" x14ac:dyDescent="0.15">
      <c r="A3818" s="84">
        <v>143419284</v>
      </c>
      <c r="B3818" s="41" t="s">
        <v>189</v>
      </c>
      <c r="C3818" s="83" t="s">
        <v>37</v>
      </c>
      <c r="D3818" s="61">
        <v>1114</v>
      </c>
      <c r="E3818" s="58" t="s">
        <v>235</v>
      </c>
    </row>
    <row r="3819" spans="1:5" x14ac:dyDescent="0.15">
      <c r="A3819" s="82">
        <v>143419284</v>
      </c>
      <c r="B3819" s="41" t="s">
        <v>189</v>
      </c>
      <c r="C3819" s="83" t="s">
        <v>37</v>
      </c>
      <c r="D3819" s="59">
        <v>7424</v>
      </c>
      <c r="E3819" s="58" t="s">
        <v>235</v>
      </c>
    </row>
    <row r="3820" spans="1:5" x14ac:dyDescent="0.15">
      <c r="A3820" s="84">
        <v>143419284</v>
      </c>
      <c r="B3820" s="41" t="s">
        <v>189</v>
      </c>
      <c r="C3820" s="83" t="s">
        <v>37</v>
      </c>
      <c r="D3820" s="61">
        <v>1485</v>
      </c>
      <c r="E3820" s="58" t="s">
        <v>235</v>
      </c>
    </row>
    <row r="3821" spans="1:5" x14ac:dyDescent="0.15">
      <c r="A3821" s="82">
        <v>143419285</v>
      </c>
      <c r="B3821" s="41" t="s">
        <v>189</v>
      </c>
      <c r="C3821" s="83" t="s">
        <v>37</v>
      </c>
      <c r="D3821" s="59">
        <v>1504</v>
      </c>
      <c r="E3821" s="58" t="s">
        <v>235</v>
      </c>
    </row>
    <row r="3822" spans="1:5" x14ac:dyDescent="0.15">
      <c r="A3822" s="82">
        <v>143419300</v>
      </c>
      <c r="B3822" s="41" t="s">
        <v>189</v>
      </c>
      <c r="C3822" s="83" t="s">
        <v>144</v>
      </c>
      <c r="D3822" s="59">
        <v>11136</v>
      </c>
      <c r="E3822" s="58" t="s">
        <v>235</v>
      </c>
    </row>
    <row r="3823" spans="1:5" x14ac:dyDescent="0.15">
      <c r="A3823" s="84">
        <v>143419301</v>
      </c>
      <c r="B3823" s="41" t="s">
        <v>189</v>
      </c>
      <c r="C3823" s="83" t="s">
        <v>144</v>
      </c>
      <c r="D3823" s="61">
        <v>22272</v>
      </c>
      <c r="E3823" s="58" t="s">
        <v>235</v>
      </c>
    </row>
    <row r="3824" spans="1:5" x14ac:dyDescent="0.15">
      <c r="A3824" s="82">
        <v>143419307</v>
      </c>
      <c r="B3824" s="41" t="s">
        <v>189</v>
      </c>
      <c r="C3824" s="83" t="s">
        <v>37</v>
      </c>
      <c r="D3824" s="59">
        <v>1671</v>
      </c>
      <c r="E3824" s="58" t="s">
        <v>235</v>
      </c>
    </row>
    <row r="3825" spans="1:5" x14ac:dyDescent="0.15">
      <c r="A3825" s="84">
        <v>143419307</v>
      </c>
      <c r="B3825" s="41" t="s">
        <v>189</v>
      </c>
      <c r="C3825" s="83" t="s">
        <v>37</v>
      </c>
      <c r="D3825" s="61">
        <v>5940</v>
      </c>
      <c r="E3825" s="58" t="s">
        <v>235</v>
      </c>
    </row>
    <row r="3826" spans="1:5" x14ac:dyDescent="0.15">
      <c r="A3826" s="82">
        <v>143419307</v>
      </c>
      <c r="B3826" s="41" t="s">
        <v>189</v>
      </c>
      <c r="C3826" s="83" t="s">
        <v>37</v>
      </c>
      <c r="D3826" s="59">
        <v>3341</v>
      </c>
      <c r="E3826" s="58" t="s">
        <v>235</v>
      </c>
    </row>
    <row r="3827" spans="1:5" x14ac:dyDescent="0.15">
      <c r="A3827" s="84">
        <v>143419307</v>
      </c>
      <c r="B3827" s="41" t="s">
        <v>189</v>
      </c>
      <c r="C3827" s="83" t="s">
        <v>37</v>
      </c>
      <c r="D3827" s="61">
        <v>1485</v>
      </c>
      <c r="E3827" s="58" t="s">
        <v>235</v>
      </c>
    </row>
    <row r="3828" spans="1:5" x14ac:dyDescent="0.15">
      <c r="A3828" s="82">
        <v>143419308</v>
      </c>
      <c r="B3828" s="41" t="s">
        <v>189</v>
      </c>
      <c r="C3828" s="83" t="s">
        <v>37</v>
      </c>
      <c r="D3828" s="59">
        <v>140</v>
      </c>
      <c r="E3828" s="58" t="s">
        <v>235</v>
      </c>
    </row>
    <row r="3829" spans="1:5" x14ac:dyDescent="0.15">
      <c r="A3829" s="84">
        <v>143419308</v>
      </c>
      <c r="B3829" s="41" t="s">
        <v>189</v>
      </c>
      <c r="C3829" s="83" t="s">
        <v>37</v>
      </c>
      <c r="D3829" s="61">
        <v>1671</v>
      </c>
      <c r="E3829" s="58" t="s">
        <v>235</v>
      </c>
    </row>
    <row r="3830" spans="1:5" x14ac:dyDescent="0.15">
      <c r="A3830" s="82">
        <v>143419310</v>
      </c>
      <c r="B3830" s="41" t="s">
        <v>189</v>
      </c>
      <c r="C3830" s="83" t="s">
        <v>37</v>
      </c>
      <c r="D3830" s="59">
        <v>279</v>
      </c>
      <c r="E3830" s="58" t="s">
        <v>235</v>
      </c>
    </row>
    <row r="3831" spans="1:5" x14ac:dyDescent="0.15">
      <c r="A3831" s="84">
        <v>143419310</v>
      </c>
      <c r="B3831" s="41" t="s">
        <v>189</v>
      </c>
      <c r="C3831" s="83" t="s">
        <v>37</v>
      </c>
      <c r="D3831" s="61">
        <v>279</v>
      </c>
      <c r="E3831" s="58" t="s">
        <v>235</v>
      </c>
    </row>
    <row r="3832" spans="1:5" x14ac:dyDescent="0.15">
      <c r="A3832" s="82">
        <v>143419310</v>
      </c>
      <c r="B3832" s="41" t="s">
        <v>189</v>
      </c>
      <c r="C3832" s="83" t="s">
        <v>37</v>
      </c>
      <c r="D3832" s="59">
        <v>836</v>
      </c>
      <c r="E3832" s="58" t="s">
        <v>235</v>
      </c>
    </row>
    <row r="3833" spans="1:5" x14ac:dyDescent="0.15">
      <c r="A3833" s="84">
        <v>143419310</v>
      </c>
      <c r="B3833" s="41" t="s">
        <v>189</v>
      </c>
      <c r="C3833" s="83" t="s">
        <v>37</v>
      </c>
      <c r="D3833" s="61">
        <v>557</v>
      </c>
      <c r="E3833" s="58" t="s">
        <v>235</v>
      </c>
    </row>
    <row r="3834" spans="1:5" x14ac:dyDescent="0.15">
      <c r="A3834" s="82">
        <v>143419332</v>
      </c>
      <c r="B3834" s="41" t="s">
        <v>189</v>
      </c>
      <c r="C3834" s="83" t="s">
        <v>37</v>
      </c>
      <c r="D3834" s="59">
        <v>1114</v>
      </c>
      <c r="E3834" s="58" t="s">
        <v>235</v>
      </c>
    </row>
    <row r="3835" spans="1:5" x14ac:dyDescent="0.15">
      <c r="A3835" s="82">
        <v>143419332</v>
      </c>
      <c r="B3835" s="41" t="s">
        <v>189</v>
      </c>
      <c r="C3835" s="83" t="s">
        <v>37</v>
      </c>
      <c r="D3835" s="59">
        <v>7424</v>
      </c>
      <c r="E3835" s="58" t="s">
        <v>235</v>
      </c>
    </row>
    <row r="3836" spans="1:5" x14ac:dyDescent="0.15">
      <c r="A3836" s="84">
        <v>143419332</v>
      </c>
      <c r="B3836" s="41" t="s">
        <v>189</v>
      </c>
      <c r="C3836" s="83" t="s">
        <v>37</v>
      </c>
      <c r="D3836" s="61">
        <v>4455</v>
      </c>
      <c r="E3836" s="58" t="s">
        <v>235</v>
      </c>
    </row>
    <row r="3837" spans="1:5" x14ac:dyDescent="0.15">
      <c r="A3837" s="82">
        <v>143419332</v>
      </c>
      <c r="B3837" s="41" t="s">
        <v>189</v>
      </c>
      <c r="C3837" s="83" t="s">
        <v>37</v>
      </c>
      <c r="D3837" s="59">
        <v>1485</v>
      </c>
      <c r="E3837" s="58" t="s">
        <v>235</v>
      </c>
    </row>
    <row r="3838" spans="1:5" x14ac:dyDescent="0.15">
      <c r="A3838" s="84">
        <v>143419333</v>
      </c>
      <c r="B3838" s="41" t="s">
        <v>189</v>
      </c>
      <c r="C3838" s="83" t="s">
        <v>37</v>
      </c>
      <c r="D3838" s="61">
        <v>836</v>
      </c>
      <c r="E3838" s="58" t="s">
        <v>235</v>
      </c>
    </row>
    <row r="3839" spans="1:5" x14ac:dyDescent="0.15">
      <c r="A3839" s="82">
        <v>143419333</v>
      </c>
      <c r="B3839" s="41" t="s">
        <v>189</v>
      </c>
      <c r="C3839" s="83" t="s">
        <v>37</v>
      </c>
      <c r="D3839" s="59">
        <v>464</v>
      </c>
      <c r="E3839" s="58" t="s">
        <v>235</v>
      </c>
    </row>
    <row r="3840" spans="1:5" x14ac:dyDescent="0.15">
      <c r="A3840" s="82">
        <v>143419333</v>
      </c>
      <c r="B3840" s="41" t="s">
        <v>189</v>
      </c>
      <c r="C3840" s="83" t="s">
        <v>37</v>
      </c>
      <c r="D3840" s="59">
        <v>4176</v>
      </c>
      <c r="E3840" s="58" t="s">
        <v>235</v>
      </c>
    </row>
    <row r="3841" spans="1:5" x14ac:dyDescent="0.15">
      <c r="A3841" s="84">
        <v>143419333</v>
      </c>
      <c r="B3841" s="41" t="s">
        <v>189</v>
      </c>
      <c r="C3841" s="83" t="s">
        <v>37</v>
      </c>
      <c r="D3841" s="61">
        <v>232</v>
      </c>
      <c r="E3841" s="58" t="s">
        <v>235</v>
      </c>
    </row>
    <row r="3842" spans="1:5" x14ac:dyDescent="0.15">
      <c r="A3842" s="82">
        <v>143419343</v>
      </c>
      <c r="B3842" s="41" t="s">
        <v>189</v>
      </c>
      <c r="C3842" s="83" t="s">
        <v>37</v>
      </c>
      <c r="D3842" s="59">
        <v>140</v>
      </c>
      <c r="E3842" s="58" t="s">
        <v>235</v>
      </c>
    </row>
    <row r="3843" spans="1:5" x14ac:dyDescent="0.15">
      <c r="A3843" s="84">
        <v>143419343</v>
      </c>
      <c r="B3843" s="41" t="s">
        <v>189</v>
      </c>
      <c r="C3843" s="83" t="s">
        <v>37</v>
      </c>
      <c r="D3843" s="61">
        <v>279</v>
      </c>
      <c r="E3843" s="58" t="s">
        <v>235</v>
      </c>
    </row>
    <row r="3844" spans="1:5" x14ac:dyDescent="0.15">
      <c r="A3844" s="82">
        <v>143419343</v>
      </c>
      <c r="B3844" s="41" t="s">
        <v>189</v>
      </c>
      <c r="C3844" s="83" t="s">
        <v>37</v>
      </c>
      <c r="D3844" s="59">
        <v>1114</v>
      </c>
      <c r="E3844" s="58" t="s">
        <v>235</v>
      </c>
    </row>
    <row r="3845" spans="1:5" x14ac:dyDescent="0.15">
      <c r="A3845" s="84">
        <v>143419343</v>
      </c>
      <c r="B3845" s="41" t="s">
        <v>189</v>
      </c>
      <c r="C3845" s="83" t="s">
        <v>37</v>
      </c>
      <c r="D3845" s="61">
        <v>418</v>
      </c>
      <c r="E3845" s="58" t="s">
        <v>235</v>
      </c>
    </row>
    <row r="3846" spans="1:5" x14ac:dyDescent="0.15">
      <c r="A3846" s="82">
        <v>143419356</v>
      </c>
      <c r="B3846" s="41" t="s">
        <v>189</v>
      </c>
      <c r="C3846" s="83" t="s">
        <v>37</v>
      </c>
      <c r="D3846" s="59">
        <v>1671</v>
      </c>
      <c r="E3846" s="58" t="s">
        <v>235</v>
      </c>
    </row>
    <row r="3847" spans="1:5" x14ac:dyDescent="0.15">
      <c r="A3847" s="84">
        <v>143419356</v>
      </c>
      <c r="B3847" s="41" t="s">
        <v>189</v>
      </c>
      <c r="C3847" s="83" t="s">
        <v>37</v>
      </c>
      <c r="D3847" s="61">
        <v>5940</v>
      </c>
      <c r="E3847" s="58" t="s">
        <v>235</v>
      </c>
    </row>
    <row r="3848" spans="1:5" x14ac:dyDescent="0.15">
      <c r="A3848" s="84">
        <v>143419356</v>
      </c>
      <c r="B3848" s="41" t="s">
        <v>189</v>
      </c>
      <c r="C3848" s="83" t="s">
        <v>37</v>
      </c>
      <c r="D3848" s="61">
        <v>4455</v>
      </c>
      <c r="E3848" s="58" t="s">
        <v>235</v>
      </c>
    </row>
    <row r="3849" spans="1:5" x14ac:dyDescent="0.15">
      <c r="A3849" s="82">
        <v>143419356</v>
      </c>
      <c r="B3849" s="41" t="s">
        <v>189</v>
      </c>
      <c r="C3849" s="83" t="s">
        <v>37</v>
      </c>
      <c r="D3849" s="59">
        <v>2970</v>
      </c>
      <c r="E3849" s="58" t="s">
        <v>235</v>
      </c>
    </row>
    <row r="3850" spans="1:5" x14ac:dyDescent="0.15">
      <c r="A3850" s="84">
        <v>143419360</v>
      </c>
      <c r="B3850" s="41" t="s">
        <v>189</v>
      </c>
      <c r="C3850" s="83" t="s">
        <v>37</v>
      </c>
      <c r="D3850" s="61">
        <v>464</v>
      </c>
      <c r="E3850" s="58" t="s">
        <v>235</v>
      </c>
    </row>
    <row r="3851" spans="1:5" x14ac:dyDescent="0.15">
      <c r="A3851" s="82">
        <v>143419360</v>
      </c>
      <c r="B3851" s="41" t="s">
        <v>189</v>
      </c>
      <c r="C3851" s="83" t="s">
        <v>37</v>
      </c>
      <c r="D3851" s="59">
        <v>8352</v>
      </c>
      <c r="E3851" s="58" t="s">
        <v>235</v>
      </c>
    </row>
    <row r="3852" spans="1:5" x14ac:dyDescent="0.15">
      <c r="A3852" s="84">
        <v>143419360</v>
      </c>
      <c r="B3852" s="41" t="s">
        <v>189</v>
      </c>
      <c r="C3852" s="83" t="s">
        <v>37</v>
      </c>
      <c r="D3852" s="61">
        <v>2005</v>
      </c>
      <c r="E3852" s="58" t="s">
        <v>235</v>
      </c>
    </row>
    <row r="3853" spans="1:5" x14ac:dyDescent="0.15">
      <c r="A3853" s="82">
        <v>143419365</v>
      </c>
      <c r="B3853" s="41" t="s">
        <v>189</v>
      </c>
      <c r="C3853" s="83" t="s">
        <v>37</v>
      </c>
      <c r="D3853" s="59">
        <v>140</v>
      </c>
      <c r="E3853" s="58" t="s">
        <v>235</v>
      </c>
    </row>
    <row r="3854" spans="1:5" x14ac:dyDescent="0.15">
      <c r="A3854" s="82">
        <v>143419376</v>
      </c>
      <c r="B3854" s="41" t="s">
        <v>189</v>
      </c>
      <c r="C3854" s="83" t="s">
        <v>124</v>
      </c>
      <c r="D3854" s="59">
        <v>780</v>
      </c>
      <c r="E3854" s="58" t="s">
        <v>235</v>
      </c>
    </row>
    <row r="3855" spans="1:5" x14ac:dyDescent="0.15">
      <c r="A3855" s="82">
        <v>143419407</v>
      </c>
      <c r="B3855" s="41" t="s">
        <v>189</v>
      </c>
      <c r="C3855" s="83" t="s">
        <v>37</v>
      </c>
      <c r="D3855" s="59">
        <v>279</v>
      </c>
      <c r="E3855" s="58" t="s">
        <v>235</v>
      </c>
    </row>
    <row r="3856" spans="1:5" x14ac:dyDescent="0.15">
      <c r="A3856" s="84">
        <v>143419407</v>
      </c>
      <c r="B3856" s="41" t="s">
        <v>189</v>
      </c>
      <c r="C3856" s="83" t="s">
        <v>37</v>
      </c>
      <c r="D3856" s="61">
        <v>464</v>
      </c>
      <c r="E3856" s="58" t="s">
        <v>235</v>
      </c>
    </row>
    <row r="3857" spans="1:5" x14ac:dyDescent="0.15">
      <c r="A3857" s="84">
        <v>143419409</v>
      </c>
      <c r="B3857" s="41" t="s">
        <v>189</v>
      </c>
      <c r="C3857" s="83" t="s">
        <v>37</v>
      </c>
      <c r="D3857" s="61">
        <v>1114</v>
      </c>
      <c r="E3857" s="58" t="s">
        <v>235</v>
      </c>
    </row>
    <row r="3858" spans="1:5" x14ac:dyDescent="0.15">
      <c r="A3858" s="82">
        <v>143419409</v>
      </c>
      <c r="B3858" s="41" t="s">
        <v>189</v>
      </c>
      <c r="C3858" s="83" t="s">
        <v>37</v>
      </c>
      <c r="D3858" s="59">
        <v>5940</v>
      </c>
      <c r="E3858" s="58" t="s">
        <v>235</v>
      </c>
    </row>
    <row r="3859" spans="1:5" x14ac:dyDescent="0.15">
      <c r="A3859" s="82">
        <v>143419418</v>
      </c>
      <c r="B3859" s="41" t="s">
        <v>189</v>
      </c>
      <c r="C3859" s="83" t="s">
        <v>78</v>
      </c>
      <c r="D3859" s="59">
        <v>743</v>
      </c>
      <c r="E3859" s="58" t="s">
        <v>235</v>
      </c>
    </row>
    <row r="3860" spans="1:5" x14ac:dyDescent="0.15">
      <c r="A3860" s="84">
        <v>143419418</v>
      </c>
      <c r="B3860" s="41" t="s">
        <v>189</v>
      </c>
      <c r="C3860" s="83" t="s">
        <v>78</v>
      </c>
      <c r="D3860" s="61">
        <v>743</v>
      </c>
      <c r="E3860" s="58" t="s">
        <v>235</v>
      </c>
    </row>
    <row r="3861" spans="1:5" x14ac:dyDescent="0.15">
      <c r="A3861" s="84">
        <v>143419428</v>
      </c>
      <c r="B3861" s="41" t="s">
        <v>189</v>
      </c>
      <c r="C3861" s="83" t="s">
        <v>124</v>
      </c>
      <c r="D3861" s="61">
        <v>446</v>
      </c>
      <c r="E3861" s="58" t="s">
        <v>235</v>
      </c>
    </row>
    <row r="3862" spans="1:5" x14ac:dyDescent="0.15">
      <c r="A3862" s="84">
        <v>143429435</v>
      </c>
      <c r="B3862" s="41" t="s">
        <v>189</v>
      </c>
      <c r="C3862" s="83" t="s">
        <v>37</v>
      </c>
      <c r="D3862" s="61">
        <v>1671</v>
      </c>
      <c r="E3862" s="58" t="s">
        <v>235</v>
      </c>
    </row>
    <row r="3863" spans="1:5" x14ac:dyDescent="0.15">
      <c r="A3863" s="84">
        <v>143429435</v>
      </c>
      <c r="B3863" s="41" t="s">
        <v>189</v>
      </c>
      <c r="C3863" s="83" t="s">
        <v>37</v>
      </c>
      <c r="D3863" s="61">
        <v>8352</v>
      </c>
      <c r="E3863" s="58" t="s">
        <v>235</v>
      </c>
    </row>
    <row r="3864" spans="1:5" x14ac:dyDescent="0.15">
      <c r="A3864" s="84">
        <v>143429435</v>
      </c>
      <c r="B3864" s="41" t="s">
        <v>189</v>
      </c>
      <c r="C3864" s="83" t="s">
        <v>37</v>
      </c>
      <c r="D3864" s="61">
        <v>232</v>
      </c>
      <c r="E3864" s="58" t="s">
        <v>235</v>
      </c>
    </row>
    <row r="3865" spans="1:5" x14ac:dyDescent="0.15">
      <c r="A3865" s="82">
        <v>143429436</v>
      </c>
      <c r="B3865" s="41" t="s">
        <v>189</v>
      </c>
      <c r="C3865" s="83" t="s">
        <v>37</v>
      </c>
      <c r="D3865" s="59">
        <v>557</v>
      </c>
      <c r="E3865" s="58" t="s">
        <v>235</v>
      </c>
    </row>
    <row r="3866" spans="1:5" x14ac:dyDescent="0.15">
      <c r="A3866" s="84">
        <v>143429442</v>
      </c>
      <c r="B3866" s="41" t="s">
        <v>189</v>
      </c>
      <c r="C3866" s="83" t="s">
        <v>144</v>
      </c>
      <c r="D3866" s="61">
        <v>14255</v>
      </c>
      <c r="E3866" s="58" t="s">
        <v>235</v>
      </c>
    </row>
    <row r="3867" spans="1:5" x14ac:dyDescent="0.15">
      <c r="A3867" s="82">
        <v>143429450</v>
      </c>
      <c r="B3867" s="41" t="s">
        <v>189</v>
      </c>
      <c r="C3867" s="83" t="s">
        <v>37</v>
      </c>
      <c r="D3867" s="59">
        <v>859</v>
      </c>
      <c r="E3867" s="58" t="s">
        <v>235</v>
      </c>
    </row>
    <row r="3868" spans="1:5" x14ac:dyDescent="0.15">
      <c r="A3868" s="82">
        <v>143429456</v>
      </c>
      <c r="B3868" s="41" t="s">
        <v>189</v>
      </c>
      <c r="C3868" s="83" t="s">
        <v>78</v>
      </c>
      <c r="D3868" s="59">
        <v>3341</v>
      </c>
      <c r="E3868" s="58" t="s">
        <v>235</v>
      </c>
    </row>
    <row r="3869" spans="1:5" x14ac:dyDescent="0.15">
      <c r="A3869" s="84">
        <v>143429456</v>
      </c>
      <c r="B3869" s="41" t="s">
        <v>189</v>
      </c>
      <c r="C3869" s="83" t="s">
        <v>78</v>
      </c>
      <c r="D3869" s="61">
        <v>7239</v>
      </c>
      <c r="E3869" s="58" t="s">
        <v>235</v>
      </c>
    </row>
    <row r="3870" spans="1:5" x14ac:dyDescent="0.15">
      <c r="A3870" s="82">
        <v>143429456</v>
      </c>
      <c r="B3870" s="41" t="s">
        <v>189</v>
      </c>
      <c r="C3870" s="83" t="s">
        <v>78</v>
      </c>
      <c r="D3870" s="59">
        <v>17540</v>
      </c>
      <c r="E3870" s="58" t="s">
        <v>235</v>
      </c>
    </row>
    <row r="3871" spans="1:5" x14ac:dyDescent="0.15">
      <c r="A3871" s="82">
        <v>143429464</v>
      </c>
      <c r="B3871" s="41" t="s">
        <v>189</v>
      </c>
      <c r="C3871" s="83" t="s">
        <v>37</v>
      </c>
      <c r="D3871" s="59">
        <v>47</v>
      </c>
      <c r="E3871" s="58" t="s">
        <v>235</v>
      </c>
    </row>
    <row r="3872" spans="1:5" x14ac:dyDescent="0.15">
      <c r="A3872" s="84">
        <v>143429465</v>
      </c>
      <c r="B3872" s="41" t="s">
        <v>189</v>
      </c>
      <c r="C3872" s="83" t="s">
        <v>37</v>
      </c>
      <c r="D3872" s="61">
        <v>1114</v>
      </c>
      <c r="E3872" s="58" t="s">
        <v>235</v>
      </c>
    </row>
    <row r="3873" spans="1:5" x14ac:dyDescent="0.15">
      <c r="A3873" s="82">
        <v>143429465</v>
      </c>
      <c r="B3873" s="41" t="s">
        <v>189</v>
      </c>
      <c r="C3873" s="83" t="s">
        <v>37</v>
      </c>
      <c r="D3873" s="59">
        <v>4455</v>
      </c>
      <c r="E3873" s="58" t="s">
        <v>235</v>
      </c>
    </row>
    <row r="3874" spans="1:5" x14ac:dyDescent="0.15">
      <c r="A3874" s="84">
        <v>143429465</v>
      </c>
      <c r="B3874" s="41" t="s">
        <v>189</v>
      </c>
      <c r="C3874" s="83" t="s">
        <v>37</v>
      </c>
      <c r="D3874" s="61">
        <v>2228</v>
      </c>
      <c r="E3874" s="58" t="s">
        <v>235</v>
      </c>
    </row>
    <row r="3875" spans="1:5" x14ac:dyDescent="0.15">
      <c r="A3875" s="82">
        <v>143429471</v>
      </c>
      <c r="B3875" s="41" t="s">
        <v>189</v>
      </c>
      <c r="C3875" s="83" t="s">
        <v>144</v>
      </c>
      <c r="D3875" s="59">
        <v>11136</v>
      </c>
      <c r="E3875" s="58" t="s">
        <v>235</v>
      </c>
    </row>
    <row r="3876" spans="1:5" x14ac:dyDescent="0.15">
      <c r="A3876" s="84">
        <v>143429472</v>
      </c>
      <c r="B3876" s="41" t="s">
        <v>189</v>
      </c>
      <c r="C3876" s="83" t="s">
        <v>144</v>
      </c>
      <c r="D3876" s="61">
        <v>11136</v>
      </c>
      <c r="E3876" s="58" t="s">
        <v>235</v>
      </c>
    </row>
    <row r="3877" spans="1:5" x14ac:dyDescent="0.15">
      <c r="A3877" s="82">
        <v>143429475</v>
      </c>
      <c r="B3877" s="41" t="s">
        <v>189</v>
      </c>
      <c r="C3877" s="83" t="s">
        <v>7</v>
      </c>
      <c r="D3877" s="59">
        <v>1337</v>
      </c>
      <c r="E3877" s="58" t="s">
        <v>235</v>
      </c>
    </row>
    <row r="3878" spans="1:5" x14ac:dyDescent="0.15">
      <c r="A3878" s="84">
        <v>143429475</v>
      </c>
      <c r="B3878" s="41" t="s">
        <v>189</v>
      </c>
      <c r="C3878" s="83" t="s">
        <v>7</v>
      </c>
      <c r="D3878" s="61">
        <v>335</v>
      </c>
      <c r="E3878" s="58" t="s">
        <v>235</v>
      </c>
    </row>
    <row r="3879" spans="1:5" x14ac:dyDescent="0.15">
      <c r="A3879" s="84">
        <v>143429476</v>
      </c>
      <c r="B3879" s="41" t="s">
        <v>189</v>
      </c>
      <c r="C3879" s="83" t="s">
        <v>7</v>
      </c>
      <c r="D3879" s="61">
        <v>919</v>
      </c>
      <c r="E3879" s="58" t="s">
        <v>235</v>
      </c>
    </row>
    <row r="3880" spans="1:5" x14ac:dyDescent="0.15">
      <c r="A3880" s="82">
        <v>143429476</v>
      </c>
      <c r="B3880" s="41" t="s">
        <v>189</v>
      </c>
      <c r="C3880" s="83" t="s">
        <v>7</v>
      </c>
      <c r="D3880" s="59">
        <v>335</v>
      </c>
      <c r="E3880" s="58" t="s">
        <v>235</v>
      </c>
    </row>
    <row r="3881" spans="1:5" x14ac:dyDescent="0.15">
      <c r="A3881" s="84">
        <v>143429477</v>
      </c>
      <c r="B3881" s="41" t="s">
        <v>189</v>
      </c>
      <c r="C3881" s="83" t="s">
        <v>37</v>
      </c>
      <c r="D3881" s="61">
        <v>1601</v>
      </c>
      <c r="E3881" s="58" t="s">
        <v>235</v>
      </c>
    </row>
    <row r="3882" spans="1:5" x14ac:dyDescent="0.15">
      <c r="A3882" s="82">
        <v>143429478</v>
      </c>
      <c r="B3882" s="41" t="s">
        <v>189</v>
      </c>
      <c r="C3882" s="83" t="s">
        <v>7</v>
      </c>
      <c r="D3882" s="59">
        <v>3174</v>
      </c>
      <c r="E3882" s="58" t="s">
        <v>235</v>
      </c>
    </row>
    <row r="3883" spans="1:5" x14ac:dyDescent="0.15">
      <c r="A3883" s="84">
        <v>143429478</v>
      </c>
      <c r="B3883" s="41" t="s">
        <v>189</v>
      </c>
      <c r="C3883" s="83" t="s">
        <v>7</v>
      </c>
      <c r="D3883" s="61">
        <v>520</v>
      </c>
      <c r="E3883" s="58" t="s">
        <v>235</v>
      </c>
    </row>
    <row r="3884" spans="1:5" x14ac:dyDescent="0.15">
      <c r="A3884" s="82">
        <v>143429479</v>
      </c>
      <c r="B3884" s="41" t="s">
        <v>189</v>
      </c>
      <c r="C3884" s="83" t="s">
        <v>7</v>
      </c>
      <c r="D3884" s="59">
        <v>3174</v>
      </c>
      <c r="E3884" s="58" t="s">
        <v>235</v>
      </c>
    </row>
    <row r="3885" spans="1:5" x14ac:dyDescent="0.15">
      <c r="A3885" s="84">
        <v>143429479</v>
      </c>
      <c r="B3885" s="41" t="s">
        <v>189</v>
      </c>
      <c r="C3885" s="83" t="s">
        <v>7</v>
      </c>
      <c r="D3885" s="61">
        <v>520</v>
      </c>
      <c r="E3885" s="58" t="s">
        <v>235</v>
      </c>
    </row>
    <row r="3886" spans="1:5" x14ac:dyDescent="0.15">
      <c r="A3886" s="82">
        <v>143429480</v>
      </c>
      <c r="B3886" s="41" t="s">
        <v>189</v>
      </c>
      <c r="C3886" s="83" t="s">
        <v>37</v>
      </c>
      <c r="D3886" s="59">
        <v>279</v>
      </c>
      <c r="E3886" s="58" t="s">
        <v>235</v>
      </c>
    </row>
    <row r="3887" spans="1:5" x14ac:dyDescent="0.15">
      <c r="A3887" s="84">
        <v>143429480</v>
      </c>
      <c r="B3887" s="41" t="s">
        <v>189</v>
      </c>
      <c r="C3887" s="83" t="s">
        <v>37</v>
      </c>
      <c r="D3887" s="61">
        <v>836</v>
      </c>
      <c r="E3887" s="58" t="s">
        <v>235</v>
      </c>
    </row>
    <row r="3888" spans="1:5" x14ac:dyDescent="0.15">
      <c r="A3888" s="82">
        <v>143429480</v>
      </c>
      <c r="B3888" s="41" t="s">
        <v>189</v>
      </c>
      <c r="C3888" s="83" t="s">
        <v>37</v>
      </c>
      <c r="D3888" s="59">
        <v>836</v>
      </c>
      <c r="E3888" s="58" t="s">
        <v>235</v>
      </c>
    </row>
    <row r="3889" spans="1:5" x14ac:dyDescent="0.15">
      <c r="A3889" s="82">
        <v>143429483</v>
      </c>
      <c r="B3889" s="41" t="s">
        <v>190</v>
      </c>
      <c r="C3889" s="83" t="s">
        <v>78</v>
      </c>
      <c r="D3889" s="59">
        <v>7517</v>
      </c>
      <c r="E3889" s="58" t="s">
        <v>235</v>
      </c>
    </row>
    <row r="3890" spans="1:5" x14ac:dyDescent="0.15">
      <c r="A3890" s="82">
        <v>143429490</v>
      </c>
      <c r="B3890" s="41" t="s">
        <v>189</v>
      </c>
      <c r="C3890" s="83" t="s">
        <v>78</v>
      </c>
      <c r="D3890" s="59">
        <v>3898</v>
      </c>
      <c r="E3890" s="58" t="s">
        <v>235</v>
      </c>
    </row>
    <row r="3891" spans="1:5" x14ac:dyDescent="0.15">
      <c r="A3891" s="84">
        <v>143429490</v>
      </c>
      <c r="B3891" s="41" t="s">
        <v>189</v>
      </c>
      <c r="C3891" s="83" t="s">
        <v>78</v>
      </c>
      <c r="D3891" s="61">
        <v>22272</v>
      </c>
      <c r="E3891" s="58" t="s">
        <v>235</v>
      </c>
    </row>
    <row r="3892" spans="1:5" x14ac:dyDescent="0.15">
      <c r="A3892" s="82">
        <v>143429490</v>
      </c>
      <c r="B3892" s="41" t="s">
        <v>189</v>
      </c>
      <c r="C3892" s="83" t="s">
        <v>78</v>
      </c>
      <c r="D3892" s="59">
        <v>4385</v>
      </c>
      <c r="E3892" s="58" t="s">
        <v>235</v>
      </c>
    </row>
    <row r="3893" spans="1:5" x14ac:dyDescent="0.15">
      <c r="A3893" s="82">
        <v>143429508</v>
      </c>
      <c r="B3893" s="41" t="s">
        <v>189</v>
      </c>
      <c r="C3893" s="83" t="s">
        <v>37</v>
      </c>
      <c r="D3893" s="59">
        <v>1114</v>
      </c>
      <c r="E3893" s="58" t="s">
        <v>235</v>
      </c>
    </row>
    <row r="3894" spans="1:5" x14ac:dyDescent="0.15">
      <c r="A3894" s="84">
        <v>143429508</v>
      </c>
      <c r="B3894" s="41" t="s">
        <v>189</v>
      </c>
      <c r="C3894" s="83" t="s">
        <v>37</v>
      </c>
      <c r="D3894" s="61">
        <v>7424</v>
      </c>
      <c r="E3894" s="58" t="s">
        <v>235</v>
      </c>
    </row>
    <row r="3895" spans="1:5" x14ac:dyDescent="0.15">
      <c r="A3895" s="84">
        <v>143429508</v>
      </c>
      <c r="B3895" s="41" t="s">
        <v>189</v>
      </c>
      <c r="C3895" s="83" t="s">
        <v>37</v>
      </c>
      <c r="D3895" s="61">
        <v>4455</v>
      </c>
      <c r="E3895" s="58" t="s">
        <v>235</v>
      </c>
    </row>
    <row r="3896" spans="1:5" x14ac:dyDescent="0.15">
      <c r="A3896" s="84">
        <v>143429509</v>
      </c>
      <c r="B3896" s="41" t="s">
        <v>189</v>
      </c>
      <c r="C3896" s="83" t="s">
        <v>37</v>
      </c>
      <c r="D3896" s="61">
        <v>1671</v>
      </c>
      <c r="E3896" s="58" t="s">
        <v>235</v>
      </c>
    </row>
    <row r="3897" spans="1:5" x14ac:dyDescent="0.15">
      <c r="A3897" s="84">
        <v>143429509</v>
      </c>
      <c r="B3897" s="41" t="s">
        <v>189</v>
      </c>
      <c r="C3897" s="83" t="s">
        <v>37</v>
      </c>
      <c r="D3897" s="61">
        <v>232</v>
      </c>
      <c r="E3897" s="58" t="s">
        <v>235</v>
      </c>
    </row>
    <row r="3898" spans="1:5" x14ac:dyDescent="0.15">
      <c r="A3898" s="82">
        <v>143429538</v>
      </c>
      <c r="B3898" s="41" t="s">
        <v>189</v>
      </c>
      <c r="C3898" s="83" t="s">
        <v>37</v>
      </c>
      <c r="D3898" s="59">
        <v>836</v>
      </c>
      <c r="E3898" s="58" t="s">
        <v>235</v>
      </c>
    </row>
    <row r="3899" spans="1:5" x14ac:dyDescent="0.15">
      <c r="A3899" s="82">
        <v>143429538</v>
      </c>
      <c r="B3899" s="41" t="s">
        <v>189</v>
      </c>
      <c r="C3899" s="83" t="s">
        <v>37</v>
      </c>
      <c r="D3899" s="59">
        <v>4176</v>
      </c>
      <c r="E3899" s="58" t="s">
        <v>235</v>
      </c>
    </row>
    <row r="3900" spans="1:5" x14ac:dyDescent="0.15">
      <c r="A3900" s="84">
        <v>143429538</v>
      </c>
      <c r="B3900" s="41" t="s">
        <v>189</v>
      </c>
      <c r="C3900" s="83" t="s">
        <v>37</v>
      </c>
      <c r="D3900" s="61">
        <v>4009</v>
      </c>
      <c r="E3900" s="58" t="s">
        <v>235</v>
      </c>
    </row>
    <row r="3901" spans="1:5" x14ac:dyDescent="0.15">
      <c r="A3901" s="82">
        <v>143429539</v>
      </c>
      <c r="B3901" s="41" t="s">
        <v>189</v>
      </c>
      <c r="C3901" s="83" t="s">
        <v>37</v>
      </c>
      <c r="D3901" s="59">
        <v>6682</v>
      </c>
      <c r="E3901" s="58" t="s">
        <v>235</v>
      </c>
    </row>
    <row r="3902" spans="1:5" x14ac:dyDescent="0.15">
      <c r="A3902" s="84">
        <v>143429539</v>
      </c>
      <c r="B3902" s="41" t="s">
        <v>189</v>
      </c>
      <c r="C3902" s="83" t="s">
        <v>37</v>
      </c>
      <c r="D3902" s="61">
        <v>2970</v>
      </c>
      <c r="E3902" s="58" t="s">
        <v>235</v>
      </c>
    </row>
    <row r="3903" spans="1:5" x14ac:dyDescent="0.15">
      <c r="A3903" s="82">
        <v>143429553</v>
      </c>
      <c r="B3903" s="41" t="s">
        <v>189</v>
      </c>
      <c r="C3903" s="83" t="s">
        <v>37</v>
      </c>
      <c r="D3903" s="59">
        <v>279</v>
      </c>
      <c r="E3903" s="58" t="s">
        <v>235</v>
      </c>
    </row>
    <row r="3904" spans="1:5" x14ac:dyDescent="0.15">
      <c r="A3904" s="82">
        <v>143429584</v>
      </c>
      <c r="B3904" s="41" t="s">
        <v>189</v>
      </c>
      <c r="C3904" s="83" t="s">
        <v>37</v>
      </c>
      <c r="D3904" s="59">
        <v>24</v>
      </c>
      <c r="E3904" s="58" t="s">
        <v>235</v>
      </c>
    </row>
    <row r="3905" spans="1:5" x14ac:dyDescent="0.15">
      <c r="A3905" s="84">
        <v>143429584</v>
      </c>
      <c r="B3905" s="41" t="s">
        <v>189</v>
      </c>
      <c r="C3905" s="83" t="s">
        <v>37</v>
      </c>
      <c r="D3905" s="61">
        <v>140</v>
      </c>
      <c r="E3905" s="58" t="s">
        <v>235</v>
      </c>
    </row>
    <row r="3906" spans="1:5" x14ac:dyDescent="0.15">
      <c r="A3906" s="82">
        <v>143429584</v>
      </c>
      <c r="B3906" s="41" t="s">
        <v>189</v>
      </c>
      <c r="C3906" s="83" t="s">
        <v>37</v>
      </c>
      <c r="D3906" s="59">
        <v>836</v>
      </c>
      <c r="E3906" s="58" t="s">
        <v>235</v>
      </c>
    </row>
    <row r="3907" spans="1:5" x14ac:dyDescent="0.15">
      <c r="A3907" s="82">
        <v>143429584</v>
      </c>
      <c r="B3907" s="41" t="s">
        <v>189</v>
      </c>
      <c r="C3907" s="83" t="s">
        <v>37</v>
      </c>
      <c r="D3907" s="59">
        <v>696</v>
      </c>
      <c r="E3907" s="58" t="s">
        <v>235</v>
      </c>
    </row>
    <row r="3908" spans="1:5" x14ac:dyDescent="0.15">
      <c r="A3908" s="82">
        <v>143429584</v>
      </c>
      <c r="B3908" s="41" t="s">
        <v>189</v>
      </c>
      <c r="C3908" s="83" t="s">
        <v>37</v>
      </c>
      <c r="D3908" s="59">
        <v>8352</v>
      </c>
      <c r="E3908" s="58" t="s">
        <v>235</v>
      </c>
    </row>
    <row r="3909" spans="1:5" x14ac:dyDescent="0.15">
      <c r="A3909" s="84">
        <v>143429585</v>
      </c>
      <c r="B3909" s="41" t="s">
        <v>189</v>
      </c>
      <c r="C3909" s="83" t="s">
        <v>37</v>
      </c>
      <c r="D3909" s="61">
        <v>1485</v>
      </c>
      <c r="E3909" s="58" t="s">
        <v>235</v>
      </c>
    </row>
    <row r="3910" spans="1:5" x14ac:dyDescent="0.15">
      <c r="A3910" s="82">
        <v>143429585</v>
      </c>
      <c r="B3910" s="41" t="s">
        <v>189</v>
      </c>
      <c r="C3910" s="83" t="s">
        <v>37</v>
      </c>
      <c r="D3910" s="59">
        <v>4455</v>
      </c>
      <c r="E3910" s="58" t="s">
        <v>235</v>
      </c>
    </row>
    <row r="3911" spans="1:5" x14ac:dyDescent="0.15">
      <c r="A3911" s="84">
        <v>143429585</v>
      </c>
      <c r="B3911" s="41" t="s">
        <v>189</v>
      </c>
      <c r="C3911" s="83" t="s">
        <v>37</v>
      </c>
      <c r="D3911" s="61">
        <v>4455</v>
      </c>
      <c r="E3911" s="58" t="s">
        <v>235</v>
      </c>
    </row>
    <row r="3912" spans="1:5" x14ac:dyDescent="0.15">
      <c r="A3912" s="82">
        <v>143429586</v>
      </c>
      <c r="B3912" s="41" t="s">
        <v>189</v>
      </c>
      <c r="C3912" s="83" t="s">
        <v>37</v>
      </c>
      <c r="D3912" s="59">
        <v>140</v>
      </c>
      <c r="E3912" s="58" t="s">
        <v>235</v>
      </c>
    </row>
    <row r="3913" spans="1:5" x14ac:dyDescent="0.15">
      <c r="A3913" s="84">
        <v>143429586</v>
      </c>
      <c r="B3913" s="41" t="s">
        <v>189</v>
      </c>
      <c r="C3913" s="83" t="s">
        <v>37</v>
      </c>
      <c r="D3913" s="61">
        <v>209</v>
      </c>
      <c r="E3913" s="58" t="s">
        <v>235</v>
      </c>
    </row>
    <row r="3914" spans="1:5" x14ac:dyDescent="0.15">
      <c r="A3914" s="82">
        <v>143429586</v>
      </c>
      <c r="B3914" s="41" t="s">
        <v>189</v>
      </c>
      <c r="C3914" s="83" t="s">
        <v>37</v>
      </c>
      <c r="D3914" s="59">
        <v>279</v>
      </c>
      <c r="E3914" s="58" t="s">
        <v>235</v>
      </c>
    </row>
    <row r="3915" spans="1:5" x14ac:dyDescent="0.15">
      <c r="A3915" s="82">
        <v>143429592</v>
      </c>
      <c r="B3915" s="41" t="s">
        <v>189</v>
      </c>
      <c r="C3915" s="83" t="s">
        <v>144</v>
      </c>
      <c r="D3915" s="59">
        <v>6615</v>
      </c>
      <c r="E3915" s="58" t="s">
        <v>235</v>
      </c>
    </row>
    <row r="3916" spans="1:5" x14ac:dyDescent="0.15">
      <c r="A3916" s="84">
        <v>143429592</v>
      </c>
      <c r="B3916" s="41" t="s">
        <v>189</v>
      </c>
      <c r="C3916" s="83" t="s">
        <v>144</v>
      </c>
      <c r="D3916" s="61">
        <v>13364</v>
      </c>
      <c r="E3916" s="58" t="s">
        <v>235</v>
      </c>
    </row>
    <row r="3917" spans="1:5" x14ac:dyDescent="0.15">
      <c r="A3917" s="82">
        <v>143429592</v>
      </c>
      <c r="B3917" s="41" t="s">
        <v>189</v>
      </c>
      <c r="C3917" s="83" t="s">
        <v>144</v>
      </c>
      <c r="D3917" s="59">
        <v>3358</v>
      </c>
      <c r="E3917" s="58" t="s">
        <v>235</v>
      </c>
    </row>
    <row r="3918" spans="1:5" x14ac:dyDescent="0.15">
      <c r="A3918" s="84">
        <v>143429593</v>
      </c>
      <c r="B3918" s="41" t="s">
        <v>189</v>
      </c>
      <c r="C3918" s="83" t="s">
        <v>78</v>
      </c>
      <c r="D3918" s="61">
        <v>1003</v>
      </c>
      <c r="E3918" s="58" t="s">
        <v>235</v>
      </c>
    </row>
    <row r="3919" spans="1:5" x14ac:dyDescent="0.15">
      <c r="A3919" s="82">
        <v>143429593</v>
      </c>
      <c r="B3919" s="41" t="s">
        <v>189</v>
      </c>
      <c r="C3919" s="83" t="s">
        <v>78</v>
      </c>
      <c r="D3919" s="59">
        <v>1300</v>
      </c>
      <c r="E3919" s="58" t="s">
        <v>235</v>
      </c>
    </row>
    <row r="3920" spans="1:5" x14ac:dyDescent="0.15">
      <c r="A3920" s="84">
        <v>143429599</v>
      </c>
      <c r="B3920" s="41" t="s">
        <v>189</v>
      </c>
      <c r="C3920" s="83" t="s">
        <v>7</v>
      </c>
      <c r="D3920" s="61">
        <v>1420</v>
      </c>
      <c r="E3920" s="58" t="s">
        <v>235</v>
      </c>
    </row>
    <row r="3921" spans="1:5" x14ac:dyDescent="0.15">
      <c r="A3921" s="82">
        <v>143429600</v>
      </c>
      <c r="B3921" s="41" t="s">
        <v>189</v>
      </c>
      <c r="C3921" s="83" t="s">
        <v>7</v>
      </c>
      <c r="D3921" s="59">
        <v>1671</v>
      </c>
      <c r="E3921" s="58" t="s">
        <v>235</v>
      </c>
    </row>
    <row r="3922" spans="1:5" x14ac:dyDescent="0.15">
      <c r="A3922" s="82">
        <v>143429604</v>
      </c>
      <c r="B3922" s="41" t="s">
        <v>189</v>
      </c>
      <c r="C3922" s="83" t="s">
        <v>7</v>
      </c>
      <c r="D3922" s="59">
        <v>232</v>
      </c>
      <c r="E3922" s="58" t="s">
        <v>235</v>
      </c>
    </row>
    <row r="3923" spans="1:5" x14ac:dyDescent="0.15">
      <c r="A3923" s="84">
        <v>143429604</v>
      </c>
      <c r="B3923" s="41" t="s">
        <v>189</v>
      </c>
      <c r="C3923" s="83" t="s">
        <v>7</v>
      </c>
      <c r="D3923" s="61">
        <v>464</v>
      </c>
      <c r="E3923" s="58" t="s">
        <v>235</v>
      </c>
    </row>
    <row r="3924" spans="1:5" x14ac:dyDescent="0.15">
      <c r="A3924" s="82">
        <v>143429604</v>
      </c>
      <c r="B3924" s="41" t="s">
        <v>189</v>
      </c>
      <c r="C3924" s="83" t="s">
        <v>7</v>
      </c>
      <c r="D3924" s="59">
        <v>17818</v>
      </c>
      <c r="E3924" s="58" t="s">
        <v>235</v>
      </c>
    </row>
    <row r="3925" spans="1:5" x14ac:dyDescent="0.15">
      <c r="A3925" s="82">
        <v>143429614</v>
      </c>
      <c r="B3925" s="41" t="s">
        <v>189</v>
      </c>
      <c r="C3925" s="83" t="s">
        <v>78</v>
      </c>
      <c r="D3925" s="59">
        <v>3383</v>
      </c>
      <c r="E3925" s="58" t="s">
        <v>235</v>
      </c>
    </row>
    <row r="3926" spans="1:5" x14ac:dyDescent="0.15">
      <c r="A3926" s="84">
        <v>143429614</v>
      </c>
      <c r="B3926" s="41" t="s">
        <v>189</v>
      </c>
      <c r="C3926" s="83" t="s">
        <v>78</v>
      </c>
      <c r="D3926" s="61">
        <v>1044</v>
      </c>
      <c r="E3926" s="58" t="s">
        <v>235</v>
      </c>
    </row>
    <row r="3927" spans="1:5" x14ac:dyDescent="0.15">
      <c r="A3927" s="82">
        <v>143429614</v>
      </c>
      <c r="B3927" s="41" t="s">
        <v>189</v>
      </c>
      <c r="C3927" s="83" t="s">
        <v>78</v>
      </c>
      <c r="D3927" s="59">
        <v>543</v>
      </c>
      <c r="E3927" s="58" t="s">
        <v>235</v>
      </c>
    </row>
    <row r="3928" spans="1:5" x14ac:dyDescent="0.15">
      <c r="A3928" s="84">
        <v>143429615</v>
      </c>
      <c r="B3928" s="41" t="s">
        <v>190</v>
      </c>
      <c r="C3928" s="83" t="s">
        <v>37</v>
      </c>
      <c r="D3928" s="61">
        <v>928</v>
      </c>
      <c r="E3928" s="58" t="s">
        <v>235</v>
      </c>
    </row>
    <row r="3929" spans="1:5" x14ac:dyDescent="0.15">
      <c r="A3929" s="82">
        <v>143429615</v>
      </c>
      <c r="B3929" s="41" t="s">
        <v>190</v>
      </c>
      <c r="C3929" s="83" t="s">
        <v>37</v>
      </c>
      <c r="D3929" s="59">
        <v>928</v>
      </c>
      <c r="E3929" s="58" t="s">
        <v>235</v>
      </c>
    </row>
    <row r="3930" spans="1:5" x14ac:dyDescent="0.15">
      <c r="A3930" s="84">
        <v>143429616</v>
      </c>
      <c r="B3930" s="41" t="s">
        <v>189</v>
      </c>
      <c r="C3930" s="83" t="s">
        <v>78</v>
      </c>
      <c r="D3930" s="61">
        <v>5197</v>
      </c>
      <c r="E3930" s="58" t="s">
        <v>235</v>
      </c>
    </row>
    <row r="3931" spans="1:5" x14ac:dyDescent="0.15">
      <c r="A3931" s="82">
        <v>143429616</v>
      </c>
      <c r="B3931" s="41" t="s">
        <v>189</v>
      </c>
      <c r="C3931" s="83" t="s">
        <v>78</v>
      </c>
      <c r="D3931" s="59">
        <v>2228</v>
      </c>
      <c r="E3931" s="58" t="s">
        <v>235</v>
      </c>
    </row>
    <row r="3932" spans="1:5" x14ac:dyDescent="0.15">
      <c r="A3932" s="84">
        <v>143429618</v>
      </c>
      <c r="B3932" s="41" t="s">
        <v>189</v>
      </c>
      <c r="C3932" s="83" t="s">
        <v>7</v>
      </c>
      <c r="D3932" s="61">
        <v>877</v>
      </c>
      <c r="E3932" s="58" t="s">
        <v>235</v>
      </c>
    </row>
    <row r="3933" spans="1:5" x14ac:dyDescent="0.15">
      <c r="A3933" s="84">
        <v>143429651</v>
      </c>
      <c r="B3933" s="41" t="s">
        <v>190</v>
      </c>
      <c r="C3933" s="83" t="s">
        <v>124</v>
      </c>
      <c r="D3933" s="61">
        <v>232</v>
      </c>
      <c r="E3933" s="58" t="s">
        <v>235</v>
      </c>
    </row>
    <row r="3934" spans="1:5" x14ac:dyDescent="0.15">
      <c r="A3934" s="82">
        <v>143439653</v>
      </c>
      <c r="B3934" s="41" t="s">
        <v>189</v>
      </c>
      <c r="C3934" s="83" t="s">
        <v>37</v>
      </c>
      <c r="D3934" s="59">
        <v>24</v>
      </c>
      <c r="E3934" s="58" t="s">
        <v>235</v>
      </c>
    </row>
    <row r="3935" spans="1:5" x14ac:dyDescent="0.15">
      <c r="A3935" s="84">
        <v>143439653</v>
      </c>
      <c r="B3935" s="41" t="s">
        <v>189</v>
      </c>
      <c r="C3935" s="83" t="s">
        <v>37</v>
      </c>
      <c r="D3935" s="61">
        <v>140</v>
      </c>
      <c r="E3935" s="58" t="s">
        <v>235</v>
      </c>
    </row>
    <row r="3936" spans="1:5" x14ac:dyDescent="0.15">
      <c r="A3936" s="82">
        <v>143439655</v>
      </c>
      <c r="B3936" s="41" t="s">
        <v>189</v>
      </c>
      <c r="C3936" s="83" t="s">
        <v>37</v>
      </c>
      <c r="D3936" s="59">
        <v>1485</v>
      </c>
      <c r="E3936" s="58" t="s">
        <v>235</v>
      </c>
    </row>
    <row r="3937" spans="1:5" x14ac:dyDescent="0.15">
      <c r="A3937" s="84">
        <v>143439655</v>
      </c>
      <c r="B3937" s="41" t="s">
        <v>189</v>
      </c>
      <c r="C3937" s="83" t="s">
        <v>37</v>
      </c>
      <c r="D3937" s="61">
        <v>4455</v>
      </c>
      <c r="E3937" s="58" t="s">
        <v>235</v>
      </c>
    </row>
    <row r="3938" spans="1:5" x14ac:dyDescent="0.15">
      <c r="A3938" s="82">
        <v>143439655</v>
      </c>
      <c r="B3938" s="41" t="s">
        <v>189</v>
      </c>
      <c r="C3938" s="83" t="s">
        <v>37</v>
      </c>
      <c r="D3938" s="59">
        <v>2228</v>
      </c>
      <c r="E3938" s="58" t="s">
        <v>235</v>
      </c>
    </row>
    <row r="3939" spans="1:5" x14ac:dyDescent="0.15">
      <c r="A3939" s="84">
        <v>143439655</v>
      </c>
      <c r="B3939" s="41" t="s">
        <v>189</v>
      </c>
      <c r="C3939" s="83" t="s">
        <v>37</v>
      </c>
      <c r="D3939" s="61">
        <v>2228</v>
      </c>
      <c r="E3939" s="58" t="s">
        <v>235</v>
      </c>
    </row>
    <row r="3940" spans="1:5" x14ac:dyDescent="0.15">
      <c r="A3940" s="84">
        <v>143439659</v>
      </c>
      <c r="B3940" s="41" t="s">
        <v>189</v>
      </c>
      <c r="C3940" s="83" t="s">
        <v>37</v>
      </c>
      <c r="D3940" s="61">
        <v>279</v>
      </c>
      <c r="E3940" s="58" t="s">
        <v>235</v>
      </c>
    </row>
    <row r="3941" spans="1:5" x14ac:dyDescent="0.15">
      <c r="A3941" s="82">
        <v>143439659</v>
      </c>
      <c r="B3941" s="41" t="s">
        <v>189</v>
      </c>
      <c r="C3941" s="83" t="s">
        <v>37</v>
      </c>
      <c r="D3941" s="59">
        <v>836</v>
      </c>
      <c r="E3941" s="58" t="s">
        <v>235</v>
      </c>
    </row>
    <row r="3942" spans="1:5" x14ac:dyDescent="0.15">
      <c r="A3942" s="84">
        <v>143439659</v>
      </c>
      <c r="B3942" s="41" t="s">
        <v>189</v>
      </c>
      <c r="C3942" s="83" t="s">
        <v>37</v>
      </c>
      <c r="D3942" s="61">
        <v>836</v>
      </c>
      <c r="E3942" s="58" t="s">
        <v>235</v>
      </c>
    </row>
    <row r="3943" spans="1:5" x14ac:dyDescent="0.15">
      <c r="A3943" s="84">
        <v>143439679</v>
      </c>
      <c r="B3943" s="41" t="s">
        <v>189</v>
      </c>
      <c r="C3943" s="83" t="s">
        <v>78</v>
      </c>
      <c r="D3943" s="61">
        <v>6682</v>
      </c>
      <c r="E3943" s="58" t="s">
        <v>235</v>
      </c>
    </row>
    <row r="3944" spans="1:5" x14ac:dyDescent="0.15">
      <c r="A3944" s="82">
        <v>143439679</v>
      </c>
      <c r="B3944" s="41" t="s">
        <v>189</v>
      </c>
      <c r="C3944" s="83" t="s">
        <v>78</v>
      </c>
      <c r="D3944" s="59">
        <v>8909</v>
      </c>
      <c r="E3944" s="58" t="s">
        <v>235</v>
      </c>
    </row>
    <row r="3945" spans="1:5" x14ac:dyDescent="0.15">
      <c r="A3945" s="82">
        <v>143439682</v>
      </c>
      <c r="B3945" s="41" t="s">
        <v>189</v>
      </c>
      <c r="C3945" s="83" t="s">
        <v>37</v>
      </c>
      <c r="D3945" s="59">
        <v>8352</v>
      </c>
      <c r="E3945" s="58" t="s">
        <v>235</v>
      </c>
    </row>
    <row r="3946" spans="1:5" x14ac:dyDescent="0.15">
      <c r="A3946" s="82">
        <v>143439683</v>
      </c>
      <c r="B3946" s="41" t="s">
        <v>189</v>
      </c>
      <c r="C3946" s="83" t="s">
        <v>37</v>
      </c>
      <c r="D3946" s="59">
        <v>4455</v>
      </c>
      <c r="E3946" s="58" t="s">
        <v>235</v>
      </c>
    </row>
    <row r="3947" spans="1:5" x14ac:dyDescent="0.15">
      <c r="A3947" s="84">
        <v>143439690</v>
      </c>
      <c r="B3947" s="41" t="s">
        <v>189</v>
      </c>
      <c r="C3947" s="83" t="s">
        <v>37</v>
      </c>
      <c r="D3947" s="61">
        <v>1601</v>
      </c>
      <c r="E3947" s="58" t="s">
        <v>235</v>
      </c>
    </row>
    <row r="3948" spans="1:5" x14ac:dyDescent="0.15">
      <c r="A3948" s="84">
        <v>143439691</v>
      </c>
      <c r="B3948" s="41" t="s">
        <v>190</v>
      </c>
      <c r="C3948" s="83" t="s">
        <v>37</v>
      </c>
      <c r="D3948" s="61">
        <v>928</v>
      </c>
      <c r="E3948" s="58" t="s">
        <v>235</v>
      </c>
    </row>
    <row r="3949" spans="1:5" x14ac:dyDescent="0.15">
      <c r="A3949" s="82">
        <v>143439691</v>
      </c>
      <c r="B3949" s="41" t="s">
        <v>190</v>
      </c>
      <c r="C3949" s="83" t="s">
        <v>37</v>
      </c>
      <c r="D3949" s="59">
        <v>928</v>
      </c>
      <c r="E3949" s="58" t="s">
        <v>235</v>
      </c>
    </row>
    <row r="3950" spans="1:5" x14ac:dyDescent="0.15">
      <c r="A3950" s="84">
        <v>143439720</v>
      </c>
      <c r="B3950" s="41" t="s">
        <v>189</v>
      </c>
      <c r="C3950" s="83" t="s">
        <v>37</v>
      </c>
      <c r="D3950" s="61">
        <v>140</v>
      </c>
      <c r="E3950" s="58" t="s">
        <v>235</v>
      </c>
    </row>
    <row r="3951" spans="1:5" x14ac:dyDescent="0.15">
      <c r="A3951" s="82">
        <v>143439720</v>
      </c>
      <c r="B3951" s="41" t="s">
        <v>189</v>
      </c>
      <c r="C3951" s="83" t="s">
        <v>37</v>
      </c>
      <c r="D3951" s="59">
        <v>1671</v>
      </c>
      <c r="E3951" s="58" t="s">
        <v>235</v>
      </c>
    </row>
    <row r="3952" spans="1:5" x14ac:dyDescent="0.15">
      <c r="A3952" s="82">
        <v>143439720</v>
      </c>
      <c r="B3952" s="41" t="s">
        <v>189</v>
      </c>
      <c r="C3952" s="83" t="s">
        <v>37</v>
      </c>
      <c r="D3952" s="59">
        <v>232</v>
      </c>
      <c r="E3952" s="58" t="s">
        <v>235</v>
      </c>
    </row>
    <row r="3953" spans="1:5" x14ac:dyDescent="0.15">
      <c r="A3953" s="82">
        <v>143439720</v>
      </c>
      <c r="B3953" s="41" t="s">
        <v>189</v>
      </c>
      <c r="C3953" s="83" t="s">
        <v>37</v>
      </c>
      <c r="D3953" s="59">
        <v>232</v>
      </c>
      <c r="E3953" s="58" t="s">
        <v>235</v>
      </c>
    </row>
    <row r="3954" spans="1:5" x14ac:dyDescent="0.15">
      <c r="A3954" s="82">
        <v>143439723</v>
      </c>
      <c r="B3954" s="41" t="s">
        <v>189</v>
      </c>
      <c r="C3954" s="83" t="s">
        <v>37</v>
      </c>
      <c r="D3954" s="59">
        <v>1671</v>
      </c>
      <c r="E3954" s="58" t="s">
        <v>235</v>
      </c>
    </row>
    <row r="3955" spans="1:5" x14ac:dyDescent="0.15">
      <c r="A3955" s="82">
        <v>143439723</v>
      </c>
      <c r="B3955" s="41" t="s">
        <v>189</v>
      </c>
      <c r="C3955" s="83" t="s">
        <v>37</v>
      </c>
      <c r="D3955" s="59">
        <v>743</v>
      </c>
      <c r="E3955" s="58" t="s">
        <v>235</v>
      </c>
    </row>
    <row r="3956" spans="1:5" x14ac:dyDescent="0.15">
      <c r="A3956" s="84">
        <v>143439723</v>
      </c>
      <c r="B3956" s="41" t="s">
        <v>189</v>
      </c>
      <c r="C3956" s="83" t="s">
        <v>37</v>
      </c>
      <c r="D3956" s="61">
        <v>7424</v>
      </c>
      <c r="E3956" s="58" t="s">
        <v>235</v>
      </c>
    </row>
    <row r="3957" spans="1:5" x14ac:dyDescent="0.15">
      <c r="A3957" s="84">
        <v>143439723</v>
      </c>
      <c r="B3957" s="41" t="s">
        <v>189</v>
      </c>
      <c r="C3957" s="83" t="s">
        <v>37</v>
      </c>
      <c r="D3957" s="61">
        <v>4455</v>
      </c>
      <c r="E3957" s="58" t="s">
        <v>235</v>
      </c>
    </row>
    <row r="3958" spans="1:5" x14ac:dyDescent="0.15">
      <c r="A3958" s="82">
        <v>143439723</v>
      </c>
      <c r="B3958" s="41" t="s">
        <v>189</v>
      </c>
      <c r="C3958" s="83" t="s">
        <v>37</v>
      </c>
      <c r="D3958" s="59">
        <v>1485</v>
      </c>
      <c r="E3958" s="58" t="s">
        <v>235</v>
      </c>
    </row>
    <row r="3959" spans="1:5" x14ac:dyDescent="0.15">
      <c r="A3959" s="84">
        <v>143439726</v>
      </c>
      <c r="B3959" s="41" t="s">
        <v>189</v>
      </c>
      <c r="C3959" s="83" t="s">
        <v>7</v>
      </c>
      <c r="D3959" s="61">
        <v>1003</v>
      </c>
      <c r="E3959" s="58" t="s">
        <v>235</v>
      </c>
    </row>
    <row r="3960" spans="1:5" x14ac:dyDescent="0.15">
      <c r="A3960" s="82">
        <v>143439726</v>
      </c>
      <c r="B3960" s="41" t="s">
        <v>189</v>
      </c>
      <c r="C3960" s="83" t="s">
        <v>7</v>
      </c>
      <c r="D3960" s="59">
        <v>251</v>
      </c>
      <c r="E3960" s="58" t="s">
        <v>235</v>
      </c>
    </row>
    <row r="3961" spans="1:5" x14ac:dyDescent="0.15">
      <c r="A3961" s="84">
        <v>143439731</v>
      </c>
      <c r="B3961" s="41" t="s">
        <v>189</v>
      </c>
      <c r="C3961" s="83" t="s">
        <v>7</v>
      </c>
      <c r="D3961" s="61">
        <v>1170</v>
      </c>
      <c r="E3961" s="58" t="s">
        <v>235</v>
      </c>
    </row>
    <row r="3962" spans="1:5" x14ac:dyDescent="0.15">
      <c r="A3962" s="82">
        <v>143439747</v>
      </c>
      <c r="B3962" s="41" t="s">
        <v>190</v>
      </c>
      <c r="C3962" s="83" t="s">
        <v>7</v>
      </c>
      <c r="D3962" s="59">
        <v>3174</v>
      </c>
      <c r="E3962" s="58" t="s">
        <v>235</v>
      </c>
    </row>
    <row r="3963" spans="1:5" x14ac:dyDescent="0.15">
      <c r="A3963" s="84">
        <v>143439747</v>
      </c>
      <c r="B3963" s="41" t="s">
        <v>190</v>
      </c>
      <c r="C3963" s="83" t="s">
        <v>7</v>
      </c>
      <c r="D3963" s="61">
        <v>520</v>
      </c>
      <c r="E3963" s="58" t="s">
        <v>235</v>
      </c>
    </row>
    <row r="3964" spans="1:5" x14ac:dyDescent="0.15">
      <c r="A3964" s="82">
        <v>143439748</v>
      </c>
      <c r="B3964" s="41" t="s">
        <v>190</v>
      </c>
      <c r="C3964" s="83" t="s">
        <v>7</v>
      </c>
      <c r="D3964" s="59">
        <v>3174</v>
      </c>
      <c r="E3964" s="58" t="s">
        <v>235</v>
      </c>
    </row>
    <row r="3965" spans="1:5" x14ac:dyDescent="0.15">
      <c r="A3965" s="84">
        <v>143439748</v>
      </c>
      <c r="B3965" s="41" t="s">
        <v>190</v>
      </c>
      <c r="C3965" s="83" t="s">
        <v>7</v>
      </c>
      <c r="D3965" s="61">
        <v>520</v>
      </c>
      <c r="E3965" s="58" t="s">
        <v>235</v>
      </c>
    </row>
    <row r="3966" spans="1:5" x14ac:dyDescent="0.15">
      <c r="A3966" s="82">
        <v>143439749</v>
      </c>
      <c r="B3966" s="41" t="s">
        <v>190</v>
      </c>
      <c r="C3966" s="83" t="s">
        <v>7</v>
      </c>
      <c r="D3966" s="59">
        <v>3174</v>
      </c>
      <c r="E3966" s="58" t="s">
        <v>235</v>
      </c>
    </row>
    <row r="3967" spans="1:5" x14ac:dyDescent="0.15">
      <c r="A3967" s="84">
        <v>143439749</v>
      </c>
      <c r="B3967" s="41" t="s">
        <v>190</v>
      </c>
      <c r="C3967" s="83" t="s">
        <v>7</v>
      </c>
      <c r="D3967" s="61">
        <v>520</v>
      </c>
      <c r="E3967" s="58" t="s">
        <v>235</v>
      </c>
    </row>
    <row r="3968" spans="1:5" x14ac:dyDescent="0.15">
      <c r="A3968" s="82">
        <v>143439771</v>
      </c>
      <c r="B3968" s="41" t="s">
        <v>189</v>
      </c>
      <c r="C3968" s="83" t="s">
        <v>37</v>
      </c>
      <c r="D3968" s="59">
        <v>140</v>
      </c>
      <c r="E3968" s="58" t="s">
        <v>235</v>
      </c>
    </row>
    <row r="3969" spans="1:5" x14ac:dyDescent="0.15">
      <c r="A3969" s="82">
        <v>143439771</v>
      </c>
      <c r="B3969" s="41" t="s">
        <v>189</v>
      </c>
      <c r="C3969" s="83" t="s">
        <v>37</v>
      </c>
      <c r="D3969" s="59">
        <v>1504</v>
      </c>
      <c r="E3969" s="58" t="s">
        <v>235</v>
      </c>
    </row>
    <row r="3970" spans="1:5" x14ac:dyDescent="0.15">
      <c r="A3970" s="84">
        <v>143439773</v>
      </c>
      <c r="B3970" s="41" t="s">
        <v>189</v>
      </c>
      <c r="C3970" s="83" t="s">
        <v>37</v>
      </c>
      <c r="D3970" s="61">
        <v>1114</v>
      </c>
      <c r="E3970" s="58" t="s">
        <v>235</v>
      </c>
    </row>
    <row r="3971" spans="1:5" x14ac:dyDescent="0.15">
      <c r="A3971" s="82">
        <v>143439773</v>
      </c>
      <c r="B3971" s="41" t="s">
        <v>189</v>
      </c>
      <c r="C3971" s="83" t="s">
        <v>37</v>
      </c>
      <c r="D3971" s="59">
        <v>8909</v>
      </c>
      <c r="E3971" s="58" t="s">
        <v>235</v>
      </c>
    </row>
    <row r="3972" spans="1:5" x14ac:dyDescent="0.15">
      <c r="A3972" s="84">
        <v>143439773</v>
      </c>
      <c r="B3972" s="41" t="s">
        <v>189</v>
      </c>
      <c r="C3972" s="83" t="s">
        <v>37</v>
      </c>
      <c r="D3972" s="61">
        <v>4455</v>
      </c>
      <c r="E3972" s="58" t="s">
        <v>235</v>
      </c>
    </row>
    <row r="3973" spans="1:5" x14ac:dyDescent="0.15">
      <c r="A3973" s="84">
        <v>143439780</v>
      </c>
      <c r="B3973" s="41" t="s">
        <v>189</v>
      </c>
      <c r="C3973" s="83" t="s">
        <v>78</v>
      </c>
      <c r="D3973" s="61">
        <v>499</v>
      </c>
      <c r="E3973" s="58" t="s">
        <v>235</v>
      </c>
    </row>
    <row r="3974" spans="1:5" x14ac:dyDescent="0.15">
      <c r="A3974" s="82">
        <v>143439780</v>
      </c>
      <c r="B3974" s="41" t="s">
        <v>189</v>
      </c>
      <c r="C3974" s="83" t="s">
        <v>78</v>
      </c>
      <c r="D3974" s="59">
        <v>22272</v>
      </c>
      <c r="E3974" s="58" t="s">
        <v>235</v>
      </c>
    </row>
    <row r="3975" spans="1:5" x14ac:dyDescent="0.15">
      <c r="A3975" s="82">
        <v>143439787</v>
      </c>
      <c r="B3975" s="41" t="s">
        <v>189</v>
      </c>
      <c r="C3975" s="83" t="s">
        <v>37</v>
      </c>
      <c r="D3975" s="59">
        <v>140</v>
      </c>
      <c r="E3975" s="58" t="s">
        <v>235</v>
      </c>
    </row>
    <row r="3976" spans="1:5" x14ac:dyDescent="0.15">
      <c r="A3976" s="84">
        <v>143439787</v>
      </c>
      <c r="B3976" s="41" t="s">
        <v>189</v>
      </c>
      <c r="C3976" s="83" t="s">
        <v>37</v>
      </c>
      <c r="D3976" s="61">
        <v>557</v>
      </c>
      <c r="E3976" s="58" t="s">
        <v>235</v>
      </c>
    </row>
    <row r="3977" spans="1:5" x14ac:dyDescent="0.15">
      <c r="A3977" s="82">
        <v>143439787</v>
      </c>
      <c r="B3977" s="41" t="s">
        <v>189</v>
      </c>
      <c r="C3977" s="83" t="s">
        <v>37</v>
      </c>
      <c r="D3977" s="59">
        <v>557</v>
      </c>
      <c r="E3977" s="58" t="s">
        <v>235</v>
      </c>
    </row>
    <row r="3978" spans="1:5" x14ac:dyDescent="0.15">
      <c r="A3978" s="84">
        <v>143439789</v>
      </c>
      <c r="B3978" s="41" t="s">
        <v>189</v>
      </c>
      <c r="C3978" s="83" t="s">
        <v>37</v>
      </c>
      <c r="D3978" s="61">
        <v>70</v>
      </c>
      <c r="E3978" s="58" t="s">
        <v>235</v>
      </c>
    </row>
    <row r="3979" spans="1:5" x14ac:dyDescent="0.15">
      <c r="A3979" s="82">
        <v>143439803</v>
      </c>
      <c r="B3979" s="41" t="s">
        <v>189</v>
      </c>
      <c r="C3979" s="83" t="s">
        <v>37</v>
      </c>
      <c r="D3979" s="59">
        <v>8352</v>
      </c>
      <c r="E3979" s="58" t="s">
        <v>235</v>
      </c>
    </row>
    <row r="3980" spans="1:5" x14ac:dyDescent="0.15">
      <c r="A3980" s="82">
        <v>143439803</v>
      </c>
      <c r="B3980" s="41" t="s">
        <v>189</v>
      </c>
      <c r="C3980" s="83" t="s">
        <v>37</v>
      </c>
      <c r="D3980" s="59">
        <v>2005</v>
      </c>
      <c r="E3980" s="58" t="s">
        <v>235</v>
      </c>
    </row>
    <row r="3981" spans="1:5" x14ac:dyDescent="0.15">
      <c r="A3981" s="82">
        <v>143439805</v>
      </c>
      <c r="B3981" s="41" t="s">
        <v>189</v>
      </c>
      <c r="C3981" s="83" t="s">
        <v>37</v>
      </c>
      <c r="D3981" s="59">
        <v>1114</v>
      </c>
      <c r="E3981" s="58" t="s">
        <v>235</v>
      </c>
    </row>
    <row r="3982" spans="1:5" x14ac:dyDescent="0.15">
      <c r="A3982" s="84">
        <v>143439805</v>
      </c>
      <c r="B3982" s="41" t="s">
        <v>189</v>
      </c>
      <c r="C3982" s="83" t="s">
        <v>37</v>
      </c>
      <c r="D3982" s="61">
        <v>1485</v>
      </c>
      <c r="E3982" s="58" t="s">
        <v>235</v>
      </c>
    </row>
    <row r="3983" spans="1:5" x14ac:dyDescent="0.15">
      <c r="A3983" s="82">
        <v>143439805</v>
      </c>
      <c r="B3983" s="41" t="s">
        <v>189</v>
      </c>
      <c r="C3983" s="83" t="s">
        <v>37</v>
      </c>
      <c r="D3983" s="59">
        <v>8909</v>
      </c>
      <c r="E3983" s="58" t="s">
        <v>235</v>
      </c>
    </row>
    <row r="3984" spans="1:5" x14ac:dyDescent="0.15">
      <c r="A3984" s="82">
        <v>143439805</v>
      </c>
      <c r="B3984" s="41" t="s">
        <v>189</v>
      </c>
      <c r="C3984" s="83" t="s">
        <v>37</v>
      </c>
      <c r="D3984" s="59">
        <v>3341</v>
      </c>
      <c r="E3984" s="58" t="s">
        <v>235</v>
      </c>
    </row>
    <row r="3985" spans="1:5" x14ac:dyDescent="0.15">
      <c r="A3985" s="84">
        <v>143439806</v>
      </c>
      <c r="B3985" s="41" t="s">
        <v>189</v>
      </c>
      <c r="C3985" s="83" t="s">
        <v>37</v>
      </c>
      <c r="D3985" s="61">
        <v>1601</v>
      </c>
      <c r="E3985" s="58" t="s">
        <v>235</v>
      </c>
    </row>
    <row r="3986" spans="1:5" x14ac:dyDescent="0.15">
      <c r="A3986" s="84">
        <v>143439825</v>
      </c>
      <c r="B3986" s="41" t="s">
        <v>189</v>
      </c>
      <c r="C3986" s="83" t="s">
        <v>7</v>
      </c>
      <c r="D3986" s="61">
        <v>251</v>
      </c>
      <c r="E3986" s="58" t="s">
        <v>235</v>
      </c>
    </row>
    <row r="3987" spans="1:5" x14ac:dyDescent="0.15">
      <c r="A3987" s="82">
        <v>143439825</v>
      </c>
      <c r="B3987" s="41" t="s">
        <v>189</v>
      </c>
      <c r="C3987" s="83" t="s">
        <v>7</v>
      </c>
      <c r="D3987" s="59">
        <v>65</v>
      </c>
      <c r="E3987" s="58" t="s">
        <v>235</v>
      </c>
    </row>
    <row r="3988" spans="1:5" x14ac:dyDescent="0.15">
      <c r="A3988" s="84">
        <v>143439825</v>
      </c>
      <c r="B3988" s="41" t="s">
        <v>189</v>
      </c>
      <c r="C3988" s="83" t="s">
        <v>7</v>
      </c>
      <c r="D3988" s="61">
        <v>61</v>
      </c>
      <c r="E3988" s="58" t="s">
        <v>235</v>
      </c>
    </row>
    <row r="3989" spans="1:5" x14ac:dyDescent="0.15">
      <c r="A3989" s="82">
        <v>143439827</v>
      </c>
      <c r="B3989" s="41" t="s">
        <v>189</v>
      </c>
      <c r="C3989" s="83" t="s">
        <v>7</v>
      </c>
      <c r="D3989" s="59">
        <v>919</v>
      </c>
      <c r="E3989" s="58" t="s">
        <v>235</v>
      </c>
    </row>
    <row r="3990" spans="1:5" x14ac:dyDescent="0.15">
      <c r="A3990" s="84">
        <v>143439827</v>
      </c>
      <c r="B3990" s="41" t="s">
        <v>189</v>
      </c>
      <c r="C3990" s="83" t="s">
        <v>7</v>
      </c>
      <c r="D3990" s="61">
        <v>251</v>
      </c>
      <c r="E3990" s="58" t="s">
        <v>235</v>
      </c>
    </row>
    <row r="3991" spans="1:5" x14ac:dyDescent="0.15">
      <c r="A3991" s="84">
        <v>143439828</v>
      </c>
      <c r="B3991" s="41" t="s">
        <v>189</v>
      </c>
      <c r="C3991" s="83" t="s">
        <v>7</v>
      </c>
      <c r="D3991" s="61">
        <v>1003</v>
      </c>
      <c r="E3991" s="58" t="s">
        <v>235</v>
      </c>
    </row>
    <row r="3992" spans="1:5" x14ac:dyDescent="0.15">
      <c r="A3992" s="84">
        <v>143449857</v>
      </c>
      <c r="B3992" s="41" t="s">
        <v>189</v>
      </c>
      <c r="C3992" s="83" t="s">
        <v>37</v>
      </c>
      <c r="D3992" s="61">
        <v>836</v>
      </c>
      <c r="E3992" s="58" t="s">
        <v>235</v>
      </c>
    </row>
    <row r="3993" spans="1:5" x14ac:dyDescent="0.15">
      <c r="A3993" s="82">
        <v>143449860</v>
      </c>
      <c r="B3993" s="41" t="s">
        <v>189</v>
      </c>
      <c r="C3993" s="83" t="s">
        <v>37</v>
      </c>
      <c r="D3993" s="59">
        <v>743</v>
      </c>
      <c r="E3993" s="58" t="s">
        <v>235</v>
      </c>
    </row>
    <row r="3994" spans="1:5" x14ac:dyDescent="0.15">
      <c r="A3994" s="84">
        <v>143449860</v>
      </c>
      <c r="B3994" s="41" t="s">
        <v>189</v>
      </c>
      <c r="C3994" s="83" t="s">
        <v>37</v>
      </c>
      <c r="D3994" s="61">
        <v>4455</v>
      </c>
      <c r="E3994" s="58" t="s">
        <v>235</v>
      </c>
    </row>
    <row r="3995" spans="1:5" x14ac:dyDescent="0.15">
      <c r="A3995" s="84">
        <v>143449860</v>
      </c>
      <c r="B3995" s="41" t="s">
        <v>189</v>
      </c>
      <c r="C3995" s="83" t="s">
        <v>37</v>
      </c>
      <c r="D3995" s="61">
        <v>1485</v>
      </c>
      <c r="E3995" s="58" t="s">
        <v>235</v>
      </c>
    </row>
    <row r="3996" spans="1:5" x14ac:dyDescent="0.15">
      <c r="A3996" s="82">
        <v>143449862</v>
      </c>
      <c r="B3996" s="41" t="s">
        <v>189</v>
      </c>
      <c r="C3996" s="83" t="s">
        <v>37</v>
      </c>
      <c r="D3996" s="59">
        <v>3341</v>
      </c>
      <c r="E3996" s="58" t="s">
        <v>235</v>
      </c>
    </row>
    <row r="3997" spans="1:5" x14ac:dyDescent="0.15">
      <c r="A3997" s="84">
        <v>143449875</v>
      </c>
      <c r="B3997" s="41" t="s">
        <v>190</v>
      </c>
      <c r="C3997" s="83" t="s">
        <v>7</v>
      </c>
      <c r="D3997" s="61">
        <v>3174</v>
      </c>
      <c r="E3997" s="58" t="s">
        <v>235</v>
      </c>
    </row>
    <row r="3998" spans="1:5" x14ac:dyDescent="0.15">
      <c r="A3998" s="82">
        <v>143449875</v>
      </c>
      <c r="B3998" s="41" t="s">
        <v>190</v>
      </c>
      <c r="C3998" s="83" t="s">
        <v>7</v>
      </c>
      <c r="D3998" s="59">
        <v>520</v>
      </c>
      <c r="E3998" s="58" t="s">
        <v>235</v>
      </c>
    </row>
    <row r="3999" spans="1:5" x14ac:dyDescent="0.15">
      <c r="A3999" s="84">
        <v>143449876</v>
      </c>
      <c r="B3999" s="41" t="s">
        <v>191</v>
      </c>
      <c r="C3999" s="83" t="s">
        <v>7</v>
      </c>
      <c r="D3999" s="61">
        <v>3174</v>
      </c>
      <c r="E3999" s="58" t="s">
        <v>235</v>
      </c>
    </row>
    <row r="4000" spans="1:5" x14ac:dyDescent="0.15">
      <c r="A4000" s="82">
        <v>143449876</v>
      </c>
      <c r="B4000" s="41" t="s">
        <v>191</v>
      </c>
      <c r="C4000" s="83" t="s">
        <v>7</v>
      </c>
      <c r="D4000" s="59">
        <v>520</v>
      </c>
      <c r="E4000" s="58" t="s">
        <v>235</v>
      </c>
    </row>
    <row r="4001" spans="1:5" x14ac:dyDescent="0.15">
      <c r="A4001" s="84">
        <v>143449877</v>
      </c>
      <c r="B4001" s="41" t="s">
        <v>191</v>
      </c>
      <c r="C4001" s="83" t="s">
        <v>7</v>
      </c>
      <c r="D4001" s="61">
        <v>3174</v>
      </c>
      <c r="E4001" s="58" t="s">
        <v>235</v>
      </c>
    </row>
    <row r="4002" spans="1:5" x14ac:dyDescent="0.15">
      <c r="A4002" s="82">
        <v>143449877</v>
      </c>
      <c r="B4002" s="41" t="s">
        <v>191</v>
      </c>
      <c r="C4002" s="83" t="s">
        <v>7</v>
      </c>
      <c r="D4002" s="59">
        <v>520</v>
      </c>
      <c r="E4002" s="58" t="s">
        <v>235</v>
      </c>
    </row>
    <row r="4003" spans="1:5" x14ac:dyDescent="0.15">
      <c r="A4003" s="84">
        <v>143449891</v>
      </c>
      <c r="B4003" s="41" t="s">
        <v>189</v>
      </c>
      <c r="C4003" s="83" t="s">
        <v>144</v>
      </c>
      <c r="D4003" s="61">
        <v>10691</v>
      </c>
      <c r="E4003" s="58" t="s">
        <v>235</v>
      </c>
    </row>
    <row r="4004" spans="1:5" x14ac:dyDescent="0.15">
      <c r="A4004" s="84">
        <v>143449917</v>
      </c>
      <c r="B4004" s="41" t="s">
        <v>190</v>
      </c>
      <c r="C4004" s="83" t="s">
        <v>78</v>
      </c>
      <c r="D4004" s="61">
        <v>4511</v>
      </c>
      <c r="E4004" s="58" t="s">
        <v>235</v>
      </c>
    </row>
    <row r="4005" spans="1:5" x14ac:dyDescent="0.15">
      <c r="A4005" s="82">
        <v>143449917</v>
      </c>
      <c r="B4005" s="41" t="s">
        <v>190</v>
      </c>
      <c r="C4005" s="83" t="s">
        <v>78</v>
      </c>
      <c r="D4005" s="59">
        <v>961</v>
      </c>
      <c r="E4005" s="58" t="s">
        <v>235</v>
      </c>
    </row>
    <row r="4006" spans="1:5" x14ac:dyDescent="0.15">
      <c r="A4006" s="84">
        <v>143449919</v>
      </c>
      <c r="B4006" s="41" t="s">
        <v>189</v>
      </c>
      <c r="C4006" s="83" t="s">
        <v>37</v>
      </c>
      <c r="D4006" s="61">
        <v>24</v>
      </c>
      <c r="E4006" s="58" t="s">
        <v>235</v>
      </c>
    </row>
    <row r="4007" spans="1:5" x14ac:dyDescent="0.15">
      <c r="A4007" s="82">
        <v>143449919</v>
      </c>
      <c r="B4007" s="41" t="s">
        <v>189</v>
      </c>
      <c r="C4007" s="83" t="s">
        <v>37</v>
      </c>
      <c r="D4007" s="59">
        <v>140</v>
      </c>
      <c r="E4007" s="58" t="s">
        <v>235</v>
      </c>
    </row>
    <row r="4008" spans="1:5" x14ac:dyDescent="0.15">
      <c r="A4008" s="84">
        <v>143449919</v>
      </c>
      <c r="B4008" s="41" t="s">
        <v>189</v>
      </c>
      <c r="C4008" s="83" t="s">
        <v>37</v>
      </c>
      <c r="D4008" s="61">
        <v>1671</v>
      </c>
      <c r="E4008" s="58" t="s">
        <v>235</v>
      </c>
    </row>
    <row r="4009" spans="1:5" x14ac:dyDescent="0.15">
      <c r="A4009" s="82">
        <v>143449919</v>
      </c>
      <c r="B4009" s="41" t="s">
        <v>189</v>
      </c>
      <c r="C4009" s="83" t="s">
        <v>37</v>
      </c>
      <c r="D4009" s="59">
        <v>696</v>
      </c>
      <c r="E4009" s="58" t="s">
        <v>235</v>
      </c>
    </row>
    <row r="4010" spans="1:5" x14ac:dyDescent="0.15">
      <c r="A4010" s="82">
        <v>143449919</v>
      </c>
      <c r="B4010" s="41" t="s">
        <v>189</v>
      </c>
      <c r="C4010" s="83" t="s">
        <v>37</v>
      </c>
      <c r="D4010" s="59">
        <v>4176</v>
      </c>
      <c r="E4010" s="58" t="s">
        <v>235</v>
      </c>
    </row>
    <row r="4011" spans="1:5" x14ac:dyDescent="0.15">
      <c r="A4011" s="84">
        <v>143449919</v>
      </c>
      <c r="B4011" s="41" t="s">
        <v>189</v>
      </c>
      <c r="C4011" s="83" t="s">
        <v>37</v>
      </c>
      <c r="D4011" s="61">
        <v>116</v>
      </c>
      <c r="E4011" s="58" t="s">
        <v>235</v>
      </c>
    </row>
    <row r="4012" spans="1:5" x14ac:dyDescent="0.15">
      <c r="A4012" s="84">
        <v>143449919</v>
      </c>
      <c r="B4012" s="41" t="s">
        <v>189</v>
      </c>
      <c r="C4012" s="83" t="s">
        <v>37</v>
      </c>
      <c r="D4012" s="61">
        <v>1504</v>
      </c>
      <c r="E4012" s="58" t="s">
        <v>235</v>
      </c>
    </row>
    <row r="4013" spans="1:5" x14ac:dyDescent="0.15">
      <c r="A4013" s="82">
        <v>143449919</v>
      </c>
      <c r="B4013" s="41" t="s">
        <v>189</v>
      </c>
      <c r="C4013" s="83" t="s">
        <v>37</v>
      </c>
      <c r="D4013" s="59">
        <v>1601</v>
      </c>
      <c r="E4013" s="58" t="s">
        <v>235</v>
      </c>
    </row>
    <row r="4014" spans="1:5" x14ac:dyDescent="0.15">
      <c r="A4014" s="82">
        <v>143449922</v>
      </c>
      <c r="B4014" s="41" t="s">
        <v>189</v>
      </c>
      <c r="C4014" s="83" t="s">
        <v>37</v>
      </c>
      <c r="D4014" s="59">
        <v>743</v>
      </c>
      <c r="E4014" s="58" t="s">
        <v>235</v>
      </c>
    </row>
    <row r="4015" spans="1:5" x14ac:dyDescent="0.15">
      <c r="A4015" s="82">
        <v>143449922</v>
      </c>
      <c r="B4015" s="41" t="s">
        <v>189</v>
      </c>
      <c r="C4015" s="83" t="s">
        <v>37</v>
      </c>
      <c r="D4015" s="59">
        <v>2228</v>
      </c>
      <c r="E4015" s="58" t="s">
        <v>235</v>
      </c>
    </row>
    <row r="4016" spans="1:5" x14ac:dyDescent="0.15">
      <c r="A4016" s="84">
        <v>143449922</v>
      </c>
      <c r="B4016" s="41" t="s">
        <v>189</v>
      </c>
      <c r="C4016" s="83" t="s">
        <v>37</v>
      </c>
      <c r="D4016" s="61">
        <v>1485</v>
      </c>
      <c r="E4016" s="58" t="s">
        <v>235</v>
      </c>
    </row>
    <row r="4017" spans="1:5" x14ac:dyDescent="0.15">
      <c r="A4017" s="82">
        <v>143449928</v>
      </c>
      <c r="B4017" s="41" t="s">
        <v>189</v>
      </c>
      <c r="C4017" s="83" t="s">
        <v>37</v>
      </c>
      <c r="D4017" s="59">
        <v>70</v>
      </c>
      <c r="E4017" s="58" t="s">
        <v>235</v>
      </c>
    </row>
    <row r="4018" spans="1:5" x14ac:dyDescent="0.15">
      <c r="A4018" s="84">
        <v>143449928</v>
      </c>
      <c r="B4018" s="41" t="s">
        <v>189</v>
      </c>
      <c r="C4018" s="83" t="s">
        <v>37</v>
      </c>
      <c r="D4018" s="61">
        <v>557</v>
      </c>
      <c r="E4018" s="58" t="s">
        <v>235</v>
      </c>
    </row>
    <row r="4019" spans="1:5" x14ac:dyDescent="0.15">
      <c r="A4019" s="82">
        <v>143449928</v>
      </c>
      <c r="B4019" s="41" t="s">
        <v>189</v>
      </c>
      <c r="C4019" s="83" t="s">
        <v>37</v>
      </c>
      <c r="D4019" s="59">
        <v>418</v>
      </c>
      <c r="E4019" s="58" t="s">
        <v>235</v>
      </c>
    </row>
    <row r="4020" spans="1:5" x14ac:dyDescent="0.15">
      <c r="A4020" s="84">
        <v>143449928</v>
      </c>
      <c r="B4020" s="41" t="s">
        <v>189</v>
      </c>
      <c r="C4020" s="83" t="s">
        <v>37</v>
      </c>
      <c r="D4020" s="61">
        <v>279</v>
      </c>
      <c r="E4020" s="58" t="s">
        <v>235</v>
      </c>
    </row>
    <row r="4021" spans="1:5" x14ac:dyDescent="0.15">
      <c r="A4021" s="82">
        <v>143449929</v>
      </c>
      <c r="B4021" s="41" t="s">
        <v>190</v>
      </c>
      <c r="C4021" s="83" t="s">
        <v>124</v>
      </c>
      <c r="D4021" s="59">
        <v>975</v>
      </c>
      <c r="E4021" s="58" t="s">
        <v>235</v>
      </c>
    </row>
    <row r="4022" spans="1:5" x14ac:dyDescent="0.15">
      <c r="A4022" s="84">
        <v>143449946</v>
      </c>
      <c r="B4022" s="41" t="s">
        <v>189</v>
      </c>
      <c r="C4022" s="83" t="s">
        <v>37</v>
      </c>
      <c r="D4022" s="61">
        <v>140</v>
      </c>
      <c r="E4022" s="58" t="s">
        <v>235</v>
      </c>
    </row>
    <row r="4023" spans="1:5" x14ac:dyDescent="0.15">
      <c r="A4023" s="82">
        <v>143449946</v>
      </c>
      <c r="B4023" s="41" t="s">
        <v>189</v>
      </c>
      <c r="C4023" s="83" t="s">
        <v>37</v>
      </c>
      <c r="D4023" s="59">
        <v>140</v>
      </c>
      <c r="E4023" s="58" t="s">
        <v>235</v>
      </c>
    </row>
    <row r="4024" spans="1:5" x14ac:dyDescent="0.15">
      <c r="A4024" s="84">
        <v>143449946</v>
      </c>
      <c r="B4024" s="41" t="s">
        <v>189</v>
      </c>
      <c r="C4024" s="83" t="s">
        <v>37</v>
      </c>
      <c r="D4024" s="61">
        <v>140</v>
      </c>
      <c r="E4024" s="58" t="s">
        <v>235</v>
      </c>
    </row>
    <row r="4025" spans="1:5" x14ac:dyDescent="0.15">
      <c r="A4025" s="82">
        <v>143449947</v>
      </c>
      <c r="B4025" s="41" t="s">
        <v>190</v>
      </c>
      <c r="C4025" s="83" t="s">
        <v>7</v>
      </c>
      <c r="D4025" s="59">
        <v>919</v>
      </c>
      <c r="E4025" s="58" t="s">
        <v>235</v>
      </c>
    </row>
    <row r="4026" spans="1:5" x14ac:dyDescent="0.15">
      <c r="A4026" s="84">
        <v>143449947</v>
      </c>
      <c r="B4026" s="41" t="s">
        <v>190</v>
      </c>
      <c r="C4026" s="83" t="s">
        <v>7</v>
      </c>
      <c r="D4026" s="61">
        <v>251</v>
      </c>
      <c r="E4026" s="58" t="s">
        <v>235</v>
      </c>
    </row>
    <row r="4027" spans="1:5" x14ac:dyDescent="0.15">
      <c r="A4027" s="82">
        <v>143449947</v>
      </c>
      <c r="B4027" s="41" t="s">
        <v>190</v>
      </c>
      <c r="C4027" s="83" t="s">
        <v>7</v>
      </c>
      <c r="D4027" s="59">
        <v>168</v>
      </c>
      <c r="E4027" s="58" t="s">
        <v>235</v>
      </c>
    </row>
    <row r="4028" spans="1:5" x14ac:dyDescent="0.15">
      <c r="A4028" s="84">
        <v>143449948</v>
      </c>
      <c r="B4028" s="41" t="s">
        <v>190</v>
      </c>
      <c r="C4028" s="83" t="s">
        <v>7</v>
      </c>
      <c r="D4028" s="61">
        <v>2256</v>
      </c>
      <c r="E4028" s="58" t="s">
        <v>235</v>
      </c>
    </row>
    <row r="4029" spans="1:5" x14ac:dyDescent="0.15">
      <c r="A4029" s="84">
        <v>143449949</v>
      </c>
      <c r="B4029" s="41" t="s">
        <v>190</v>
      </c>
      <c r="C4029" s="83" t="s">
        <v>7</v>
      </c>
      <c r="D4029" s="61">
        <v>836</v>
      </c>
      <c r="E4029" s="58" t="s">
        <v>235</v>
      </c>
    </row>
    <row r="4030" spans="1:5" x14ac:dyDescent="0.15">
      <c r="A4030" s="84">
        <v>143449951</v>
      </c>
      <c r="B4030" s="41" t="s">
        <v>190</v>
      </c>
      <c r="C4030" s="83" t="s">
        <v>7</v>
      </c>
      <c r="D4030" s="61">
        <v>2172</v>
      </c>
      <c r="E4030" s="58" t="s">
        <v>235</v>
      </c>
    </row>
    <row r="4031" spans="1:5" x14ac:dyDescent="0.15">
      <c r="A4031" s="84">
        <v>143449952</v>
      </c>
      <c r="B4031" s="41" t="s">
        <v>190</v>
      </c>
      <c r="C4031" s="83" t="s">
        <v>7</v>
      </c>
      <c r="D4031" s="61">
        <v>1921</v>
      </c>
      <c r="E4031" s="58" t="s">
        <v>235</v>
      </c>
    </row>
    <row r="4032" spans="1:5" x14ac:dyDescent="0.15">
      <c r="A4032" s="82">
        <v>143449953</v>
      </c>
      <c r="B4032" s="41" t="s">
        <v>190</v>
      </c>
      <c r="C4032" s="83" t="s">
        <v>7</v>
      </c>
      <c r="D4032" s="59">
        <v>2757</v>
      </c>
      <c r="E4032" s="58" t="s">
        <v>235</v>
      </c>
    </row>
    <row r="4033" spans="1:5" x14ac:dyDescent="0.15">
      <c r="A4033" s="82">
        <v>143449961</v>
      </c>
      <c r="B4033" s="41" t="s">
        <v>191</v>
      </c>
      <c r="C4033" s="83" t="s">
        <v>144</v>
      </c>
      <c r="D4033" s="59">
        <v>3341</v>
      </c>
      <c r="E4033" s="58" t="s">
        <v>235</v>
      </c>
    </row>
    <row r="4034" spans="1:5" x14ac:dyDescent="0.15">
      <c r="A4034" s="84">
        <v>143449962</v>
      </c>
      <c r="B4034" s="41" t="s">
        <v>191</v>
      </c>
      <c r="C4034" s="83" t="s">
        <v>144</v>
      </c>
      <c r="D4034" s="61">
        <v>11136</v>
      </c>
      <c r="E4034" s="58" t="s">
        <v>235</v>
      </c>
    </row>
    <row r="4035" spans="1:5" x14ac:dyDescent="0.15">
      <c r="A4035" s="84">
        <v>143449966</v>
      </c>
      <c r="B4035" s="41" t="s">
        <v>189</v>
      </c>
      <c r="C4035" s="83" t="s">
        <v>37</v>
      </c>
      <c r="D4035" s="61">
        <v>1671</v>
      </c>
      <c r="E4035" s="58" t="s">
        <v>235</v>
      </c>
    </row>
    <row r="4036" spans="1:5" x14ac:dyDescent="0.15">
      <c r="A4036" s="82">
        <v>143449966</v>
      </c>
      <c r="B4036" s="41" t="s">
        <v>189</v>
      </c>
      <c r="C4036" s="83" t="s">
        <v>37</v>
      </c>
      <c r="D4036" s="59">
        <v>4176</v>
      </c>
      <c r="E4036" s="58" t="s">
        <v>235</v>
      </c>
    </row>
    <row r="4037" spans="1:5" x14ac:dyDescent="0.15">
      <c r="A4037" s="82">
        <v>143449966</v>
      </c>
      <c r="B4037" s="41" t="s">
        <v>189</v>
      </c>
      <c r="C4037" s="83" t="s">
        <v>37</v>
      </c>
      <c r="D4037" s="59">
        <v>116</v>
      </c>
      <c r="E4037" s="58" t="s">
        <v>235</v>
      </c>
    </row>
    <row r="4038" spans="1:5" x14ac:dyDescent="0.15">
      <c r="A4038" s="84">
        <v>143449967</v>
      </c>
      <c r="B4038" s="41" t="s">
        <v>189</v>
      </c>
      <c r="C4038" s="83" t="s">
        <v>37</v>
      </c>
      <c r="D4038" s="61">
        <v>2228</v>
      </c>
      <c r="E4038" s="58" t="s">
        <v>235</v>
      </c>
    </row>
    <row r="4039" spans="1:5" x14ac:dyDescent="0.15">
      <c r="A4039" s="82">
        <v>143449967</v>
      </c>
      <c r="B4039" s="41" t="s">
        <v>189</v>
      </c>
      <c r="C4039" s="83" t="s">
        <v>37</v>
      </c>
      <c r="D4039" s="59">
        <v>1485</v>
      </c>
      <c r="E4039" s="58" t="s">
        <v>235</v>
      </c>
    </row>
    <row r="4040" spans="1:5" x14ac:dyDescent="0.15">
      <c r="A4040" s="82">
        <v>143449971</v>
      </c>
      <c r="B4040" s="41" t="s">
        <v>190</v>
      </c>
      <c r="C4040" s="83" t="s">
        <v>78</v>
      </c>
      <c r="D4040" s="59">
        <v>8352</v>
      </c>
      <c r="E4040" s="58" t="s">
        <v>235</v>
      </c>
    </row>
    <row r="4041" spans="1:5" x14ac:dyDescent="0.15">
      <c r="A4041" s="84">
        <v>143449971</v>
      </c>
      <c r="B4041" s="41" t="s">
        <v>190</v>
      </c>
      <c r="C4041" s="83" t="s">
        <v>78</v>
      </c>
      <c r="D4041" s="61">
        <v>26309</v>
      </c>
      <c r="E4041" s="58" t="s">
        <v>235</v>
      </c>
    </row>
    <row r="4042" spans="1:5" x14ac:dyDescent="0.15">
      <c r="A4042" s="82">
        <v>143449974</v>
      </c>
      <c r="B4042" s="41" t="s">
        <v>189</v>
      </c>
      <c r="C4042" s="83" t="s">
        <v>78</v>
      </c>
      <c r="D4042" s="59">
        <v>45936</v>
      </c>
      <c r="E4042" s="58" t="s">
        <v>235</v>
      </c>
    </row>
    <row r="4043" spans="1:5" x14ac:dyDescent="0.15">
      <c r="A4043" s="84">
        <v>143449975</v>
      </c>
      <c r="B4043" s="41" t="s">
        <v>190</v>
      </c>
      <c r="C4043" s="83" t="s">
        <v>78</v>
      </c>
      <c r="D4043" s="61">
        <v>45936</v>
      </c>
      <c r="E4043" s="58" t="s">
        <v>235</v>
      </c>
    </row>
    <row r="4044" spans="1:5" x14ac:dyDescent="0.15">
      <c r="A4044" s="84">
        <v>143449977</v>
      </c>
      <c r="B4044" s="41" t="s">
        <v>190</v>
      </c>
      <c r="C4044" s="83" t="s">
        <v>37</v>
      </c>
      <c r="D4044" s="61">
        <v>928</v>
      </c>
      <c r="E4044" s="58" t="s">
        <v>235</v>
      </c>
    </row>
    <row r="4045" spans="1:5" x14ac:dyDescent="0.15">
      <c r="A4045" s="82">
        <v>143449977</v>
      </c>
      <c r="B4045" s="41" t="s">
        <v>190</v>
      </c>
      <c r="C4045" s="83" t="s">
        <v>37</v>
      </c>
      <c r="D4045" s="59">
        <v>928</v>
      </c>
      <c r="E4045" s="58" t="s">
        <v>235</v>
      </c>
    </row>
    <row r="4046" spans="1:5" x14ac:dyDescent="0.15">
      <c r="A4046" s="84">
        <v>143449978</v>
      </c>
      <c r="B4046" s="41" t="s">
        <v>191</v>
      </c>
      <c r="C4046" s="83" t="s">
        <v>37</v>
      </c>
      <c r="D4046" s="61">
        <v>928</v>
      </c>
      <c r="E4046" s="58" t="s">
        <v>235</v>
      </c>
    </row>
    <row r="4047" spans="1:5" x14ac:dyDescent="0.15">
      <c r="A4047" s="82">
        <v>143449978</v>
      </c>
      <c r="B4047" s="41" t="s">
        <v>191</v>
      </c>
      <c r="C4047" s="83" t="s">
        <v>37</v>
      </c>
      <c r="D4047" s="59">
        <v>928</v>
      </c>
      <c r="E4047" s="58" t="s">
        <v>235</v>
      </c>
    </row>
    <row r="4048" spans="1:5" x14ac:dyDescent="0.15">
      <c r="A4048" s="84">
        <v>143449981</v>
      </c>
      <c r="B4048" s="41" t="s">
        <v>190</v>
      </c>
      <c r="C4048" s="83" t="s">
        <v>7</v>
      </c>
      <c r="D4048" s="61">
        <v>223</v>
      </c>
      <c r="E4048" s="58" t="s">
        <v>235</v>
      </c>
    </row>
    <row r="4049" spans="1:5" x14ac:dyDescent="0.15">
      <c r="A4049" s="82">
        <v>143449996</v>
      </c>
      <c r="B4049" s="41" t="s">
        <v>189</v>
      </c>
      <c r="C4049" s="83" t="s">
        <v>37</v>
      </c>
      <c r="D4049" s="59">
        <v>669</v>
      </c>
      <c r="E4049" s="58" t="s">
        <v>235</v>
      </c>
    </row>
    <row r="4050" spans="1:5" x14ac:dyDescent="0.15">
      <c r="A4050" s="84">
        <v>143449996</v>
      </c>
      <c r="B4050" s="41" t="s">
        <v>189</v>
      </c>
      <c r="C4050" s="83" t="s">
        <v>37</v>
      </c>
      <c r="D4050" s="61">
        <v>2228</v>
      </c>
      <c r="E4050" s="58" t="s">
        <v>235</v>
      </c>
    </row>
    <row r="4051" spans="1:5" x14ac:dyDescent="0.15">
      <c r="A4051" s="82">
        <v>143449996</v>
      </c>
      <c r="B4051" s="41" t="s">
        <v>189</v>
      </c>
      <c r="C4051" s="83" t="s">
        <v>37</v>
      </c>
      <c r="D4051" s="59">
        <v>3341</v>
      </c>
      <c r="E4051" s="58" t="s">
        <v>235</v>
      </c>
    </row>
    <row r="4052" spans="1:5" x14ac:dyDescent="0.15">
      <c r="A4052" s="84">
        <v>143450004</v>
      </c>
      <c r="B4052" s="41" t="s">
        <v>190</v>
      </c>
      <c r="C4052" s="83" t="s">
        <v>7</v>
      </c>
      <c r="D4052" s="61">
        <v>372</v>
      </c>
      <c r="E4052" s="58" t="s">
        <v>235</v>
      </c>
    </row>
    <row r="4053" spans="1:5" x14ac:dyDescent="0.15">
      <c r="A4053" s="84">
        <v>143450004</v>
      </c>
      <c r="B4053" s="41" t="s">
        <v>190</v>
      </c>
      <c r="C4053" s="83" t="s">
        <v>7</v>
      </c>
      <c r="D4053" s="61">
        <v>12473</v>
      </c>
      <c r="E4053" s="58" t="s">
        <v>235</v>
      </c>
    </row>
    <row r="4054" spans="1:5" x14ac:dyDescent="0.15">
      <c r="A4054" s="82">
        <v>143460020</v>
      </c>
      <c r="B4054" s="41" t="s">
        <v>189</v>
      </c>
      <c r="C4054" s="83" t="s">
        <v>144</v>
      </c>
      <c r="D4054" s="59">
        <v>26727</v>
      </c>
      <c r="E4054" s="58" t="s">
        <v>235</v>
      </c>
    </row>
    <row r="4055" spans="1:5" x14ac:dyDescent="0.15">
      <c r="A4055" s="84">
        <v>143460029</v>
      </c>
      <c r="B4055" s="41" t="s">
        <v>189</v>
      </c>
      <c r="C4055" s="83" t="s">
        <v>37</v>
      </c>
      <c r="D4055" s="61">
        <v>24</v>
      </c>
      <c r="E4055" s="58" t="s">
        <v>235</v>
      </c>
    </row>
    <row r="4056" spans="1:5" x14ac:dyDescent="0.15">
      <c r="A4056" s="82">
        <v>143460029</v>
      </c>
      <c r="B4056" s="41" t="s">
        <v>189</v>
      </c>
      <c r="C4056" s="83" t="s">
        <v>37</v>
      </c>
      <c r="D4056" s="59">
        <v>279</v>
      </c>
      <c r="E4056" s="58" t="s">
        <v>235</v>
      </c>
    </row>
    <row r="4057" spans="1:5" x14ac:dyDescent="0.15">
      <c r="A4057" s="84">
        <v>143460029</v>
      </c>
      <c r="B4057" s="41" t="s">
        <v>189</v>
      </c>
      <c r="C4057" s="83" t="s">
        <v>37</v>
      </c>
      <c r="D4057" s="61">
        <v>1671</v>
      </c>
      <c r="E4057" s="58" t="s">
        <v>235</v>
      </c>
    </row>
    <row r="4058" spans="1:5" x14ac:dyDescent="0.15">
      <c r="A4058" s="82">
        <v>143460029</v>
      </c>
      <c r="B4058" s="41" t="s">
        <v>189</v>
      </c>
      <c r="C4058" s="83" t="s">
        <v>37</v>
      </c>
      <c r="D4058" s="59">
        <v>232</v>
      </c>
      <c r="E4058" s="58" t="s">
        <v>235</v>
      </c>
    </row>
    <row r="4059" spans="1:5" x14ac:dyDescent="0.15">
      <c r="A4059" s="82">
        <v>143460029</v>
      </c>
      <c r="B4059" s="41" t="s">
        <v>189</v>
      </c>
      <c r="C4059" s="83" t="s">
        <v>37</v>
      </c>
      <c r="D4059" s="59">
        <v>4176</v>
      </c>
      <c r="E4059" s="58" t="s">
        <v>235</v>
      </c>
    </row>
    <row r="4060" spans="1:5" x14ac:dyDescent="0.15">
      <c r="A4060" s="84">
        <v>143460030</v>
      </c>
      <c r="B4060" s="41" t="s">
        <v>189</v>
      </c>
      <c r="C4060" s="83" t="s">
        <v>37</v>
      </c>
      <c r="D4060" s="61">
        <v>557</v>
      </c>
      <c r="E4060" s="58" t="s">
        <v>235</v>
      </c>
    </row>
    <row r="4061" spans="1:5" x14ac:dyDescent="0.15">
      <c r="A4061" s="82">
        <v>143460030</v>
      </c>
      <c r="B4061" s="41" t="s">
        <v>189</v>
      </c>
      <c r="C4061" s="83" t="s">
        <v>37</v>
      </c>
      <c r="D4061" s="59">
        <v>8909</v>
      </c>
      <c r="E4061" s="58" t="s">
        <v>235</v>
      </c>
    </row>
    <row r="4062" spans="1:5" x14ac:dyDescent="0.15">
      <c r="A4062" s="84">
        <v>143460030</v>
      </c>
      <c r="B4062" s="41" t="s">
        <v>189</v>
      </c>
      <c r="C4062" s="83" t="s">
        <v>37</v>
      </c>
      <c r="D4062" s="61">
        <v>1671</v>
      </c>
      <c r="E4062" s="58" t="s">
        <v>235</v>
      </c>
    </row>
    <row r="4063" spans="1:5" x14ac:dyDescent="0.15">
      <c r="A4063" s="82">
        <v>143460035</v>
      </c>
      <c r="B4063" s="41" t="s">
        <v>190</v>
      </c>
      <c r="C4063" s="83" t="s">
        <v>144</v>
      </c>
      <c r="D4063" s="59">
        <v>3308</v>
      </c>
      <c r="E4063" s="58" t="s">
        <v>235</v>
      </c>
    </row>
    <row r="4064" spans="1:5" x14ac:dyDescent="0.15">
      <c r="A4064" s="84">
        <v>143460035</v>
      </c>
      <c r="B4064" s="41" t="s">
        <v>190</v>
      </c>
      <c r="C4064" s="83" t="s">
        <v>144</v>
      </c>
      <c r="D4064" s="61">
        <v>2239</v>
      </c>
      <c r="E4064" s="58" t="s">
        <v>235</v>
      </c>
    </row>
    <row r="4065" spans="1:5" x14ac:dyDescent="0.15">
      <c r="A4065" s="84">
        <v>143460037</v>
      </c>
      <c r="B4065" s="41" t="s">
        <v>190</v>
      </c>
      <c r="C4065" s="83" t="s">
        <v>78</v>
      </c>
      <c r="D4065" s="61">
        <v>2256</v>
      </c>
      <c r="E4065" s="58" t="s">
        <v>235</v>
      </c>
    </row>
    <row r="4066" spans="1:5" x14ac:dyDescent="0.15">
      <c r="A4066" s="82">
        <v>143460037</v>
      </c>
      <c r="B4066" s="41" t="s">
        <v>190</v>
      </c>
      <c r="C4066" s="83" t="s">
        <v>78</v>
      </c>
      <c r="D4066" s="59">
        <v>919</v>
      </c>
      <c r="E4066" s="58" t="s">
        <v>235</v>
      </c>
    </row>
    <row r="4067" spans="1:5" x14ac:dyDescent="0.15">
      <c r="A4067" s="84">
        <v>143460044</v>
      </c>
      <c r="B4067" s="41" t="s">
        <v>190</v>
      </c>
      <c r="C4067" s="83" t="s">
        <v>37</v>
      </c>
      <c r="D4067" s="61">
        <v>140</v>
      </c>
      <c r="E4067" s="58" t="s">
        <v>235</v>
      </c>
    </row>
    <row r="4068" spans="1:5" x14ac:dyDescent="0.15">
      <c r="A4068" s="82">
        <v>143460044</v>
      </c>
      <c r="B4068" s="41" t="s">
        <v>190</v>
      </c>
      <c r="C4068" s="83" t="s">
        <v>37</v>
      </c>
      <c r="D4068" s="59">
        <v>279</v>
      </c>
      <c r="E4068" s="58" t="s">
        <v>235</v>
      </c>
    </row>
    <row r="4069" spans="1:5" x14ac:dyDescent="0.15">
      <c r="A4069" s="84">
        <v>143460044</v>
      </c>
      <c r="B4069" s="41" t="s">
        <v>190</v>
      </c>
      <c r="C4069" s="83" t="s">
        <v>37</v>
      </c>
      <c r="D4069" s="61">
        <v>557</v>
      </c>
      <c r="E4069" s="58" t="s">
        <v>235</v>
      </c>
    </row>
    <row r="4070" spans="1:5" x14ac:dyDescent="0.15">
      <c r="A4070" s="82">
        <v>143460044</v>
      </c>
      <c r="B4070" s="41" t="s">
        <v>190</v>
      </c>
      <c r="C4070" s="83" t="s">
        <v>37</v>
      </c>
      <c r="D4070" s="59">
        <v>279</v>
      </c>
      <c r="E4070" s="58" t="s">
        <v>235</v>
      </c>
    </row>
    <row r="4071" spans="1:5" x14ac:dyDescent="0.15">
      <c r="A4071" s="82">
        <v>143460045</v>
      </c>
      <c r="B4071" s="41" t="s">
        <v>190</v>
      </c>
      <c r="C4071" s="83" t="s">
        <v>78</v>
      </c>
      <c r="D4071" s="59">
        <v>502</v>
      </c>
      <c r="E4071" s="58" t="s">
        <v>235</v>
      </c>
    </row>
    <row r="4072" spans="1:5" x14ac:dyDescent="0.15">
      <c r="A4072" s="84">
        <v>143460045</v>
      </c>
      <c r="B4072" s="41" t="s">
        <v>190</v>
      </c>
      <c r="C4072" s="83" t="s">
        <v>78</v>
      </c>
      <c r="D4072" s="61">
        <v>650</v>
      </c>
      <c r="E4072" s="58" t="s">
        <v>235</v>
      </c>
    </row>
    <row r="4073" spans="1:5" x14ac:dyDescent="0.15">
      <c r="A4073" s="82">
        <v>143460045</v>
      </c>
      <c r="B4073" s="41" t="s">
        <v>190</v>
      </c>
      <c r="C4073" s="83" t="s">
        <v>78</v>
      </c>
      <c r="D4073" s="59">
        <v>1880</v>
      </c>
      <c r="E4073" s="58" t="s">
        <v>235</v>
      </c>
    </row>
    <row r="4074" spans="1:5" x14ac:dyDescent="0.15">
      <c r="A4074" s="82">
        <v>143460047</v>
      </c>
      <c r="B4074" s="41" t="s">
        <v>190</v>
      </c>
      <c r="C4074" s="83" t="s">
        <v>78</v>
      </c>
      <c r="D4074" s="59">
        <v>2599</v>
      </c>
      <c r="E4074" s="58" t="s">
        <v>235</v>
      </c>
    </row>
    <row r="4075" spans="1:5" x14ac:dyDescent="0.15">
      <c r="A4075" s="84">
        <v>143460047</v>
      </c>
      <c r="B4075" s="41" t="s">
        <v>190</v>
      </c>
      <c r="C4075" s="83" t="s">
        <v>78</v>
      </c>
      <c r="D4075" s="61">
        <v>2228</v>
      </c>
      <c r="E4075" s="58" t="s">
        <v>235</v>
      </c>
    </row>
    <row r="4076" spans="1:5" x14ac:dyDescent="0.15">
      <c r="A4076" s="82">
        <v>143460047</v>
      </c>
      <c r="B4076" s="41" t="s">
        <v>190</v>
      </c>
      <c r="C4076" s="83" t="s">
        <v>78</v>
      </c>
      <c r="D4076" s="59">
        <v>1114</v>
      </c>
      <c r="E4076" s="58" t="s">
        <v>235</v>
      </c>
    </row>
    <row r="4077" spans="1:5" x14ac:dyDescent="0.15">
      <c r="A4077" s="84">
        <v>143460047</v>
      </c>
      <c r="B4077" s="41" t="s">
        <v>190</v>
      </c>
      <c r="C4077" s="83" t="s">
        <v>78</v>
      </c>
      <c r="D4077" s="61">
        <v>743</v>
      </c>
      <c r="E4077" s="58" t="s">
        <v>235</v>
      </c>
    </row>
    <row r="4078" spans="1:5" x14ac:dyDescent="0.15">
      <c r="A4078" s="82">
        <v>143460047</v>
      </c>
      <c r="B4078" s="41" t="s">
        <v>190</v>
      </c>
      <c r="C4078" s="83" t="s">
        <v>78</v>
      </c>
      <c r="D4078" s="59">
        <v>1300</v>
      </c>
      <c r="E4078" s="58" t="s">
        <v>235</v>
      </c>
    </row>
    <row r="4079" spans="1:5" x14ac:dyDescent="0.15">
      <c r="A4079" s="82">
        <v>143460048</v>
      </c>
      <c r="B4079" s="41" t="s">
        <v>190</v>
      </c>
      <c r="C4079" s="83" t="s">
        <v>124</v>
      </c>
      <c r="D4079" s="59">
        <v>1337</v>
      </c>
      <c r="E4079" s="58" t="s">
        <v>235</v>
      </c>
    </row>
    <row r="4080" spans="1:5" x14ac:dyDescent="0.15">
      <c r="A4080" s="84">
        <v>143460051</v>
      </c>
      <c r="B4080" s="41" t="s">
        <v>190</v>
      </c>
      <c r="C4080" s="83" t="s">
        <v>78</v>
      </c>
      <c r="D4080" s="61">
        <v>18375</v>
      </c>
      <c r="E4080" s="58" t="s">
        <v>235</v>
      </c>
    </row>
    <row r="4081" spans="1:5" x14ac:dyDescent="0.15">
      <c r="A4081" s="82">
        <v>143460052</v>
      </c>
      <c r="B4081" s="41" t="s">
        <v>190</v>
      </c>
      <c r="C4081" s="83" t="s">
        <v>78</v>
      </c>
      <c r="D4081" s="59">
        <v>45936</v>
      </c>
      <c r="E4081" s="58" t="s">
        <v>235</v>
      </c>
    </row>
    <row r="4082" spans="1:5" x14ac:dyDescent="0.15">
      <c r="A4082" s="82">
        <v>143460054</v>
      </c>
      <c r="B4082" s="41" t="s">
        <v>190</v>
      </c>
      <c r="C4082" s="83" t="s">
        <v>7</v>
      </c>
      <c r="D4082" s="59">
        <v>2757</v>
      </c>
      <c r="E4082" s="58" t="s">
        <v>235</v>
      </c>
    </row>
    <row r="4083" spans="1:5" x14ac:dyDescent="0.15">
      <c r="A4083" s="82">
        <v>143460056</v>
      </c>
      <c r="B4083" s="41" t="s">
        <v>190</v>
      </c>
      <c r="C4083" s="83" t="s">
        <v>37</v>
      </c>
      <c r="D4083" s="59">
        <v>70</v>
      </c>
      <c r="E4083" s="58" t="s">
        <v>235</v>
      </c>
    </row>
    <row r="4084" spans="1:5" x14ac:dyDescent="0.15">
      <c r="A4084" s="82">
        <v>143460070</v>
      </c>
      <c r="B4084" s="41" t="s">
        <v>189</v>
      </c>
      <c r="C4084" s="83" t="s">
        <v>37</v>
      </c>
      <c r="D4084" s="59">
        <v>464</v>
      </c>
      <c r="E4084" s="58" t="s">
        <v>235</v>
      </c>
    </row>
    <row r="4085" spans="1:5" x14ac:dyDescent="0.15">
      <c r="A4085" s="82">
        <v>143460070</v>
      </c>
      <c r="B4085" s="41" t="s">
        <v>189</v>
      </c>
      <c r="C4085" s="83" t="s">
        <v>37</v>
      </c>
      <c r="D4085" s="59">
        <v>4176</v>
      </c>
      <c r="E4085" s="58" t="s">
        <v>235</v>
      </c>
    </row>
    <row r="4086" spans="1:5" x14ac:dyDescent="0.15">
      <c r="A4086" s="82">
        <v>143460070</v>
      </c>
      <c r="B4086" s="41" t="s">
        <v>189</v>
      </c>
      <c r="C4086" s="83" t="s">
        <v>37</v>
      </c>
      <c r="D4086" s="59">
        <v>464</v>
      </c>
      <c r="E4086" s="58" t="s">
        <v>235</v>
      </c>
    </row>
    <row r="4087" spans="1:5" x14ac:dyDescent="0.15">
      <c r="A4087" s="82">
        <v>143460070</v>
      </c>
      <c r="B4087" s="41" t="s">
        <v>189</v>
      </c>
      <c r="C4087" s="83" t="s">
        <v>37</v>
      </c>
      <c r="D4087" s="59">
        <v>2005</v>
      </c>
      <c r="E4087" s="58" t="s">
        <v>235</v>
      </c>
    </row>
    <row r="4088" spans="1:5" x14ac:dyDescent="0.15">
      <c r="A4088" s="84">
        <v>143460073</v>
      </c>
      <c r="B4088" s="41" t="s">
        <v>189</v>
      </c>
      <c r="C4088" s="83" t="s">
        <v>37</v>
      </c>
      <c r="D4088" s="61">
        <v>1114</v>
      </c>
      <c r="E4088" s="58" t="s">
        <v>235</v>
      </c>
    </row>
    <row r="4089" spans="1:5" x14ac:dyDescent="0.15">
      <c r="A4089" s="82">
        <v>143460073</v>
      </c>
      <c r="B4089" s="41" t="s">
        <v>189</v>
      </c>
      <c r="C4089" s="83" t="s">
        <v>37</v>
      </c>
      <c r="D4089" s="59">
        <v>743</v>
      </c>
      <c r="E4089" s="58" t="s">
        <v>235</v>
      </c>
    </row>
    <row r="4090" spans="1:5" x14ac:dyDescent="0.15">
      <c r="A4090" s="82">
        <v>143460073</v>
      </c>
      <c r="B4090" s="41" t="s">
        <v>189</v>
      </c>
      <c r="C4090" s="83" t="s">
        <v>37</v>
      </c>
      <c r="D4090" s="59">
        <v>3341</v>
      </c>
      <c r="E4090" s="58" t="s">
        <v>235</v>
      </c>
    </row>
    <row r="4091" spans="1:5" x14ac:dyDescent="0.15">
      <c r="A4091" s="84">
        <v>143460073</v>
      </c>
      <c r="B4091" s="41" t="s">
        <v>189</v>
      </c>
      <c r="C4091" s="83" t="s">
        <v>37</v>
      </c>
      <c r="D4091" s="61">
        <v>1485</v>
      </c>
      <c r="E4091" s="58" t="s">
        <v>235</v>
      </c>
    </row>
    <row r="4092" spans="1:5" x14ac:dyDescent="0.15">
      <c r="A4092" s="82">
        <v>143460075</v>
      </c>
      <c r="B4092" s="41" t="s">
        <v>190</v>
      </c>
      <c r="C4092" s="83" t="s">
        <v>7</v>
      </c>
      <c r="D4092" s="59">
        <v>502</v>
      </c>
      <c r="E4092" s="58" t="s">
        <v>235</v>
      </c>
    </row>
    <row r="4093" spans="1:5" x14ac:dyDescent="0.15">
      <c r="A4093" s="84">
        <v>143460075</v>
      </c>
      <c r="B4093" s="41" t="s">
        <v>190</v>
      </c>
      <c r="C4093" s="83" t="s">
        <v>7</v>
      </c>
      <c r="D4093" s="61">
        <v>168</v>
      </c>
      <c r="E4093" s="58" t="s">
        <v>235</v>
      </c>
    </row>
    <row r="4094" spans="1:5" x14ac:dyDescent="0.15">
      <c r="A4094" s="82">
        <v>143460075</v>
      </c>
      <c r="B4094" s="41" t="s">
        <v>190</v>
      </c>
      <c r="C4094" s="83" t="s">
        <v>7</v>
      </c>
      <c r="D4094" s="59">
        <v>418</v>
      </c>
      <c r="E4094" s="58" t="s">
        <v>235</v>
      </c>
    </row>
    <row r="4095" spans="1:5" x14ac:dyDescent="0.15">
      <c r="A4095" s="82">
        <v>143460091</v>
      </c>
      <c r="B4095" s="41" t="s">
        <v>190</v>
      </c>
      <c r="C4095" s="83" t="s">
        <v>37</v>
      </c>
      <c r="D4095" s="59">
        <v>209</v>
      </c>
      <c r="E4095" s="58" t="s">
        <v>235</v>
      </c>
    </row>
    <row r="4096" spans="1:5" x14ac:dyDescent="0.15">
      <c r="A4096" s="82">
        <v>143460091</v>
      </c>
      <c r="B4096" s="41" t="s">
        <v>190</v>
      </c>
      <c r="C4096" s="83" t="s">
        <v>37</v>
      </c>
      <c r="D4096" s="59">
        <v>232</v>
      </c>
      <c r="E4096" s="58" t="s">
        <v>235</v>
      </c>
    </row>
    <row r="4097" spans="1:5" x14ac:dyDescent="0.15">
      <c r="A4097" s="84">
        <v>143460091</v>
      </c>
      <c r="B4097" s="41" t="s">
        <v>190</v>
      </c>
      <c r="C4097" s="83" t="s">
        <v>37</v>
      </c>
      <c r="D4097" s="61">
        <v>8352</v>
      </c>
      <c r="E4097" s="58" t="s">
        <v>235</v>
      </c>
    </row>
    <row r="4098" spans="1:5" x14ac:dyDescent="0.15">
      <c r="A4098" s="84">
        <v>143460091</v>
      </c>
      <c r="B4098" s="41" t="s">
        <v>190</v>
      </c>
      <c r="C4098" s="83" t="s">
        <v>37</v>
      </c>
      <c r="D4098" s="61">
        <v>2005</v>
      </c>
      <c r="E4098" s="58" t="s">
        <v>235</v>
      </c>
    </row>
    <row r="4099" spans="1:5" x14ac:dyDescent="0.15">
      <c r="A4099" s="84">
        <v>143460092</v>
      </c>
      <c r="B4099" s="41" t="s">
        <v>190</v>
      </c>
      <c r="C4099" s="83" t="s">
        <v>37</v>
      </c>
      <c r="D4099" s="61">
        <v>1114</v>
      </c>
      <c r="E4099" s="58" t="s">
        <v>235</v>
      </c>
    </row>
    <row r="4100" spans="1:5" x14ac:dyDescent="0.15">
      <c r="A4100" s="82">
        <v>143460092</v>
      </c>
      <c r="B4100" s="41" t="s">
        <v>190</v>
      </c>
      <c r="C4100" s="83" t="s">
        <v>37</v>
      </c>
      <c r="D4100" s="59">
        <v>5940</v>
      </c>
      <c r="E4100" s="58" t="s">
        <v>235</v>
      </c>
    </row>
    <row r="4101" spans="1:5" x14ac:dyDescent="0.15">
      <c r="A4101" s="84">
        <v>143460092</v>
      </c>
      <c r="B4101" s="41" t="s">
        <v>190</v>
      </c>
      <c r="C4101" s="83" t="s">
        <v>37</v>
      </c>
      <c r="D4101" s="61">
        <v>4455</v>
      </c>
      <c r="E4101" s="58" t="s">
        <v>235</v>
      </c>
    </row>
    <row r="4102" spans="1:5" x14ac:dyDescent="0.15">
      <c r="A4102" s="82">
        <v>143460092</v>
      </c>
      <c r="B4102" s="41" t="s">
        <v>190</v>
      </c>
      <c r="C4102" s="83" t="s">
        <v>37</v>
      </c>
      <c r="D4102" s="59">
        <v>743</v>
      </c>
      <c r="E4102" s="58" t="s">
        <v>235</v>
      </c>
    </row>
    <row r="4103" spans="1:5" x14ac:dyDescent="0.15">
      <c r="A4103" s="82">
        <v>143460095</v>
      </c>
      <c r="B4103" s="41" t="s">
        <v>190</v>
      </c>
      <c r="C4103" s="83" t="s">
        <v>37</v>
      </c>
      <c r="D4103" s="59">
        <v>836</v>
      </c>
      <c r="E4103" s="58" t="s">
        <v>235</v>
      </c>
    </row>
    <row r="4104" spans="1:5" x14ac:dyDescent="0.15">
      <c r="A4104" s="82">
        <v>143460096</v>
      </c>
      <c r="B4104" s="41" t="s">
        <v>190</v>
      </c>
      <c r="C4104" s="83" t="s">
        <v>78</v>
      </c>
      <c r="D4104" s="59">
        <v>45936</v>
      </c>
      <c r="E4104" s="58" t="s">
        <v>235</v>
      </c>
    </row>
    <row r="4105" spans="1:5" x14ac:dyDescent="0.15">
      <c r="A4105" s="82">
        <v>143460107</v>
      </c>
      <c r="B4105" s="41" t="s">
        <v>190</v>
      </c>
      <c r="C4105" s="83" t="s">
        <v>7</v>
      </c>
      <c r="D4105" s="59">
        <v>1782</v>
      </c>
      <c r="E4105" s="58" t="s">
        <v>235</v>
      </c>
    </row>
    <row r="4106" spans="1:5" x14ac:dyDescent="0.15">
      <c r="A4106" s="84">
        <v>143460135</v>
      </c>
      <c r="B4106" s="41" t="s">
        <v>190</v>
      </c>
      <c r="C4106" s="83" t="s">
        <v>144</v>
      </c>
      <c r="D4106" s="61">
        <v>8909</v>
      </c>
      <c r="E4106" s="58" t="s">
        <v>235</v>
      </c>
    </row>
    <row r="4107" spans="1:5" x14ac:dyDescent="0.15">
      <c r="A4107" s="84">
        <v>143460152</v>
      </c>
      <c r="B4107" s="41" t="s">
        <v>190</v>
      </c>
      <c r="C4107" s="83" t="s">
        <v>37</v>
      </c>
      <c r="D4107" s="61">
        <v>2228</v>
      </c>
      <c r="E4107" s="58" t="s">
        <v>235</v>
      </c>
    </row>
    <row r="4108" spans="1:5" x14ac:dyDescent="0.15">
      <c r="A4108" s="82">
        <v>143460152</v>
      </c>
      <c r="B4108" s="41" t="s">
        <v>190</v>
      </c>
      <c r="C4108" s="83" t="s">
        <v>37</v>
      </c>
      <c r="D4108" s="59">
        <v>743</v>
      </c>
      <c r="E4108" s="58" t="s">
        <v>235</v>
      </c>
    </row>
    <row r="4109" spans="1:5" x14ac:dyDescent="0.15">
      <c r="A4109" s="84">
        <v>143460152</v>
      </c>
      <c r="B4109" s="41" t="s">
        <v>190</v>
      </c>
      <c r="C4109" s="83" t="s">
        <v>37</v>
      </c>
      <c r="D4109" s="61">
        <v>4455</v>
      </c>
      <c r="E4109" s="58" t="s">
        <v>235</v>
      </c>
    </row>
    <row r="4110" spans="1:5" x14ac:dyDescent="0.15">
      <c r="A4110" s="82">
        <v>143460152</v>
      </c>
      <c r="B4110" s="41" t="s">
        <v>190</v>
      </c>
      <c r="C4110" s="83" t="s">
        <v>37</v>
      </c>
      <c r="D4110" s="59">
        <v>6682</v>
      </c>
      <c r="E4110" s="58" t="s">
        <v>235</v>
      </c>
    </row>
    <row r="4111" spans="1:5" x14ac:dyDescent="0.15">
      <c r="A4111" s="84">
        <v>143460152</v>
      </c>
      <c r="B4111" s="41" t="s">
        <v>190</v>
      </c>
      <c r="C4111" s="83" t="s">
        <v>37</v>
      </c>
      <c r="D4111" s="61">
        <v>1485</v>
      </c>
      <c r="E4111" s="58" t="s">
        <v>235</v>
      </c>
    </row>
    <row r="4112" spans="1:5" x14ac:dyDescent="0.15">
      <c r="A4112" s="84">
        <v>143460153</v>
      </c>
      <c r="B4112" s="41" t="s">
        <v>190</v>
      </c>
      <c r="C4112" s="83" t="s">
        <v>37</v>
      </c>
      <c r="D4112" s="61">
        <v>47</v>
      </c>
      <c r="E4112" s="58" t="s">
        <v>235</v>
      </c>
    </row>
    <row r="4113" spans="1:5" x14ac:dyDescent="0.15">
      <c r="A4113" s="82">
        <v>143460153</v>
      </c>
      <c r="B4113" s="41" t="s">
        <v>190</v>
      </c>
      <c r="C4113" s="83" t="s">
        <v>37</v>
      </c>
      <c r="D4113" s="59">
        <v>279</v>
      </c>
      <c r="E4113" s="58" t="s">
        <v>235</v>
      </c>
    </row>
    <row r="4114" spans="1:5" x14ac:dyDescent="0.15">
      <c r="A4114" s="84">
        <v>143460153</v>
      </c>
      <c r="B4114" s="41" t="s">
        <v>190</v>
      </c>
      <c r="C4114" s="83" t="s">
        <v>37</v>
      </c>
      <c r="D4114" s="61">
        <v>1671</v>
      </c>
      <c r="E4114" s="58" t="s">
        <v>235</v>
      </c>
    </row>
    <row r="4115" spans="1:5" x14ac:dyDescent="0.15">
      <c r="A4115" s="82">
        <v>143460153</v>
      </c>
      <c r="B4115" s="41" t="s">
        <v>190</v>
      </c>
      <c r="C4115" s="83" t="s">
        <v>37</v>
      </c>
      <c r="D4115" s="59">
        <v>232</v>
      </c>
      <c r="E4115" s="58" t="s">
        <v>235</v>
      </c>
    </row>
    <row r="4116" spans="1:5" x14ac:dyDescent="0.15">
      <c r="A4116" s="82">
        <v>143460153</v>
      </c>
      <c r="B4116" s="41" t="s">
        <v>190</v>
      </c>
      <c r="C4116" s="83" t="s">
        <v>37</v>
      </c>
      <c r="D4116" s="59">
        <v>4176</v>
      </c>
      <c r="E4116" s="58" t="s">
        <v>235</v>
      </c>
    </row>
    <row r="4117" spans="1:5" x14ac:dyDescent="0.15">
      <c r="A4117" s="82">
        <v>143460157</v>
      </c>
      <c r="B4117" s="41" t="s">
        <v>190</v>
      </c>
      <c r="C4117" s="83" t="s">
        <v>37</v>
      </c>
      <c r="D4117" s="59">
        <v>140</v>
      </c>
      <c r="E4117" s="58" t="s">
        <v>235</v>
      </c>
    </row>
    <row r="4118" spans="1:5" x14ac:dyDescent="0.15">
      <c r="A4118" s="84">
        <v>143460157</v>
      </c>
      <c r="B4118" s="41" t="s">
        <v>190</v>
      </c>
      <c r="C4118" s="83" t="s">
        <v>37</v>
      </c>
      <c r="D4118" s="61">
        <v>279</v>
      </c>
      <c r="E4118" s="58" t="s">
        <v>235</v>
      </c>
    </row>
    <row r="4119" spans="1:5" x14ac:dyDescent="0.15">
      <c r="A4119" s="82">
        <v>143460158</v>
      </c>
      <c r="B4119" s="41" t="s">
        <v>190</v>
      </c>
      <c r="C4119" s="83" t="s">
        <v>37</v>
      </c>
      <c r="D4119" s="59">
        <v>279</v>
      </c>
      <c r="E4119" s="58" t="s">
        <v>235</v>
      </c>
    </row>
    <row r="4120" spans="1:5" x14ac:dyDescent="0.15">
      <c r="A4120" s="82">
        <v>143460199</v>
      </c>
      <c r="B4120" s="41" t="s">
        <v>190</v>
      </c>
      <c r="C4120" s="83" t="s">
        <v>37</v>
      </c>
      <c r="D4120" s="59">
        <v>2228</v>
      </c>
      <c r="E4120" s="58" t="s">
        <v>235</v>
      </c>
    </row>
    <row r="4121" spans="1:5" x14ac:dyDescent="0.15">
      <c r="A4121" s="84">
        <v>143460199</v>
      </c>
      <c r="B4121" s="41" t="s">
        <v>190</v>
      </c>
      <c r="C4121" s="83" t="s">
        <v>37</v>
      </c>
      <c r="D4121" s="61">
        <v>4455</v>
      </c>
      <c r="E4121" s="58" t="s">
        <v>235</v>
      </c>
    </row>
    <row r="4122" spans="1:5" x14ac:dyDescent="0.15">
      <c r="A4122" s="84">
        <v>143460199</v>
      </c>
      <c r="B4122" s="41" t="s">
        <v>190</v>
      </c>
      <c r="C4122" s="83" t="s">
        <v>37</v>
      </c>
      <c r="D4122" s="61">
        <v>4455</v>
      </c>
      <c r="E4122" s="58" t="s">
        <v>235</v>
      </c>
    </row>
    <row r="4123" spans="1:5" x14ac:dyDescent="0.15">
      <c r="A4123" s="82">
        <v>143460199</v>
      </c>
      <c r="B4123" s="41" t="s">
        <v>190</v>
      </c>
      <c r="C4123" s="83" t="s">
        <v>37</v>
      </c>
      <c r="D4123" s="59">
        <v>743</v>
      </c>
      <c r="E4123" s="58" t="s">
        <v>235</v>
      </c>
    </row>
    <row r="4124" spans="1:5" x14ac:dyDescent="0.15">
      <c r="A4124" s="82">
        <v>143460200</v>
      </c>
      <c r="B4124" s="41" t="s">
        <v>190</v>
      </c>
      <c r="C4124" s="83" t="s">
        <v>37</v>
      </c>
      <c r="D4124" s="59">
        <v>1671</v>
      </c>
      <c r="E4124" s="58" t="s">
        <v>235</v>
      </c>
    </row>
    <row r="4125" spans="1:5" x14ac:dyDescent="0.15">
      <c r="A4125" s="84">
        <v>143460200</v>
      </c>
      <c r="B4125" s="41" t="s">
        <v>190</v>
      </c>
      <c r="C4125" s="83" t="s">
        <v>37</v>
      </c>
      <c r="D4125" s="61">
        <v>8352</v>
      </c>
      <c r="E4125" s="58" t="s">
        <v>235</v>
      </c>
    </row>
    <row r="4126" spans="1:5" x14ac:dyDescent="0.15">
      <c r="A4126" s="82">
        <v>143470228</v>
      </c>
      <c r="B4126" s="41" t="s">
        <v>190</v>
      </c>
      <c r="C4126" s="83" t="s">
        <v>37</v>
      </c>
      <c r="D4126" s="59">
        <v>279</v>
      </c>
      <c r="E4126" s="58" t="s">
        <v>235</v>
      </c>
    </row>
    <row r="4127" spans="1:5" x14ac:dyDescent="0.15">
      <c r="A4127" s="84">
        <v>143470228</v>
      </c>
      <c r="B4127" s="41" t="s">
        <v>190</v>
      </c>
      <c r="C4127" s="83" t="s">
        <v>37</v>
      </c>
      <c r="D4127" s="61">
        <v>8352</v>
      </c>
      <c r="E4127" s="58" t="s">
        <v>235</v>
      </c>
    </row>
    <row r="4128" spans="1:5" x14ac:dyDescent="0.15">
      <c r="A4128" s="82">
        <v>143470229</v>
      </c>
      <c r="B4128" s="41" t="s">
        <v>190</v>
      </c>
      <c r="C4128" s="83" t="s">
        <v>37</v>
      </c>
      <c r="D4128" s="59">
        <v>7424</v>
      </c>
      <c r="E4128" s="58" t="s">
        <v>235</v>
      </c>
    </row>
    <row r="4129" spans="1:5" x14ac:dyDescent="0.15">
      <c r="A4129" s="84">
        <v>143470229</v>
      </c>
      <c r="B4129" s="41" t="s">
        <v>190</v>
      </c>
      <c r="C4129" s="83" t="s">
        <v>37</v>
      </c>
      <c r="D4129" s="61">
        <v>4455</v>
      </c>
      <c r="E4129" s="58" t="s">
        <v>235</v>
      </c>
    </row>
    <row r="4130" spans="1:5" x14ac:dyDescent="0.15">
      <c r="A4130" s="82">
        <v>143470229</v>
      </c>
      <c r="B4130" s="41" t="s">
        <v>190</v>
      </c>
      <c r="C4130" s="83" t="s">
        <v>37</v>
      </c>
      <c r="D4130" s="59">
        <v>1114</v>
      </c>
      <c r="E4130" s="58" t="s">
        <v>235</v>
      </c>
    </row>
    <row r="4131" spans="1:5" x14ac:dyDescent="0.15">
      <c r="A4131" s="82">
        <v>143470230</v>
      </c>
      <c r="B4131" s="41" t="s">
        <v>190</v>
      </c>
      <c r="C4131" s="83" t="s">
        <v>37</v>
      </c>
      <c r="D4131" s="59">
        <v>1114</v>
      </c>
      <c r="E4131" s="58" t="s">
        <v>235</v>
      </c>
    </row>
    <row r="4132" spans="1:5" x14ac:dyDescent="0.15">
      <c r="A4132" s="84">
        <v>143470230</v>
      </c>
      <c r="B4132" s="41" t="s">
        <v>190</v>
      </c>
      <c r="C4132" s="83" t="s">
        <v>37</v>
      </c>
      <c r="D4132" s="61">
        <v>1114</v>
      </c>
      <c r="E4132" s="58" t="s">
        <v>235</v>
      </c>
    </row>
    <row r="4133" spans="1:5" x14ac:dyDescent="0.15">
      <c r="A4133" s="82">
        <v>143470230</v>
      </c>
      <c r="B4133" s="41" t="s">
        <v>190</v>
      </c>
      <c r="C4133" s="83" t="s">
        <v>37</v>
      </c>
      <c r="D4133" s="59">
        <v>279</v>
      </c>
      <c r="E4133" s="58" t="s">
        <v>235</v>
      </c>
    </row>
    <row r="4134" spans="1:5" x14ac:dyDescent="0.15">
      <c r="A4134" s="84">
        <v>143470246</v>
      </c>
      <c r="B4134" s="41" t="s">
        <v>190</v>
      </c>
      <c r="C4134" s="83" t="s">
        <v>7</v>
      </c>
      <c r="D4134" s="61">
        <v>140</v>
      </c>
      <c r="E4134" s="58" t="s">
        <v>235</v>
      </c>
    </row>
    <row r="4135" spans="1:5" x14ac:dyDescent="0.15">
      <c r="A4135" s="82">
        <v>143470246</v>
      </c>
      <c r="B4135" s="41" t="s">
        <v>190</v>
      </c>
      <c r="C4135" s="83" t="s">
        <v>7</v>
      </c>
      <c r="D4135" s="59">
        <v>186</v>
      </c>
      <c r="E4135" s="58" t="s">
        <v>235</v>
      </c>
    </row>
    <row r="4136" spans="1:5" x14ac:dyDescent="0.15">
      <c r="A4136" s="82">
        <v>143470246</v>
      </c>
      <c r="B4136" s="41" t="s">
        <v>190</v>
      </c>
      <c r="C4136" s="83" t="s">
        <v>7</v>
      </c>
      <c r="D4136" s="59">
        <v>12473</v>
      </c>
      <c r="E4136" s="58" t="s">
        <v>235</v>
      </c>
    </row>
    <row r="4137" spans="1:5" x14ac:dyDescent="0.15">
      <c r="A4137" s="84">
        <v>143470255</v>
      </c>
      <c r="B4137" s="41" t="s">
        <v>190</v>
      </c>
      <c r="C4137" s="83" t="s">
        <v>78</v>
      </c>
      <c r="D4137" s="61">
        <v>3341</v>
      </c>
      <c r="E4137" s="58" t="s">
        <v>235</v>
      </c>
    </row>
    <row r="4138" spans="1:5" x14ac:dyDescent="0.15">
      <c r="A4138" s="82">
        <v>143470255</v>
      </c>
      <c r="B4138" s="41" t="s">
        <v>190</v>
      </c>
      <c r="C4138" s="83" t="s">
        <v>78</v>
      </c>
      <c r="D4138" s="59">
        <v>10023</v>
      </c>
      <c r="E4138" s="58" t="s">
        <v>235</v>
      </c>
    </row>
    <row r="4139" spans="1:5" x14ac:dyDescent="0.15">
      <c r="A4139" s="84">
        <v>143470255</v>
      </c>
      <c r="B4139" s="41" t="s">
        <v>190</v>
      </c>
      <c r="C4139" s="83" t="s">
        <v>78</v>
      </c>
      <c r="D4139" s="61">
        <v>6960</v>
      </c>
      <c r="E4139" s="58" t="s">
        <v>235</v>
      </c>
    </row>
    <row r="4140" spans="1:5" x14ac:dyDescent="0.15">
      <c r="A4140" s="82">
        <v>143470255</v>
      </c>
      <c r="B4140" s="41" t="s">
        <v>190</v>
      </c>
      <c r="C4140" s="83" t="s">
        <v>78</v>
      </c>
      <c r="D4140" s="59">
        <v>5847</v>
      </c>
      <c r="E4140" s="58" t="s">
        <v>235</v>
      </c>
    </row>
    <row r="4141" spans="1:5" x14ac:dyDescent="0.15">
      <c r="A4141" s="82">
        <v>143470275</v>
      </c>
      <c r="B4141" s="41" t="s">
        <v>190</v>
      </c>
      <c r="C4141" s="83" t="s">
        <v>37</v>
      </c>
      <c r="D4141" s="59">
        <v>1485</v>
      </c>
      <c r="E4141" s="58" t="s">
        <v>235</v>
      </c>
    </row>
    <row r="4142" spans="1:5" x14ac:dyDescent="0.15">
      <c r="A4142" s="84">
        <v>143470275</v>
      </c>
      <c r="B4142" s="41" t="s">
        <v>190</v>
      </c>
      <c r="C4142" s="83" t="s">
        <v>37</v>
      </c>
      <c r="D4142" s="61">
        <v>7424</v>
      </c>
      <c r="E4142" s="58" t="s">
        <v>235</v>
      </c>
    </row>
    <row r="4143" spans="1:5" x14ac:dyDescent="0.15">
      <c r="A4143" s="84">
        <v>143470275</v>
      </c>
      <c r="B4143" s="41" t="s">
        <v>190</v>
      </c>
      <c r="C4143" s="83" t="s">
        <v>37</v>
      </c>
      <c r="D4143" s="61">
        <v>4455</v>
      </c>
      <c r="E4143" s="58" t="s">
        <v>235</v>
      </c>
    </row>
    <row r="4144" spans="1:5" x14ac:dyDescent="0.15">
      <c r="A4144" s="84">
        <v>143470276</v>
      </c>
      <c r="B4144" s="41" t="s">
        <v>190</v>
      </c>
      <c r="C4144" s="83" t="s">
        <v>37</v>
      </c>
      <c r="D4144" s="61">
        <v>232</v>
      </c>
      <c r="E4144" s="58" t="s">
        <v>235</v>
      </c>
    </row>
    <row r="4145" spans="1:5" x14ac:dyDescent="0.15">
      <c r="A4145" s="84">
        <v>143470276</v>
      </c>
      <c r="B4145" s="41" t="s">
        <v>190</v>
      </c>
      <c r="C4145" s="83" t="s">
        <v>37</v>
      </c>
      <c r="D4145" s="61">
        <v>8352</v>
      </c>
      <c r="E4145" s="58" t="s">
        <v>235</v>
      </c>
    </row>
    <row r="4146" spans="1:5" x14ac:dyDescent="0.15">
      <c r="A4146" s="82">
        <v>143470276</v>
      </c>
      <c r="B4146" s="41" t="s">
        <v>190</v>
      </c>
      <c r="C4146" s="83" t="s">
        <v>37</v>
      </c>
      <c r="D4146" s="59">
        <v>4009</v>
      </c>
      <c r="E4146" s="58" t="s">
        <v>235</v>
      </c>
    </row>
    <row r="4147" spans="1:5" x14ac:dyDescent="0.15">
      <c r="A4147" s="84">
        <v>143470313</v>
      </c>
      <c r="B4147" s="41" t="s">
        <v>191</v>
      </c>
      <c r="C4147" s="83" t="s">
        <v>7</v>
      </c>
      <c r="D4147" s="61">
        <v>919</v>
      </c>
      <c r="E4147" s="58" t="s">
        <v>235</v>
      </c>
    </row>
    <row r="4148" spans="1:5" x14ac:dyDescent="0.15">
      <c r="A4148" s="84">
        <v>143470317</v>
      </c>
      <c r="B4148" s="41" t="s">
        <v>190</v>
      </c>
      <c r="C4148" s="83" t="s">
        <v>7</v>
      </c>
      <c r="D4148" s="61">
        <v>58799</v>
      </c>
      <c r="E4148" s="58" t="s">
        <v>235</v>
      </c>
    </row>
    <row r="4149" spans="1:5" x14ac:dyDescent="0.15">
      <c r="A4149" s="82">
        <v>143470330</v>
      </c>
      <c r="B4149" s="41" t="s">
        <v>190</v>
      </c>
      <c r="C4149" s="83" t="s">
        <v>37</v>
      </c>
      <c r="D4149" s="59">
        <v>464</v>
      </c>
      <c r="E4149" s="58" t="s">
        <v>235</v>
      </c>
    </row>
    <row r="4150" spans="1:5" x14ac:dyDescent="0.15">
      <c r="A4150" s="82">
        <v>143470332</v>
      </c>
      <c r="B4150" s="41" t="s">
        <v>190</v>
      </c>
      <c r="C4150" s="83" t="s">
        <v>37</v>
      </c>
      <c r="D4150" s="59">
        <v>4455</v>
      </c>
      <c r="E4150" s="58" t="s">
        <v>235</v>
      </c>
    </row>
    <row r="4151" spans="1:5" x14ac:dyDescent="0.15">
      <c r="A4151" s="84">
        <v>143470332</v>
      </c>
      <c r="B4151" s="41" t="s">
        <v>190</v>
      </c>
      <c r="C4151" s="83" t="s">
        <v>37</v>
      </c>
      <c r="D4151" s="61">
        <v>6682</v>
      </c>
      <c r="E4151" s="58" t="s">
        <v>235</v>
      </c>
    </row>
    <row r="4152" spans="1:5" x14ac:dyDescent="0.15">
      <c r="A4152" s="84">
        <v>143470334</v>
      </c>
      <c r="B4152" s="41" t="s">
        <v>190</v>
      </c>
      <c r="C4152" s="83" t="s">
        <v>78</v>
      </c>
      <c r="D4152" s="61">
        <v>9466</v>
      </c>
      <c r="E4152" s="58" t="s">
        <v>235</v>
      </c>
    </row>
    <row r="4153" spans="1:5" x14ac:dyDescent="0.15">
      <c r="A4153" s="82">
        <v>143470334</v>
      </c>
      <c r="B4153" s="41" t="s">
        <v>190</v>
      </c>
      <c r="C4153" s="83" t="s">
        <v>78</v>
      </c>
      <c r="D4153" s="59">
        <v>15312</v>
      </c>
      <c r="E4153" s="58" t="s">
        <v>235</v>
      </c>
    </row>
    <row r="4154" spans="1:5" x14ac:dyDescent="0.15">
      <c r="A4154" s="84">
        <v>143470335</v>
      </c>
      <c r="B4154" s="41" t="s">
        <v>190</v>
      </c>
      <c r="C4154" s="83" t="s">
        <v>7</v>
      </c>
      <c r="D4154" s="61">
        <v>877</v>
      </c>
      <c r="E4154" s="58" t="s">
        <v>235</v>
      </c>
    </row>
    <row r="4155" spans="1:5" x14ac:dyDescent="0.15">
      <c r="A4155" s="82">
        <v>143470339</v>
      </c>
      <c r="B4155" s="41" t="s">
        <v>190</v>
      </c>
      <c r="C4155" s="83" t="s">
        <v>37</v>
      </c>
      <c r="D4155" s="59">
        <v>418</v>
      </c>
      <c r="E4155" s="58" t="s">
        <v>235</v>
      </c>
    </row>
    <row r="4156" spans="1:5" x14ac:dyDescent="0.15">
      <c r="A4156" s="82">
        <v>143470340</v>
      </c>
      <c r="B4156" s="41" t="s">
        <v>190</v>
      </c>
      <c r="C4156" s="83" t="s">
        <v>37</v>
      </c>
      <c r="D4156" s="59">
        <v>279</v>
      </c>
      <c r="E4156" s="58" t="s">
        <v>235</v>
      </c>
    </row>
    <row r="4157" spans="1:5" x14ac:dyDescent="0.15">
      <c r="A4157" s="84">
        <v>143470340</v>
      </c>
      <c r="B4157" s="41" t="s">
        <v>190</v>
      </c>
      <c r="C4157" s="83" t="s">
        <v>37</v>
      </c>
      <c r="D4157" s="61">
        <v>70</v>
      </c>
      <c r="E4157" s="58" t="s">
        <v>235</v>
      </c>
    </row>
    <row r="4158" spans="1:5" x14ac:dyDescent="0.15">
      <c r="A4158" s="82">
        <v>143470340</v>
      </c>
      <c r="B4158" s="41" t="s">
        <v>190</v>
      </c>
      <c r="C4158" s="83" t="s">
        <v>37</v>
      </c>
      <c r="D4158" s="59">
        <v>418</v>
      </c>
      <c r="E4158" s="58" t="s">
        <v>235</v>
      </c>
    </row>
    <row r="4159" spans="1:5" x14ac:dyDescent="0.15">
      <c r="A4159" s="84">
        <v>143470340</v>
      </c>
      <c r="B4159" s="41" t="s">
        <v>190</v>
      </c>
      <c r="C4159" s="83" t="s">
        <v>37</v>
      </c>
      <c r="D4159" s="61">
        <v>557</v>
      </c>
      <c r="E4159" s="58" t="s">
        <v>235</v>
      </c>
    </row>
    <row r="4160" spans="1:5" x14ac:dyDescent="0.15">
      <c r="A4160" s="82">
        <v>143470340</v>
      </c>
      <c r="B4160" s="41" t="s">
        <v>190</v>
      </c>
      <c r="C4160" s="83" t="s">
        <v>37</v>
      </c>
      <c r="D4160" s="59">
        <v>557</v>
      </c>
      <c r="E4160" s="58" t="s">
        <v>235</v>
      </c>
    </row>
    <row r="4161" spans="1:5" x14ac:dyDescent="0.15">
      <c r="A4161" s="84">
        <v>143470356</v>
      </c>
      <c r="B4161" s="41" t="s">
        <v>190</v>
      </c>
      <c r="C4161" s="83" t="s">
        <v>78</v>
      </c>
      <c r="D4161" s="61">
        <v>891</v>
      </c>
      <c r="E4161" s="58" t="s">
        <v>235</v>
      </c>
    </row>
    <row r="4162" spans="1:5" x14ac:dyDescent="0.15">
      <c r="A4162" s="82">
        <v>143470356</v>
      </c>
      <c r="B4162" s="41" t="s">
        <v>190</v>
      </c>
      <c r="C4162" s="83" t="s">
        <v>78</v>
      </c>
      <c r="D4162" s="59">
        <v>2599</v>
      </c>
      <c r="E4162" s="58" t="s">
        <v>235</v>
      </c>
    </row>
    <row r="4163" spans="1:5" x14ac:dyDescent="0.15">
      <c r="A4163" s="84">
        <v>143470356</v>
      </c>
      <c r="B4163" s="41" t="s">
        <v>190</v>
      </c>
      <c r="C4163" s="83" t="s">
        <v>78</v>
      </c>
      <c r="D4163" s="61">
        <v>446</v>
      </c>
      <c r="E4163" s="58" t="s">
        <v>235</v>
      </c>
    </row>
    <row r="4164" spans="1:5" x14ac:dyDescent="0.15">
      <c r="A4164" s="82">
        <v>143470356</v>
      </c>
      <c r="B4164" s="41" t="s">
        <v>190</v>
      </c>
      <c r="C4164" s="83" t="s">
        <v>78</v>
      </c>
      <c r="D4164" s="59">
        <v>2228</v>
      </c>
      <c r="E4164" s="58" t="s">
        <v>235</v>
      </c>
    </row>
    <row r="4165" spans="1:5" x14ac:dyDescent="0.15">
      <c r="A4165" s="84">
        <v>143470356</v>
      </c>
      <c r="B4165" s="41" t="s">
        <v>190</v>
      </c>
      <c r="C4165" s="83" t="s">
        <v>78</v>
      </c>
      <c r="D4165" s="61">
        <v>1114</v>
      </c>
      <c r="E4165" s="58" t="s">
        <v>235</v>
      </c>
    </row>
    <row r="4166" spans="1:5" x14ac:dyDescent="0.15">
      <c r="A4166" s="82">
        <v>143470356</v>
      </c>
      <c r="B4166" s="41" t="s">
        <v>190</v>
      </c>
      <c r="C4166" s="83" t="s">
        <v>78</v>
      </c>
      <c r="D4166" s="59">
        <v>1485</v>
      </c>
      <c r="E4166" s="58" t="s">
        <v>235</v>
      </c>
    </row>
    <row r="4167" spans="1:5" x14ac:dyDescent="0.15">
      <c r="A4167" s="84">
        <v>143470356</v>
      </c>
      <c r="B4167" s="41" t="s">
        <v>190</v>
      </c>
      <c r="C4167" s="83" t="s">
        <v>78</v>
      </c>
      <c r="D4167" s="61">
        <v>1300</v>
      </c>
      <c r="E4167" s="58" t="s">
        <v>235</v>
      </c>
    </row>
    <row r="4168" spans="1:5" x14ac:dyDescent="0.15">
      <c r="A4168" s="82">
        <v>143470363</v>
      </c>
      <c r="B4168" s="41" t="s">
        <v>190</v>
      </c>
      <c r="C4168" s="83" t="s">
        <v>144</v>
      </c>
      <c r="D4168" s="59">
        <v>3267</v>
      </c>
      <c r="E4168" s="58" t="s">
        <v>235</v>
      </c>
    </row>
    <row r="4169" spans="1:5" x14ac:dyDescent="0.15">
      <c r="A4169" s="84">
        <v>143470363</v>
      </c>
      <c r="B4169" s="41" t="s">
        <v>190</v>
      </c>
      <c r="C4169" s="83" t="s">
        <v>144</v>
      </c>
      <c r="D4169" s="61">
        <v>7128</v>
      </c>
      <c r="E4169" s="58" t="s">
        <v>235</v>
      </c>
    </row>
    <row r="4170" spans="1:5" x14ac:dyDescent="0.15">
      <c r="A4170" s="84">
        <v>143470382</v>
      </c>
      <c r="B4170" s="41" t="s">
        <v>190</v>
      </c>
      <c r="C4170" s="83" t="s">
        <v>37</v>
      </c>
      <c r="D4170" s="61">
        <v>836</v>
      </c>
      <c r="E4170" s="58" t="s">
        <v>235</v>
      </c>
    </row>
    <row r="4171" spans="1:5" x14ac:dyDescent="0.15">
      <c r="A4171" s="82">
        <v>143470382</v>
      </c>
      <c r="B4171" s="41" t="s">
        <v>190</v>
      </c>
      <c r="C4171" s="83" t="s">
        <v>37</v>
      </c>
      <c r="D4171" s="59">
        <v>232</v>
      </c>
      <c r="E4171" s="58" t="s">
        <v>235</v>
      </c>
    </row>
    <row r="4172" spans="1:5" x14ac:dyDescent="0.15">
      <c r="A4172" s="84">
        <v>143480432</v>
      </c>
      <c r="B4172" s="41" t="s">
        <v>190</v>
      </c>
      <c r="C4172" s="83" t="s">
        <v>37</v>
      </c>
      <c r="D4172" s="61">
        <v>47</v>
      </c>
      <c r="E4172" s="58" t="s">
        <v>235</v>
      </c>
    </row>
    <row r="4173" spans="1:5" x14ac:dyDescent="0.15">
      <c r="A4173" s="82">
        <v>143480432</v>
      </c>
      <c r="B4173" s="41" t="s">
        <v>190</v>
      </c>
      <c r="C4173" s="83" t="s">
        <v>37</v>
      </c>
      <c r="D4173" s="59">
        <v>1671</v>
      </c>
      <c r="E4173" s="58" t="s">
        <v>235</v>
      </c>
    </row>
    <row r="4174" spans="1:5" x14ac:dyDescent="0.15">
      <c r="A4174" s="82">
        <v>143480432</v>
      </c>
      <c r="B4174" s="41" t="s">
        <v>190</v>
      </c>
      <c r="C4174" s="83" t="s">
        <v>37</v>
      </c>
      <c r="D4174" s="59">
        <v>464</v>
      </c>
      <c r="E4174" s="58" t="s">
        <v>235</v>
      </c>
    </row>
    <row r="4175" spans="1:5" x14ac:dyDescent="0.15">
      <c r="A4175" s="84">
        <v>143480432</v>
      </c>
      <c r="B4175" s="41" t="s">
        <v>190</v>
      </c>
      <c r="C4175" s="83" t="s">
        <v>37</v>
      </c>
      <c r="D4175" s="61">
        <v>6264</v>
      </c>
      <c r="E4175" s="58" t="s">
        <v>235</v>
      </c>
    </row>
    <row r="4176" spans="1:5" x14ac:dyDescent="0.15">
      <c r="A4176" s="84">
        <v>143480433</v>
      </c>
      <c r="B4176" s="41" t="s">
        <v>190</v>
      </c>
      <c r="C4176" s="83" t="s">
        <v>37</v>
      </c>
      <c r="D4176" s="61">
        <v>7424</v>
      </c>
      <c r="E4176" s="58" t="s">
        <v>235</v>
      </c>
    </row>
    <row r="4177" spans="1:5" x14ac:dyDescent="0.15">
      <c r="A4177" s="84">
        <v>143480480</v>
      </c>
      <c r="B4177" s="41" t="s">
        <v>190</v>
      </c>
      <c r="C4177" s="83" t="s">
        <v>37</v>
      </c>
      <c r="D4177" s="61">
        <v>2228</v>
      </c>
      <c r="E4177" s="58" t="s">
        <v>235</v>
      </c>
    </row>
    <row r="4178" spans="1:5" x14ac:dyDescent="0.15">
      <c r="A4178" s="82">
        <v>143480481</v>
      </c>
      <c r="B4178" s="41" t="s">
        <v>190</v>
      </c>
      <c r="C4178" s="83" t="s">
        <v>37</v>
      </c>
      <c r="D4178" s="59">
        <v>279</v>
      </c>
      <c r="E4178" s="58" t="s">
        <v>235</v>
      </c>
    </row>
    <row r="4179" spans="1:5" x14ac:dyDescent="0.15">
      <c r="A4179" s="84">
        <v>143480481</v>
      </c>
      <c r="B4179" s="41" t="s">
        <v>190</v>
      </c>
      <c r="C4179" s="83" t="s">
        <v>37</v>
      </c>
      <c r="D4179" s="61">
        <v>836</v>
      </c>
      <c r="E4179" s="58" t="s">
        <v>235</v>
      </c>
    </row>
    <row r="4180" spans="1:5" x14ac:dyDescent="0.15">
      <c r="A4180" s="82">
        <v>143480481</v>
      </c>
      <c r="B4180" s="41" t="s">
        <v>190</v>
      </c>
      <c r="C4180" s="83" t="s">
        <v>37</v>
      </c>
      <c r="D4180" s="59">
        <v>232</v>
      </c>
      <c r="E4180" s="58" t="s">
        <v>235</v>
      </c>
    </row>
    <row r="4181" spans="1:5" x14ac:dyDescent="0.15">
      <c r="A4181" s="82">
        <v>143480481</v>
      </c>
      <c r="B4181" s="41" t="s">
        <v>190</v>
      </c>
      <c r="C4181" s="83" t="s">
        <v>37</v>
      </c>
      <c r="D4181" s="59">
        <v>4009</v>
      </c>
      <c r="E4181" s="58" t="s">
        <v>235</v>
      </c>
    </row>
    <row r="4182" spans="1:5" x14ac:dyDescent="0.15">
      <c r="A4182" s="82">
        <v>143480485</v>
      </c>
      <c r="B4182" s="41" t="s">
        <v>190</v>
      </c>
      <c r="C4182" s="83" t="s">
        <v>37</v>
      </c>
      <c r="D4182" s="59">
        <v>140</v>
      </c>
      <c r="E4182" s="58" t="s">
        <v>235</v>
      </c>
    </row>
    <row r="4183" spans="1:5" x14ac:dyDescent="0.15">
      <c r="A4183" s="84">
        <v>143480489</v>
      </c>
      <c r="B4183" s="41" t="s">
        <v>190</v>
      </c>
      <c r="C4183" s="83" t="s">
        <v>37</v>
      </c>
      <c r="D4183" s="61">
        <v>279</v>
      </c>
      <c r="E4183" s="58" t="s">
        <v>235</v>
      </c>
    </row>
    <row r="4184" spans="1:5" x14ac:dyDescent="0.15">
      <c r="A4184" s="82">
        <v>143480489</v>
      </c>
      <c r="B4184" s="41" t="s">
        <v>190</v>
      </c>
      <c r="C4184" s="83" t="s">
        <v>37</v>
      </c>
      <c r="D4184" s="59">
        <v>209</v>
      </c>
      <c r="E4184" s="58" t="s">
        <v>235</v>
      </c>
    </row>
    <row r="4185" spans="1:5" x14ac:dyDescent="0.15">
      <c r="A4185" s="84">
        <v>143480489</v>
      </c>
      <c r="B4185" s="41" t="s">
        <v>190</v>
      </c>
      <c r="C4185" s="83" t="s">
        <v>37</v>
      </c>
      <c r="D4185" s="61">
        <v>557</v>
      </c>
      <c r="E4185" s="58" t="s">
        <v>235</v>
      </c>
    </row>
    <row r="4186" spans="1:5" x14ac:dyDescent="0.15">
      <c r="A4186" s="82">
        <v>143480489</v>
      </c>
      <c r="B4186" s="41" t="s">
        <v>190</v>
      </c>
      <c r="C4186" s="83" t="s">
        <v>37</v>
      </c>
      <c r="D4186" s="59">
        <v>557</v>
      </c>
      <c r="E4186" s="58" t="s">
        <v>235</v>
      </c>
    </row>
    <row r="4187" spans="1:5" x14ac:dyDescent="0.15">
      <c r="A4187" s="82">
        <v>143480505</v>
      </c>
      <c r="B4187" s="41" t="s">
        <v>190</v>
      </c>
      <c r="C4187" s="83" t="s">
        <v>37</v>
      </c>
      <c r="D4187" s="59">
        <v>6014</v>
      </c>
      <c r="E4187" s="58" t="s">
        <v>235</v>
      </c>
    </row>
    <row r="4188" spans="1:5" x14ac:dyDescent="0.15">
      <c r="A4188" s="84">
        <v>143480513</v>
      </c>
      <c r="B4188" s="41" t="s">
        <v>190</v>
      </c>
      <c r="C4188" s="83" t="s">
        <v>37</v>
      </c>
      <c r="D4188" s="61">
        <v>2228</v>
      </c>
      <c r="E4188" s="58" t="s">
        <v>235</v>
      </c>
    </row>
    <row r="4189" spans="1:5" x14ac:dyDescent="0.15">
      <c r="A4189" s="82">
        <v>143480513</v>
      </c>
      <c r="B4189" s="41" t="s">
        <v>190</v>
      </c>
      <c r="C4189" s="83" t="s">
        <v>37</v>
      </c>
      <c r="D4189" s="59">
        <v>1485</v>
      </c>
      <c r="E4189" s="58" t="s">
        <v>235</v>
      </c>
    </row>
    <row r="4190" spans="1:5" x14ac:dyDescent="0.15">
      <c r="A4190" s="84">
        <v>143480513</v>
      </c>
      <c r="B4190" s="41" t="s">
        <v>190</v>
      </c>
      <c r="C4190" s="83" t="s">
        <v>37</v>
      </c>
      <c r="D4190" s="61">
        <v>7424</v>
      </c>
      <c r="E4190" s="58" t="s">
        <v>235</v>
      </c>
    </row>
    <row r="4191" spans="1:5" x14ac:dyDescent="0.15">
      <c r="A4191" s="84">
        <v>143480513</v>
      </c>
      <c r="B4191" s="41" t="s">
        <v>190</v>
      </c>
      <c r="C4191" s="83" t="s">
        <v>37</v>
      </c>
      <c r="D4191" s="61">
        <v>3341</v>
      </c>
      <c r="E4191" s="58" t="s">
        <v>235</v>
      </c>
    </row>
    <row r="4192" spans="1:5" x14ac:dyDescent="0.15">
      <c r="A4192" s="84">
        <v>143480514</v>
      </c>
      <c r="B4192" s="41" t="s">
        <v>190</v>
      </c>
      <c r="C4192" s="83" t="s">
        <v>37</v>
      </c>
      <c r="D4192" s="61">
        <v>47</v>
      </c>
      <c r="E4192" s="58" t="s">
        <v>235</v>
      </c>
    </row>
    <row r="4193" spans="1:5" x14ac:dyDescent="0.15">
      <c r="A4193" s="82">
        <v>143480514</v>
      </c>
      <c r="B4193" s="41" t="s">
        <v>190</v>
      </c>
      <c r="C4193" s="83" t="s">
        <v>37</v>
      </c>
      <c r="D4193" s="59">
        <v>279</v>
      </c>
      <c r="E4193" s="58" t="s">
        <v>235</v>
      </c>
    </row>
    <row r="4194" spans="1:5" x14ac:dyDescent="0.15">
      <c r="A4194" s="84">
        <v>143480514</v>
      </c>
      <c r="B4194" s="41" t="s">
        <v>190</v>
      </c>
      <c r="C4194" s="83" t="s">
        <v>37</v>
      </c>
      <c r="D4194" s="61">
        <v>1671</v>
      </c>
      <c r="E4194" s="58" t="s">
        <v>235</v>
      </c>
    </row>
    <row r="4195" spans="1:5" x14ac:dyDescent="0.15">
      <c r="A4195" s="82">
        <v>143480514</v>
      </c>
      <c r="B4195" s="41" t="s">
        <v>190</v>
      </c>
      <c r="C4195" s="83" t="s">
        <v>37</v>
      </c>
      <c r="D4195" s="59">
        <v>232</v>
      </c>
      <c r="E4195" s="58" t="s">
        <v>235</v>
      </c>
    </row>
    <row r="4196" spans="1:5" x14ac:dyDescent="0.15">
      <c r="A4196" s="84">
        <v>143480514</v>
      </c>
      <c r="B4196" s="41" t="s">
        <v>190</v>
      </c>
      <c r="C4196" s="83" t="s">
        <v>37</v>
      </c>
      <c r="D4196" s="61">
        <v>6264</v>
      </c>
      <c r="E4196" s="58" t="s">
        <v>235</v>
      </c>
    </row>
    <row r="4197" spans="1:5" x14ac:dyDescent="0.15">
      <c r="A4197" s="82">
        <v>143480521</v>
      </c>
      <c r="B4197" s="41" t="s">
        <v>191</v>
      </c>
      <c r="C4197" s="83" t="s">
        <v>78</v>
      </c>
      <c r="D4197" s="59">
        <v>45936</v>
      </c>
      <c r="E4197" s="58" t="s">
        <v>235</v>
      </c>
    </row>
    <row r="4198" spans="1:5" x14ac:dyDescent="0.15">
      <c r="A4198" s="82">
        <v>143480525</v>
      </c>
      <c r="B4198" s="41" t="s">
        <v>190</v>
      </c>
      <c r="C4198" s="83" t="s">
        <v>37</v>
      </c>
      <c r="D4198" s="59">
        <v>140</v>
      </c>
      <c r="E4198" s="58" t="s">
        <v>235</v>
      </c>
    </row>
    <row r="4199" spans="1:5" x14ac:dyDescent="0.15">
      <c r="A4199" s="84">
        <v>143480525</v>
      </c>
      <c r="B4199" s="41" t="s">
        <v>190</v>
      </c>
      <c r="C4199" s="83" t="s">
        <v>37</v>
      </c>
      <c r="D4199" s="61">
        <v>140</v>
      </c>
      <c r="E4199" s="58" t="s">
        <v>235</v>
      </c>
    </row>
    <row r="4200" spans="1:5" x14ac:dyDescent="0.15">
      <c r="A4200" s="84">
        <v>143480537</v>
      </c>
      <c r="B4200" s="41" t="s">
        <v>191</v>
      </c>
      <c r="C4200" s="83" t="s">
        <v>144</v>
      </c>
      <c r="D4200" s="61">
        <v>6615</v>
      </c>
      <c r="E4200" s="58" t="s">
        <v>235</v>
      </c>
    </row>
    <row r="4201" spans="1:5" x14ac:dyDescent="0.15">
      <c r="A4201" s="82">
        <v>143480537</v>
      </c>
      <c r="B4201" s="41" t="s">
        <v>191</v>
      </c>
      <c r="C4201" s="83" t="s">
        <v>144</v>
      </c>
      <c r="D4201" s="59">
        <v>4477</v>
      </c>
      <c r="E4201" s="58" t="s">
        <v>235</v>
      </c>
    </row>
    <row r="4202" spans="1:5" x14ac:dyDescent="0.15">
      <c r="A4202" s="84">
        <v>143480539</v>
      </c>
      <c r="B4202" s="41" t="s">
        <v>190</v>
      </c>
      <c r="C4202" s="83" t="s">
        <v>78</v>
      </c>
      <c r="D4202" s="61">
        <v>2819</v>
      </c>
      <c r="E4202" s="58" t="s">
        <v>235</v>
      </c>
    </row>
    <row r="4203" spans="1:5" x14ac:dyDescent="0.15">
      <c r="A4203" s="82">
        <v>143480539</v>
      </c>
      <c r="B4203" s="41" t="s">
        <v>190</v>
      </c>
      <c r="C4203" s="83" t="s">
        <v>78</v>
      </c>
      <c r="D4203" s="59">
        <v>961</v>
      </c>
      <c r="E4203" s="58" t="s">
        <v>235</v>
      </c>
    </row>
    <row r="4204" spans="1:5" x14ac:dyDescent="0.15">
      <c r="A4204" s="84">
        <v>143480539</v>
      </c>
      <c r="B4204" s="41" t="s">
        <v>190</v>
      </c>
      <c r="C4204" s="83" t="s">
        <v>78</v>
      </c>
      <c r="D4204" s="61">
        <v>1694</v>
      </c>
      <c r="E4204" s="58" t="s">
        <v>235</v>
      </c>
    </row>
    <row r="4205" spans="1:5" x14ac:dyDescent="0.15">
      <c r="A4205" s="82">
        <v>143480539</v>
      </c>
      <c r="B4205" s="41" t="s">
        <v>190</v>
      </c>
      <c r="C4205" s="83" t="s">
        <v>78</v>
      </c>
      <c r="D4205" s="59">
        <v>543</v>
      </c>
      <c r="E4205" s="58" t="s">
        <v>235</v>
      </c>
    </row>
    <row r="4206" spans="1:5" x14ac:dyDescent="0.15">
      <c r="A4206" s="84">
        <v>143480539</v>
      </c>
      <c r="B4206" s="41" t="s">
        <v>190</v>
      </c>
      <c r="C4206" s="83" t="s">
        <v>78</v>
      </c>
      <c r="D4206" s="61">
        <v>1337</v>
      </c>
      <c r="E4206" s="58" t="s">
        <v>235</v>
      </c>
    </row>
    <row r="4207" spans="1:5" x14ac:dyDescent="0.15">
      <c r="A4207" s="84">
        <v>143480547</v>
      </c>
      <c r="B4207" s="41" t="s">
        <v>191</v>
      </c>
      <c r="C4207" s="83" t="s">
        <v>7</v>
      </c>
      <c r="D4207" s="61">
        <v>557</v>
      </c>
      <c r="E4207" s="58" t="s">
        <v>235</v>
      </c>
    </row>
    <row r="4208" spans="1:5" x14ac:dyDescent="0.15">
      <c r="A4208" s="84">
        <v>143480552</v>
      </c>
      <c r="B4208" s="41" t="s">
        <v>191</v>
      </c>
      <c r="C4208" s="83" t="s">
        <v>7</v>
      </c>
      <c r="D4208" s="61">
        <v>585</v>
      </c>
      <c r="E4208" s="58" t="s">
        <v>235</v>
      </c>
    </row>
    <row r="4209" spans="1:5" x14ac:dyDescent="0.15">
      <c r="A4209" s="84">
        <v>143480558</v>
      </c>
      <c r="B4209" s="41" t="s">
        <v>191</v>
      </c>
      <c r="C4209" s="83" t="s">
        <v>78</v>
      </c>
      <c r="D4209" s="61">
        <v>8770</v>
      </c>
      <c r="E4209" s="58" t="s">
        <v>235</v>
      </c>
    </row>
    <row r="4210" spans="1:5" x14ac:dyDescent="0.15">
      <c r="A4210" s="82">
        <v>143480558</v>
      </c>
      <c r="B4210" s="41" t="s">
        <v>191</v>
      </c>
      <c r="C4210" s="83" t="s">
        <v>78</v>
      </c>
      <c r="D4210" s="59">
        <v>8909</v>
      </c>
      <c r="E4210" s="58" t="s">
        <v>235</v>
      </c>
    </row>
    <row r="4211" spans="1:5" x14ac:dyDescent="0.15">
      <c r="A4211" s="84">
        <v>143480558</v>
      </c>
      <c r="B4211" s="41" t="s">
        <v>191</v>
      </c>
      <c r="C4211" s="83" t="s">
        <v>78</v>
      </c>
      <c r="D4211" s="61">
        <v>4176</v>
      </c>
      <c r="E4211" s="58" t="s">
        <v>235</v>
      </c>
    </row>
    <row r="4212" spans="1:5" x14ac:dyDescent="0.15">
      <c r="A4212" s="82">
        <v>143480563</v>
      </c>
      <c r="B4212" s="41" t="s">
        <v>191</v>
      </c>
      <c r="C4212" s="83" t="s">
        <v>7</v>
      </c>
      <c r="D4212" s="59">
        <v>1838</v>
      </c>
      <c r="E4212" s="58" t="s">
        <v>235</v>
      </c>
    </row>
    <row r="4213" spans="1:5" x14ac:dyDescent="0.15">
      <c r="A4213" s="82">
        <v>143480574</v>
      </c>
      <c r="B4213" s="41" t="s">
        <v>190</v>
      </c>
      <c r="C4213" s="83" t="s">
        <v>37</v>
      </c>
      <c r="D4213" s="59">
        <v>2228</v>
      </c>
      <c r="E4213" s="58" t="s">
        <v>235</v>
      </c>
    </row>
    <row r="4214" spans="1:5" x14ac:dyDescent="0.15">
      <c r="A4214" s="84">
        <v>143480574</v>
      </c>
      <c r="B4214" s="41" t="s">
        <v>190</v>
      </c>
      <c r="C4214" s="83" t="s">
        <v>37</v>
      </c>
      <c r="D4214" s="61">
        <v>7424</v>
      </c>
      <c r="E4214" s="58" t="s">
        <v>235</v>
      </c>
    </row>
    <row r="4215" spans="1:5" x14ac:dyDescent="0.15">
      <c r="A4215" s="84">
        <v>143480574</v>
      </c>
      <c r="B4215" s="41" t="s">
        <v>190</v>
      </c>
      <c r="C4215" s="83" t="s">
        <v>37</v>
      </c>
      <c r="D4215" s="61">
        <v>2228</v>
      </c>
      <c r="E4215" s="58" t="s">
        <v>235</v>
      </c>
    </row>
    <row r="4216" spans="1:5" x14ac:dyDescent="0.15">
      <c r="A4216" s="82">
        <v>143480575</v>
      </c>
      <c r="B4216" s="41" t="s">
        <v>190</v>
      </c>
      <c r="C4216" s="83" t="s">
        <v>37</v>
      </c>
      <c r="D4216" s="59">
        <v>836</v>
      </c>
      <c r="E4216" s="58" t="s">
        <v>235</v>
      </c>
    </row>
    <row r="4217" spans="1:5" x14ac:dyDescent="0.15">
      <c r="A4217" s="84">
        <v>143480575</v>
      </c>
      <c r="B4217" s="41" t="s">
        <v>190</v>
      </c>
      <c r="C4217" s="83" t="s">
        <v>37</v>
      </c>
      <c r="D4217" s="61">
        <v>348</v>
      </c>
      <c r="E4217" s="58" t="s">
        <v>235</v>
      </c>
    </row>
    <row r="4218" spans="1:5" x14ac:dyDescent="0.15">
      <c r="A4218" s="84">
        <v>143480575</v>
      </c>
      <c r="B4218" s="41" t="s">
        <v>190</v>
      </c>
      <c r="C4218" s="83" t="s">
        <v>37</v>
      </c>
      <c r="D4218" s="61">
        <v>6264</v>
      </c>
      <c r="E4218" s="58" t="s">
        <v>235</v>
      </c>
    </row>
    <row r="4219" spans="1:5" x14ac:dyDescent="0.15">
      <c r="A4219" s="84">
        <v>143480575</v>
      </c>
      <c r="B4219" s="41" t="s">
        <v>190</v>
      </c>
      <c r="C4219" s="83" t="s">
        <v>37</v>
      </c>
      <c r="D4219" s="61">
        <v>464</v>
      </c>
      <c r="E4219" s="58" t="s">
        <v>235</v>
      </c>
    </row>
    <row r="4220" spans="1:5" x14ac:dyDescent="0.15">
      <c r="A4220" s="82">
        <v>143480577</v>
      </c>
      <c r="B4220" s="41" t="s">
        <v>190</v>
      </c>
      <c r="C4220" s="83" t="s">
        <v>37</v>
      </c>
      <c r="D4220" s="59">
        <v>1601</v>
      </c>
      <c r="E4220" s="58" t="s">
        <v>235</v>
      </c>
    </row>
    <row r="4221" spans="1:5" x14ac:dyDescent="0.15">
      <c r="A4221" s="84">
        <v>143480581</v>
      </c>
      <c r="B4221" s="41" t="s">
        <v>190</v>
      </c>
      <c r="C4221" s="83" t="s">
        <v>37</v>
      </c>
      <c r="D4221" s="61">
        <v>11136</v>
      </c>
      <c r="E4221" s="58" t="s">
        <v>235</v>
      </c>
    </row>
    <row r="4222" spans="1:5" x14ac:dyDescent="0.15">
      <c r="A4222" s="82">
        <v>143480592</v>
      </c>
      <c r="B4222" s="41" t="s">
        <v>190</v>
      </c>
      <c r="C4222" s="83" t="s">
        <v>37</v>
      </c>
      <c r="D4222" s="59">
        <v>279</v>
      </c>
      <c r="E4222" s="58" t="s">
        <v>235</v>
      </c>
    </row>
    <row r="4223" spans="1:5" x14ac:dyDescent="0.15">
      <c r="A4223" s="84">
        <v>143480592</v>
      </c>
      <c r="B4223" s="41" t="s">
        <v>190</v>
      </c>
      <c r="C4223" s="83" t="s">
        <v>37</v>
      </c>
      <c r="D4223" s="61">
        <v>70</v>
      </c>
      <c r="E4223" s="58" t="s">
        <v>235</v>
      </c>
    </row>
    <row r="4224" spans="1:5" x14ac:dyDescent="0.15">
      <c r="A4224" s="82">
        <v>143480592</v>
      </c>
      <c r="B4224" s="41" t="s">
        <v>190</v>
      </c>
      <c r="C4224" s="83" t="s">
        <v>37</v>
      </c>
      <c r="D4224" s="59">
        <v>279</v>
      </c>
      <c r="E4224" s="58" t="s">
        <v>235</v>
      </c>
    </row>
    <row r="4225" spans="1:5" x14ac:dyDescent="0.15">
      <c r="A4225" s="84">
        <v>143480592</v>
      </c>
      <c r="B4225" s="41" t="s">
        <v>190</v>
      </c>
      <c r="C4225" s="83" t="s">
        <v>37</v>
      </c>
      <c r="D4225" s="61">
        <v>557</v>
      </c>
      <c r="E4225" s="58" t="s">
        <v>235</v>
      </c>
    </row>
    <row r="4226" spans="1:5" x14ac:dyDescent="0.15">
      <c r="A4226" s="82">
        <v>143480592</v>
      </c>
      <c r="B4226" s="41" t="s">
        <v>190</v>
      </c>
      <c r="C4226" s="83" t="s">
        <v>37</v>
      </c>
      <c r="D4226" s="59">
        <v>557</v>
      </c>
      <c r="E4226" s="58" t="s">
        <v>235</v>
      </c>
    </row>
    <row r="4227" spans="1:5" x14ac:dyDescent="0.15">
      <c r="A4227" s="84">
        <v>143480608</v>
      </c>
      <c r="B4227" s="41" t="s">
        <v>190</v>
      </c>
      <c r="C4227" s="83" t="s">
        <v>37</v>
      </c>
      <c r="D4227" s="61">
        <v>1485</v>
      </c>
      <c r="E4227" s="58" t="s">
        <v>235</v>
      </c>
    </row>
    <row r="4228" spans="1:5" x14ac:dyDescent="0.15">
      <c r="A4228" s="82">
        <v>143480608</v>
      </c>
      <c r="B4228" s="41" t="s">
        <v>190</v>
      </c>
      <c r="C4228" s="83" t="s">
        <v>37</v>
      </c>
      <c r="D4228" s="59">
        <v>7424</v>
      </c>
      <c r="E4228" s="58" t="s">
        <v>235</v>
      </c>
    </row>
    <row r="4229" spans="1:5" x14ac:dyDescent="0.15">
      <c r="A4229" s="84">
        <v>143480608</v>
      </c>
      <c r="B4229" s="41" t="s">
        <v>190</v>
      </c>
      <c r="C4229" s="83" t="s">
        <v>37</v>
      </c>
      <c r="D4229" s="61">
        <v>4455</v>
      </c>
      <c r="E4229" s="58" t="s">
        <v>235</v>
      </c>
    </row>
    <row r="4230" spans="1:5" x14ac:dyDescent="0.15">
      <c r="A4230" s="82">
        <v>143480609</v>
      </c>
      <c r="B4230" s="41" t="s">
        <v>190</v>
      </c>
      <c r="C4230" s="83" t="s">
        <v>37</v>
      </c>
      <c r="D4230" s="59">
        <v>6264</v>
      </c>
      <c r="E4230" s="58" t="s">
        <v>235</v>
      </c>
    </row>
    <row r="4231" spans="1:5" x14ac:dyDescent="0.15">
      <c r="A4231" s="84">
        <v>143480616</v>
      </c>
      <c r="B4231" s="41" t="s">
        <v>191</v>
      </c>
      <c r="C4231" s="83" t="s">
        <v>144</v>
      </c>
      <c r="D4231" s="61">
        <v>24500</v>
      </c>
      <c r="E4231" s="58" t="s">
        <v>235</v>
      </c>
    </row>
    <row r="4232" spans="1:5" x14ac:dyDescent="0.15">
      <c r="A4232" s="84">
        <v>143480620</v>
      </c>
      <c r="B4232" s="41" t="s">
        <v>190</v>
      </c>
      <c r="C4232" s="83" t="s">
        <v>37</v>
      </c>
      <c r="D4232" s="61">
        <v>10654</v>
      </c>
      <c r="E4232" s="58" t="s">
        <v>235</v>
      </c>
    </row>
    <row r="4233" spans="1:5" x14ac:dyDescent="0.15">
      <c r="A4233" s="82">
        <v>143480621</v>
      </c>
      <c r="B4233" s="41" t="s">
        <v>190</v>
      </c>
      <c r="C4233" s="83" t="s">
        <v>7</v>
      </c>
      <c r="D4233" s="59">
        <v>1587</v>
      </c>
      <c r="E4233" s="58" t="s">
        <v>235</v>
      </c>
    </row>
    <row r="4234" spans="1:5" x14ac:dyDescent="0.15">
      <c r="A4234" s="84">
        <v>143480621</v>
      </c>
      <c r="B4234" s="41" t="s">
        <v>190</v>
      </c>
      <c r="C4234" s="83" t="s">
        <v>7</v>
      </c>
      <c r="D4234" s="61">
        <v>335</v>
      </c>
      <c r="E4234" s="58" t="s">
        <v>235</v>
      </c>
    </row>
    <row r="4235" spans="1:5" x14ac:dyDescent="0.15">
      <c r="A4235" s="82">
        <v>143480645</v>
      </c>
      <c r="B4235" s="41" t="s">
        <v>190</v>
      </c>
      <c r="C4235" s="83" t="s">
        <v>7</v>
      </c>
      <c r="D4235" s="59">
        <v>325</v>
      </c>
      <c r="E4235" s="58" t="s">
        <v>235</v>
      </c>
    </row>
    <row r="4236" spans="1:5" x14ac:dyDescent="0.15">
      <c r="A4236" s="84">
        <v>143480645</v>
      </c>
      <c r="B4236" s="41" t="s">
        <v>190</v>
      </c>
      <c r="C4236" s="83" t="s">
        <v>7</v>
      </c>
      <c r="D4236" s="61">
        <v>186</v>
      </c>
      <c r="E4236" s="58" t="s">
        <v>235</v>
      </c>
    </row>
    <row r="4237" spans="1:5" x14ac:dyDescent="0.15">
      <c r="A4237" s="84">
        <v>143480649</v>
      </c>
      <c r="B4237" s="41" t="s">
        <v>190</v>
      </c>
      <c r="C4237" s="83" t="s">
        <v>78</v>
      </c>
      <c r="D4237" s="61">
        <v>1300</v>
      </c>
      <c r="E4237" s="58" t="s">
        <v>235</v>
      </c>
    </row>
    <row r="4238" spans="1:5" x14ac:dyDescent="0.15">
      <c r="A4238" s="82">
        <v>143480649</v>
      </c>
      <c r="B4238" s="41" t="s">
        <v>190</v>
      </c>
      <c r="C4238" s="83" t="s">
        <v>78</v>
      </c>
      <c r="D4238" s="59">
        <v>2970</v>
      </c>
      <c r="E4238" s="58" t="s">
        <v>235</v>
      </c>
    </row>
    <row r="4239" spans="1:5" x14ac:dyDescent="0.15">
      <c r="A4239" s="82">
        <v>143480651</v>
      </c>
      <c r="B4239" s="41" t="s">
        <v>191</v>
      </c>
      <c r="C4239" s="83" t="s">
        <v>78</v>
      </c>
      <c r="D4239" s="59">
        <v>1300</v>
      </c>
      <c r="E4239" s="58" t="s">
        <v>235</v>
      </c>
    </row>
    <row r="4240" spans="1:5" x14ac:dyDescent="0.15">
      <c r="A4240" s="84">
        <v>143480651</v>
      </c>
      <c r="B4240" s="41" t="s">
        <v>191</v>
      </c>
      <c r="C4240" s="83" t="s">
        <v>78</v>
      </c>
      <c r="D4240" s="61">
        <v>1316</v>
      </c>
      <c r="E4240" s="58" t="s">
        <v>235</v>
      </c>
    </row>
    <row r="4241" spans="1:5" x14ac:dyDescent="0.15">
      <c r="A4241" s="82">
        <v>143480653</v>
      </c>
      <c r="B4241" s="41" t="s">
        <v>191</v>
      </c>
      <c r="C4241" s="83" t="s">
        <v>78</v>
      </c>
      <c r="D4241" s="59">
        <v>743</v>
      </c>
      <c r="E4241" s="58" t="s">
        <v>235</v>
      </c>
    </row>
    <row r="4242" spans="1:5" x14ac:dyDescent="0.15">
      <c r="A4242" s="82">
        <v>143480655</v>
      </c>
      <c r="B4242" s="41" t="s">
        <v>191</v>
      </c>
      <c r="C4242" s="83" t="s">
        <v>124</v>
      </c>
      <c r="D4242" s="59">
        <v>168</v>
      </c>
      <c r="E4242" s="58" t="s">
        <v>235</v>
      </c>
    </row>
    <row r="4243" spans="1:5" x14ac:dyDescent="0.15">
      <c r="A4243" s="84">
        <v>143490660</v>
      </c>
      <c r="B4243" s="41" t="s">
        <v>190</v>
      </c>
      <c r="C4243" s="83" t="s">
        <v>37</v>
      </c>
      <c r="D4243" s="61">
        <v>1671</v>
      </c>
      <c r="E4243" s="58" t="s">
        <v>235</v>
      </c>
    </row>
    <row r="4244" spans="1:5" x14ac:dyDescent="0.15">
      <c r="A4244" s="84">
        <v>143490660</v>
      </c>
      <c r="B4244" s="41" t="s">
        <v>190</v>
      </c>
      <c r="C4244" s="83" t="s">
        <v>37</v>
      </c>
      <c r="D4244" s="61">
        <v>348</v>
      </c>
      <c r="E4244" s="58" t="s">
        <v>235</v>
      </c>
    </row>
    <row r="4245" spans="1:5" x14ac:dyDescent="0.15">
      <c r="A4245" s="82">
        <v>143490660</v>
      </c>
      <c r="B4245" s="41" t="s">
        <v>190</v>
      </c>
      <c r="C4245" s="83" t="s">
        <v>37</v>
      </c>
      <c r="D4245" s="59">
        <v>232</v>
      </c>
      <c r="E4245" s="58" t="s">
        <v>235</v>
      </c>
    </row>
    <row r="4246" spans="1:5" x14ac:dyDescent="0.15">
      <c r="A4246" s="82">
        <v>143490662</v>
      </c>
      <c r="B4246" s="41" t="s">
        <v>190</v>
      </c>
      <c r="C4246" s="83" t="s">
        <v>37</v>
      </c>
      <c r="D4246" s="59">
        <v>1671</v>
      </c>
      <c r="E4246" s="58" t="s">
        <v>235</v>
      </c>
    </row>
    <row r="4247" spans="1:5" x14ac:dyDescent="0.15">
      <c r="A4247" s="82">
        <v>143490682</v>
      </c>
      <c r="B4247" s="41" t="s">
        <v>190</v>
      </c>
      <c r="C4247" s="83" t="s">
        <v>78</v>
      </c>
      <c r="D4247" s="59">
        <v>669</v>
      </c>
      <c r="E4247" s="58" t="s">
        <v>235</v>
      </c>
    </row>
    <row r="4248" spans="1:5" x14ac:dyDescent="0.15">
      <c r="A4248" s="84">
        <v>143490683</v>
      </c>
      <c r="B4248" s="41" t="s">
        <v>191</v>
      </c>
      <c r="C4248" s="83" t="s">
        <v>7</v>
      </c>
      <c r="D4248" s="61">
        <v>3174</v>
      </c>
      <c r="E4248" s="58" t="s">
        <v>235</v>
      </c>
    </row>
    <row r="4249" spans="1:5" x14ac:dyDescent="0.15">
      <c r="A4249" s="82">
        <v>143490683</v>
      </c>
      <c r="B4249" s="41" t="s">
        <v>191</v>
      </c>
      <c r="C4249" s="83" t="s">
        <v>7</v>
      </c>
      <c r="D4249" s="59">
        <v>520</v>
      </c>
      <c r="E4249" s="58" t="s">
        <v>235</v>
      </c>
    </row>
    <row r="4250" spans="1:5" x14ac:dyDescent="0.15">
      <c r="A4250" s="82">
        <v>143490693</v>
      </c>
      <c r="B4250" s="41" t="s">
        <v>191</v>
      </c>
      <c r="C4250" s="83" t="s">
        <v>7</v>
      </c>
      <c r="D4250" s="59">
        <v>2088</v>
      </c>
      <c r="E4250" s="58" t="s">
        <v>235</v>
      </c>
    </row>
    <row r="4251" spans="1:5" x14ac:dyDescent="0.15">
      <c r="A4251" s="84">
        <v>143490694</v>
      </c>
      <c r="B4251" s="41" t="s">
        <v>191</v>
      </c>
      <c r="C4251" s="83" t="s">
        <v>7</v>
      </c>
      <c r="D4251" s="61">
        <v>418</v>
      </c>
      <c r="E4251" s="58" t="s">
        <v>235</v>
      </c>
    </row>
    <row r="4252" spans="1:5" x14ac:dyDescent="0.15">
      <c r="A4252" s="82">
        <v>143490694</v>
      </c>
      <c r="B4252" s="41" t="s">
        <v>191</v>
      </c>
      <c r="C4252" s="83" t="s">
        <v>7</v>
      </c>
      <c r="D4252" s="59">
        <v>836</v>
      </c>
      <c r="E4252" s="58" t="s">
        <v>235</v>
      </c>
    </row>
    <row r="4253" spans="1:5" x14ac:dyDescent="0.15">
      <c r="A4253" s="84">
        <v>143490711</v>
      </c>
      <c r="B4253" s="41" t="s">
        <v>190</v>
      </c>
      <c r="C4253" s="83" t="s">
        <v>37</v>
      </c>
      <c r="D4253" s="61">
        <v>70</v>
      </c>
      <c r="E4253" s="58" t="s">
        <v>235</v>
      </c>
    </row>
    <row r="4254" spans="1:5" x14ac:dyDescent="0.15">
      <c r="A4254" s="82">
        <v>143490711</v>
      </c>
      <c r="B4254" s="41" t="s">
        <v>190</v>
      </c>
      <c r="C4254" s="83" t="s">
        <v>37</v>
      </c>
      <c r="D4254" s="59">
        <v>696</v>
      </c>
      <c r="E4254" s="58" t="s">
        <v>235</v>
      </c>
    </row>
    <row r="4255" spans="1:5" x14ac:dyDescent="0.15">
      <c r="A4255" s="84">
        <v>143490711</v>
      </c>
      <c r="B4255" s="41" t="s">
        <v>190</v>
      </c>
      <c r="C4255" s="83" t="s">
        <v>37</v>
      </c>
      <c r="D4255" s="61">
        <v>279</v>
      </c>
      <c r="E4255" s="58" t="s">
        <v>235</v>
      </c>
    </row>
    <row r="4256" spans="1:5" x14ac:dyDescent="0.15">
      <c r="A4256" s="84">
        <v>143490732</v>
      </c>
      <c r="B4256" s="41" t="s">
        <v>191</v>
      </c>
      <c r="C4256" s="83" t="s">
        <v>124</v>
      </c>
      <c r="D4256" s="61">
        <v>975</v>
      </c>
      <c r="E4256" s="58" t="s">
        <v>235</v>
      </c>
    </row>
    <row r="4257" spans="1:5" x14ac:dyDescent="0.15">
      <c r="A4257" s="84">
        <v>143490736</v>
      </c>
      <c r="B4257" s="41" t="s">
        <v>190</v>
      </c>
      <c r="C4257" s="83" t="s">
        <v>37</v>
      </c>
      <c r="D4257" s="61">
        <v>24</v>
      </c>
      <c r="E4257" s="58" t="s">
        <v>235</v>
      </c>
    </row>
    <row r="4258" spans="1:5" x14ac:dyDescent="0.15">
      <c r="A4258" s="82">
        <v>143490736</v>
      </c>
      <c r="B4258" s="41" t="s">
        <v>190</v>
      </c>
      <c r="C4258" s="83" t="s">
        <v>37</v>
      </c>
      <c r="D4258" s="59">
        <v>279</v>
      </c>
      <c r="E4258" s="58" t="s">
        <v>235</v>
      </c>
    </row>
    <row r="4259" spans="1:5" x14ac:dyDescent="0.15">
      <c r="A4259" s="84">
        <v>143490736</v>
      </c>
      <c r="B4259" s="41" t="s">
        <v>190</v>
      </c>
      <c r="C4259" s="83" t="s">
        <v>37</v>
      </c>
      <c r="D4259" s="61">
        <v>1671</v>
      </c>
      <c r="E4259" s="58" t="s">
        <v>235</v>
      </c>
    </row>
    <row r="4260" spans="1:5" x14ac:dyDescent="0.15">
      <c r="A4260" s="84">
        <v>143490736</v>
      </c>
      <c r="B4260" s="41" t="s">
        <v>190</v>
      </c>
      <c r="C4260" s="83" t="s">
        <v>37</v>
      </c>
      <c r="D4260" s="61">
        <v>232</v>
      </c>
      <c r="E4260" s="58" t="s">
        <v>235</v>
      </c>
    </row>
    <row r="4261" spans="1:5" x14ac:dyDescent="0.15">
      <c r="A4261" s="82">
        <v>143490736</v>
      </c>
      <c r="B4261" s="41" t="s">
        <v>190</v>
      </c>
      <c r="C4261" s="83" t="s">
        <v>37</v>
      </c>
      <c r="D4261" s="59">
        <v>6264</v>
      </c>
      <c r="E4261" s="58" t="s">
        <v>235</v>
      </c>
    </row>
    <row r="4262" spans="1:5" x14ac:dyDescent="0.15">
      <c r="A4262" s="84">
        <v>143490737</v>
      </c>
      <c r="B4262" s="41" t="s">
        <v>190</v>
      </c>
      <c r="C4262" s="83" t="s">
        <v>37</v>
      </c>
      <c r="D4262" s="61">
        <v>1114</v>
      </c>
      <c r="E4262" s="58" t="s">
        <v>235</v>
      </c>
    </row>
    <row r="4263" spans="1:5" x14ac:dyDescent="0.15">
      <c r="A4263" s="82">
        <v>143490737</v>
      </c>
      <c r="B4263" s="41" t="s">
        <v>190</v>
      </c>
      <c r="C4263" s="83" t="s">
        <v>37</v>
      </c>
      <c r="D4263" s="59">
        <v>1485</v>
      </c>
      <c r="E4263" s="58" t="s">
        <v>235</v>
      </c>
    </row>
    <row r="4264" spans="1:5" x14ac:dyDescent="0.15">
      <c r="A4264" s="84">
        <v>143490737</v>
      </c>
      <c r="B4264" s="41" t="s">
        <v>190</v>
      </c>
      <c r="C4264" s="83" t="s">
        <v>37</v>
      </c>
      <c r="D4264" s="61">
        <v>6682</v>
      </c>
      <c r="E4264" s="58" t="s">
        <v>235</v>
      </c>
    </row>
    <row r="4265" spans="1:5" x14ac:dyDescent="0.15">
      <c r="A4265" s="84">
        <v>143490737</v>
      </c>
      <c r="B4265" s="41" t="s">
        <v>190</v>
      </c>
      <c r="C4265" s="83" t="s">
        <v>37</v>
      </c>
      <c r="D4265" s="61">
        <v>3341</v>
      </c>
      <c r="E4265" s="58" t="s">
        <v>235</v>
      </c>
    </row>
    <row r="4266" spans="1:5" x14ac:dyDescent="0.15">
      <c r="A4266" s="84">
        <v>143490747</v>
      </c>
      <c r="B4266" s="41" t="s">
        <v>190</v>
      </c>
      <c r="C4266" s="83" t="s">
        <v>37</v>
      </c>
      <c r="D4266" s="61">
        <v>836</v>
      </c>
      <c r="E4266" s="58" t="s">
        <v>235</v>
      </c>
    </row>
    <row r="4267" spans="1:5" x14ac:dyDescent="0.15">
      <c r="A4267" s="84">
        <v>143490761</v>
      </c>
      <c r="B4267" s="41" t="s">
        <v>191</v>
      </c>
      <c r="C4267" s="83" t="s">
        <v>37</v>
      </c>
      <c r="D4267" s="61">
        <v>418</v>
      </c>
      <c r="E4267" s="58" t="s">
        <v>235</v>
      </c>
    </row>
    <row r="4268" spans="1:5" x14ac:dyDescent="0.15">
      <c r="A4268" s="84">
        <v>143490763</v>
      </c>
      <c r="B4268" s="41" t="s">
        <v>191</v>
      </c>
      <c r="C4268" s="83" t="s">
        <v>37</v>
      </c>
      <c r="D4268" s="61">
        <v>423</v>
      </c>
      <c r="E4268" s="58" t="s">
        <v>235</v>
      </c>
    </row>
    <row r="4269" spans="1:5" x14ac:dyDescent="0.15">
      <c r="A4269" s="84">
        <v>143490765</v>
      </c>
      <c r="B4269" s="41" t="s">
        <v>191</v>
      </c>
      <c r="C4269" s="83" t="s">
        <v>78</v>
      </c>
      <c r="D4269" s="61">
        <v>6125</v>
      </c>
      <c r="E4269" s="58" t="s">
        <v>235</v>
      </c>
    </row>
    <row r="4270" spans="1:5" x14ac:dyDescent="0.15">
      <c r="A4270" s="82">
        <v>143490765</v>
      </c>
      <c r="B4270" s="41" t="s">
        <v>191</v>
      </c>
      <c r="C4270" s="83" t="s">
        <v>78</v>
      </c>
      <c r="D4270" s="59">
        <v>13920</v>
      </c>
      <c r="E4270" s="58" t="s">
        <v>235</v>
      </c>
    </row>
    <row r="4271" spans="1:5" x14ac:dyDescent="0.15">
      <c r="A4271" s="84">
        <v>143490765</v>
      </c>
      <c r="B4271" s="41" t="s">
        <v>191</v>
      </c>
      <c r="C4271" s="83" t="s">
        <v>78</v>
      </c>
      <c r="D4271" s="61">
        <v>9396</v>
      </c>
      <c r="E4271" s="58" t="s">
        <v>235</v>
      </c>
    </row>
    <row r="4272" spans="1:5" x14ac:dyDescent="0.15">
      <c r="A4272" s="84">
        <v>143490767</v>
      </c>
      <c r="B4272" s="41" t="s">
        <v>191</v>
      </c>
      <c r="C4272" s="83" t="s">
        <v>7</v>
      </c>
      <c r="D4272" s="61">
        <v>1420</v>
      </c>
      <c r="E4272" s="58" t="s">
        <v>235</v>
      </c>
    </row>
    <row r="4273" spans="1:5" x14ac:dyDescent="0.15">
      <c r="A4273" s="84">
        <v>143490772</v>
      </c>
      <c r="B4273" s="41" t="s">
        <v>191</v>
      </c>
      <c r="C4273" s="83" t="s">
        <v>7</v>
      </c>
      <c r="D4273" s="61">
        <v>2116</v>
      </c>
      <c r="E4273" s="58" t="s">
        <v>235</v>
      </c>
    </row>
    <row r="4274" spans="1:5" x14ac:dyDescent="0.15">
      <c r="A4274" s="82">
        <v>143490772</v>
      </c>
      <c r="B4274" s="41" t="s">
        <v>191</v>
      </c>
      <c r="C4274" s="83" t="s">
        <v>7</v>
      </c>
      <c r="D4274" s="59">
        <v>1300</v>
      </c>
      <c r="E4274" s="58" t="s">
        <v>235</v>
      </c>
    </row>
    <row r="4275" spans="1:5" x14ac:dyDescent="0.15">
      <c r="A4275" s="84">
        <v>143490786</v>
      </c>
      <c r="B4275" s="41" t="s">
        <v>190</v>
      </c>
      <c r="C4275" s="83" t="s">
        <v>37</v>
      </c>
      <c r="D4275" s="61">
        <v>6682</v>
      </c>
      <c r="E4275" s="58" t="s">
        <v>235</v>
      </c>
    </row>
    <row r="4276" spans="1:5" x14ac:dyDescent="0.15">
      <c r="A4276" s="84">
        <v>143490786</v>
      </c>
      <c r="B4276" s="41" t="s">
        <v>190</v>
      </c>
      <c r="C4276" s="83" t="s">
        <v>37</v>
      </c>
      <c r="D4276" s="61">
        <v>4455</v>
      </c>
      <c r="E4276" s="58" t="s">
        <v>235</v>
      </c>
    </row>
    <row r="4277" spans="1:5" x14ac:dyDescent="0.15">
      <c r="A4277" s="84">
        <v>143490787</v>
      </c>
      <c r="B4277" s="41" t="s">
        <v>190</v>
      </c>
      <c r="C4277" s="83" t="s">
        <v>37</v>
      </c>
      <c r="D4277" s="61">
        <v>836</v>
      </c>
      <c r="E4277" s="58" t="s">
        <v>235</v>
      </c>
    </row>
    <row r="4278" spans="1:5" x14ac:dyDescent="0.15">
      <c r="A4278" s="82">
        <v>143490787</v>
      </c>
      <c r="B4278" s="41" t="s">
        <v>190</v>
      </c>
      <c r="C4278" s="83" t="s">
        <v>37</v>
      </c>
      <c r="D4278" s="59">
        <v>6264</v>
      </c>
      <c r="E4278" s="58" t="s">
        <v>235</v>
      </c>
    </row>
    <row r="4279" spans="1:5" x14ac:dyDescent="0.15">
      <c r="A4279" s="84">
        <v>143490787</v>
      </c>
      <c r="B4279" s="41" t="s">
        <v>190</v>
      </c>
      <c r="C4279" s="83" t="s">
        <v>37</v>
      </c>
      <c r="D4279" s="61">
        <v>232</v>
      </c>
      <c r="E4279" s="58" t="s">
        <v>235</v>
      </c>
    </row>
    <row r="4280" spans="1:5" x14ac:dyDescent="0.15">
      <c r="A4280" s="84">
        <v>143490790</v>
      </c>
      <c r="B4280" s="41" t="s">
        <v>190</v>
      </c>
      <c r="C4280" s="83" t="s">
        <v>37</v>
      </c>
      <c r="D4280" s="61">
        <v>1601</v>
      </c>
      <c r="E4280" s="58" t="s">
        <v>235</v>
      </c>
    </row>
    <row r="4281" spans="1:5" x14ac:dyDescent="0.15">
      <c r="A4281" s="84">
        <v>143490803</v>
      </c>
      <c r="B4281" s="41" t="s">
        <v>190</v>
      </c>
      <c r="C4281" s="83" t="s">
        <v>37</v>
      </c>
      <c r="D4281" s="61">
        <v>279</v>
      </c>
      <c r="E4281" s="58" t="s">
        <v>235</v>
      </c>
    </row>
    <row r="4282" spans="1:5" x14ac:dyDescent="0.15">
      <c r="A4282" s="84">
        <v>143490804</v>
      </c>
      <c r="B4282" s="41" t="s">
        <v>190</v>
      </c>
      <c r="C4282" s="83" t="s">
        <v>37</v>
      </c>
      <c r="D4282" s="61">
        <v>70</v>
      </c>
      <c r="E4282" s="58" t="s">
        <v>235</v>
      </c>
    </row>
    <row r="4283" spans="1:5" x14ac:dyDescent="0.15">
      <c r="A4283" s="82">
        <v>143490804</v>
      </c>
      <c r="B4283" s="41" t="s">
        <v>190</v>
      </c>
      <c r="C4283" s="83" t="s">
        <v>37</v>
      </c>
      <c r="D4283" s="59">
        <v>279</v>
      </c>
      <c r="E4283" s="58" t="s">
        <v>235</v>
      </c>
    </row>
    <row r="4284" spans="1:5" x14ac:dyDescent="0.15">
      <c r="A4284" s="84">
        <v>143490804</v>
      </c>
      <c r="B4284" s="41" t="s">
        <v>190</v>
      </c>
      <c r="C4284" s="83" t="s">
        <v>37</v>
      </c>
      <c r="D4284" s="61">
        <v>836</v>
      </c>
      <c r="E4284" s="58" t="s">
        <v>235</v>
      </c>
    </row>
    <row r="4285" spans="1:5" x14ac:dyDescent="0.15">
      <c r="A4285" s="82">
        <v>143490804</v>
      </c>
      <c r="B4285" s="41" t="s">
        <v>190</v>
      </c>
      <c r="C4285" s="83" t="s">
        <v>37</v>
      </c>
      <c r="D4285" s="59">
        <v>557</v>
      </c>
      <c r="E4285" s="58" t="s">
        <v>235</v>
      </c>
    </row>
    <row r="4286" spans="1:5" x14ac:dyDescent="0.15">
      <c r="A4286" s="82">
        <v>143490806</v>
      </c>
      <c r="B4286" s="41" t="s">
        <v>191</v>
      </c>
      <c r="C4286" s="83" t="s">
        <v>7</v>
      </c>
      <c r="D4286" s="59">
        <v>1671</v>
      </c>
      <c r="E4286" s="58" t="s">
        <v>235</v>
      </c>
    </row>
    <row r="4287" spans="1:5" x14ac:dyDescent="0.15">
      <c r="A4287" s="84">
        <v>143490806</v>
      </c>
      <c r="B4287" s="41" t="s">
        <v>191</v>
      </c>
      <c r="C4287" s="83" t="s">
        <v>7</v>
      </c>
      <c r="D4287" s="61">
        <v>168</v>
      </c>
      <c r="E4287" s="58" t="s">
        <v>235</v>
      </c>
    </row>
    <row r="4288" spans="1:5" x14ac:dyDescent="0.15">
      <c r="A4288" s="82">
        <v>143490806</v>
      </c>
      <c r="B4288" s="41" t="s">
        <v>191</v>
      </c>
      <c r="C4288" s="83" t="s">
        <v>7</v>
      </c>
      <c r="D4288" s="59">
        <v>84</v>
      </c>
      <c r="E4288" s="58" t="s">
        <v>235</v>
      </c>
    </row>
    <row r="4289" spans="1:5" x14ac:dyDescent="0.15">
      <c r="A4289" s="84">
        <v>143490807</v>
      </c>
      <c r="B4289" s="41" t="s">
        <v>191</v>
      </c>
      <c r="C4289" s="83" t="s">
        <v>78</v>
      </c>
      <c r="D4289" s="61">
        <v>5568</v>
      </c>
      <c r="E4289" s="58" t="s">
        <v>235</v>
      </c>
    </row>
    <row r="4290" spans="1:5" x14ac:dyDescent="0.15">
      <c r="A4290" s="82">
        <v>143490807</v>
      </c>
      <c r="B4290" s="41" t="s">
        <v>191</v>
      </c>
      <c r="C4290" s="83" t="s">
        <v>78</v>
      </c>
      <c r="D4290" s="59">
        <v>23664</v>
      </c>
      <c r="E4290" s="58" t="s">
        <v>235</v>
      </c>
    </row>
    <row r="4291" spans="1:5" x14ac:dyDescent="0.15">
      <c r="A4291" s="84">
        <v>143490807</v>
      </c>
      <c r="B4291" s="41" t="s">
        <v>191</v>
      </c>
      <c r="C4291" s="83" t="s">
        <v>78</v>
      </c>
      <c r="D4291" s="61">
        <v>3132</v>
      </c>
      <c r="E4291" s="58" t="s">
        <v>235</v>
      </c>
    </row>
    <row r="4292" spans="1:5" x14ac:dyDescent="0.15">
      <c r="A4292" s="84">
        <v>143490813</v>
      </c>
      <c r="B4292" s="41" t="s">
        <v>191</v>
      </c>
      <c r="C4292" s="83" t="s">
        <v>144</v>
      </c>
      <c r="D4292" s="61">
        <v>8967</v>
      </c>
      <c r="E4292" s="58" t="s">
        <v>235</v>
      </c>
    </row>
    <row r="4293" spans="1:5" x14ac:dyDescent="0.15">
      <c r="A4293" s="84">
        <v>143490814</v>
      </c>
      <c r="B4293" s="41" t="s">
        <v>190</v>
      </c>
      <c r="C4293" s="83" t="s">
        <v>7</v>
      </c>
      <c r="D4293" s="61">
        <v>335</v>
      </c>
      <c r="E4293" s="58" t="s">
        <v>235</v>
      </c>
    </row>
    <row r="4294" spans="1:5" x14ac:dyDescent="0.15">
      <c r="A4294" s="82">
        <v>143490821</v>
      </c>
      <c r="B4294" s="41" t="s">
        <v>191</v>
      </c>
      <c r="C4294" s="83" t="s">
        <v>144</v>
      </c>
      <c r="D4294" s="59">
        <v>6615</v>
      </c>
      <c r="E4294" s="58" t="s">
        <v>235</v>
      </c>
    </row>
    <row r="4295" spans="1:5" x14ac:dyDescent="0.15">
      <c r="A4295" s="84">
        <v>143490821</v>
      </c>
      <c r="B4295" s="41" t="s">
        <v>191</v>
      </c>
      <c r="C4295" s="83" t="s">
        <v>144</v>
      </c>
      <c r="D4295" s="61">
        <v>3358</v>
      </c>
      <c r="E4295" s="58" t="s">
        <v>235</v>
      </c>
    </row>
    <row r="4296" spans="1:5" x14ac:dyDescent="0.15">
      <c r="A4296" s="84">
        <v>143490829</v>
      </c>
      <c r="B4296" s="41" t="s">
        <v>190</v>
      </c>
      <c r="C4296" s="83" t="s">
        <v>37</v>
      </c>
      <c r="D4296" s="61">
        <v>6264</v>
      </c>
      <c r="E4296" s="58" t="s">
        <v>235</v>
      </c>
    </row>
    <row r="4297" spans="1:5" x14ac:dyDescent="0.15">
      <c r="A4297" s="82">
        <v>143490830</v>
      </c>
      <c r="B4297" s="41" t="s">
        <v>190</v>
      </c>
      <c r="C4297" s="83" t="s">
        <v>37</v>
      </c>
      <c r="D4297" s="59">
        <v>7424</v>
      </c>
      <c r="E4297" s="58" t="s">
        <v>235</v>
      </c>
    </row>
    <row r="4298" spans="1:5" x14ac:dyDescent="0.15">
      <c r="A4298" s="84">
        <v>143490830</v>
      </c>
      <c r="B4298" s="41" t="s">
        <v>190</v>
      </c>
      <c r="C4298" s="83" t="s">
        <v>37</v>
      </c>
      <c r="D4298" s="61">
        <v>3341</v>
      </c>
      <c r="E4298" s="58" t="s">
        <v>235</v>
      </c>
    </row>
    <row r="4299" spans="1:5" x14ac:dyDescent="0.15">
      <c r="A4299" s="84">
        <v>143490837</v>
      </c>
      <c r="B4299" s="41" t="s">
        <v>191</v>
      </c>
      <c r="C4299" s="83" t="s">
        <v>7</v>
      </c>
      <c r="D4299" s="61">
        <v>1420</v>
      </c>
      <c r="E4299" s="58" t="s">
        <v>235</v>
      </c>
    </row>
    <row r="4300" spans="1:5" x14ac:dyDescent="0.15">
      <c r="A4300" s="82">
        <v>143500850</v>
      </c>
      <c r="B4300" s="41" t="s">
        <v>190</v>
      </c>
      <c r="C4300" s="83" t="s">
        <v>37</v>
      </c>
      <c r="D4300" s="59">
        <v>696</v>
      </c>
      <c r="E4300" s="58" t="s">
        <v>235</v>
      </c>
    </row>
    <row r="4301" spans="1:5" x14ac:dyDescent="0.15">
      <c r="A4301" s="82">
        <v>143500851</v>
      </c>
      <c r="B4301" s="41" t="s">
        <v>190</v>
      </c>
      <c r="C4301" s="83" t="s">
        <v>37</v>
      </c>
      <c r="D4301" s="59">
        <v>2228</v>
      </c>
      <c r="E4301" s="58" t="s">
        <v>235</v>
      </c>
    </row>
    <row r="4302" spans="1:5" x14ac:dyDescent="0.15">
      <c r="A4302" s="84">
        <v>143500860</v>
      </c>
      <c r="B4302" s="41" t="s">
        <v>191</v>
      </c>
      <c r="C4302" s="83" t="s">
        <v>37</v>
      </c>
      <c r="D4302" s="61">
        <v>279</v>
      </c>
      <c r="E4302" s="58" t="s">
        <v>235</v>
      </c>
    </row>
    <row r="4303" spans="1:5" x14ac:dyDescent="0.15">
      <c r="A4303" s="82">
        <v>143500860</v>
      </c>
      <c r="B4303" s="41" t="s">
        <v>191</v>
      </c>
      <c r="C4303" s="83" t="s">
        <v>37</v>
      </c>
      <c r="D4303" s="59">
        <v>557</v>
      </c>
      <c r="E4303" s="58" t="s">
        <v>235</v>
      </c>
    </row>
    <row r="4304" spans="1:5" x14ac:dyDescent="0.15">
      <c r="A4304" s="84">
        <v>143500860</v>
      </c>
      <c r="B4304" s="41" t="s">
        <v>191</v>
      </c>
      <c r="C4304" s="83" t="s">
        <v>37</v>
      </c>
      <c r="D4304" s="61">
        <v>1114</v>
      </c>
      <c r="E4304" s="58" t="s">
        <v>235</v>
      </c>
    </row>
    <row r="4305" spans="1:5" x14ac:dyDescent="0.15">
      <c r="A4305" s="82">
        <v>143500865</v>
      </c>
      <c r="B4305" s="41" t="s">
        <v>191</v>
      </c>
      <c r="C4305" s="83" t="s">
        <v>7</v>
      </c>
      <c r="D4305" s="59">
        <v>919</v>
      </c>
      <c r="E4305" s="58" t="s">
        <v>235</v>
      </c>
    </row>
    <row r="4306" spans="1:5" x14ac:dyDescent="0.15">
      <c r="A4306" s="84">
        <v>143500865</v>
      </c>
      <c r="B4306" s="41" t="s">
        <v>191</v>
      </c>
      <c r="C4306" s="83" t="s">
        <v>7</v>
      </c>
      <c r="D4306" s="61">
        <v>168</v>
      </c>
      <c r="E4306" s="58" t="s">
        <v>235</v>
      </c>
    </row>
    <row r="4307" spans="1:5" x14ac:dyDescent="0.15">
      <c r="A4307" s="82">
        <v>143500866</v>
      </c>
      <c r="B4307" s="41" t="s">
        <v>191</v>
      </c>
      <c r="C4307" s="83" t="s">
        <v>7</v>
      </c>
      <c r="D4307" s="59">
        <v>372</v>
      </c>
      <c r="E4307" s="58" t="s">
        <v>235</v>
      </c>
    </row>
    <row r="4308" spans="1:5" x14ac:dyDescent="0.15">
      <c r="A4308" s="82">
        <v>143500866</v>
      </c>
      <c r="B4308" s="41" t="s">
        <v>191</v>
      </c>
      <c r="C4308" s="83" t="s">
        <v>7</v>
      </c>
      <c r="D4308" s="59">
        <v>14255</v>
      </c>
      <c r="E4308" s="58" t="s">
        <v>235</v>
      </c>
    </row>
    <row r="4309" spans="1:5" x14ac:dyDescent="0.15">
      <c r="A4309" s="82">
        <v>143500873</v>
      </c>
      <c r="B4309" s="41" t="s">
        <v>191</v>
      </c>
      <c r="C4309" s="83" t="s">
        <v>144</v>
      </c>
      <c r="D4309" s="59">
        <v>4900</v>
      </c>
      <c r="E4309" s="58" t="s">
        <v>235</v>
      </c>
    </row>
    <row r="4310" spans="1:5" x14ac:dyDescent="0.15">
      <c r="A4310" s="84">
        <v>143500873</v>
      </c>
      <c r="B4310" s="41" t="s">
        <v>191</v>
      </c>
      <c r="C4310" s="83" t="s">
        <v>144</v>
      </c>
      <c r="D4310" s="61">
        <v>10691</v>
      </c>
      <c r="E4310" s="58" t="s">
        <v>235</v>
      </c>
    </row>
    <row r="4311" spans="1:5" x14ac:dyDescent="0.15">
      <c r="A4311" s="82">
        <v>143500874</v>
      </c>
      <c r="B4311" s="41" t="s">
        <v>191</v>
      </c>
      <c r="C4311" s="83" t="s">
        <v>78</v>
      </c>
      <c r="D4311" s="59">
        <v>1128</v>
      </c>
      <c r="E4311" s="58" t="s">
        <v>235</v>
      </c>
    </row>
    <row r="4312" spans="1:5" x14ac:dyDescent="0.15">
      <c r="A4312" s="84">
        <v>143500874</v>
      </c>
      <c r="B4312" s="41" t="s">
        <v>191</v>
      </c>
      <c r="C4312" s="83" t="s">
        <v>78</v>
      </c>
      <c r="D4312" s="61">
        <v>1044</v>
      </c>
      <c r="E4312" s="58" t="s">
        <v>235</v>
      </c>
    </row>
    <row r="4313" spans="1:5" x14ac:dyDescent="0.15">
      <c r="A4313" s="82">
        <v>143500874</v>
      </c>
      <c r="B4313" s="41" t="s">
        <v>191</v>
      </c>
      <c r="C4313" s="83" t="s">
        <v>78</v>
      </c>
      <c r="D4313" s="59">
        <v>919</v>
      </c>
      <c r="E4313" s="58" t="s">
        <v>235</v>
      </c>
    </row>
    <row r="4314" spans="1:5" x14ac:dyDescent="0.15">
      <c r="A4314" s="82">
        <v>143500876</v>
      </c>
      <c r="B4314" s="41" t="s">
        <v>191</v>
      </c>
      <c r="C4314" s="83" t="s">
        <v>78</v>
      </c>
      <c r="D4314" s="59">
        <v>502</v>
      </c>
      <c r="E4314" s="58" t="s">
        <v>235</v>
      </c>
    </row>
    <row r="4315" spans="1:5" x14ac:dyDescent="0.15">
      <c r="A4315" s="84">
        <v>143500876</v>
      </c>
      <c r="B4315" s="41" t="s">
        <v>191</v>
      </c>
      <c r="C4315" s="83" t="s">
        <v>78</v>
      </c>
      <c r="D4315" s="61">
        <v>1300</v>
      </c>
      <c r="E4315" s="58" t="s">
        <v>235</v>
      </c>
    </row>
    <row r="4316" spans="1:5" x14ac:dyDescent="0.15">
      <c r="A4316" s="82">
        <v>143500876</v>
      </c>
      <c r="B4316" s="41" t="s">
        <v>191</v>
      </c>
      <c r="C4316" s="83" t="s">
        <v>78</v>
      </c>
      <c r="D4316" s="59">
        <v>940</v>
      </c>
      <c r="E4316" s="58" t="s">
        <v>235</v>
      </c>
    </row>
    <row r="4317" spans="1:5" x14ac:dyDescent="0.15">
      <c r="A4317" s="82">
        <v>143500892</v>
      </c>
      <c r="B4317" s="41" t="s">
        <v>190</v>
      </c>
      <c r="C4317" s="83" t="s">
        <v>37</v>
      </c>
      <c r="D4317" s="59">
        <v>348</v>
      </c>
      <c r="E4317" s="58" t="s">
        <v>235</v>
      </c>
    </row>
    <row r="4318" spans="1:5" x14ac:dyDescent="0.15">
      <c r="A4318" s="84">
        <v>143500892</v>
      </c>
      <c r="B4318" s="41" t="s">
        <v>190</v>
      </c>
      <c r="C4318" s="83" t="s">
        <v>37</v>
      </c>
      <c r="D4318" s="61">
        <v>4009</v>
      </c>
      <c r="E4318" s="58" t="s">
        <v>235</v>
      </c>
    </row>
    <row r="4319" spans="1:5" x14ac:dyDescent="0.15">
      <c r="A4319" s="82">
        <v>143500931</v>
      </c>
      <c r="B4319" s="41" t="s">
        <v>190</v>
      </c>
      <c r="C4319" s="83" t="s">
        <v>37</v>
      </c>
      <c r="D4319" s="59">
        <v>1671</v>
      </c>
      <c r="E4319" s="58" t="s">
        <v>235</v>
      </c>
    </row>
    <row r="4320" spans="1:5" x14ac:dyDescent="0.15">
      <c r="A4320" s="84">
        <v>143500931</v>
      </c>
      <c r="B4320" s="41" t="s">
        <v>190</v>
      </c>
      <c r="C4320" s="83" t="s">
        <v>37</v>
      </c>
      <c r="D4320" s="61">
        <v>1114</v>
      </c>
      <c r="E4320" s="58" t="s">
        <v>235</v>
      </c>
    </row>
    <row r="4321" spans="1:5" x14ac:dyDescent="0.15">
      <c r="A4321" s="82">
        <v>143500931</v>
      </c>
      <c r="B4321" s="41" t="s">
        <v>190</v>
      </c>
      <c r="C4321" s="83" t="s">
        <v>37</v>
      </c>
      <c r="D4321" s="59">
        <v>3712</v>
      </c>
      <c r="E4321" s="58" t="s">
        <v>235</v>
      </c>
    </row>
    <row r="4322" spans="1:5" x14ac:dyDescent="0.15">
      <c r="A4322" s="82">
        <v>143500931</v>
      </c>
      <c r="B4322" s="41" t="s">
        <v>190</v>
      </c>
      <c r="C4322" s="83" t="s">
        <v>37</v>
      </c>
      <c r="D4322" s="59">
        <v>2228</v>
      </c>
      <c r="E4322" s="58" t="s">
        <v>235</v>
      </c>
    </row>
    <row r="4323" spans="1:5" x14ac:dyDescent="0.15">
      <c r="A4323" s="84">
        <v>143500936</v>
      </c>
      <c r="B4323" s="41" t="s">
        <v>191</v>
      </c>
      <c r="C4323" s="83" t="s">
        <v>37</v>
      </c>
      <c r="D4323" s="61">
        <v>140</v>
      </c>
      <c r="E4323" s="58" t="s">
        <v>235</v>
      </c>
    </row>
    <row r="4324" spans="1:5" x14ac:dyDescent="0.15">
      <c r="A4324" s="82">
        <v>143500942</v>
      </c>
      <c r="B4324" s="41" t="s">
        <v>191</v>
      </c>
      <c r="C4324" s="83" t="s">
        <v>37</v>
      </c>
      <c r="D4324" s="59">
        <v>1601</v>
      </c>
      <c r="E4324" s="58" t="s">
        <v>235</v>
      </c>
    </row>
    <row r="4325" spans="1:5" x14ac:dyDescent="0.15">
      <c r="A4325" s="84">
        <v>143500943</v>
      </c>
      <c r="B4325" s="41" t="s">
        <v>191</v>
      </c>
      <c r="C4325" s="83" t="s">
        <v>37</v>
      </c>
      <c r="D4325" s="61">
        <v>1504</v>
      </c>
      <c r="E4325" s="58" t="s">
        <v>235</v>
      </c>
    </row>
    <row r="4326" spans="1:5" x14ac:dyDescent="0.15">
      <c r="A4326" s="82">
        <v>143500947</v>
      </c>
      <c r="B4326" s="41" t="s">
        <v>191</v>
      </c>
      <c r="C4326" s="83" t="s">
        <v>7</v>
      </c>
      <c r="D4326" s="59">
        <v>149</v>
      </c>
      <c r="E4326" s="58" t="s">
        <v>235</v>
      </c>
    </row>
    <row r="4327" spans="1:5" x14ac:dyDescent="0.15">
      <c r="A4327" s="84">
        <v>143500947</v>
      </c>
      <c r="B4327" s="41" t="s">
        <v>191</v>
      </c>
      <c r="C4327" s="83" t="s">
        <v>7</v>
      </c>
      <c r="D4327" s="61">
        <v>594</v>
      </c>
      <c r="E4327" s="58" t="s">
        <v>235</v>
      </c>
    </row>
    <row r="4328" spans="1:5" x14ac:dyDescent="0.15">
      <c r="A4328" s="84">
        <v>143500967</v>
      </c>
      <c r="B4328" s="41" t="s">
        <v>191</v>
      </c>
      <c r="C4328" s="83" t="s">
        <v>37</v>
      </c>
      <c r="D4328" s="61">
        <v>1671</v>
      </c>
      <c r="E4328" s="58" t="s">
        <v>235</v>
      </c>
    </row>
    <row r="4329" spans="1:5" x14ac:dyDescent="0.15">
      <c r="A4329" s="82">
        <v>143500967</v>
      </c>
      <c r="B4329" s="41" t="s">
        <v>191</v>
      </c>
      <c r="C4329" s="83" t="s">
        <v>37</v>
      </c>
      <c r="D4329" s="59">
        <v>12528</v>
      </c>
      <c r="E4329" s="58" t="s">
        <v>235</v>
      </c>
    </row>
    <row r="4330" spans="1:5" x14ac:dyDescent="0.15">
      <c r="A4330" s="84">
        <v>143500969</v>
      </c>
      <c r="B4330" s="41" t="s">
        <v>191</v>
      </c>
      <c r="C4330" s="83" t="s">
        <v>37</v>
      </c>
      <c r="D4330" s="61">
        <v>1671</v>
      </c>
      <c r="E4330" s="58" t="s">
        <v>235</v>
      </c>
    </row>
    <row r="4331" spans="1:5" x14ac:dyDescent="0.15">
      <c r="A4331" s="84">
        <v>143500969</v>
      </c>
      <c r="B4331" s="41" t="s">
        <v>191</v>
      </c>
      <c r="C4331" s="83" t="s">
        <v>37</v>
      </c>
      <c r="D4331" s="61">
        <v>5568</v>
      </c>
      <c r="E4331" s="58" t="s">
        <v>235</v>
      </c>
    </row>
    <row r="4332" spans="1:5" x14ac:dyDescent="0.15">
      <c r="A4332" s="82">
        <v>143500969</v>
      </c>
      <c r="B4332" s="41" t="s">
        <v>191</v>
      </c>
      <c r="C4332" s="83" t="s">
        <v>37</v>
      </c>
      <c r="D4332" s="59">
        <v>2228</v>
      </c>
      <c r="E4332" s="58" t="s">
        <v>235</v>
      </c>
    </row>
    <row r="4333" spans="1:5" x14ac:dyDescent="0.15">
      <c r="A4333" s="84">
        <v>143500973</v>
      </c>
      <c r="B4333" s="41" t="s">
        <v>190</v>
      </c>
      <c r="C4333" s="83" t="s">
        <v>144</v>
      </c>
      <c r="D4333" s="61">
        <v>1120</v>
      </c>
      <c r="E4333" s="58" t="s">
        <v>235</v>
      </c>
    </row>
    <row r="4334" spans="1:5" x14ac:dyDescent="0.15">
      <c r="A4334" s="84">
        <v>143500984</v>
      </c>
      <c r="B4334" s="41" t="s">
        <v>191</v>
      </c>
      <c r="C4334" s="83" t="s">
        <v>7</v>
      </c>
      <c r="D4334" s="61">
        <v>2005</v>
      </c>
      <c r="E4334" s="58" t="s">
        <v>235</v>
      </c>
    </row>
    <row r="4335" spans="1:5" x14ac:dyDescent="0.15">
      <c r="A4335" s="84">
        <v>143500987</v>
      </c>
      <c r="B4335" s="41" t="s">
        <v>191</v>
      </c>
      <c r="C4335" s="83" t="s">
        <v>78</v>
      </c>
      <c r="D4335" s="61">
        <v>45936</v>
      </c>
      <c r="E4335" s="58" t="s">
        <v>235</v>
      </c>
    </row>
    <row r="4336" spans="1:5" x14ac:dyDescent="0.15">
      <c r="A4336" s="84">
        <v>143500988</v>
      </c>
      <c r="B4336" s="41" t="s">
        <v>191</v>
      </c>
      <c r="C4336" s="83" t="s">
        <v>78</v>
      </c>
      <c r="D4336" s="61">
        <v>7308</v>
      </c>
      <c r="E4336" s="58" t="s">
        <v>235</v>
      </c>
    </row>
    <row r="4337" spans="1:5" x14ac:dyDescent="0.15">
      <c r="A4337" s="82">
        <v>143500988</v>
      </c>
      <c r="B4337" s="41" t="s">
        <v>191</v>
      </c>
      <c r="C4337" s="83" t="s">
        <v>78</v>
      </c>
      <c r="D4337" s="59">
        <v>8352</v>
      </c>
      <c r="E4337" s="58" t="s">
        <v>235</v>
      </c>
    </row>
    <row r="4338" spans="1:5" x14ac:dyDescent="0.15">
      <c r="A4338" s="84">
        <v>143500988</v>
      </c>
      <c r="B4338" s="41" t="s">
        <v>191</v>
      </c>
      <c r="C4338" s="83" t="s">
        <v>78</v>
      </c>
      <c r="D4338" s="61">
        <v>5220</v>
      </c>
      <c r="E4338" s="58" t="s">
        <v>235</v>
      </c>
    </row>
    <row r="4339" spans="1:5" x14ac:dyDescent="0.15">
      <c r="A4339" s="84">
        <v>143501007</v>
      </c>
      <c r="B4339" s="41" t="s">
        <v>191</v>
      </c>
      <c r="C4339" s="83" t="s">
        <v>37</v>
      </c>
      <c r="D4339" s="61">
        <v>47</v>
      </c>
      <c r="E4339" s="58" t="s">
        <v>235</v>
      </c>
    </row>
    <row r="4340" spans="1:5" x14ac:dyDescent="0.15">
      <c r="A4340" s="82">
        <v>143501007</v>
      </c>
      <c r="B4340" s="41" t="s">
        <v>191</v>
      </c>
      <c r="C4340" s="83" t="s">
        <v>37</v>
      </c>
      <c r="D4340" s="59">
        <v>557</v>
      </c>
      <c r="E4340" s="58" t="s">
        <v>235</v>
      </c>
    </row>
    <row r="4341" spans="1:5" x14ac:dyDescent="0.15">
      <c r="A4341" s="84">
        <v>143501007</v>
      </c>
      <c r="B4341" s="41" t="s">
        <v>191</v>
      </c>
      <c r="C4341" s="83" t="s">
        <v>37</v>
      </c>
      <c r="D4341" s="61">
        <v>1671</v>
      </c>
      <c r="E4341" s="58" t="s">
        <v>235</v>
      </c>
    </row>
    <row r="4342" spans="1:5" x14ac:dyDescent="0.15">
      <c r="A4342" s="84">
        <v>143501008</v>
      </c>
      <c r="B4342" s="41" t="s">
        <v>191</v>
      </c>
      <c r="C4342" s="83" t="s">
        <v>37</v>
      </c>
      <c r="D4342" s="61">
        <v>1601</v>
      </c>
      <c r="E4342" s="58" t="s">
        <v>235</v>
      </c>
    </row>
    <row r="4343" spans="1:5" x14ac:dyDescent="0.15">
      <c r="A4343" s="84">
        <v>143501009</v>
      </c>
      <c r="B4343" s="41" t="s">
        <v>191</v>
      </c>
      <c r="C4343" s="83" t="s">
        <v>37</v>
      </c>
      <c r="D4343" s="61">
        <v>1671</v>
      </c>
      <c r="E4343" s="58" t="s">
        <v>235</v>
      </c>
    </row>
    <row r="4344" spans="1:5" x14ac:dyDescent="0.15">
      <c r="A4344" s="82">
        <v>143501009</v>
      </c>
      <c r="B4344" s="41" t="s">
        <v>191</v>
      </c>
      <c r="C4344" s="83" t="s">
        <v>37</v>
      </c>
      <c r="D4344" s="59">
        <v>2228</v>
      </c>
      <c r="E4344" s="58" t="s">
        <v>235</v>
      </c>
    </row>
    <row r="4345" spans="1:5" x14ac:dyDescent="0.15">
      <c r="A4345" s="84">
        <v>143501009</v>
      </c>
      <c r="B4345" s="41" t="s">
        <v>191</v>
      </c>
      <c r="C4345" s="83" t="s">
        <v>37</v>
      </c>
      <c r="D4345" s="61">
        <v>4455</v>
      </c>
      <c r="E4345" s="58" t="s">
        <v>235</v>
      </c>
    </row>
    <row r="4346" spans="1:5" x14ac:dyDescent="0.15">
      <c r="A4346" s="84">
        <v>143501009</v>
      </c>
      <c r="B4346" s="41" t="s">
        <v>191</v>
      </c>
      <c r="C4346" s="83" t="s">
        <v>37</v>
      </c>
      <c r="D4346" s="61">
        <v>4455</v>
      </c>
      <c r="E4346" s="58" t="s">
        <v>235</v>
      </c>
    </row>
    <row r="4347" spans="1:5" x14ac:dyDescent="0.15">
      <c r="A4347" s="82">
        <v>143501009</v>
      </c>
      <c r="B4347" s="41" t="s">
        <v>191</v>
      </c>
      <c r="C4347" s="83" t="s">
        <v>37</v>
      </c>
      <c r="D4347" s="59">
        <v>1485</v>
      </c>
      <c r="E4347" s="58" t="s">
        <v>235</v>
      </c>
    </row>
    <row r="4348" spans="1:5" x14ac:dyDescent="0.15">
      <c r="A4348" s="82">
        <v>143501014</v>
      </c>
      <c r="B4348" s="41" t="s">
        <v>191</v>
      </c>
      <c r="C4348" s="83" t="s">
        <v>37</v>
      </c>
      <c r="D4348" s="59">
        <v>140</v>
      </c>
      <c r="E4348" s="58" t="s">
        <v>235</v>
      </c>
    </row>
    <row r="4349" spans="1:5" x14ac:dyDescent="0.15">
      <c r="A4349" s="82">
        <v>143501015</v>
      </c>
      <c r="B4349" s="41" t="s">
        <v>191</v>
      </c>
      <c r="C4349" s="83" t="s">
        <v>37</v>
      </c>
      <c r="D4349" s="59">
        <v>696</v>
      </c>
      <c r="E4349" s="58" t="s">
        <v>235</v>
      </c>
    </row>
    <row r="4350" spans="1:5" x14ac:dyDescent="0.15">
      <c r="A4350" s="84">
        <v>143501016</v>
      </c>
      <c r="B4350" s="41" t="s">
        <v>191</v>
      </c>
      <c r="C4350" s="83" t="s">
        <v>78</v>
      </c>
      <c r="D4350" s="61">
        <v>669</v>
      </c>
      <c r="E4350" s="58" t="s">
        <v>235</v>
      </c>
    </row>
    <row r="4351" spans="1:5" x14ac:dyDescent="0.15">
      <c r="A4351" s="84">
        <v>143501018</v>
      </c>
      <c r="B4351" s="41" t="s">
        <v>191</v>
      </c>
      <c r="C4351" s="83" t="s">
        <v>37</v>
      </c>
      <c r="D4351" s="61">
        <v>279</v>
      </c>
      <c r="E4351" s="58" t="s">
        <v>235</v>
      </c>
    </row>
    <row r="4352" spans="1:5" x14ac:dyDescent="0.15">
      <c r="A4352" s="82">
        <v>143501018</v>
      </c>
      <c r="B4352" s="41" t="s">
        <v>191</v>
      </c>
      <c r="C4352" s="83" t="s">
        <v>37</v>
      </c>
      <c r="D4352" s="59">
        <v>279</v>
      </c>
      <c r="E4352" s="58" t="s">
        <v>235</v>
      </c>
    </row>
    <row r="4353" spans="1:5" x14ac:dyDescent="0.15">
      <c r="A4353" s="84">
        <v>143501018</v>
      </c>
      <c r="B4353" s="41" t="s">
        <v>191</v>
      </c>
      <c r="C4353" s="83" t="s">
        <v>37</v>
      </c>
      <c r="D4353" s="61">
        <v>836</v>
      </c>
      <c r="E4353" s="58" t="s">
        <v>235</v>
      </c>
    </row>
    <row r="4354" spans="1:5" x14ac:dyDescent="0.15">
      <c r="A4354" s="82">
        <v>143501018</v>
      </c>
      <c r="B4354" s="41" t="s">
        <v>191</v>
      </c>
      <c r="C4354" s="83" t="s">
        <v>37</v>
      </c>
      <c r="D4354" s="59">
        <v>557</v>
      </c>
      <c r="E4354" s="58" t="s">
        <v>235</v>
      </c>
    </row>
    <row r="4355" spans="1:5" x14ac:dyDescent="0.15">
      <c r="A4355" s="82">
        <v>143511044</v>
      </c>
      <c r="B4355" s="41" t="s">
        <v>191</v>
      </c>
      <c r="C4355" s="83" t="s">
        <v>37</v>
      </c>
      <c r="D4355" s="59">
        <v>464</v>
      </c>
      <c r="E4355" s="58" t="s">
        <v>235</v>
      </c>
    </row>
    <row r="4356" spans="1:5" x14ac:dyDescent="0.15">
      <c r="A4356" s="82">
        <v>143511045</v>
      </c>
      <c r="B4356" s="41" t="s">
        <v>191</v>
      </c>
      <c r="C4356" s="83" t="s">
        <v>37</v>
      </c>
      <c r="D4356" s="59">
        <v>7424</v>
      </c>
      <c r="E4356" s="58" t="s">
        <v>235</v>
      </c>
    </row>
    <row r="4357" spans="1:5" x14ac:dyDescent="0.15">
      <c r="A4357" s="84">
        <v>143511045</v>
      </c>
      <c r="B4357" s="41" t="s">
        <v>191</v>
      </c>
      <c r="C4357" s="83" t="s">
        <v>37</v>
      </c>
      <c r="D4357" s="61">
        <v>2228</v>
      </c>
      <c r="E4357" s="58" t="s">
        <v>235</v>
      </c>
    </row>
    <row r="4358" spans="1:5" x14ac:dyDescent="0.15">
      <c r="A4358" s="84">
        <v>143511052</v>
      </c>
      <c r="B4358" s="41" t="s">
        <v>191</v>
      </c>
      <c r="C4358" s="83" t="s">
        <v>37</v>
      </c>
      <c r="D4358" s="61">
        <v>1114</v>
      </c>
      <c r="E4358" s="58" t="s">
        <v>235</v>
      </c>
    </row>
    <row r="4359" spans="1:5" x14ac:dyDescent="0.15">
      <c r="A4359" s="82">
        <v>143511052</v>
      </c>
      <c r="B4359" s="41" t="s">
        <v>191</v>
      </c>
      <c r="C4359" s="83" t="s">
        <v>37</v>
      </c>
      <c r="D4359" s="59">
        <v>557</v>
      </c>
      <c r="E4359" s="58" t="s">
        <v>235</v>
      </c>
    </row>
    <row r="4360" spans="1:5" x14ac:dyDescent="0.15">
      <c r="A4360" s="84">
        <v>143511064</v>
      </c>
      <c r="B4360" s="41" t="s">
        <v>191</v>
      </c>
      <c r="C4360" s="83" t="s">
        <v>7</v>
      </c>
      <c r="D4360" s="61">
        <v>2757</v>
      </c>
      <c r="E4360" s="58" t="s">
        <v>235</v>
      </c>
    </row>
    <row r="4361" spans="1:5" x14ac:dyDescent="0.15">
      <c r="A4361" s="82">
        <v>143511068</v>
      </c>
      <c r="B4361" s="41" t="s">
        <v>191</v>
      </c>
      <c r="C4361" s="83" t="s">
        <v>78</v>
      </c>
      <c r="D4361" s="59">
        <v>1114</v>
      </c>
      <c r="E4361" s="58" t="s">
        <v>235</v>
      </c>
    </row>
    <row r="4362" spans="1:5" x14ac:dyDescent="0.15">
      <c r="A4362" s="84">
        <v>143511068</v>
      </c>
      <c r="B4362" s="41" t="s">
        <v>191</v>
      </c>
      <c r="C4362" s="83" t="s">
        <v>78</v>
      </c>
      <c r="D4362" s="61">
        <v>743</v>
      </c>
      <c r="E4362" s="58" t="s">
        <v>235</v>
      </c>
    </row>
    <row r="4363" spans="1:5" x14ac:dyDescent="0.15">
      <c r="A4363" s="82">
        <v>143511068</v>
      </c>
      <c r="B4363" s="41" t="s">
        <v>191</v>
      </c>
      <c r="C4363" s="83" t="s">
        <v>78</v>
      </c>
      <c r="D4363" s="59">
        <v>1300</v>
      </c>
      <c r="E4363" s="58" t="s">
        <v>235</v>
      </c>
    </row>
    <row r="4364" spans="1:5" x14ac:dyDescent="0.15">
      <c r="A4364" s="82">
        <v>143511070</v>
      </c>
      <c r="B4364" s="41" t="s">
        <v>191</v>
      </c>
      <c r="C4364" s="83" t="s">
        <v>7</v>
      </c>
      <c r="D4364" s="59">
        <v>669</v>
      </c>
      <c r="E4364" s="58" t="s">
        <v>235</v>
      </c>
    </row>
    <row r="4365" spans="1:5" x14ac:dyDescent="0.15">
      <c r="A4365" s="84">
        <v>143511082</v>
      </c>
      <c r="B4365" s="41" t="s">
        <v>191</v>
      </c>
      <c r="C4365" s="83" t="s">
        <v>37</v>
      </c>
      <c r="D4365" s="61">
        <v>279</v>
      </c>
      <c r="E4365" s="58" t="s">
        <v>235</v>
      </c>
    </row>
    <row r="4366" spans="1:5" x14ac:dyDescent="0.15">
      <c r="A4366" s="84">
        <v>143511082</v>
      </c>
      <c r="B4366" s="41" t="s">
        <v>191</v>
      </c>
      <c r="C4366" s="83" t="s">
        <v>37</v>
      </c>
      <c r="D4366" s="61">
        <v>464</v>
      </c>
      <c r="E4366" s="58" t="s">
        <v>235</v>
      </c>
    </row>
    <row r="4367" spans="1:5" x14ac:dyDescent="0.15">
      <c r="A4367" s="82">
        <v>143511082</v>
      </c>
      <c r="B4367" s="41" t="s">
        <v>191</v>
      </c>
      <c r="C4367" s="83" t="s">
        <v>37</v>
      </c>
      <c r="D4367" s="59">
        <v>8352</v>
      </c>
      <c r="E4367" s="58" t="s">
        <v>235</v>
      </c>
    </row>
    <row r="4368" spans="1:5" x14ac:dyDescent="0.15">
      <c r="A4368" s="82">
        <v>143511082</v>
      </c>
      <c r="B4368" s="41" t="s">
        <v>191</v>
      </c>
      <c r="C4368" s="83" t="s">
        <v>37</v>
      </c>
      <c r="D4368" s="59">
        <v>2005</v>
      </c>
      <c r="E4368" s="58" t="s">
        <v>235</v>
      </c>
    </row>
    <row r="4369" spans="1:5" x14ac:dyDescent="0.15">
      <c r="A4369" s="82">
        <v>143511083</v>
      </c>
      <c r="B4369" s="41" t="s">
        <v>191</v>
      </c>
      <c r="C4369" s="83" t="s">
        <v>37</v>
      </c>
      <c r="D4369" s="59">
        <v>7424</v>
      </c>
      <c r="E4369" s="58" t="s">
        <v>235</v>
      </c>
    </row>
    <row r="4370" spans="1:5" x14ac:dyDescent="0.15">
      <c r="A4370" s="84">
        <v>143511083</v>
      </c>
      <c r="B4370" s="41" t="s">
        <v>191</v>
      </c>
      <c r="C4370" s="83" t="s">
        <v>37</v>
      </c>
      <c r="D4370" s="61">
        <v>2228</v>
      </c>
      <c r="E4370" s="58" t="s">
        <v>235</v>
      </c>
    </row>
    <row r="4371" spans="1:5" x14ac:dyDescent="0.15">
      <c r="A4371" s="84">
        <v>143511097</v>
      </c>
      <c r="B4371" s="41" t="s">
        <v>191</v>
      </c>
      <c r="C4371" s="83" t="s">
        <v>78</v>
      </c>
      <c r="D4371" s="61">
        <v>1692</v>
      </c>
      <c r="E4371" s="58" t="s">
        <v>235</v>
      </c>
    </row>
    <row r="4372" spans="1:5" x14ac:dyDescent="0.15">
      <c r="A4372" s="82">
        <v>143511097</v>
      </c>
      <c r="B4372" s="41" t="s">
        <v>191</v>
      </c>
      <c r="C4372" s="83" t="s">
        <v>78</v>
      </c>
      <c r="D4372" s="59">
        <v>961</v>
      </c>
      <c r="E4372" s="58" t="s">
        <v>235</v>
      </c>
    </row>
    <row r="4373" spans="1:5" x14ac:dyDescent="0.15">
      <c r="A4373" s="84">
        <v>143511097</v>
      </c>
      <c r="B4373" s="41" t="s">
        <v>191</v>
      </c>
      <c r="C4373" s="83" t="s">
        <v>78</v>
      </c>
      <c r="D4373" s="61">
        <v>919</v>
      </c>
      <c r="E4373" s="58" t="s">
        <v>235</v>
      </c>
    </row>
    <row r="4374" spans="1:5" x14ac:dyDescent="0.15">
      <c r="A4374" s="82">
        <v>143511097</v>
      </c>
      <c r="B4374" s="41" t="s">
        <v>191</v>
      </c>
      <c r="C4374" s="83" t="s">
        <v>78</v>
      </c>
      <c r="D4374" s="59">
        <v>1044</v>
      </c>
      <c r="E4374" s="58" t="s">
        <v>235</v>
      </c>
    </row>
    <row r="4375" spans="1:5" x14ac:dyDescent="0.15">
      <c r="A4375" s="84">
        <v>143511097</v>
      </c>
      <c r="B4375" s="41" t="s">
        <v>191</v>
      </c>
      <c r="C4375" s="83" t="s">
        <v>78</v>
      </c>
      <c r="D4375" s="61">
        <v>2172</v>
      </c>
      <c r="E4375" s="58" t="s">
        <v>235</v>
      </c>
    </row>
    <row r="4376" spans="1:5" x14ac:dyDescent="0.15">
      <c r="A4376" s="84">
        <v>143511097</v>
      </c>
      <c r="B4376" s="41" t="s">
        <v>191</v>
      </c>
      <c r="C4376" s="83" t="s">
        <v>78</v>
      </c>
      <c r="D4376" s="61">
        <v>669</v>
      </c>
      <c r="E4376" s="58" t="s">
        <v>235</v>
      </c>
    </row>
    <row r="4377" spans="1:5" x14ac:dyDescent="0.15">
      <c r="A4377" s="84">
        <v>143511101</v>
      </c>
      <c r="B4377" s="41" t="s">
        <v>191</v>
      </c>
      <c r="C4377" s="83" t="s">
        <v>7</v>
      </c>
      <c r="D4377" s="61">
        <v>1782</v>
      </c>
      <c r="E4377" s="58" t="s">
        <v>235</v>
      </c>
    </row>
    <row r="4378" spans="1:5" x14ac:dyDescent="0.15">
      <c r="A4378" s="82">
        <v>143511101</v>
      </c>
      <c r="B4378" s="41" t="s">
        <v>191</v>
      </c>
      <c r="C4378" s="83" t="s">
        <v>7</v>
      </c>
      <c r="D4378" s="59">
        <v>65</v>
      </c>
      <c r="E4378" s="58" t="s">
        <v>235</v>
      </c>
    </row>
    <row r="4379" spans="1:5" x14ac:dyDescent="0.15">
      <c r="A4379" s="84">
        <v>143511102</v>
      </c>
      <c r="B4379" s="41" t="s">
        <v>191</v>
      </c>
      <c r="C4379" s="83" t="s">
        <v>7</v>
      </c>
      <c r="D4379" s="61">
        <v>372</v>
      </c>
      <c r="E4379" s="58" t="s">
        <v>235</v>
      </c>
    </row>
    <row r="4380" spans="1:5" x14ac:dyDescent="0.15">
      <c r="A4380" s="82">
        <v>143511102</v>
      </c>
      <c r="B4380" s="41" t="s">
        <v>191</v>
      </c>
      <c r="C4380" s="83" t="s">
        <v>7</v>
      </c>
      <c r="D4380" s="59">
        <v>1188</v>
      </c>
      <c r="E4380" s="58" t="s">
        <v>235</v>
      </c>
    </row>
    <row r="4381" spans="1:5" x14ac:dyDescent="0.15">
      <c r="A4381" s="82">
        <v>143511120</v>
      </c>
      <c r="B4381" s="41" t="s">
        <v>191</v>
      </c>
      <c r="C4381" s="83" t="s">
        <v>37</v>
      </c>
      <c r="D4381" s="59">
        <v>2506</v>
      </c>
      <c r="E4381" s="58" t="s">
        <v>235</v>
      </c>
    </row>
    <row r="4382" spans="1:5" x14ac:dyDescent="0.15">
      <c r="A4382" s="82">
        <v>143511120</v>
      </c>
      <c r="B4382" s="41" t="s">
        <v>191</v>
      </c>
      <c r="C4382" s="83" t="s">
        <v>37</v>
      </c>
      <c r="D4382" s="59">
        <v>348</v>
      </c>
      <c r="E4382" s="58" t="s">
        <v>235</v>
      </c>
    </row>
    <row r="4383" spans="1:5" x14ac:dyDescent="0.15">
      <c r="A4383" s="82">
        <v>143511120</v>
      </c>
      <c r="B4383" s="41" t="s">
        <v>191</v>
      </c>
      <c r="C4383" s="83" t="s">
        <v>37</v>
      </c>
      <c r="D4383" s="59">
        <v>4176</v>
      </c>
      <c r="E4383" s="58" t="s">
        <v>235</v>
      </c>
    </row>
    <row r="4384" spans="1:5" x14ac:dyDescent="0.15">
      <c r="A4384" s="84">
        <v>143511120</v>
      </c>
      <c r="B4384" s="41" t="s">
        <v>191</v>
      </c>
      <c r="C4384" s="83" t="s">
        <v>37</v>
      </c>
      <c r="D4384" s="61">
        <v>696</v>
      </c>
      <c r="E4384" s="58" t="s">
        <v>235</v>
      </c>
    </row>
    <row r="4385" spans="1:5" x14ac:dyDescent="0.15">
      <c r="A4385" s="82">
        <v>143511121</v>
      </c>
      <c r="B4385" s="41" t="s">
        <v>191</v>
      </c>
      <c r="C4385" s="83" t="s">
        <v>37</v>
      </c>
      <c r="D4385" s="59">
        <v>743</v>
      </c>
      <c r="E4385" s="58" t="s">
        <v>235</v>
      </c>
    </row>
    <row r="4386" spans="1:5" x14ac:dyDescent="0.15">
      <c r="A4386" s="84">
        <v>143511121</v>
      </c>
      <c r="B4386" s="41" t="s">
        <v>191</v>
      </c>
      <c r="C4386" s="83" t="s">
        <v>37</v>
      </c>
      <c r="D4386" s="61">
        <v>4455</v>
      </c>
      <c r="E4386" s="58" t="s">
        <v>235</v>
      </c>
    </row>
    <row r="4387" spans="1:5" x14ac:dyDescent="0.15">
      <c r="A4387" s="84">
        <v>143511121</v>
      </c>
      <c r="B4387" s="41" t="s">
        <v>191</v>
      </c>
      <c r="C4387" s="83" t="s">
        <v>37</v>
      </c>
      <c r="D4387" s="61">
        <v>1485</v>
      </c>
      <c r="E4387" s="58" t="s">
        <v>235</v>
      </c>
    </row>
    <row r="4388" spans="1:5" x14ac:dyDescent="0.15">
      <c r="A4388" s="84">
        <v>143511127</v>
      </c>
      <c r="B4388" s="41" t="s">
        <v>191</v>
      </c>
      <c r="C4388" s="83" t="s">
        <v>37</v>
      </c>
      <c r="D4388" s="61">
        <v>1601</v>
      </c>
      <c r="E4388" s="58" t="s">
        <v>235</v>
      </c>
    </row>
    <row r="4389" spans="1:5" x14ac:dyDescent="0.15">
      <c r="A4389" s="84">
        <v>143511129</v>
      </c>
      <c r="B4389" s="41" t="s">
        <v>191</v>
      </c>
      <c r="C4389" s="83" t="s">
        <v>78</v>
      </c>
      <c r="D4389" s="61">
        <v>743</v>
      </c>
      <c r="E4389" s="58" t="s">
        <v>235</v>
      </c>
    </row>
    <row r="4390" spans="1:5" x14ac:dyDescent="0.15">
      <c r="A4390" s="84">
        <v>143511148</v>
      </c>
      <c r="B4390" s="41" t="s">
        <v>191</v>
      </c>
      <c r="C4390" s="83" t="s">
        <v>37</v>
      </c>
      <c r="D4390" s="61">
        <v>232</v>
      </c>
      <c r="E4390" s="58" t="s">
        <v>235</v>
      </c>
    </row>
    <row r="4391" spans="1:5" x14ac:dyDescent="0.15">
      <c r="A4391" s="82">
        <v>143511148</v>
      </c>
      <c r="B4391" s="41" t="s">
        <v>191</v>
      </c>
      <c r="C4391" s="83" t="s">
        <v>37</v>
      </c>
      <c r="D4391" s="59">
        <v>8352</v>
      </c>
      <c r="E4391" s="58" t="s">
        <v>235</v>
      </c>
    </row>
    <row r="4392" spans="1:5" x14ac:dyDescent="0.15">
      <c r="A4392" s="84">
        <v>143511149</v>
      </c>
      <c r="B4392" s="41" t="s">
        <v>191</v>
      </c>
      <c r="C4392" s="83" t="s">
        <v>37</v>
      </c>
      <c r="D4392" s="61">
        <v>1485</v>
      </c>
      <c r="E4392" s="58" t="s">
        <v>235</v>
      </c>
    </row>
    <row r="4393" spans="1:5" x14ac:dyDescent="0.15">
      <c r="A4393" s="82">
        <v>143511149</v>
      </c>
      <c r="B4393" s="41" t="s">
        <v>191</v>
      </c>
      <c r="C4393" s="83" t="s">
        <v>37</v>
      </c>
      <c r="D4393" s="59">
        <v>2784</v>
      </c>
      <c r="E4393" s="58" t="s">
        <v>235</v>
      </c>
    </row>
    <row r="4394" spans="1:5" x14ac:dyDescent="0.15">
      <c r="A4394" s="84">
        <v>143511152</v>
      </c>
      <c r="B4394" s="41" t="s">
        <v>191</v>
      </c>
      <c r="C4394" s="83" t="s">
        <v>37</v>
      </c>
      <c r="D4394" s="61">
        <v>836</v>
      </c>
      <c r="E4394" s="58" t="s">
        <v>235</v>
      </c>
    </row>
    <row r="4395" spans="1:5" x14ac:dyDescent="0.15">
      <c r="A4395" s="82">
        <v>143511168</v>
      </c>
      <c r="B4395" s="41" t="s">
        <v>191</v>
      </c>
      <c r="C4395" s="83" t="s">
        <v>78</v>
      </c>
      <c r="D4395" s="59">
        <v>502</v>
      </c>
      <c r="E4395" s="58" t="s">
        <v>235</v>
      </c>
    </row>
    <row r="4396" spans="1:5" x14ac:dyDescent="0.15">
      <c r="A4396" s="84">
        <v>143511168</v>
      </c>
      <c r="B4396" s="41" t="s">
        <v>191</v>
      </c>
      <c r="C4396" s="83" t="s">
        <v>78</v>
      </c>
      <c r="D4396" s="61">
        <v>1300</v>
      </c>
      <c r="E4396" s="58" t="s">
        <v>235</v>
      </c>
    </row>
    <row r="4397" spans="1:5" x14ac:dyDescent="0.15">
      <c r="A4397" s="82">
        <v>143511168</v>
      </c>
      <c r="B4397" s="41" t="s">
        <v>191</v>
      </c>
      <c r="C4397" s="83" t="s">
        <v>78</v>
      </c>
      <c r="D4397" s="59">
        <v>940</v>
      </c>
      <c r="E4397" s="58" t="s">
        <v>235</v>
      </c>
    </row>
    <row r="4398" spans="1:5" x14ac:dyDescent="0.15">
      <c r="A4398" s="84">
        <v>143511168</v>
      </c>
      <c r="B4398" s="41" t="s">
        <v>191</v>
      </c>
      <c r="C4398" s="83" t="s">
        <v>78</v>
      </c>
      <c r="D4398" s="61">
        <v>1316</v>
      </c>
      <c r="E4398" s="58" t="s">
        <v>235</v>
      </c>
    </row>
    <row r="4399" spans="1:5" x14ac:dyDescent="0.15">
      <c r="A4399" s="82">
        <v>143511173</v>
      </c>
      <c r="B4399" s="41" t="s">
        <v>191</v>
      </c>
      <c r="C4399" s="83" t="s">
        <v>78</v>
      </c>
      <c r="D4399" s="59">
        <v>45936</v>
      </c>
      <c r="E4399" s="58" t="s">
        <v>235</v>
      </c>
    </row>
    <row r="4400" spans="1:5" x14ac:dyDescent="0.15">
      <c r="A4400" s="84">
        <v>143511174</v>
      </c>
      <c r="B4400" s="41" t="s">
        <v>191</v>
      </c>
      <c r="C4400" s="83" t="s">
        <v>78</v>
      </c>
      <c r="D4400" s="61">
        <v>45936</v>
      </c>
      <c r="E4400" s="58" t="s">
        <v>235</v>
      </c>
    </row>
    <row r="4401" spans="1:5" x14ac:dyDescent="0.15">
      <c r="A4401" s="84">
        <v>143511175</v>
      </c>
      <c r="B4401" s="41" t="s">
        <v>191</v>
      </c>
      <c r="C4401" s="83" t="s">
        <v>78</v>
      </c>
      <c r="D4401" s="61">
        <v>5847</v>
      </c>
      <c r="E4401" s="58" t="s">
        <v>235</v>
      </c>
    </row>
    <row r="4402" spans="1:5" x14ac:dyDescent="0.15">
      <c r="A4402" s="82">
        <v>143511175</v>
      </c>
      <c r="B4402" s="41" t="s">
        <v>191</v>
      </c>
      <c r="C4402" s="83" t="s">
        <v>78</v>
      </c>
      <c r="D4402" s="59">
        <v>8352</v>
      </c>
      <c r="E4402" s="58" t="s">
        <v>235</v>
      </c>
    </row>
    <row r="4403" spans="1:5" x14ac:dyDescent="0.15">
      <c r="A4403" s="84">
        <v>143511175</v>
      </c>
      <c r="B4403" s="41" t="s">
        <v>191</v>
      </c>
      <c r="C4403" s="83" t="s">
        <v>78</v>
      </c>
      <c r="D4403" s="61">
        <v>4176</v>
      </c>
      <c r="E4403" s="58" t="s">
        <v>235</v>
      </c>
    </row>
    <row r="4404" spans="1:5" x14ac:dyDescent="0.15">
      <c r="A4404" s="82">
        <v>143511188</v>
      </c>
      <c r="B4404" s="41" t="s">
        <v>191</v>
      </c>
      <c r="C4404" s="83" t="s">
        <v>37</v>
      </c>
      <c r="D4404" s="59">
        <v>232</v>
      </c>
      <c r="E4404" s="58" t="s">
        <v>235</v>
      </c>
    </row>
    <row r="4405" spans="1:5" x14ac:dyDescent="0.15">
      <c r="A4405" s="82">
        <v>143511188</v>
      </c>
      <c r="B4405" s="41" t="s">
        <v>191</v>
      </c>
      <c r="C4405" s="83" t="s">
        <v>37</v>
      </c>
      <c r="D4405" s="59">
        <v>464</v>
      </c>
      <c r="E4405" s="58" t="s">
        <v>235</v>
      </c>
    </row>
    <row r="4406" spans="1:5" x14ac:dyDescent="0.15">
      <c r="A4406" s="82">
        <v>143511189</v>
      </c>
      <c r="B4406" s="41" t="s">
        <v>191</v>
      </c>
      <c r="C4406" s="83" t="s">
        <v>37</v>
      </c>
      <c r="D4406" s="59">
        <v>2228</v>
      </c>
      <c r="E4406" s="58" t="s">
        <v>235</v>
      </c>
    </row>
    <row r="4407" spans="1:5" x14ac:dyDescent="0.15">
      <c r="A4407" s="82">
        <v>143511189</v>
      </c>
      <c r="B4407" s="41" t="s">
        <v>191</v>
      </c>
      <c r="C4407" s="83" t="s">
        <v>37</v>
      </c>
      <c r="D4407" s="59">
        <v>4455</v>
      </c>
      <c r="E4407" s="58" t="s">
        <v>235</v>
      </c>
    </row>
    <row r="4408" spans="1:5" x14ac:dyDescent="0.15">
      <c r="A4408" s="84">
        <v>143511189</v>
      </c>
      <c r="B4408" s="41" t="s">
        <v>191</v>
      </c>
      <c r="C4408" s="83" t="s">
        <v>37</v>
      </c>
      <c r="D4408" s="61">
        <v>743</v>
      </c>
      <c r="E4408" s="58" t="s">
        <v>235</v>
      </c>
    </row>
    <row r="4409" spans="1:5" x14ac:dyDescent="0.15">
      <c r="A4409" s="82">
        <v>143511194</v>
      </c>
      <c r="B4409" s="41" t="s">
        <v>191</v>
      </c>
      <c r="C4409" s="83" t="s">
        <v>37</v>
      </c>
      <c r="D4409" s="59">
        <v>140</v>
      </c>
      <c r="E4409" s="58" t="s">
        <v>235</v>
      </c>
    </row>
    <row r="4410" spans="1:5" x14ac:dyDescent="0.15">
      <c r="A4410" s="84">
        <v>143511194</v>
      </c>
      <c r="B4410" s="41" t="s">
        <v>191</v>
      </c>
      <c r="C4410" s="83" t="s">
        <v>37</v>
      </c>
      <c r="D4410" s="61">
        <v>140</v>
      </c>
      <c r="E4410" s="58" t="s">
        <v>235</v>
      </c>
    </row>
    <row r="4411" spans="1:5" x14ac:dyDescent="0.15">
      <c r="A4411" s="84">
        <v>143511201</v>
      </c>
      <c r="B4411" s="41" t="s">
        <v>191</v>
      </c>
      <c r="C4411" s="83" t="s">
        <v>144</v>
      </c>
      <c r="D4411" s="61">
        <v>3267</v>
      </c>
      <c r="E4411" s="58" t="s">
        <v>235</v>
      </c>
    </row>
    <row r="4412" spans="1:5" x14ac:dyDescent="0.15">
      <c r="A4412" s="82">
        <v>143511201</v>
      </c>
      <c r="B4412" s="41" t="s">
        <v>191</v>
      </c>
      <c r="C4412" s="83" t="s">
        <v>144</v>
      </c>
      <c r="D4412" s="59">
        <v>10691</v>
      </c>
      <c r="E4412" s="58" t="s">
        <v>235</v>
      </c>
    </row>
    <row r="4413" spans="1:5" x14ac:dyDescent="0.15">
      <c r="A4413" s="82">
        <v>143511209</v>
      </c>
      <c r="B4413" s="41" t="s">
        <v>191</v>
      </c>
      <c r="C4413" s="83" t="s">
        <v>7</v>
      </c>
      <c r="D4413" s="59">
        <v>2088</v>
      </c>
      <c r="E4413" s="58" t="s">
        <v>235</v>
      </c>
    </row>
    <row r="4414" spans="1:5" x14ac:dyDescent="0.15">
      <c r="A4414" s="84">
        <v>143521222</v>
      </c>
      <c r="B4414" s="41" t="s">
        <v>191</v>
      </c>
      <c r="C4414" s="83" t="s">
        <v>37</v>
      </c>
      <c r="D4414" s="61">
        <v>47</v>
      </c>
      <c r="E4414" s="58" t="s">
        <v>235</v>
      </c>
    </row>
    <row r="4415" spans="1:5" x14ac:dyDescent="0.15">
      <c r="A4415" s="82">
        <v>143521222</v>
      </c>
      <c r="B4415" s="41" t="s">
        <v>191</v>
      </c>
      <c r="C4415" s="83" t="s">
        <v>37</v>
      </c>
      <c r="D4415" s="59">
        <v>279</v>
      </c>
      <c r="E4415" s="58" t="s">
        <v>235</v>
      </c>
    </row>
    <row r="4416" spans="1:5" x14ac:dyDescent="0.15">
      <c r="A4416" s="84">
        <v>143521222</v>
      </c>
      <c r="B4416" s="41" t="s">
        <v>191</v>
      </c>
      <c r="C4416" s="83" t="s">
        <v>37</v>
      </c>
      <c r="D4416" s="61">
        <v>1671</v>
      </c>
      <c r="E4416" s="58" t="s">
        <v>235</v>
      </c>
    </row>
    <row r="4417" spans="1:5" x14ac:dyDescent="0.15">
      <c r="A4417" s="84">
        <v>143521222</v>
      </c>
      <c r="B4417" s="41" t="s">
        <v>191</v>
      </c>
      <c r="C4417" s="83" t="s">
        <v>37</v>
      </c>
      <c r="D4417" s="61">
        <v>348</v>
      </c>
      <c r="E4417" s="58" t="s">
        <v>235</v>
      </c>
    </row>
    <row r="4418" spans="1:5" x14ac:dyDescent="0.15">
      <c r="A4418" s="82">
        <v>143521222</v>
      </c>
      <c r="B4418" s="41" t="s">
        <v>191</v>
      </c>
      <c r="C4418" s="83" t="s">
        <v>37</v>
      </c>
      <c r="D4418" s="59">
        <v>8352</v>
      </c>
      <c r="E4418" s="58" t="s">
        <v>235</v>
      </c>
    </row>
    <row r="4419" spans="1:5" x14ac:dyDescent="0.15">
      <c r="A4419" s="84">
        <v>143521224</v>
      </c>
      <c r="B4419" s="41" t="s">
        <v>191</v>
      </c>
      <c r="C4419" s="83" t="s">
        <v>37</v>
      </c>
      <c r="D4419" s="61">
        <v>1485</v>
      </c>
      <c r="E4419" s="58" t="s">
        <v>235</v>
      </c>
    </row>
    <row r="4420" spans="1:5" x14ac:dyDescent="0.15">
      <c r="A4420" s="82">
        <v>143521224</v>
      </c>
      <c r="B4420" s="41" t="s">
        <v>191</v>
      </c>
      <c r="C4420" s="83" t="s">
        <v>37</v>
      </c>
      <c r="D4420" s="59">
        <v>14848</v>
      </c>
      <c r="E4420" s="58" t="s">
        <v>235</v>
      </c>
    </row>
    <row r="4421" spans="1:5" x14ac:dyDescent="0.15">
      <c r="A4421" s="82">
        <v>143521224</v>
      </c>
      <c r="B4421" s="41" t="s">
        <v>191</v>
      </c>
      <c r="C4421" s="83" t="s">
        <v>37</v>
      </c>
      <c r="D4421" s="59">
        <v>6682</v>
      </c>
      <c r="E4421" s="58" t="s">
        <v>235</v>
      </c>
    </row>
    <row r="4422" spans="1:5" x14ac:dyDescent="0.15">
      <c r="A4422" s="84">
        <v>143521224</v>
      </c>
      <c r="B4422" s="41" t="s">
        <v>191</v>
      </c>
      <c r="C4422" s="83" t="s">
        <v>37</v>
      </c>
      <c r="D4422" s="61">
        <v>2228</v>
      </c>
      <c r="E4422" s="58" t="s">
        <v>235</v>
      </c>
    </row>
    <row r="4423" spans="1:5" x14ac:dyDescent="0.15">
      <c r="A4423" s="82">
        <v>143521231</v>
      </c>
      <c r="B4423" s="41" t="s">
        <v>191</v>
      </c>
      <c r="C4423" s="83" t="s">
        <v>37</v>
      </c>
      <c r="D4423" s="59">
        <v>1601</v>
      </c>
      <c r="E4423" s="58" t="s">
        <v>235</v>
      </c>
    </row>
    <row r="4424" spans="1:5" x14ac:dyDescent="0.15">
      <c r="A4424" s="84">
        <v>143521245</v>
      </c>
      <c r="B4424" s="41" t="s">
        <v>191</v>
      </c>
      <c r="C4424" s="83" t="s">
        <v>37</v>
      </c>
      <c r="D4424" s="61">
        <v>418</v>
      </c>
      <c r="E4424" s="58" t="s">
        <v>235</v>
      </c>
    </row>
    <row r="4425" spans="1:5" x14ac:dyDescent="0.15">
      <c r="A4425" s="82">
        <v>143521245</v>
      </c>
      <c r="B4425" s="41" t="s">
        <v>191</v>
      </c>
      <c r="C4425" s="83" t="s">
        <v>37</v>
      </c>
      <c r="D4425" s="59">
        <v>1114</v>
      </c>
      <c r="E4425" s="58" t="s">
        <v>235</v>
      </c>
    </row>
    <row r="4426" spans="1:5" x14ac:dyDescent="0.15">
      <c r="A4426" s="84">
        <v>143521245</v>
      </c>
      <c r="B4426" s="41" t="s">
        <v>191</v>
      </c>
      <c r="C4426" s="83" t="s">
        <v>37</v>
      </c>
      <c r="D4426" s="61">
        <v>1114</v>
      </c>
      <c r="E4426" s="58" t="s">
        <v>235</v>
      </c>
    </row>
    <row r="4427" spans="1:5" x14ac:dyDescent="0.15">
      <c r="A4427" s="82">
        <v>143521272</v>
      </c>
      <c r="B4427" s="41" t="s">
        <v>191</v>
      </c>
      <c r="C4427" s="83" t="s">
        <v>37</v>
      </c>
      <c r="D4427" s="59">
        <v>6264</v>
      </c>
      <c r="E4427" s="58" t="s">
        <v>235</v>
      </c>
    </row>
    <row r="4428" spans="1:5" x14ac:dyDescent="0.15">
      <c r="A4428" s="82">
        <v>143521272</v>
      </c>
      <c r="B4428" s="41" t="s">
        <v>191</v>
      </c>
      <c r="C4428" s="83" t="s">
        <v>37</v>
      </c>
      <c r="D4428" s="59">
        <v>928</v>
      </c>
      <c r="E4428" s="58" t="s">
        <v>235</v>
      </c>
    </row>
    <row r="4429" spans="1:5" x14ac:dyDescent="0.15">
      <c r="A4429" s="84">
        <v>143521274</v>
      </c>
      <c r="B4429" s="41" t="s">
        <v>191</v>
      </c>
      <c r="C4429" s="83" t="s">
        <v>37</v>
      </c>
      <c r="D4429" s="61">
        <v>7424</v>
      </c>
      <c r="E4429" s="58" t="s">
        <v>235</v>
      </c>
    </row>
    <row r="4430" spans="1:5" x14ac:dyDescent="0.15">
      <c r="A4430" s="82">
        <v>143521274</v>
      </c>
      <c r="B4430" s="41" t="s">
        <v>191</v>
      </c>
      <c r="C4430" s="83" t="s">
        <v>37</v>
      </c>
      <c r="D4430" s="59">
        <v>4455</v>
      </c>
      <c r="E4430" s="58" t="s">
        <v>235</v>
      </c>
    </row>
    <row r="4431" spans="1:5" x14ac:dyDescent="0.15">
      <c r="A4431" s="84">
        <v>143521285</v>
      </c>
      <c r="B4431" s="41" t="s">
        <v>191</v>
      </c>
      <c r="C4431" s="83" t="s">
        <v>7</v>
      </c>
      <c r="D4431" s="61">
        <v>1420</v>
      </c>
      <c r="E4431" s="58" t="s">
        <v>235</v>
      </c>
    </row>
    <row r="4432" spans="1:5" x14ac:dyDescent="0.15">
      <c r="A4432" s="84">
        <v>143521289</v>
      </c>
      <c r="B4432" s="41" t="s">
        <v>191</v>
      </c>
      <c r="C4432" s="83" t="s">
        <v>7</v>
      </c>
      <c r="D4432" s="61">
        <v>84</v>
      </c>
      <c r="E4432" s="58" t="s">
        <v>235</v>
      </c>
    </row>
    <row r="4433" spans="1:5" x14ac:dyDescent="0.15">
      <c r="A4433" s="84">
        <v>143521300</v>
      </c>
      <c r="B4433" s="41" t="s">
        <v>191</v>
      </c>
      <c r="C4433" s="83" t="s">
        <v>37</v>
      </c>
      <c r="D4433" s="61">
        <v>4176</v>
      </c>
      <c r="E4433" s="58" t="s">
        <v>235</v>
      </c>
    </row>
    <row r="4434" spans="1:5" x14ac:dyDescent="0.15">
      <c r="A4434" s="82">
        <v>143521300</v>
      </c>
      <c r="B4434" s="41" t="s">
        <v>191</v>
      </c>
      <c r="C4434" s="83" t="s">
        <v>37</v>
      </c>
      <c r="D4434" s="59">
        <v>4009</v>
      </c>
      <c r="E4434" s="58" t="s">
        <v>235</v>
      </c>
    </row>
    <row r="4435" spans="1:5" x14ac:dyDescent="0.15">
      <c r="A4435" s="82">
        <v>143521302</v>
      </c>
      <c r="B4435" s="41" t="s">
        <v>191</v>
      </c>
      <c r="C4435" s="83" t="s">
        <v>37</v>
      </c>
      <c r="D4435" s="59">
        <v>3341</v>
      </c>
      <c r="E4435" s="58" t="s">
        <v>235</v>
      </c>
    </row>
    <row r="4436" spans="1:5" x14ac:dyDescent="0.15">
      <c r="A4436" s="84">
        <v>143521324</v>
      </c>
      <c r="B4436" s="41" t="s">
        <v>191</v>
      </c>
      <c r="C4436" s="83" t="s">
        <v>37</v>
      </c>
      <c r="D4436" s="61">
        <v>836</v>
      </c>
      <c r="E4436" s="58" t="s">
        <v>235</v>
      </c>
    </row>
    <row r="4437" spans="1:5" x14ac:dyDescent="0.15">
      <c r="A4437" s="82">
        <v>143521324</v>
      </c>
      <c r="B4437" s="41" t="s">
        <v>191</v>
      </c>
      <c r="C4437" s="83" t="s">
        <v>37</v>
      </c>
      <c r="D4437" s="59">
        <v>464</v>
      </c>
      <c r="E4437" s="58" t="s">
        <v>235</v>
      </c>
    </row>
    <row r="4438" spans="1:5" x14ac:dyDescent="0.15">
      <c r="A4438" s="82">
        <v>143521324</v>
      </c>
      <c r="B4438" s="41" t="s">
        <v>191</v>
      </c>
      <c r="C4438" s="83" t="s">
        <v>37</v>
      </c>
      <c r="D4438" s="59">
        <v>4176</v>
      </c>
      <c r="E4438" s="58" t="s">
        <v>235</v>
      </c>
    </row>
    <row r="4439" spans="1:5" x14ac:dyDescent="0.15">
      <c r="A4439" s="84">
        <v>143521324</v>
      </c>
      <c r="B4439" s="41" t="s">
        <v>191</v>
      </c>
      <c r="C4439" s="83" t="s">
        <v>37</v>
      </c>
      <c r="D4439" s="61">
        <v>464</v>
      </c>
      <c r="E4439" s="58" t="s">
        <v>235</v>
      </c>
    </row>
    <row r="4440" spans="1:5" x14ac:dyDescent="0.15">
      <c r="A4440" s="84">
        <v>143521325</v>
      </c>
      <c r="B4440" s="41" t="s">
        <v>191</v>
      </c>
      <c r="C4440" s="83" t="s">
        <v>37</v>
      </c>
      <c r="D4440" s="61">
        <v>1671</v>
      </c>
      <c r="E4440" s="58" t="s">
        <v>235</v>
      </c>
    </row>
    <row r="4441" spans="1:5" x14ac:dyDescent="0.15">
      <c r="A4441" s="82">
        <v>143521325</v>
      </c>
      <c r="B4441" s="41" t="s">
        <v>191</v>
      </c>
      <c r="C4441" s="83" t="s">
        <v>37</v>
      </c>
      <c r="D4441" s="59">
        <v>743</v>
      </c>
      <c r="E4441" s="58" t="s">
        <v>235</v>
      </c>
    </row>
    <row r="4442" spans="1:5" x14ac:dyDescent="0.15">
      <c r="A4442" s="82">
        <v>143521342</v>
      </c>
      <c r="B4442" s="41" t="s">
        <v>191</v>
      </c>
      <c r="C4442" s="83" t="s">
        <v>37</v>
      </c>
      <c r="D4442" s="59">
        <v>140</v>
      </c>
      <c r="E4442" s="58" t="s">
        <v>235</v>
      </c>
    </row>
    <row r="4443" spans="1:5" x14ac:dyDescent="0.15">
      <c r="A4443" s="84">
        <v>143521342</v>
      </c>
      <c r="B4443" s="41" t="s">
        <v>191</v>
      </c>
      <c r="C4443" s="83" t="s">
        <v>37</v>
      </c>
      <c r="D4443" s="61">
        <v>279</v>
      </c>
      <c r="E4443" s="58" t="s">
        <v>235</v>
      </c>
    </row>
    <row r="4444" spans="1:5" x14ac:dyDescent="0.15">
      <c r="A4444" s="82">
        <v>143521342</v>
      </c>
      <c r="B4444" s="41" t="s">
        <v>191</v>
      </c>
      <c r="C4444" s="83" t="s">
        <v>37</v>
      </c>
      <c r="D4444" s="59">
        <v>279</v>
      </c>
      <c r="E4444" s="58" t="s">
        <v>235</v>
      </c>
    </row>
    <row r="4445" spans="1:5" x14ac:dyDescent="0.15">
      <c r="A4445" s="82">
        <v>143531365</v>
      </c>
      <c r="B4445" s="41" t="s">
        <v>191</v>
      </c>
      <c r="C4445" s="83" t="s">
        <v>37</v>
      </c>
      <c r="D4445" s="59">
        <v>464</v>
      </c>
      <c r="E4445" s="58" t="s">
        <v>235</v>
      </c>
    </row>
    <row r="4446" spans="1:5" x14ac:dyDescent="0.15">
      <c r="A4446" s="84">
        <v>143531365</v>
      </c>
      <c r="B4446" s="41" t="s">
        <v>191</v>
      </c>
      <c r="C4446" s="83" t="s">
        <v>37</v>
      </c>
      <c r="D4446" s="61">
        <v>464</v>
      </c>
      <c r="E4446" s="58" t="s">
        <v>235</v>
      </c>
    </row>
    <row r="4447" spans="1:5" x14ac:dyDescent="0.15">
      <c r="A4447" s="84">
        <v>143531366</v>
      </c>
      <c r="B4447" s="41" t="s">
        <v>191</v>
      </c>
      <c r="C4447" s="83" t="s">
        <v>37</v>
      </c>
      <c r="D4447" s="61">
        <v>1114</v>
      </c>
      <c r="E4447" s="58" t="s">
        <v>235</v>
      </c>
    </row>
    <row r="4448" spans="1:5" x14ac:dyDescent="0.15">
      <c r="A4448" s="82">
        <v>143531366</v>
      </c>
      <c r="B4448" s="41" t="s">
        <v>191</v>
      </c>
      <c r="C4448" s="83" t="s">
        <v>37</v>
      </c>
      <c r="D4448" s="59">
        <v>4455</v>
      </c>
      <c r="E4448" s="58" t="s">
        <v>235</v>
      </c>
    </row>
    <row r="4449" spans="1:5" x14ac:dyDescent="0.15">
      <c r="A4449" s="82">
        <v>143531382</v>
      </c>
      <c r="B4449" s="41" t="s">
        <v>191</v>
      </c>
      <c r="C4449" s="83" t="s">
        <v>37</v>
      </c>
      <c r="D4449" s="59">
        <v>557</v>
      </c>
      <c r="E4449" s="58" t="s">
        <v>235</v>
      </c>
    </row>
    <row r="4450" spans="1:5" x14ac:dyDescent="0.15">
      <c r="A4450" s="82">
        <v>143531393</v>
      </c>
      <c r="B4450" s="41" t="s">
        <v>191</v>
      </c>
      <c r="C4450" s="83" t="s">
        <v>7</v>
      </c>
      <c r="D4450" s="59">
        <v>251</v>
      </c>
      <c r="E4450" s="58" t="s">
        <v>235</v>
      </c>
    </row>
    <row r="4451" spans="1:5" x14ac:dyDescent="0.15">
      <c r="A4451" s="84">
        <v>143531423</v>
      </c>
      <c r="B4451" s="41" t="s">
        <v>191</v>
      </c>
      <c r="C4451" s="83" t="s">
        <v>37</v>
      </c>
      <c r="D4451" s="61">
        <v>464</v>
      </c>
      <c r="E4451" s="58" t="s">
        <v>235</v>
      </c>
    </row>
    <row r="4452" spans="1:5" x14ac:dyDescent="0.15">
      <c r="A4452" s="82">
        <v>143531425</v>
      </c>
      <c r="B4452" s="41" t="s">
        <v>191</v>
      </c>
      <c r="C4452" s="83" t="s">
        <v>37</v>
      </c>
      <c r="D4452" s="59">
        <v>1114</v>
      </c>
      <c r="E4452" s="58" t="s">
        <v>235</v>
      </c>
    </row>
    <row r="4453" spans="1:5" x14ac:dyDescent="0.15">
      <c r="A4453" s="84">
        <v>143531425</v>
      </c>
      <c r="B4453" s="41" t="s">
        <v>191</v>
      </c>
      <c r="C4453" s="83" t="s">
        <v>37</v>
      </c>
      <c r="D4453" s="61">
        <v>743</v>
      </c>
      <c r="E4453" s="58" t="s">
        <v>235</v>
      </c>
    </row>
    <row r="4454" spans="1:5" x14ac:dyDescent="0.15">
      <c r="A4454" s="82">
        <v>143531425</v>
      </c>
      <c r="B4454" s="41" t="s">
        <v>191</v>
      </c>
      <c r="C4454" s="83" t="s">
        <v>37</v>
      </c>
      <c r="D4454" s="59">
        <v>7424</v>
      </c>
      <c r="E4454" s="58" t="s">
        <v>235</v>
      </c>
    </row>
    <row r="4455" spans="1:5" x14ac:dyDescent="0.15">
      <c r="A4455" s="82">
        <v>143531425</v>
      </c>
      <c r="B4455" s="41" t="s">
        <v>191</v>
      </c>
      <c r="C4455" s="83" t="s">
        <v>37</v>
      </c>
      <c r="D4455" s="59">
        <v>4455</v>
      </c>
      <c r="E4455" s="58" t="s">
        <v>235</v>
      </c>
    </row>
    <row r="4456" spans="1:5" x14ac:dyDescent="0.15">
      <c r="A4456" s="84">
        <v>143531430</v>
      </c>
      <c r="B4456" s="41" t="s">
        <v>191</v>
      </c>
      <c r="C4456" s="83" t="s">
        <v>7</v>
      </c>
      <c r="D4456" s="61">
        <v>1504</v>
      </c>
      <c r="E4456" s="58" t="s">
        <v>235</v>
      </c>
    </row>
    <row r="4457" spans="1:5" x14ac:dyDescent="0.15">
      <c r="A4457" s="84">
        <v>143531432</v>
      </c>
      <c r="B4457" s="41" t="s">
        <v>191</v>
      </c>
      <c r="C4457" s="83" t="s">
        <v>37</v>
      </c>
      <c r="D4457" s="61">
        <v>1392</v>
      </c>
      <c r="E4457" s="58" t="s">
        <v>235</v>
      </c>
    </row>
    <row r="4458" spans="1:5" x14ac:dyDescent="0.15">
      <c r="A4458" s="82">
        <v>143531433</v>
      </c>
      <c r="B4458" s="41" t="s">
        <v>191</v>
      </c>
      <c r="C4458" s="83" t="s">
        <v>37</v>
      </c>
      <c r="D4458" s="59">
        <v>2320</v>
      </c>
      <c r="E4458" s="58" t="s">
        <v>235</v>
      </c>
    </row>
    <row r="4459" spans="1:5" x14ac:dyDescent="0.15">
      <c r="A4459" s="82">
        <v>143531435</v>
      </c>
      <c r="B4459" s="41" t="s">
        <v>191</v>
      </c>
      <c r="C4459" s="83" t="s">
        <v>7</v>
      </c>
      <c r="D4459" s="59">
        <v>325</v>
      </c>
      <c r="E4459" s="58" t="s">
        <v>235</v>
      </c>
    </row>
    <row r="4460" spans="1:5" x14ac:dyDescent="0.15">
      <c r="A4460" s="84">
        <v>143531453</v>
      </c>
      <c r="B4460" s="41" t="s">
        <v>191</v>
      </c>
      <c r="C4460" s="83" t="s">
        <v>37</v>
      </c>
      <c r="D4460" s="61">
        <v>1671</v>
      </c>
      <c r="E4460" s="58" t="s">
        <v>235</v>
      </c>
    </row>
    <row r="4461" spans="1:5" x14ac:dyDescent="0.15">
      <c r="A4461" s="84">
        <v>143531453</v>
      </c>
      <c r="B4461" s="41" t="s">
        <v>191</v>
      </c>
      <c r="C4461" s="83" t="s">
        <v>37</v>
      </c>
      <c r="D4461" s="61">
        <v>464</v>
      </c>
      <c r="E4461" s="58" t="s">
        <v>235</v>
      </c>
    </row>
    <row r="4462" spans="1:5" x14ac:dyDescent="0.15">
      <c r="A4462" s="82">
        <v>143531453</v>
      </c>
      <c r="B4462" s="41" t="s">
        <v>191</v>
      </c>
      <c r="C4462" s="83" t="s">
        <v>37</v>
      </c>
      <c r="D4462" s="59">
        <v>4176</v>
      </c>
      <c r="E4462" s="58" t="s">
        <v>235</v>
      </c>
    </row>
    <row r="4463" spans="1:5" x14ac:dyDescent="0.15">
      <c r="A4463" s="84">
        <v>143531453</v>
      </c>
      <c r="B4463" s="41" t="s">
        <v>191</v>
      </c>
      <c r="C4463" s="83" t="s">
        <v>37</v>
      </c>
      <c r="D4463" s="61">
        <v>2005</v>
      </c>
      <c r="E4463" s="58" t="s">
        <v>235</v>
      </c>
    </row>
    <row r="4464" spans="1:5" x14ac:dyDescent="0.15">
      <c r="A4464" s="84">
        <v>143531454</v>
      </c>
      <c r="B4464" s="41" t="s">
        <v>191</v>
      </c>
      <c r="C4464" s="83" t="s">
        <v>37</v>
      </c>
      <c r="D4464" s="61">
        <v>557</v>
      </c>
      <c r="E4464" s="58" t="s">
        <v>235</v>
      </c>
    </row>
    <row r="4465" spans="1:5" x14ac:dyDescent="0.15">
      <c r="A4465" s="82">
        <v>143531454</v>
      </c>
      <c r="B4465" s="41" t="s">
        <v>191</v>
      </c>
      <c r="C4465" s="83" t="s">
        <v>37</v>
      </c>
      <c r="D4465" s="59">
        <v>743</v>
      </c>
      <c r="E4465" s="58" t="s">
        <v>235</v>
      </c>
    </row>
    <row r="4466" spans="1:5" x14ac:dyDescent="0.15">
      <c r="A4466" s="84">
        <v>143531454</v>
      </c>
      <c r="B4466" s="41" t="s">
        <v>191</v>
      </c>
      <c r="C4466" s="83" t="s">
        <v>37</v>
      </c>
      <c r="D4466" s="61">
        <v>7424</v>
      </c>
      <c r="E4466" s="58" t="s">
        <v>235</v>
      </c>
    </row>
    <row r="4467" spans="1:5" x14ac:dyDescent="0.15">
      <c r="A4467" s="82">
        <v>143531454</v>
      </c>
      <c r="B4467" s="41" t="s">
        <v>191</v>
      </c>
      <c r="C4467" s="83" t="s">
        <v>37</v>
      </c>
      <c r="D4467" s="59">
        <v>4455</v>
      </c>
      <c r="E4467" s="58" t="s">
        <v>235</v>
      </c>
    </row>
    <row r="4468" spans="1:5" x14ac:dyDescent="0.15">
      <c r="A4468" s="84">
        <v>143531458</v>
      </c>
      <c r="B4468" s="41" t="s">
        <v>191</v>
      </c>
      <c r="C4468" s="83" t="s">
        <v>37</v>
      </c>
      <c r="D4468" s="61">
        <v>1392</v>
      </c>
      <c r="E4468" s="58" t="s">
        <v>235</v>
      </c>
    </row>
    <row r="4469" spans="1:5" x14ac:dyDescent="0.15">
      <c r="A4469" s="84">
        <v>143531460</v>
      </c>
      <c r="B4469" s="41" t="s">
        <v>191</v>
      </c>
      <c r="C4469" s="83" t="s">
        <v>37</v>
      </c>
      <c r="D4469" s="61">
        <v>1601</v>
      </c>
      <c r="E4469" s="58" t="s">
        <v>235</v>
      </c>
    </row>
    <row r="4470" spans="1:5" x14ac:dyDescent="0.15">
      <c r="A4470" s="82">
        <v>143541475</v>
      </c>
      <c r="B4470" s="41" t="s">
        <v>191</v>
      </c>
      <c r="C4470" s="83" t="s">
        <v>37</v>
      </c>
      <c r="D4470" s="59">
        <v>279</v>
      </c>
      <c r="E4470" s="58" t="s">
        <v>235</v>
      </c>
    </row>
    <row r="4471" spans="1:5" x14ac:dyDescent="0.15">
      <c r="A4471" s="84">
        <v>143541475</v>
      </c>
      <c r="B4471" s="41" t="s">
        <v>191</v>
      </c>
      <c r="C4471" s="83" t="s">
        <v>37</v>
      </c>
      <c r="D4471" s="61">
        <v>1253</v>
      </c>
      <c r="E4471" s="58" t="s">
        <v>235</v>
      </c>
    </row>
    <row r="4472" spans="1:5" x14ac:dyDescent="0.15">
      <c r="A4472" s="84">
        <v>143541475</v>
      </c>
      <c r="B4472" s="41" t="s">
        <v>191</v>
      </c>
      <c r="C4472" s="83" t="s">
        <v>37</v>
      </c>
      <c r="D4472" s="61">
        <v>464</v>
      </c>
      <c r="E4472" s="58" t="s">
        <v>235</v>
      </c>
    </row>
    <row r="4473" spans="1:5" x14ac:dyDescent="0.15">
      <c r="A4473" s="84">
        <v>143541475</v>
      </c>
      <c r="B4473" s="41" t="s">
        <v>191</v>
      </c>
      <c r="C4473" s="83" t="s">
        <v>37</v>
      </c>
      <c r="D4473" s="61">
        <v>4176</v>
      </c>
      <c r="E4473" s="58" t="s">
        <v>235</v>
      </c>
    </row>
    <row r="4474" spans="1:5" x14ac:dyDescent="0.15">
      <c r="A4474" s="84">
        <v>143541477</v>
      </c>
      <c r="B4474" s="41" t="s">
        <v>191</v>
      </c>
      <c r="C4474" s="83" t="s">
        <v>37</v>
      </c>
      <c r="D4474" s="61">
        <v>1485</v>
      </c>
      <c r="E4474" s="58" t="s">
        <v>235</v>
      </c>
    </row>
    <row r="4475" spans="1:5" x14ac:dyDescent="0.15">
      <c r="A4475" s="82">
        <v>143541477</v>
      </c>
      <c r="B4475" s="41" t="s">
        <v>191</v>
      </c>
      <c r="C4475" s="83" t="s">
        <v>37</v>
      </c>
      <c r="D4475" s="59">
        <v>11136</v>
      </c>
      <c r="E4475" s="58" t="s">
        <v>235</v>
      </c>
    </row>
    <row r="4476" spans="1:5" x14ac:dyDescent="0.15">
      <c r="A4476" s="84">
        <v>143541486</v>
      </c>
      <c r="B4476" s="41" t="s">
        <v>191</v>
      </c>
      <c r="C4476" s="83" t="s">
        <v>37</v>
      </c>
      <c r="D4476" s="61">
        <v>140</v>
      </c>
      <c r="E4476" s="58" t="s">
        <v>235</v>
      </c>
    </row>
    <row r="4477" spans="1:5" x14ac:dyDescent="0.15">
      <c r="A4477" s="82">
        <v>143541486</v>
      </c>
      <c r="B4477" s="41" t="s">
        <v>191</v>
      </c>
      <c r="C4477" s="83" t="s">
        <v>37</v>
      </c>
      <c r="D4477" s="59">
        <v>140</v>
      </c>
      <c r="E4477" s="58" t="s">
        <v>235</v>
      </c>
    </row>
    <row r="4478" spans="1:5" x14ac:dyDescent="0.15">
      <c r="A4478" s="84">
        <v>143541486</v>
      </c>
      <c r="B4478" s="41" t="s">
        <v>191</v>
      </c>
      <c r="C4478" s="83" t="s">
        <v>37</v>
      </c>
      <c r="D4478" s="61">
        <v>836</v>
      </c>
      <c r="E4478" s="58" t="s">
        <v>235</v>
      </c>
    </row>
    <row r="4479" spans="1:5" x14ac:dyDescent="0.15">
      <c r="A4479" s="82">
        <v>143541486</v>
      </c>
      <c r="B4479" s="41" t="s">
        <v>191</v>
      </c>
      <c r="C4479" s="83" t="s">
        <v>37</v>
      </c>
      <c r="D4479" s="59">
        <v>836</v>
      </c>
      <c r="E4479" s="58" t="s">
        <v>235</v>
      </c>
    </row>
    <row r="4480" spans="1:5" x14ac:dyDescent="0.15">
      <c r="A4480" s="84">
        <v>143541486</v>
      </c>
      <c r="B4480" s="41" t="s">
        <v>191</v>
      </c>
      <c r="C4480" s="83" t="s">
        <v>37</v>
      </c>
      <c r="D4480" s="61">
        <v>140</v>
      </c>
      <c r="E4480" s="58" t="s">
        <v>235</v>
      </c>
    </row>
    <row r="4481" spans="1:5" x14ac:dyDescent="0.15">
      <c r="A4481" s="84">
        <v>143541505</v>
      </c>
      <c r="B4481" s="41" t="s">
        <v>191</v>
      </c>
      <c r="C4481" s="83" t="s">
        <v>37</v>
      </c>
      <c r="D4481" s="61">
        <v>70</v>
      </c>
      <c r="E4481" s="58" t="s">
        <v>235</v>
      </c>
    </row>
    <row r="4482" spans="1:5" x14ac:dyDescent="0.15">
      <c r="A4482" s="82">
        <v>143541505</v>
      </c>
      <c r="B4482" s="41" t="s">
        <v>191</v>
      </c>
      <c r="C4482" s="83" t="s">
        <v>37</v>
      </c>
      <c r="D4482" s="59">
        <v>279</v>
      </c>
      <c r="E4482" s="58" t="s">
        <v>235</v>
      </c>
    </row>
    <row r="4483" spans="1:5" x14ac:dyDescent="0.15">
      <c r="A4483" s="84">
        <v>143541505</v>
      </c>
      <c r="B4483" s="41" t="s">
        <v>191</v>
      </c>
      <c r="C4483" s="83" t="s">
        <v>37</v>
      </c>
      <c r="D4483" s="61">
        <v>1671</v>
      </c>
      <c r="E4483" s="58" t="s">
        <v>235</v>
      </c>
    </row>
    <row r="4484" spans="1:5" x14ac:dyDescent="0.15">
      <c r="A4484" s="84">
        <v>143541505</v>
      </c>
      <c r="B4484" s="41" t="s">
        <v>191</v>
      </c>
      <c r="C4484" s="83" t="s">
        <v>37</v>
      </c>
      <c r="D4484" s="61">
        <v>464</v>
      </c>
      <c r="E4484" s="58" t="s">
        <v>235</v>
      </c>
    </row>
    <row r="4485" spans="1:5" x14ac:dyDescent="0.15">
      <c r="A4485" s="82">
        <v>143541505</v>
      </c>
      <c r="B4485" s="41" t="s">
        <v>191</v>
      </c>
      <c r="C4485" s="83" t="s">
        <v>37</v>
      </c>
      <c r="D4485" s="59">
        <v>12528</v>
      </c>
      <c r="E4485" s="58" t="s">
        <v>235</v>
      </c>
    </row>
    <row r="4486" spans="1:5" x14ac:dyDescent="0.15">
      <c r="A4486" s="84">
        <v>143541506</v>
      </c>
      <c r="B4486" s="41" t="s">
        <v>191</v>
      </c>
      <c r="C4486" s="83" t="s">
        <v>37</v>
      </c>
      <c r="D4486" s="61">
        <v>1114</v>
      </c>
      <c r="E4486" s="58" t="s">
        <v>235</v>
      </c>
    </row>
    <row r="4487" spans="1:5" x14ac:dyDescent="0.15">
      <c r="A4487" s="84">
        <v>143541506</v>
      </c>
      <c r="B4487" s="41" t="s">
        <v>191</v>
      </c>
      <c r="C4487" s="83" t="s">
        <v>37</v>
      </c>
      <c r="D4487" s="61">
        <v>4455</v>
      </c>
      <c r="E4487" s="58" t="s">
        <v>235</v>
      </c>
    </row>
    <row r="4488" spans="1:5" x14ac:dyDescent="0.15">
      <c r="A4488" s="82">
        <v>143541532</v>
      </c>
      <c r="B4488" s="41" t="s">
        <v>191</v>
      </c>
      <c r="C4488" s="83" t="s">
        <v>37</v>
      </c>
      <c r="D4488" s="59">
        <v>2506</v>
      </c>
      <c r="E4488" s="58" t="s">
        <v>235</v>
      </c>
    </row>
    <row r="4489" spans="1:5" x14ac:dyDescent="0.15">
      <c r="A4489" s="84">
        <v>143541535</v>
      </c>
      <c r="B4489" s="41" t="s">
        <v>191</v>
      </c>
      <c r="C4489" s="83" t="s">
        <v>37</v>
      </c>
      <c r="D4489" s="61">
        <v>557</v>
      </c>
      <c r="E4489" s="58" t="s">
        <v>235</v>
      </c>
    </row>
    <row r="4490" spans="1:5" x14ac:dyDescent="0.15">
      <c r="A4490" s="84">
        <v>143541535</v>
      </c>
      <c r="B4490" s="41" t="s">
        <v>191</v>
      </c>
      <c r="C4490" s="83" t="s">
        <v>37</v>
      </c>
      <c r="D4490" s="61">
        <v>743</v>
      </c>
      <c r="E4490" s="58" t="s">
        <v>235</v>
      </c>
    </row>
    <row r="4491" spans="1:5" x14ac:dyDescent="0.15">
      <c r="A4491" s="82">
        <v>143541535</v>
      </c>
      <c r="B4491" s="41" t="s">
        <v>191</v>
      </c>
      <c r="C4491" s="83" t="s">
        <v>37</v>
      </c>
      <c r="D4491" s="59">
        <v>3341</v>
      </c>
      <c r="E4491" s="58" t="s">
        <v>235</v>
      </c>
    </row>
    <row r="4492" spans="1:5" x14ac:dyDescent="0.15">
      <c r="A4492" s="82">
        <v>143541537</v>
      </c>
      <c r="B4492" s="41" t="s">
        <v>191</v>
      </c>
      <c r="C4492" s="83" t="s">
        <v>37</v>
      </c>
      <c r="D4492" s="59">
        <v>4640</v>
      </c>
      <c r="E4492" s="58" t="s">
        <v>235</v>
      </c>
    </row>
    <row r="4493" spans="1:5" x14ac:dyDescent="0.15">
      <c r="A4493" s="82">
        <v>143541542</v>
      </c>
      <c r="B4493" s="41" t="s">
        <v>191</v>
      </c>
      <c r="C4493" s="83" t="s">
        <v>37</v>
      </c>
      <c r="D4493" s="59">
        <v>279</v>
      </c>
      <c r="E4493" s="58" t="s">
        <v>235</v>
      </c>
    </row>
    <row r="4494" spans="1:5" x14ac:dyDescent="0.15">
      <c r="A4494" s="84">
        <v>143541565</v>
      </c>
      <c r="B4494" s="41" t="s">
        <v>191</v>
      </c>
      <c r="C4494" s="83" t="s">
        <v>37</v>
      </c>
      <c r="D4494" s="61">
        <v>836</v>
      </c>
      <c r="E4494" s="58" t="s">
        <v>235</v>
      </c>
    </row>
    <row r="4495" spans="1:5" x14ac:dyDescent="0.15">
      <c r="A4495" s="84">
        <v>143541566</v>
      </c>
      <c r="B4495" s="41" t="s">
        <v>191</v>
      </c>
      <c r="C4495" s="83" t="s">
        <v>37</v>
      </c>
      <c r="D4495" s="61">
        <v>1003</v>
      </c>
      <c r="E4495" s="58" t="s">
        <v>235</v>
      </c>
    </row>
    <row r="4496" spans="1:5" x14ac:dyDescent="0.15">
      <c r="A4496" s="84">
        <v>143541566</v>
      </c>
      <c r="B4496" s="41" t="s">
        <v>191</v>
      </c>
      <c r="C4496" s="83" t="s">
        <v>37</v>
      </c>
      <c r="D4496" s="61">
        <v>743</v>
      </c>
      <c r="E4496" s="58" t="s">
        <v>235</v>
      </c>
    </row>
    <row r="4497" spans="1:5" x14ac:dyDescent="0.15">
      <c r="A4497" s="84">
        <v>143541573</v>
      </c>
      <c r="B4497" s="41" t="s">
        <v>191</v>
      </c>
      <c r="C4497" s="83" t="s">
        <v>37</v>
      </c>
      <c r="D4497" s="61">
        <v>1504</v>
      </c>
      <c r="E4497" s="58" t="s">
        <v>235</v>
      </c>
    </row>
    <row r="4498" spans="1:5" x14ac:dyDescent="0.15">
      <c r="A4498" s="82">
        <v>143541573</v>
      </c>
      <c r="B4498" s="41" t="s">
        <v>191</v>
      </c>
      <c r="C4498" s="83" t="s">
        <v>37</v>
      </c>
      <c r="D4498" s="59">
        <v>1601</v>
      </c>
      <c r="E4498" s="58" t="s">
        <v>235</v>
      </c>
    </row>
    <row r="4499" spans="1:5" x14ac:dyDescent="0.15">
      <c r="A4499" s="84">
        <v>143541573</v>
      </c>
      <c r="B4499" s="41" t="s">
        <v>191</v>
      </c>
      <c r="C4499" s="83" t="s">
        <v>37</v>
      </c>
      <c r="D4499" s="61">
        <v>2005</v>
      </c>
      <c r="E4499" s="58" t="s">
        <v>235</v>
      </c>
    </row>
    <row r="4500" spans="1:5" x14ac:dyDescent="0.15">
      <c r="A4500" s="82">
        <v>143541581</v>
      </c>
      <c r="B4500" s="41" t="s">
        <v>191</v>
      </c>
      <c r="C4500" s="83" t="s">
        <v>37</v>
      </c>
      <c r="D4500" s="59">
        <v>1276</v>
      </c>
      <c r="E4500" s="58" t="s">
        <v>235</v>
      </c>
    </row>
    <row r="4501" spans="1:5" x14ac:dyDescent="0.15">
      <c r="A4501" s="84">
        <v>143541594</v>
      </c>
      <c r="B4501" s="41" t="s">
        <v>191</v>
      </c>
      <c r="C4501" s="83" t="s">
        <v>7</v>
      </c>
      <c r="D4501" s="61">
        <v>335</v>
      </c>
      <c r="E4501" s="58" t="s">
        <v>235</v>
      </c>
    </row>
    <row r="4502" spans="1:5" x14ac:dyDescent="0.15">
      <c r="A4502" s="84">
        <v>143541595</v>
      </c>
      <c r="B4502" s="41" t="s">
        <v>191</v>
      </c>
      <c r="C4502" s="83" t="s">
        <v>37</v>
      </c>
      <c r="D4502" s="61">
        <v>464</v>
      </c>
      <c r="E4502" s="58" t="s">
        <v>235</v>
      </c>
    </row>
    <row r="4503" spans="1:5" x14ac:dyDescent="0.15">
      <c r="A4503" s="82">
        <v>143541595</v>
      </c>
      <c r="B4503" s="41" t="s">
        <v>191</v>
      </c>
      <c r="C4503" s="83" t="s">
        <v>37</v>
      </c>
      <c r="D4503" s="59">
        <v>4176</v>
      </c>
      <c r="E4503" s="58" t="s">
        <v>235</v>
      </c>
    </row>
    <row r="4504" spans="1:5" x14ac:dyDescent="0.15">
      <c r="A4504" s="82">
        <v>143541596</v>
      </c>
      <c r="B4504" s="41" t="s">
        <v>191</v>
      </c>
      <c r="C4504" s="83" t="s">
        <v>37</v>
      </c>
      <c r="D4504" s="59">
        <v>557</v>
      </c>
      <c r="E4504" s="58" t="s">
        <v>235</v>
      </c>
    </row>
    <row r="4505" spans="1:5" x14ac:dyDescent="0.15">
      <c r="A4505" s="82">
        <v>143541596</v>
      </c>
      <c r="B4505" s="41" t="s">
        <v>191</v>
      </c>
      <c r="C4505" s="83" t="s">
        <v>37</v>
      </c>
      <c r="D4505" s="59">
        <v>4455</v>
      </c>
      <c r="E4505" s="58" t="s">
        <v>235</v>
      </c>
    </row>
    <row r="4506" spans="1:5" x14ac:dyDescent="0.15">
      <c r="A4506" s="82">
        <v>143541596</v>
      </c>
      <c r="B4506" s="41" t="s">
        <v>191</v>
      </c>
      <c r="C4506" s="83" t="s">
        <v>37</v>
      </c>
      <c r="D4506" s="59">
        <v>4455</v>
      </c>
      <c r="E4506" s="58" t="s">
        <v>235</v>
      </c>
    </row>
    <row r="4507" spans="1:5" x14ac:dyDescent="0.15">
      <c r="A4507" s="82">
        <v>143541616</v>
      </c>
      <c r="B4507" s="41" t="s">
        <v>191</v>
      </c>
      <c r="C4507" s="83" t="s">
        <v>7</v>
      </c>
      <c r="D4507" s="59">
        <v>919</v>
      </c>
      <c r="E4507" s="58" t="s">
        <v>235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A3B2-A9D5-7449-B932-413AF4BBEB4A}">
  <dimension ref="A3:N22"/>
  <sheetViews>
    <sheetView zoomScale="119" zoomScaleNormal="119" workbookViewId="0">
      <selection activeCell="J14" sqref="J14"/>
    </sheetView>
  </sheetViews>
  <sheetFormatPr baseColWidth="10" defaultRowHeight="13" x14ac:dyDescent="0.15"/>
  <cols>
    <col min="1" max="1" width="26.1640625" bestFit="1" customWidth="1"/>
    <col min="2" max="2" width="22" bestFit="1" customWidth="1"/>
    <col min="3" max="3" width="10" bestFit="1" customWidth="1"/>
    <col min="4" max="4" width="12.83203125" bestFit="1" customWidth="1"/>
    <col min="5" max="5" width="13" bestFit="1" customWidth="1"/>
    <col min="6" max="6" width="9.5" bestFit="1" customWidth="1"/>
    <col min="7" max="8" width="11.5" bestFit="1" customWidth="1"/>
    <col min="10" max="10" width="19.5" bestFit="1" customWidth="1"/>
    <col min="12" max="12" width="37.5" bestFit="1" customWidth="1"/>
  </cols>
  <sheetData>
    <row r="3" spans="1:14" x14ac:dyDescent="0.15">
      <c r="A3" s="16" t="s">
        <v>166</v>
      </c>
      <c r="B3" s="16" t="s">
        <v>170</v>
      </c>
    </row>
    <row r="4" spans="1:14" x14ac:dyDescent="0.15">
      <c r="A4" s="16" t="s">
        <v>167</v>
      </c>
      <c r="B4" t="s">
        <v>7</v>
      </c>
      <c r="C4" t="s">
        <v>37</v>
      </c>
      <c r="D4" t="s">
        <v>124</v>
      </c>
      <c r="E4" t="s">
        <v>78</v>
      </c>
      <c r="F4" t="s">
        <v>144</v>
      </c>
      <c r="G4" t="s">
        <v>168</v>
      </c>
    </row>
    <row r="5" spans="1:14" x14ac:dyDescent="0.15">
      <c r="A5" s="17">
        <v>202205</v>
      </c>
      <c r="B5" s="95">
        <v>10200</v>
      </c>
      <c r="C5" s="95">
        <v>22508</v>
      </c>
      <c r="D5" s="95">
        <v>3029</v>
      </c>
      <c r="E5" s="95">
        <v>97637</v>
      </c>
      <c r="F5" s="95">
        <v>73990</v>
      </c>
      <c r="G5" s="95">
        <v>207364</v>
      </c>
    </row>
    <row r="6" spans="1:14" x14ac:dyDescent="0.15">
      <c r="A6" s="17">
        <v>202206</v>
      </c>
      <c r="B6" s="95">
        <v>33814</v>
      </c>
      <c r="C6" s="95">
        <v>24700</v>
      </c>
      <c r="D6" s="95">
        <v>6102</v>
      </c>
      <c r="E6" s="95">
        <v>175992</v>
      </c>
      <c r="F6" s="95">
        <v>110913</v>
      </c>
      <c r="G6" s="95">
        <v>351521</v>
      </c>
    </row>
    <row r="7" spans="1:14" x14ac:dyDescent="0.15">
      <c r="A7" s="17">
        <v>202207</v>
      </c>
      <c r="B7" s="95">
        <v>19386</v>
      </c>
      <c r="C7" s="95">
        <v>18537</v>
      </c>
      <c r="D7" s="95">
        <v>5057</v>
      </c>
      <c r="E7" s="95">
        <v>128605</v>
      </c>
      <c r="F7" s="95">
        <v>112836</v>
      </c>
      <c r="G7" s="95">
        <v>284421</v>
      </c>
    </row>
    <row r="8" spans="1:14" x14ac:dyDescent="0.15">
      <c r="A8" s="17">
        <v>202208</v>
      </c>
      <c r="B8" s="95">
        <v>32000</v>
      </c>
      <c r="C8" s="95">
        <v>25112</v>
      </c>
      <c r="D8" s="95">
        <v>4106</v>
      </c>
      <c r="E8" s="95">
        <v>84384</v>
      </c>
      <c r="F8" s="95">
        <v>134970</v>
      </c>
      <c r="G8" s="95">
        <v>280572</v>
      </c>
    </row>
    <row r="9" spans="1:14" x14ac:dyDescent="0.15">
      <c r="A9" s="17">
        <v>202209</v>
      </c>
      <c r="B9" s="95">
        <v>40725</v>
      </c>
      <c r="C9" s="95">
        <v>27558</v>
      </c>
      <c r="D9" s="95">
        <v>7943</v>
      </c>
      <c r="E9" s="95">
        <v>85499</v>
      </c>
      <c r="F9" s="95">
        <v>85126</v>
      </c>
      <c r="G9" s="95">
        <v>246851</v>
      </c>
    </row>
    <row r="10" spans="1:14" x14ac:dyDescent="0.15">
      <c r="A10" s="17">
        <v>202210</v>
      </c>
      <c r="B10" s="95">
        <v>57990</v>
      </c>
      <c r="C10" s="95">
        <v>39661</v>
      </c>
      <c r="D10" s="95">
        <v>6468</v>
      </c>
      <c r="E10" s="95">
        <v>76507</v>
      </c>
      <c r="F10" s="95">
        <v>64534</v>
      </c>
      <c r="G10" s="95">
        <v>245160</v>
      </c>
    </row>
    <row r="11" spans="1:14" x14ac:dyDescent="0.15">
      <c r="A11" s="17">
        <v>202211</v>
      </c>
      <c r="B11" s="95">
        <v>77934</v>
      </c>
      <c r="C11" s="95">
        <v>37794</v>
      </c>
      <c r="D11" s="95">
        <v>5938</v>
      </c>
      <c r="E11" s="95">
        <v>94020</v>
      </c>
      <c r="F11" s="95">
        <v>185361</v>
      </c>
      <c r="G11" s="95">
        <v>401047</v>
      </c>
      <c r="N11" s="18"/>
    </row>
    <row r="12" spans="1:14" x14ac:dyDescent="0.15">
      <c r="A12" s="17">
        <v>202212</v>
      </c>
      <c r="B12" s="95">
        <v>80717</v>
      </c>
      <c r="C12" s="95">
        <v>25570</v>
      </c>
      <c r="D12" s="95">
        <v>7702</v>
      </c>
      <c r="E12" s="95">
        <v>93722</v>
      </c>
      <c r="F12" s="95">
        <v>199341</v>
      </c>
      <c r="G12" s="95">
        <v>407052</v>
      </c>
      <c r="N12" s="18"/>
    </row>
    <row r="13" spans="1:14" x14ac:dyDescent="0.15">
      <c r="A13" s="17">
        <v>202301</v>
      </c>
      <c r="B13" s="95">
        <v>112484</v>
      </c>
      <c r="C13" s="95">
        <v>40564</v>
      </c>
      <c r="D13" s="95">
        <v>7897</v>
      </c>
      <c r="E13" s="95">
        <v>112450</v>
      </c>
      <c r="F13" s="95">
        <v>72083</v>
      </c>
      <c r="G13" s="95">
        <v>345478</v>
      </c>
      <c r="I13" s="41"/>
      <c r="J13" s="20" t="s">
        <v>171</v>
      </c>
      <c r="N13" s="18"/>
    </row>
    <row r="14" spans="1:14" x14ac:dyDescent="0.15">
      <c r="A14" s="17" t="s">
        <v>168</v>
      </c>
      <c r="B14" s="95">
        <v>465250</v>
      </c>
      <c r="C14" s="95">
        <v>262004</v>
      </c>
      <c r="D14" s="95">
        <v>54242</v>
      </c>
      <c r="E14" s="95">
        <v>948816</v>
      </c>
      <c r="F14" s="95">
        <v>1039154</v>
      </c>
      <c r="G14" s="95">
        <v>2769466</v>
      </c>
      <c r="I14" s="71" t="s">
        <v>216</v>
      </c>
      <c r="J14" s="88">
        <f>(GETPIVOTDATA("Stock Moyen (UVC)",$A$3,"AnnéeMois",202301)-GETPIVOTDATA("Stock Moyen (UVC)",$A$3,"AnnéeMois",202205))/GETPIVOTDATA("Stock Moyen (UVC)",$A$3,"AnnéeMois",202205)</f>
        <v>0.66604617966474411</v>
      </c>
      <c r="L14" s="18" t="s">
        <v>205</v>
      </c>
    </row>
    <row r="15" spans="1:14" x14ac:dyDescent="0.15">
      <c r="I15" s="71" t="s">
        <v>217</v>
      </c>
      <c r="J15" s="70">
        <f>G13-G5</f>
        <v>138114</v>
      </c>
      <c r="L15" s="18" t="s">
        <v>231</v>
      </c>
    </row>
    <row r="16" spans="1:14" x14ac:dyDescent="0.15">
      <c r="A16" s="20" t="s">
        <v>207</v>
      </c>
      <c r="B16" s="89">
        <f>(B13-B5)/B5</f>
        <v>10.027843137254902</v>
      </c>
      <c r="C16" s="89">
        <f t="shared" ref="C16:F16" si="0">(C13-C5)/C5</f>
        <v>0.80220366092056161</v>
      </c>
      <c r="D16" s="89">
        <f t="shared" si="0"/>
        <v>1.6071310663585341</v>
      </c>
      <c r="E16" s="89">
        <f t="shared" si="0"/>
        <v>0.15171502606593812</v>
      </c>
      <c r="F16" s="89">
        <f t="shared" si="0"/>
        <v>-2.5773753209893228E-2</v>
      </c>
      <c r="H16" s="18" t="s">
        <v>241</v>
      </c>
    </row>
    <row r="17" spans="1:14" x14ac:dyDescent="0.15">
      <c r="A17" s="20" t="s">
        <v>208</v>
      </c>
      <c r="B17" s="72">
        <f>GETPIVOTDATA("Stock Moyen (UVC)",$A$3,"AnnéeMois",202301,"Famille de produits","BOULANGERIE")-GETPIVOTDATA("Stock Moyen (UVC)",$A$3,"AnnéeMois",202205,"Famille de produits","BOULANGERIE")</f>
        <v>102284</v>
      </c>
      <c r="C17" s="72">
        <f>GETPIVOTDATA("Stock Moyen (UVC)",$A$3,"AnnéeMois",202301,"Famille de produits","CREMERIE")-GETPIVOTDATA("Stock Moyen (UVC)",$A$3,"AnnéeMois",202205,"Famille de produits","CREMERIE")</f>
        <v>18056</v>
      </c>
      <c r="D17" s="72">
        <f>GETPIVOTDATA("Stock Moyen (UVC)",$A$3,"AnnéeMois",202301,"Famille de produits","EMBALLAGES")-GETPIVOTDATA("Stock Moyen (UVC)",$A$3,"AnnéeMois",202205,"Famille de produits","EMBALLAGES")</f>
        <v>4868</v>
      </c>
      <c r="E17" s="41">
        <f>GETPIVOTDATA("Stock Moyen (UVC)",$A$3,"AnnéeMois",202301,"Famille de produits","MIX LEGUMES")-GETPIVOTDATA("Stock Moyen (UVC)",$A$3,"AnnéeMois",202205,"Famille de produits","MIX LEGUMES")</f>
        <v>14813</v>
      </c>
      <c r="F17" s="41">
        <f>GETPIVOTDATA("Stock Moyen (UVC)",$A$3,"AnnéeMois",202301,"Famille de produits","VOLAILLE")-GETPIVOTDATA("Stock Moyen (UVC)",$A$3,"AnnéeMois",202205,"Famille de produits","VOLAILLE")</f>
        <v>-1907</v>
      </c>
      <c r="G17">
        <f>SUM(B17:F17)</f>
        <v>138114</v>
      </c>
      <c r="H17" s="18" t="s">
        <v>209</v>
      </c>
    </row>
    <row r="19" spans="1:14" x14ac:dyDescent="0.15">
      <c r="L19" s="18"/>
    </row>
    <row r="20" spans="1:14" x14ac:dyDescent="0.15">
      <c r="L20" s="18"/>
      <c r="N20" s="18"/>
    </row>
    <row r="21" spans="1:14" x14ac:dyDescent="0.15">
      <c r="L21" s="18"/>
      <c r="N21" s="18"/>
    </row>
    <row r="22" spans="1:14" x14ac:dyDescent="0.15">
      <c r="N22"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DE98-E315-FB47-A687-02453837CF8D}">
  <dimension ref="A1:J55"/>
  <sheetViews>
    <sheetView topLeftCell="E1" zoomScale="152" zoomScaleNormal="152" workbookViewId="0">
      <selection activeCell="L23" sqref="L23"/>
    </sheetView>
  </sheetViews>
  <sheetFormatPr baseColWidth="10" defaultRowHeight="13" outlineLevelCol="1" x14ac:dyDescent="0.15"/>
  <cols>
    <col min="1" max="1" width="19.5" hidden="1" customWidth="1" outlineLevel="1"/>
    <col min="2" max="2" width="32" hidden="1" customWidth="1" outlineLevel="1"/>
    <col min="3" max="3" width="16" hidden="1" customWidth="1" outlineLevel="1"/>
    <col min="4" max="4" width="12.1640625" hidden="1" customWidth="1" outlineLevel="1"/>
    <col min="5" max="5" width="10.83203125" collapsed="1"/>
    <col min="7" max="7" width="19.5" bestFit="1" customWidth="1"/>
    <col min="8" max="8" width="32" bestFit="1" customWidth="1"/>
    <col min="9" max="9" width="19.83203125" customWidth="1"/>
  </cols>
  <sheetData>
    <row r="1" spans="1:10" x14ac:dyDescent="0.15">
      <c r="A1" s="74"/>
      <c r="B1" s="74" t="s">
        <v>226</v>
      </c>
    </row>
    <row r="2" spans="1:10" x14ac:dyDescent="0.15">
      <c r="B2" s="18"/>
      <c r="G2" s="16" t="s">
        <v>165</v>
      </c>
      <c r="H2" t="s">
        <v>169</v>
      </c>
    </row>
    <row r="4" spans="1:10" x14ac:dyDescent="0.15">
      <c r="A4" s="16" t="s">
        <v>167</v>
      </c>
      <c r="B4" t="s">
        <v>173</v>
      </c>
      <c r="C4" s="18"/>
      <c r="G4" s="16" t="s">
        <v>167</v>
      </c>
      <c r="H4" t="s">
        <v>173</v>
      </c>
    </row>
    <row r="5" spans="1:10" x14ac:dyDescent="0.15">
      <c r="A5" s="17" t="s">
        <v>7</v>
      </c>
      <c r="B5" s="19">
        <v>37.150736909207602</v>
      </c>
      <c r="G5" s="24">
        <v>202205</v>
      </c>
      <c r="H5" s="19">
        <v>30.180062490780902</v>
      </c>
    </row>
    <row r="6" spans="1:10" x14ac:dyDescent="0.15">
      <c r="A6" s="25">
        <v>202205</v>
      </c>
      <c r="B6" s="19">
        <v>38.782207668228054</v>
      </c>
      <c r="G6" s="24">
        <v>202206</v>
      </c>
      <c r="H6" s="19">
        <v>29.435906942591377</v>
      </c>
    </row>
    <row r="7" spans="1:10" x14ac:dyDescent="0.15">
      <c r="A7" s="25">
        <v>202206</v>
      </c>
      <c r="B7" s="19">
        <v>36.247969607946615</v>
      </c>
      <c r="G7" s="24">
        <v>202207</v>
      </c>
      <c r="H7" s="19">
        <v>30.109033907209284</v>
      </c>
    </row>
    <row r="8" spans="1:10" x14ac:dyDescent="0.15">
      <c r="A8" s="25">
        <v>202207</v>
      </c>
      <c r="B8" s="19">
        <v>36.255925471931434</v>
      </c>
      <c r="G8" s="24">
        <v>202208</v>
      </c>
      <c r="H8" s="19">
        <v>25.077206167744201</v>
      </c>
    </row>
    <row r="9" spans="1:10" x14ac:dyDescent="0.15">
      <c r="A9" s="25">
        <v>202208</v>
      </c>
      <c r="B9" s="19">
        <v>34.848725540037975</v>
      </c>
      <c r="G9" s="24">
        <v>202209</v>
      </c>
      <c r="H9" s="19">
        <v>25.42556865822516</v>
      </c>
    </row>
    <row r="10" spans="1:10" x14ac:dyDescent="0.15">
      <c r="A10" s="25">
        <v>202209</v>
      </c>
      <c r="B10" s="19">
        <v>38.696404070606945</v>
      </c>
      <c r="G10" s="24">
        <v>202210</v>
      </c>
      <c r="H10" s="19">
        <v>24.940123602283979</v>
      </c>
    </row>
    <row r="11" spans="1:10" x14ac:dyDescent="0.15">
      <c r="A11" s="25">
        <v>202210</v>
      </c>
      <c r="B11" s="19">
        <v>37.317545708387357</v>
      </c>
      <c r="G11" s="24">
        <v>202211</v>
      </c>
      <c r="H11" s="19">
        <v>26.219492579549527</v>
      </c>
    </row>
    <row r="12" spans="1:10" x14ac:dyDescent="0.15">
      <c r="A12" s="25">
        <v>202211</v>
      </c>
      <c r="B12" s="19">
        <v>36.66770916967026</v>
      </c>
      <c r="C12" s="19"/>
      <c r="G12" s="24">
        <v>202212</v>
      </c>
      <c r="H12" s="19">
        <v>26.658604488125064</v>
      </c>
    </row>
    <row r="13" spans="1:10" x14ac:dyDescent="0.15">
      <c r="A13" s="25">
        <v>202212</v>
      </c>
      <c r="B13" s="19">
        <v>38.876562314721674</v>
      </c>
      <c r="C13" s="20" t="s">
        <v>210</v>
      </c>
      <c r="D13" s="69">
        <f>(GETPIVOTDATA("Prix référence par article ",$A$4,"AnnéeMois",202301,"Famille de produits","BOULANGERIE")-GETPIVOTDATA("Prix référence par article ",$A$4,"AnnéeMois",202205,"Famille de produits","BOULANGERIE"))/GETPIVOTDATA("Prix référence par article ",$A$4,"AnnéeMois",202205,"Famille de produits","BOULANGERIE")*100</f>
        <v>-4.6245807246957327</v>
      </c>
      <c r="G13" s="24">
        <v>202301</v>
      </c>
      <c r="H13" s="19">
        <v>27.331815022011927</v>
      </c>
    </row>
    <row r="14" spans="1:10" x14ac:dyDescent="0.15">
      <c r="A14" s="25">
        <v>202301</v>
      </c>
      <c r="B14" s="19">
        <v>36.988693167791709</v>
      </c>
      <c r="C14" s="20" t="s">
        <v>211</v>
      </c>
      <c r="D14" s="69">
        <f>GETPIVOTDATA("Prix référence par article ",$A$4,"AnnéeMois",202301,"Famille de produits","BOULANGERIE")-GETPIVOTDATA("Prix référence par article ",$A$4,"AnnéeMois",202205,"Famille de produits","BOULANGERIE")</f>
        <v>-1.7935145004363449</v>
      </c>
      <c r="G14" s="24" t="s">
        <v>168</v>
      </c>
      <c r="H14" s="19">
        <v>27.268614723823056</v>
      </c>
      <c r="I14" s="20" t="s">
        <v>227</v>
      </c>
      <c r="J14" s="88">
        <f>(H13-H5)/H5</f>
        <v>-9.437513489705425E-2</v>
      </c>
    </row>
    <row r="15" spans="1:10" x14ac:dyDescent="0.15">
      <c r="A15" s="17" t="s">
        <v>37</v>
      </c>
      <c r="B15" s="19">
        <v>10.883179426686493</v>
      </c>
      <c r="C15" s="18"/>
      <c r="D15" s="19"/>
      <c r="I15" s="20" t="s">
        <v>228</v>
      </c>
      <c r="J15" s="21">
        <f>H13-H5</f>
        <v>-2.8482474687689745</v>
      </c>
    </row>
    <row r="16" spans="1:10" x14ac:dyDescent="0.15">
      <c r="A16" s="25">
        <v>202205</v>
      </c>
      <c r="B16" s="19">
        <v>9.2999931701132983</v>
      </c>
      <c r="D16" s="19"/>
    </row>
    <row r="17" spans="1:4" x14ac:dyDescent="0.15">
      <c r="A17" s="25">
        <v>202206</v>
      </c>
      <c r="B17" s="19">
        <v>10.094536442134059</v>
      </c>
      <c r="D17" s="19"/>
    </row>
    <row r="18" spans="1:4" x14ac:dyDescent="0.15">
      <c r="A18" s="25">
        <v>202207</v>
      </c>
      <c r="B18" s="19">
        <v>11.141104613731901</v>
      </c>
      <c r="D18" s="19"/>
    </row>
    <row r="19" spans="1:4" x14ac:dyDescent="0.15">
      <c r="A19" s="25">
        <v>202208</v>
      </c>
      <c r="B19" s="19">
        <v>10.174996364876868</v>
      </c>
      <c r="D19" s="19"/>
    </row>
    <row r="20" spans="1:4" x14ac:dyDescent="0.15">
      <c r="A20" s="25">
        <v>202209</v>
      </c>
      <c r="B20" s="19">
        <v>10.090032225328246</v>
      </c>
      <c r="D20" s="19"/>
    </row>
    <row r="21" spans="1:4" x14ac:dyDescent="0.15">
      <c r="A21" s="25">
        <v>202210</v>
      </c>
      <c r="B21" s="19">
        <v>10.322270656053606</v>
      </c>
      <c r="D21" s="19"/>
    </row>
    <row r="22" spans="1:4" x14ac:dyDescent="0.15">
      <c r="A22" s="25">
        <v>202211</v>
      </c>
      <c r="B22" s="19">
        <v>10.387565739641611</v>
      </c>
      <c r="D22" s="19"/>
    </row>
    <row r="23" spans="1:4" x14ac:dyDescent="0.15">
      <c r="A23" s="25">
        <v>202212</v>
      </c>
      <c r="B23" s="19">
        <v>12.570939885021533</v>
      </c>
      <c r="C23" s="20" t="s">
        <v>210</v>
      </c>
      <c r="D23" s="69">
        <f>(GETPIVOTDATA("Prix référence par article ",$A$4,"AnnéeMois",202301,"Famille de produits","CREMERIE")-GETPIVOTDATA("Prix référence par article ",$A$4,"AnnéeMois",202205,"Famille de produits","CREMERIE"))/GETPIVOTDATA("Prix référence par article ",$A$4,"AnnéeMois",202205,"Famille de produits","CREMERIE")*100</f>
        <v>43.97526387417448</v>
      </c>
    </row>
    <row r="24" spans="1:4" x14ac:dyDescent="0.15">
      <c r="A24" s="25">
        <v>202301</v>
      </c>
      <c r="B24" s="19">
        <v>13.389689706950826</v>
      </c>
      <c r="C24" s="20" t="s">
        <v>211</v>
      </c>
      <c r="D24" s="69">
        <f>GETPIVOTDATA("Prix référence par article ",$A$4,"AnnéeMois",202301,"Famille de produits","CREMERIE")-GETPIVOTDATA("Prix référence par article ",$A$4,"AnnéeMois",202205,"Famille de produits","CREMERIE")</f>
        <v>4.0896965368375273</v>
      </c>
    </row>
    <row r="25" spans="1:4" x14ac:dyDescent="0.15">
      <c r="A25" s="17" t="s">
        <v>124</v>
      </c>
      <c r="B25" s="19">
        <v>89.480485481317913</v>
      </c>
      <c r="D25" s="19"/>
    </row>
    <row r="26" spans="1:4" x14ac:dyDescent="0.15">
      <c r="A26" s="25">
        <v>202205</v>
      </c>
      <c r="B26" s="19">
        <v>129.04166148862507</v>
      </c>
      <c r="D26" s="19"/>
    </row>
    <row r="27" spans="1:4" x14ac:dyDescent="0.15">
      <c r="A27" s="25">
        <v>202206</v>
      </c>
      <c r="B27" s="19">
        <v>109.16283921916943</v>
      </c>
      <c r="D27" s="19"/>
    </row>
    <row r="28" spans="1:4" x14ac:dyDescent="0.15">
      <c r="A28" s="25">
        <v>202207</v>
      </c>
      <c r="B28" s="19">
        <v>113.54733930501077</v>
      </c>
      <c r="D28" s="19"/>
    </row>
    <row r="29" spans="1:4" x14ac:dyDescent="0.15">
      <c r="A29" s="25">
        <v>202208</v>
      </c>
      <c r="B29" s="19">
        <v>83.228830362460485</v>
      </c>
      <c r="D29" s="19"/>
    </row>
    <row r="30" spans="1:4" x14ac:dyDescent="0.15">
      <c r="A30" s="25">
        <v>202209</v>
      </c>
      <c r="B30" s="19">
        <v>80.603717171307522</v>
      </c>
      <c r="D30" s="19"/>
    </row>
    <row r="31" spans="1:4" x14ac:dyDescent="0.15">
      <c r="A31" s="25">
        <v>202210</v>
      </c>
      <c r="B31" s="19">
        <v>73.765197065031614</v>
      </c>
      <c r="D31" s="19"/>
    </row>
    <row r="32" spans="1:4" x14ac:dyDescent="0.15">
      <c r="A32" s="25">
        <v>202211</v>
      </c>
      <c r="B32" s="19">
        <v>71.680903298316963</v>
      </c>
      <c r="D32" s="19"/>
    </row>
    <row r="33" spans="1:4" x14ac:dyDescent="0.15">
      <c r="A33" s="25">
        <v>202212</v>
      </c>
      <c r="B33" s="19">
        <v>75.820513836402938</v>
      </c>
      <c r="C33" s="20" t="s">
        <v>210</v>
      </c>
      <c r="D33" s="69">
        <f>(GETPIVOTDATA("Prix référence par article ",$A$4,"AnnéeMois",202301,"Famille de produits","EMBALLAGES")-GETPIVOTDATA("Prix référence par article ",$A$4,"AnnéeMois",202205,"Famille de produits","EMBALLAGES"))/GETPIVOTDATA("Prix référence par article ",$A$4,"AnnéeMois",202205,"Famille de produits","EMBALLAGES")*100</f>
        <v>-39.600427982077505</v>
      </c>
    </row>
    <row r="34" spans="1:4" x14ac:dyDescent="0.15">
      <c r="A34" s="25">
        <v>202301</v>
      </c>
      <c r="B34" s="19">
        <v>77.940611263945854</v>
      </c>
      <c r="C34" s="20" t="s">
        <v>211</v>
      </c>
      <c r="D34" s="69">
        <f>GETPIVOTDATA("Prix référence par article ",$A$4,"AnnéeMois",202301,"Famille de produits","EMBALLAGES")-GETPIVOTDATA("Prix référence par article ",$A$4,"AnnéeMois",202205,"Famille de produits","EMBALLAGES")</f>
        <v>-51.101050224679213</v>
      </c>
    </row>
    <row r="35" spans="1:4" x14ac:dyDescent="0.15">
      <c r="A35" s="17" t="s">
        <v>78</v>
      </c>
      <c r="B35" s="19">
        <v>9.4962035832478531</v>
      </c>
      <c r="D35" s="19"/>
    </row>
    <row r="36" spans="1:4" x14ac:dyDescent="0.15">
      <c r="A36" s="25">
        <v>202205</v>
      </c>
      <c r="B36" s="19">
        <v>8.8111569231614411</v>
      </c>
      <c r="D36" s="19"/>
    </row>
    <row r="37" spans="1:4" x14ac:dyDescent="0.15">
      <c r="A37" s="25">
        <v>202206</v>
      </c>
      <c r="B37" s="19">
        <v>8.5310333232769135</v>
      </c>
      <c r="D37" s="19"/>
    </row>
    <row r="38" spans="1:4" x14ac:dyDescent="0.15">
      <c r="A38" s="25">
        <v>202207</v>
      </c>
      <c r="B38" s="19">
        <v>8.4947828160302272</v>
      </c>
      <c r="D38" s="19"/>
    </row>
    <row r="39" spans="1:4" x14ac:dyDescent="0.15">
      <c r="A39" s="25">
        <v>202208</v>
      </c>
      <c r="B39" s="19">
        <v>8.8680843071180373</v>
      </c>
      <c r="D39" s="19"/>
    </row>
    <row r="40" spans="1:4" x14ac:dyDescent="0.15">
      <c r="A40" s="25">
        <v>202209</v>
      </c>
      <c r="B40" s="19">
        <v>8.7794679706945473</v>
      </c>
      <c r="D40" s="19"/>
    </row>
    <row r="41" spans="1:4" x14ac:dyDescent="0.15">
      <c r="A41" s="25">
        <v>202210</v>
      </c>
      <c r="B41" s="19">
        <v>10.412104080757647</v>
      </c>
      <c r="D41" s="19"/>
    </row>
    <row r="42" spans="1:4" x14ac:dyDescent="0.15">
      <c r="A42" s="25">
        <v>202211</v>
      </c>
      <c r="B42" s="19">
        <v>10.558482527968287</v>
      </c>
      <c r="D42" s="19"/>
    </row>
    <row r="43" spans="1:4" x14ac:dyDescent="0.15">
      <c r="A43" s="25">
        <v>202212</v>
      </c>
      <c r="B43" s="19">
        <v>10.486326622134772</v>
      </c>
      <c r="C43" s="20" t="s">
        <v>210</v>
      </c>
      <c r="D43" s="69">
        <f>(GETPIVOTDATA("Prix référence par article ",$A$4,"AnnéeMois",202301,"Famille de produits","MIX LEGUMES")-GETPIVOTDATA("Prix référence par article ",$A$4,"AnnéeMois",202205,"Famille de produits","MIX LEGUMES"))/GETPIVOTDATA("Prix référence par article ",$A$4,"AnnéeMois",202205,"Famille de produits","MIX LEGUMES")*100</f>
        <v>23.015667270709393</v>
      </c>
    </row>
    <row r="44" spans="1:4" x14ac:dyDescent="0.15">
      <c r="A44" s="25">
        <v>202301</v>
      </c>
      <c r="B44" s="19">
        <v>10.839103483296354</v>
      </c>
      <c r="C44" s="20" t="s">
        <v>211</v>
      </c>
      <c r="D44" s="69">
        <f>GETPIVOTDATA("Prix référence par article ",$A$4,"AnnéeMois",202301,"Famille de produits","MIX LEGUMES")-GETPIVOTDATA("Prix référence par article ",$A$4,"AnnéeMois",202205,"Famille de produits","MIX LEGUMES")</f>
        <v>2.0279465601349127</v>
      </c>
    </row>
    <row r="45" spans="1:4" x14ac:dyDescent="0.15">
      <c r="A45" s="17" t="s">
        <v>144</v>
      </c>
      <c r="B45" s="19">
        <v>12.435320740848042</v>
      </c>
      <c r="D45" s="19"/>
    </row>
    <row r="46" spans="1:4" x14ac:dyDescent="0.15">
      <c r="A46" s="25">
        <v>202205</v>
      </c>
      <c r="B46" s="19">
        <v>11.731783834726134</v>
      </c>
      <c r="D46" s="19"/>
    </row>
    <row r="47" spans="1:4" x14ac:dyDescent="0.15">
      <c r="A47" s="25">
        <v>202206</v>
      </c>
      <c r="B47" s="19">
        <v>11.368460585020619</v>
      </c>
      <c r="D47" s="19"/>
    </row>
    <row r="48" spans="1:4" x14ac:dyDescent="0.15">
      <c r="A48" s="25">
        <v>202207</v>
      </c>
      <c r="B48" s="19">
        <v>10.949136619082953</v>
      </c>
      <c r="D48" s="19"/>
    </row>
    <row r="49" spans="1:4" x14ac:dyDescent="0.15">
      <c r="A49" s="25">
        <v>202208</v>
      </c>
      <c r="B49" s="19">
        <v>9.4230254755730858</v>
      </c>
      <c r="D49" s="19"/>
    </row>
    <row r="50" spans="1:4" x14ac:dyDescent="0.15">
      <c r="A50" s="25">
        <v>202209</v>
      </c>
      <c r="B50" s="19">
        <v>9.4166482192287884</v>
      </c>
      <c r="D50" s="19"/>
    </row>
    <row r="51" spans="1:4" x14ac:dyDescent="0.15">
      <c r="A51" s="25">
        <v>202210</v>
      </c>
      <c r="B51" s="19">
        <v>10.644136845960194</v>
      </c>
      <c r="D51" s="19"/>
    </row>
    <row r="52" spans="1:4" x14ac:dyDescent="0.15">
      <c r="A52" s="25">
        <v>202211</v>
      </c>
      <c r="B52" s="19">
        <v>15.615093616304055</v>
      </c>
      <c r="D52" s="19"/>
    </row>
    <row r="53" spans="1:4" x14ac:dyDescent="0.15">
      <c r="A53" s="25">
        <v>202212</v>
      </c>
      <c r="B53" s="19">
        <v>15.506347080514391</v>
      </c>
      <c r="C53" s="20" t="s">
        <v>210</v>
      </c>
      <c r="D53" s="69">
        <f>(GETPIVOTDATA("Prix référence par article ",$A$4,"AnnéeMois",202301,"Famille de produits","VOLAILLE")-GETPIVOTDATA("Prix référence par article ",$A$4,"AnnéeMois",202205,"Famille de produits","VOLAILLE"))/GETPIVOTDATA("Prix référence par article ",$A$4,"AnnéeMois",202205,"Famille de produits","VOLAILLE")*100</f>
        <v>47.771780767368163</v>
      </c>
    </row>
    <row r="54" spans="1:4" x14ac:dyDescent="0.15">
      <c r="A54" s="25">
        <v>202301</v>
      </c>
      <c r="B54" s="19">
        <v>17.33626588835304</v>
      </c>
      <c r="C54" s="20" t="s">
        <v>211</v>
      </c>
      <c r="D54" s="69">
        <f>GETPIVOTDATA("Prix référence par article ",$A$4,"AnnéeMois",202301,"Famille de produits","VOLAILLE")-GETPIVOTDATA("Prix référence par article ",$A$4,"AnnéeMois",202205,"Famille de produits","VOLAILLE")</f>
        <v>5.6044820536269064</v>
      </c>
    </row>
    <row r="55" spans="1:4" x14ac:dyDescent="0.15">
      <c r="A55" s="17" t="s">
        <v>168</v>
      </c>
      <c r="B55" s="19">
        <v>27.268614723823084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D090-5C0F-6742-9B44-8D46EE153C68}">
  <dimension ref="A3:I25"/>
  <sheetViews>
    <sheetView workbookViewId="0">
      <selection activeCell="B16" sqref="B16"/>
    </sheetView>
  </sheetViews>
  <sheetFormatPr baseColWidth="10" defaultRowHeight="13" x14ac:dyDescent="0.15"/>
  <cols>
    <col min="1" max="1" width="23.1640625" bestFit="1" customWidth="1"/>
    <col min="2" max="2" width="24.1640625" bestFit="1" customWidth="1"/>
    <col min="3" max="3" width="20.5" bestFit="1" customWidth="1"/>
    <col min="4" max="4" width="23.5" bestFit="1" customWidth="1"/>
    <col min="5" max="5" width="23.6640625" bestFit="1" customWidth="1"/>
    <col min="6" max="6" width="20" bestFit="1" customWidth="1"/>
    <col min="7" max="8" width="23" bestFit="1" customWidth="1"/>
    <col min="9" max="9" width="30.1640625" customWidth="1"/>
    <col min="10" max="45" width="23" bestFit="1" customWidth="1"/>
    <col min="46" max="46" width="27.6640625" bestFit="1" customWidth="1"/>
    <col min="47" max="47" width="24" bestFit="1" customWidth="1"/>
    <col min="48" max="48" width="27" bestFit="1" customWidth="1"/>
    <col min="49" max="49" width="27.1640625" bestFit="1" customWidth="1"/>
    <col min="50" max="50" width="23.5" bestFit="1" customWidth="1"/>
  </cols>
  <sheetData>
    <row r="3" spans="1:9" x14ac:dyDescent="0.15">
      <c r="A3" s="16" t="s">
        <v>167</v>
      </c>
      <c r="B3" t="s">
        <v>177</v>
      </c>
      <c r="C3" t="s">
        <v>179</v>
      </c>
      <c r="D3" t="s">
        <v>180</v>
      </c>
      <c r="E3" t="s">
        <v>181</v>
      </c>
      <c r="F3" t="s">
        <v>182</v>
      </c>
    </row>
    <row r="4" spans="1:9" x14ac:dyDescent="0.15">
      <c r="A4" s="24">
        <v>202205</v>
      </c>
      <c r="B4" s="19">
        <v>13</v>
      </c>
      <c r="C4" s="19">
        <v>21</v>
      </c>
      <c r="D4" s="19">
        <v>12</v>
      </c>
      <c r="E4" s="19">
        <v>32</v>
      </c>
      <c r="F4" s="19">
        <v>10</v>
      </c>
      <c r="H4" s="41" t="s">
        <v>175</v>
      </c>
      <c r="I4" s="21">
        <v>7.9545454545454541</v>
      </c>
    </row>
    <row r="5" spans="1:9" x14ac:dyDescent="0.15">
      <c r="A5" s="24">
        <v>202206</v>
      </c>
      <c r="B5" s="19">
        <v>15</v>
      </c>
      <c r="C5" s="19">
        <v>24</v>
      </c>
      <c r="D5" s="19">
        <v>16</v>
      </c>
      <c r="E5" s="19">
        <v>35</v>
      </c>
      <c r="F5" s="19">
        <v>9</v>
      </c>
      <c r="I5" s="18" t="s">
        <v>225</v>
      </c>
    </row>
    <row r="6" spans="1:9" x14ac:dyDescent="0.15">
      <c r="A6" s="24">
        <v>202207</v>
      </c>
      <c r="B6" s="19">
        <v>15</v>
      </c>
      <c r="C6" s="19">
        <v>22</v>
      </c>
      <c r="D6" s="19">
        <v>15</v>
      </c>
      <c r="E6" s="19">
        <v>34</v>
      </c>
      <c r="F6" s="19">
        <v>10</v>
      </c>
      <c r="H6" s="20" t="s">
        <v>223</v>
      </c>
      <c r="I6" s="70">
        <v>7</v>
      </c>
    </row>
    <row r="7" spans="1:9" x14ac:dyDescent="0.15">
      <c r="A7" s="24">
        <v>202208</v>
      </c>
      <c r="B7" s="19">
        <v>16</v>
      </c>
      <c r="C7" s="19">
        <v>23</v>
      </c>
      <c r="D7" s="19">
        <v>14</v>
      </c>
      <c r="E7" s="19">
        <v>31</v>
      </c>
      <c r="F7" s="19">
        <v>8</v>
      </c>
      <c r="H7" s="41"/>
      <c r="I7" s="20" t="s">
        <v>224</v>
      </c>
    </row>
    <row r="8" spans="1:9" x14ac:dyDescent="0.15">
      <c r="A8" s="24">
        <v>202209</v>
      </c>
      <c r="B8" s="19">
        <v>14</v>
      </c>
      <c r="C8" s="19">
        <v>22</v>
      </c>
      <c r="D8" s="19">
        <v>15</v>
      </c>
      <c r="E8" s="19">
        <v>32</v>
      </c>
      <c r="F8" s="19">
        <v>8</v>
      </c>
    </row>
    <row r="9" spans="1:9" x14ac:dyDescent="0.15">
      <c r="A9" s="24">
        <v>202210</v>
      </c>
      <c r="B9" s="19">
        <v>16</v>
      </c>
      <c r="C9" s="19">
        <v>25</v>
      </c>
      <c r="D9" s="19">
        <v>15</v>
      </c>
      <c r="E9" s="19">
        <v>32</v>
      </c>
      <c r="F9" s="19">
        <v>7</v>
      </c>
    </row>
    <row r="10" spans="1:9" x14ac:dyDescent="0.15">
      <c r="A10" s="24">
        <v>202211</v>
      </c>
      <c r="B10" s="19">
        <v>17</v>
      </c>
      <c r="C10" s="19">
        <v>25</v>
      </c>
      <c r="D10" s="19">
        <v>17</v>
      </c>
      <c r="E10" s="19">
        <v>30</v>
      </c>
      <c r="F10" s="19">
        <v>8</v>
      </c>
    </row>
    <row r="11" spans="1:9" x14ac:dyDescent="0.15">
      <c r="A11" s="24">
        <v>202212</v>
      </c>
      <c r="B11" s="19">
        <v>16</v>
      </c>
      <c r="C11" s="19">
        <v>27</v>
      </c>
      <c r="D11" s="19">
        <v>16</v>
      </c>
      <c r="E11" s="19">
        <v>31</v>
      </c>
      <c r="F11" s="19">
        <v>9</v>
      </c>
    </row>
    <row r="12" spans="1:9" x14ac:dyDescent="0.15">
      <c r="A12" s="24">
        <v>202301</v>
      </c>
      <c r="B12" s="19">
        <v>17</v>
      </c>
      <c r="C12" s="19">
        <v>25</v>
      </c>
      <c r="D12" s="19">
        <v>15</v>
      </c>
      <c r="E12" s="19">
        <v>30</v>
      </c>
      <c r="F12" s="19">
        <v>8</v>
      </c>
    </row>
    <row r="13" spans="1:9" x14ac:dyDescent="0.15">
      <c r="A13" s="24" t="s">
        <v>168</v>
      </c>
      <c r="B13" s="19">
        <v>15.444444444444445</v>
      </c>
      <c r="C13" s="19">
        <v>23.777777777777779</v>
      </c>
      <c r="D13" s="19">
        <v>15</v>
      </c>
      <c r="E13" s="19">
        <v>31.888888888888889</v>
      </c>
      <c r="F13" s="19">
        <v>8.5555555555555554</v>
      </c>
    </row>
    <row r="15" spans="1:9" x14ac:dyDescent="0.15">
      <c r="A15" s="20" t="s">
        <v>232</v>
      </c>
      <c r="B15" s="87">
        <f>(B12-B4)/B4</f>
        <v>0.30769230769230771</v>
      </c>
      <c r="C15" s="87">
        <f t="shared" ref="C15:F15" si="0">(C12-C4)/C4</f>
        <v>0.19047619047619047</v>
      </c>
      <c r="D15" s="87">
        <f t="shared" si="0"/>
        <v>0.25</v>
      </c>
      <c r="E15" s="87">
        <f t="shared" si="0"/>
        <v>-6.25E-2</v>
      </c>
      <c r="F15" s="87">
        <f t="shared" si="0"/>
        <v>-0.2</v>
      </c>
    </row>
    <row r="16" spans="1:9" x14ac:dyDescent="0.15">
      <c r="A16" s="20" t="s">
        <v>233</v>
      </c>
      <c r="B16" s="69">
        <f>B12-B4</f>
        <v>4</v>
      </c>
      <c r="C16" s="69">
        <f t="shared" ref="C16:F16" si="1">C12-C4</f>
        <v>4</v>
      </c>
      <c r="D16" s="69">
        <f t="shared" si="1"/>
        <v>3</v>
      </c>
      <c r="E16" s="69">
        <f t="shared" si="1"/>
        <v>-2</v>
      </c>
      <c r="F16" s="69">
        <f t="shared" si="1"/>
        <v>-2</v>
      </c>
    </row>
    <row r="25" spans="9:9" ht="84" x14ac:dyDescent="0.15">
      <c r="I25" s="47" t="s">
        <v>218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BFE4-B009-5240-9B0E-44920603E59D}">
  <dimension ref="A1:R67"/>
  <sheetViews>
    <sheetView topLeftCell="D1" zoomScale="148" zoomScaleNormal="148" workbookViewId="0">
      <selection activeCell="L47" sqref="L47"/>
    </sheetView>
  </sheetViews>
  <sheetFormatPr baseColWidth="10" defaultRowHeight="13" outlineLevelCol="2" x14ac:dyDescent="0.15"/>
  <cols>
    <col min="1" max="1" width="19.6640625" bestFit="1" customWidth="1"/>
    <col min="2" max="2" width="19.5" bestFit="1" customWidth="1"/>
    <col min="3" max="3" width="28" customWidth="1"/>
    <col min="4" max="4" width="29" bestFit="1" customWidth="1"/>
    <col min="5" max="5" width="12.83203125" bestFit="1" customWidth="1"/>
    <col min="6" max="6" width="19.6640625" bestFit="1" customWidth="1"/>
    <col min="7" max="7" width="19.5" bestFit="1" customWidth="1"/>
    <col min="8" max="8" width="29.83203125" bestFit="1" customWidth="1"/>
    <col min="9" max="9" width="26.6640625" bestFit="1" customWidth="1"/>
    <col min="10" max="13" width="26.6640625" customWidth="1"/>
    <col min="14" max="14" width="0" hidden="1" customWidth="1" outlineLevel="1"/>
    <col min="15" max="15" width="15.6640625" hidden="1" customWidth="1" outlineLevel="2"/>
    <col min="16" max="16" width="24.33203125" hidden="1" customWidth="1" outlineLevel="2"/>
    <col min="17" max="17" width="29" hidden="1" customWidth="1" outlineLevel="2"/>
    <col min="18" max="18" width="10.83203125" collapsed="1"/>
  </cols>
  <sheetData>
    <row r="1" spans="1:17" x14ac:dyDescent="0.15">
      <c r="A1" s="18" t="s">
        <v>244</v>
      </c>
      <c r="B1" s="16" t="s">
        <v>167</v>
      </c>
      <c r="C1" t="s">
        <v>243</v>
      </c>
      <c r="D1" s="18" t="s">
        <v>290</v>
      </c>
      <c r="F1" s="18" t="s">
        <v>244</v>
      </c>
      <c r="G1" s="16" t="s">
        <v>167</v>
      </c>
      <c r="H1" t="s">
        <v>237</v>
      </c>
      <c r="O1" t="s">
        <v>167</v>
      </c>
      <c r="P1" t="s">
        <v>243</v>
      </c>
      <c r="Q1" t="s">
        <v>290</v>
      </c>
    </row>
    <row r="2" spans="1:17" x14ac:dyDescent="0.15">
      <c r="A2" s="91"/>
      <c r="B2" s="24">
        <v>202205</v>
      </c>
      <c r="C2">
        <v>630493</v>
      </c>
      <c r="G2" s="17" t="s">
        <v>183</v>
      </c>
      <c r="H2">
        <v>682402</v>
      </c>
      <c r="J2" s="18" t="s">
        <v>298</v>
      </c>
      <c r="K2" s="18" t="s">
        <v>299</v>
      </c>
      <c r="L2" s="18" t="s">
        <v>300</v>
      </c>
    </row>
    <row r="3" spans="1:17" x14ac:dyDescent="0.15">
      <c r="A3" t="str">
        <f>_xlfn.CONCAT($B$2,B3)</f>
        <v>202205BOULANGERIE</v>
      </c>
      <c r="B3" s="85" t="s">
        <v>7</v>
      </c>
      <c r="C3">
        <v>75248</v>
      </c>
      <c r="D3">
        <f>VLOOKUP(A3,F:H,3,0)</f>
        <v>129404</v>
      </c>
      <c r="F3" t="s">
        <v>245</v>
      </c>
      <c r="G3" s="85" t="s">
        <v>7</v>
      </c>
      <c r="H3">
        <v>129404</v>
      </c>
      <c r="J3" t="s">
        <v>245</v>
      </c>
      <c r="K3">
        <v>75248</v>
      </c>
      <c r="L3">
        <v>129404</v>
      </c>
      <c r="N3" s="92">
        <v>202205</v>
      </c>
      <c r="O3" t="s">
        <v>7</v>
      </c>
      <c r="P3">
        <v>75248</v>
      </c>
      <c r="Q3">
        <v>129404</v>
      </c>
    </row>
    <row r="4" spans="1:17" x14ac:dyDescent="0.15">
      <c r="A4" t="str">
        <f t="shared" ref="A4:A7" si="0">_xlfn.CONCAT($B$2,B4)</f>
        <v>202205CREMERIE</v>
      </c>
      <c r="B4" s="85" t="s">
        <v>37</v>
      </c>
      <c r="C4">
        <v>211586</v>
      </c>
      <c r="D4">
        <f t="shared" ref="D4:D55" si="1">VLOOKUP(A4,F:H,3,0)</f>
        <v>227258</v>
      </c>
      <c r="F4" t="s">
        <v>246</v>
      </c>
      <c r="G4" s="85" t="s">
        <v>37</v>
      </c>
      <c r="H4">
        <v>227258</v>
      </c>
      <c r="J4" t="s">
        <v>246</v>
      </c>
      <c r="K4">
        <v>211586</v>
      </c>
      <c r="L4">
        <v>227258</v>
      </c>
      <c r="N4" s="92"/>
      <c r="O4" t="s">
        <v>37</v>
      </c>
      <c r="P4">
        <v>211586</v>
      </c>
      <c r="Q4">
        <v>227258</v>
      </c>
    </row>
    <row r="5" spans="1:17" x14ac:dyDescent="0.15">
      <c r="A5" t="str">
        <f t="shared" si="0"/>
        <v>202205EMBALLAGES</v>
      </c>
      <c r="B5" s="85" t="s">
        <v>124</v>
      </c>
      <c r="C5">
        <v>2468</v>
      </c>
      <c r="D5">
        <f t="shared" si="1"/>
        <v>2423</v>
      </c>
      <c r="F5" t="s">
        <v>247</v>
      </c>
      <c r="G5" s="85" t="s">
        <v>124</v>
      </c>
      <c r="H5">
        <v>2423</v>
      </c>
      <c r="J5" t="s">
        <v>247</v>
      </c>
      <c r="K5">
        <v>2468</v>
      </c>
      <c r="L5">
        <v>2423</v>
      </c>
      <c r="N5" s="92"/>
      <c r="O5" t="s">
        <v>124</v>
      </c>
      <c r="P5">
        <v>2468</v>
      </c>
      <c r="Q5">
        <v>2423</v>
      </c>
    </row>
    <row r="6" spans="1:17" x14ac:dyDescent="0.15">
      <c r="A6" t="str">
        <f t="shared" si="0"/>
        <v>202205MIX LEGUMES</v>
      </c>
      <c r="B6" s="85" t="s">
        <v>78</v>
      </c>
      <c r="C6">
        <v>180339</v>
      </c>
      <c r="D6">
        <f t="shared" si="1"/>
        <v>284992</v>
      </c>
      <c r="F6" t="s">
        <v>248</v>
      </c>
      <c r="G6" s="85" t="s">
        <v>78</v>
      </c>
      <c r="H6">
        <v>284992</v>
      </c>
      <c r="J6" t="s">
        <v>248</v>
      </c>
      <c r="K6">
        <v>180339</v>
      </c>
      <c r="L6">
        <v>284992</v>
      </c>
      <c r="N6" s="92"/>
      <c r="O6" t="s">
        <v>78</v>
      </c>
      <c r="P6">
        <v>180339</v>
      </c>
      <c r="Q6">
        <v>284992</v>
      </c>
    </row>
    <row r="7" spans="1:17" x14ac:dyDescent="0.15">
      <c r="A7" t="str">
        <f t="shared" si="0"/>
        <v>202205VOLAILLE</v>
      </c>
      <c r="B7" s="85" t="s">
        <v>144</v>
      </c>
      <c r="C7">
        <v>160852</v>
      </c>
      <c r="D7">
        <f t="shared" si="1"/>
        <v>38325</v>
      </c>
      <c r="F7" t="s">
        <v>249</v>
      </c>
      <c r="G7" s="85" t="s">
        <v>144</v>
      </c>
      <c r="H7">
        <v>38325</v>
      </c>
      <c r="J7" t="s">
        <v>249</v>
      </c>
      <c r="K7">
        <v>160852</v>
      </c>
      <c r="L7">
        <v>38325</v>
      </c>
      <c r="N7" s="92"/>
      <c r="O7" t="s">
        <v>144</v>
      </c>
      <c r="P7">
        <v>160852</v>
      </c>
      <c r="Q7">
        <v>38325</v>
      </c>
    </row>
    <row r="8" spans="1:17" x14ac:dyDescent="0.15">
      <c r="B8" s="24">
        <v>202206</v>
      </c>
      <c r="C8">
        <v>867493</v>
      </c>
      <c r="G8" s="17" t="s">
        <v>184</v>
      </c>
      <c r="H8">
        <v>642686</v>
      </c>
      <c r="J8" t="s">
        <v>250</v>
      </c>
      <c r="K8">
        <v>97167</v>
      </c>
      <c r="L8">
        <v>49322</v>
      </c>
    </row>
    <row r="9" spans="1:17" x14ac:dyDescent="0.15">
      <c r="A9" t="str">
        <f>_xlfn.CONCAT($B$8,B9)</f>
        <v>202206BOULANGERIE</v>
      </c>
      <c r="B9" s="85" t="s">
        <v>7</v>
      </c>
      <c r="C9">
        <v>97167</v>
      </c>
      <c r="D9">
        <f t="shared" si="1"/>
        <v>49322</v>
      </c>
      <c r="F9" t="s">
        <v>250</v>
      </c>
      <c r="G9" s="85" t="s">
        <v>7</v>
      </c>
      <c r="H9">
        <v>49322</v>
      </c>
      <c r="J9" t="s">
        <v>251</v>
      </c>
      <c r="K9">
        <v>326406</v>
      </c>
      <c r="L9">
        <v>309197</v>
      </c>
      <c r="N9" s="92">
        <v>202206</v>
      </c>
      <c r="O9" t="s">
        <v>7</v>
      </c>
      <c r="P9">
        <v>97167</v>
      </c>
      <c r="Q9">
        <v>49322</v>
      </c>
    </row>
    <row r="10" spans="1:17" x14ac:dyDescent="0.15">
      <c r="A10" t="str">
        <f t="shared" ref="A10:A13" si="2">_xlfn.CONCAT($B$8,B10)</f>
        <v>202206CREMERIE</v>
      </c>
      <c r="B10" s="85" t="s">
        <v>37</v>
      </c>
      <c r="C10">
        <v>326406</v>
      </c>
      <c r="D10">
        <f t="shared" si="1"/>
        <v>309197</v>
      </c>
      <c r="F10" t="s">
        <v>251</v>
      </c>
      <c r="G10" s="85" t="s">
        <v>37</v>
      </c>
      <c r="H10">
        <v>309197</v>
      </c>
      <c r="J10" t="s">
        <v>252</v>
      </c>
      <c r="K10">
        <v>2861</v>
      </c>
      <c r="L10">
        <v>1821</v>
      </c>
      <c r="N10" s="92"/>
      <c r="O10" t="s">
        <v>37</v>
      </c>
      <c r="P10">
        <v>326406</v>
      </c>
      <c r="Q10">
        <v>309197</v>
      </c>
    </row>
    <row r="11" spans="1:17" x14ac:dyDescent="0.15">
      <c r="A11" t="str">
        <f t="shared" si="2"/>
        <v>202206EMBALLAGES</v>
      </c>
      <c r="B11" s="85" t="s">
        <v>124</v>
      </c>
      <c r="C11">
        <v>2861</v>
      </c>
      <c r="D11">
        <f t="shared" si="1"/>
        <v>1821</v>
      </c>
      <c r="F11" t="s">
        <v>252</v>
      </c>
      <c r="G11" s="85" t="s">
        <v>124</v>
      </c>
      <c r="H11">
        <v>1821</v>
      </c>
      <c r="J11" t="s">
        <v>253</v>
      </c>
      <c r="K11">
        <v>217138</v>
      </c>
      <c r="L11">
        <v>167665</v>
      </c>
      <c r="N11" s="92"/>
      <c r="O11" t="s">
        <v>124</v>
      </c>
      <c r="P11">
        <v>2861</v>
      </c>
      <c r="Q11">
        <v>1821</v>
      </c>
    </row>
    <row r="12" spans="1:17" x14ac:dyDescent="0.15">
      <c r="A12" t="str">
        <f t="shared" si="2"/>
        <v>202206MIX LEGUMES</v>
      </c>
      <c r="B12" s="85" t="s">
        <v>78</v>
      </c>
      <c r="C12">
        <v>217138</v>
      </c>
      <c r="D12">
        <f t="shared" si="1"/>
        <v>167665</v>
      </c>
      <c r="F12" t="s">
        <v>253</v>
      </c>
      <c r="G12" s="85" t="s">
        <v>78</v>
      </c>
      <c r="H12">
        <v>167665</v>
      </c>
      <c r="J12" t="s">
        <v>254</v>
      </c>
      <c r="K12">
        <v>223921</v>
      </c>
      <c r="L12">
        <v>114681</v>
      </c>
      <c r="N12" s="92"/>
      <c r="O12" t="s">
        <v>78</v>
      </c>
      <c r="P12">
        <v>217138</v>
      </c>
      <c r="Q12">
        <v>167665</v>
      </c>
    </row>
    <row r="13" spans="1:17" x14ac:dyDescent="0.15">
      <c r="A13" t="str">
        <f t="shared" si="2"/>
        <v>202206VOLAILLE</v>
      </c>
      <c r="B13" s="85" t="s">
        <v>144</v>
      </c>
      <c r="C13">
        <v>223921</v>
      </c>
      <c r="D13">
        <f t="shared" si="1"/>
        <v>114681</v>
      </c>
      <c r="F13" t="s">
        <v>254</v>
      </c>
      <c r="G13" s="85" t="s">
        <v>144</v>
      </c>
      <c r="H13">
        <v>114681</v>
      </c>
      <c r="J13" t="s">
        <v>255</v>
      </c>
      <c r="K13">
        <v>18409</v>
      </c>
      <c r="L13">
        <v>38328</v>
      </c>
      <c r="N13" s="92"/>
      <c r="O13" t="s">
        <v>144</v>
      </c>
      <c r="P13">
        <v>223921</v>
      </c>
      <c r="Q13">
        <v>114681</v>
      </c>
    </row>
    <row r="14" spans="1:17" x14ac:dyDescent="0.15">
      <c r="B14" s="24">
        <v>202207</v>
      </c>
      <c r="C14">
        <v>377436</v>
      </c>
      <c r="G14" s="17" t="s">
        <v>185</v>
      </c>
      <c r="H14">
        <v>373895</v>
      </c>
      <c r="J14" t="s">
        <v>256</v>
      </c>
      <c r="K14">
        <v>156011</v>
      </c>
      <c r="L14">
        <v>160735</v>
      </c>
    </row>
    <row r="15" spans="1:17" x14ac:dyDescent="0.15">
      <c r="A15" t="str">
        <f>_xlfn.CONCAT($B$14,B15)</f>
        <v>202207BOULANGERIE</v>
      </c>
      <c r="B15" s="85" t="s">
        <v>7</v>
      </c>
      <c r="C15">
        <v>18409</v>
      </c>
      <c r="D15">
        <f t="shared" si="1"/>
        <v>38328</v>
      </c>
      <c r="F15" t="s">
        <v>255</v>
      </c>
      <c r="G15" s="85" t="s">
        <v>7</v>
      </c>
      <c r="H15">
        <v>38328</v>
      </c>
      <c r="J15" t="s">
        <v>257</v>
      </c>
      <c r="K15">
        <v>1139</v>
      </c>
      <c r="L15">
        <v>223</v>
      </c>
      <c r="N15" s="92">
        <v>202207</v>
      </c>
      <c r="O15" t="s">
        <v>7</v>
      </c>
      <c r="P15">
        <v>18409</v>
      </c>
      <c r="Q15">
        <v>38328</v>
      </c>
    </row>
    <row r="16" spans="1:17" x14ac:dyDescent="0.15">
      <c r="A16" t="str">
        <f t="shared" ref="A16:A19" si="3">_xlfn.CONCAT($B$14,B16)</f>
        <v>202207CREMERIE</v>
      </c>
      <c r="B16" s="85" t="s">
        <v>37</v>
      </c>
      <c r="C16">
        <v>156011</v>
      </c>
      <c r="D16">
        <f t="shared" si="1"/>
        <v>160735</v>
      </c>
      <c r="F16" t="s">
        <v>256</v>
      </c>
      <c r="G16" s="85" t="s">
        <v>37</v>
      </c>
      <c r="H16">
        <v>160735</v>
      </c>
      <c r="J16" t="s">
        <v>258</v>
      </c>
      <c r="K16">
        <v>102008</v>
      </c>
      <c r="L16">
        <v>138418</v>
      </c>
      <c r="N16" s="92"/>
      <c r="O16" t="s">
        <v>37</v>
      </c>
      <c r="P16">
        <v>156011</v>
      </c>
      <c r="Q16">
        <v>160735</v>
      </c>
    </row>
    <row r="17" spans="1:17" x14ac:dyDescent="0.15">
      <c r="A17" t="str">
        <f t="shared" si="3"/>
        <v>202207EMBALLAGES</v>
      </c>
      <c r="B17" s="85" t="s">
        <v>124</v>
      </c>
      <c r="C17">
        <v>1139</v>
      </c>
      <c r="D17">
        <f t="shared" si="1"/>
        <v>223</v>
      </c>
      <c r="F17" t="s">
        <v>257</v>
      </c>
      <c r="G17" s="85" t="s">
        <v>124</v>
      </c>
      <c r="H17">
        <v>223</v>
      </c>
      <c r="J17" t="s">
        <v>259</v>
      </c>
      <c r="K17">
        <v>99869</v>
      </c>
      <c r="L17">
        <v>36191</v>
      </c>
      <c r="N17" s="92"/>
      <c r="O17" t="s">
        <v>124</v>
      </c>
      <c r="P17">
        <v>1139</v>
      </c>
      <c r="Q17">
        <v>223</v>
      </c>
    </row>
    <row r="18" spans="1:17" x14ac:dyDescent="0.15">
      <c r="A18" t="str">
        <f t="shared" si="3"/>
        <v>202207MIX LEGUMES</v>
      </c>
      <c r="B18" s="85" t="s">
        <v>78</v>
      </c>
      <c r="C18">
        <v>102008</v>
      </c>
      <c r="D18">
        <f t="shared" si="1"/>
        <v>138418</v>
      </c>
      <c r="F18" t="s">
        <v>258</v>
      </c>
      <c r="G18" s="85" t="s">
        <v>78</v>
      </c>
      <c r="H18">
        <v>138418</v>
      </c>
      <c r="J18" t="s">
        <v>260</v>
      </c>
      <c r="K18">
        <v>21848</v>
      </c>
      <c r="L18">
        <v>35499</v>
      </c>
      <c r="N18" s="92"/>
      <c r="O18" t="s">
        <v>78</v>
      </c>
      <c r="P18">
        <v>102008</v>
      </c>
      <c r="Q18">
        <v>138418</v>
      </c>
    </row>
    <row r="19" spans="1:17" x14ac:dyDescent="0.15">
      <c r="A19" t="str">
        <f t="shared" si="3"/>
        <v>202207VOLAILLE</v>
      </c>
      <c r="B19" s="85" t="s">
        <v>144</v>
      </c>
      <c r="C19">
        <v>99869</v>
      </c>
      <c r="D19">
        <f t="shared" si="1"/>
        <v>36191</v>
      </c>
      <c r="F19" t="s">
        <v>259</v>
      </c>
      <c r="G19" s="85" t="s">
        <v>144</v>
      </c>
      <c r="H19">
        <v>36191</v>
      </c>
      <c r="J19" t="s">
        <v>261</v>
      </c>
      <c r="K19">
        <v>203142</v>
      </c>
      <c r="L19">
        <v>263869</v>
      </c>
      <c r="N19" s="92"/>
      <c r="O19" t="s">
        <v>144</v>
      </c>
      <c r="P19">
        <v>99869</v>
      </c>
      <c r="Q19">
        <v>36191</v>
      </c>
    </row>
    <row r="20" spans="1:17" x14ac:dyDescent="0.15">
      <c r="B20" s="24">
        <v>202208</v>
      </c>
      <c r="C20">
        <v>503449</v>
      </c>
      <c r="G20" s="17" t="s">
        <v>186</v>
      </c>
      <c r="H20">
        <v>508099</v>
      </c>
      <c r="J20" t="s">
        <v>262</v>
      </c>
      <c r="K20">
        <v>1458</v>
      </c>
      <c r="L20">
        <v>5286</v>
      </c>
    </row>
    <row r="21" spans="1:17" x14ac:dyDescent="0.15">
      <c r="A21" t="str">
        <f>_xlfn.CONCAT($B$20,B21)</f>
        <v>202208BOULANGERIE</v>
      </c>
      <c r="B21" s="85" t="s">
        <v>7</v>
      </c>
      <c r="C21">
        <v>21848</v>
      </c>
      <c r="D21">
        <f t="shared" si="1"/>
        <v>35499</v>
      </c>
      <c r="F21" t="s">
        <v>260</v>
      </c>
      <c r="G21" s="85" t="s">
        <v>7</v>
      </c>
      <c r="H21">
        <v>35499</v>
      </c>
      <c r="J21" t="s">
        <v>263</v>
      </c>
      <c r="K21">
        <v>124671</v>
      </c>
      <c r="L21">
        <v>168996</v>
      </c>
      <c r="N21" s="92">
        <v>202208</v>
      </c>
      <c r="O21" t="s">
        <v>7</v>
      </c>
      <c r="P21">
        <v>21848</v>
      </c>
      <c r="Q21">
        <v>35499</v>
      </c>
    </row>
    <row r="22" spans="1:17" x14ac:dyDescent="0.15">
      <c r="A22" t="str">
        <f t="shared" ref="A22:A25" si="4">_xlfn.CONCAT($B$20,B22)</f>
        <v>202208CREMERIE</v>
      </c>
      <c r="B22" s="85" t="s">
        <v>37</v>
      </c>
      <c r="C22">
        <v>203142</v>
      </c>
      <c r="D22">
        <f t="shared" si="1"/>
        <v>263869</v>
      </c>
      <c r="F22" t="s">
        <v>261</v>
      </c>
      <c r="G22" s="85" t="s">
        <v>37</v>
      </c>
      <c r="H22">
        <v>263869</v>
      </c>
      <c r="J22" t="s">
        <v>264</v>
      </c>
      <c r="K22">
        <v>152330</v>
      </c>
      <c r="L22">
        <v>34449</v>
      </c>
      <c r="N22" s="92"/>
      <c r="O22" t="s">
        <v>37</v>
      </c>
      <c r="P22">
        <v>203142</v>
      </c>
      <c r="Q22">
        <v>263869</v>
      </c>
    </row>
    <row r="23" spans="1:17" x14ac:dyDescent="0.15">
      <c r="A23" t="str">
        <f t="shared" si="4"/>
        <v>202208EMBALLAGES</v>
      </c>
      <c r="B23" s="85" t="s">
        <v>124</v>
      </c>
      <c r="C23">
        <v>1458</v>
      </c>
      <c r="D23">
        <f t="shared" si="1"/>
        <v>5286</v>
      </c>
      <c r="F23" t="s">
        <v>262</v>
      </c>
      <c r="G23" s="85" t="s">
        <v>124</v>
      </c>
      <c r="H23">
        <v>5286</v>
      </c>
      <c r="J23" t="s">
        <v>265</v>
      </c>
      <c r="K23">
        <v>82400</v>
      </c>
      <c r="L23">
        <v>93907</v>
      </c>
      <c r="N23" s="92"/>
      <c r="O23" t="s">
        <v>124</v>
      </c>
      <c r="P23">
        <v>1458</v>
      </c>
      <c r="Q23">
        <v>5286</v>
      </c>
    </row>
    <row r="24" spans="1:17" x14ac:dyDescent="0.15">
      <c r="A24" t="str">
        <f t="shared" si="4"/>
        <v>202208MIX LEGUMES</v>
      </c>
      <c r="B24" s="85" t="s">
        <v>78</v>
      </c>
      <c r="C24">
        <v>124671</v>
      </c>
      <c r="D24">
        <f t="shared" si="1"/>
        <v>168996</v>
      </c>
      <c r="F24" t="s">
        <v>263</v>
      </c>
      <c r="G24" s="85" t="s">
        <v>78</v>
      </c>
      <c r="H24">
        <v>168996</v>
      </c>
      <c r="J24" t="s">
        <v>266</v>
      </c>
      <c r="K24">
        <v>282669</v>
      </c>
      <c r="L24">
        <v>261388</v>
      </c>
      <c r="N24" s="92"/>
      <c r="O24" t="s">
        <v>78</v>
      </c>
      <c r="P24">
        <v>124671</v>
      </c>
      <c r="Q24">
        <v>168996</v>
      </c>
    </row>
    <row r="25" spans="1:17" x14ac:dyDescent="0.15">
      <c r="A25" t="str">
        <f t="shared" si="4"/>
        <v>202208VOLAILLE</v>
      </c>
      <c r="B25" s="85" t="s">
        <v>144</v>
      </c>
      <c r="C25">
        <v>152330</v>
      </c>
      <c r="D25">
        <f t="shared" si="1"/>
        <v>34449</v>
      </c>
      <c r="F25" t="s">
        <v>264</v>
      </c>
      <c r="G25" s="85" t="s">
        <v>144</v>
      </c>
      <c r="H25">
        <v>34449</v>
      </c>
      <c r="J25" t="s">
        <v>267</v>
      </c>
      <c r="K25">
        <v>3079</v>
      </c>
      <c r="L25">
        <v>1683</v>
      </c>
      <c r="N25" s="92"/>
      <c r="O25" t="s">
        <v>144</v>
      </c>
      <c r="P25">
        <v>152330</v>
      </c>
      <c r="Q25">
        <v>34449</v>
      </c>
    </row>
    <row r="26" spans="1:17" x14ac:dyDescent="0.15">
      <c r="B26" s="24">
        <v>202209</v>
      </c>
      <c r="C26">
        <v>711535</v>
      </c>
      <c r="G26" s="17" t="s">
        <v>187</v>
      </c>
      <c r="H26">
        <v>685728</v>
      </c>
      <c r="J26" t="s">
        <v>268</v>
      </c>
      <c r="K26">
        <v>145067</v>
      </c>
      <c r="L26">
        <v>266025</v>
      </c>
    </row>
    <row r="27" spans="1:17" x14ac:dyDescent="0.15">
      <c r="A27" t="str">
        <f>_xlfn.CONCAT($B$26,B27)</f>
        <v>202209BOULANGERIE</v>
      </c>
      <c r="B27" s="85" t="s">
        <v>7</v>
      </c>
      <c r="C27">
        <v>82400</v>
      </c>
      <c r="D27">
        <f t="shared" si="1"/>
        <v>93907</v>
      </c>
      <c r="F27" t="s">
        <v>265</v>
      </c>
      <c r="G27" s="85" t="s">
        <v>7</v>
      </c>
      <c r="H27">
        <v>93907</v>
      </c>
      <c r="J27" t="s">
        <v>269</v>
      </c>
      <c r="K27">
        <v>198320</v>
      </c>
      <c r="L27">
        <v>62725</v>
      </c>
      <c r="N27" s="92">
        <v>202209</v>
      </c>
      <c r="O27" t="s">
        <v>7</v>
      </c>
      <c r="P27">
        <v>82400</v>
      </c>
      <c r="Q27">
        <v>93907</v>
      </c>
    </row>
    <row r="28" spans="1:17" x14ac:dyDescent="0.15">
      <c r="A28" t="str">
        <f t="shared" ref="A28:A31" si="5">_xlfn.CONCAT($B$26,B28)</f>
        <v>202209CREMERIE</v>
      </c>
      <c r="B28" s="85" t="s">
        <v>37</v>
      </c>
      <c r="C28">
        <v>282669</v>
      </c>
      <c r="D28">
        <f t="shared" si="1"/>
        <v>261388</v>
      </c>
      <c r="F28" t="s">
        <v>266</v>
      </c>
      <c r="G28" s="85" t="s">
        <v>37</v>
      </c>
      <c r="H28">
        <v>261388</v>
      </c>
      <c r="J28" t="s">
        <v>270</v>
      </c>
      <c r="K28">
        <v>81479</v>
      </c>
      <c r="L28">
        <v>107127</v>
      </c>
      <c r="N28" s="92"/>
      <c r="O28" t="s">
        <v>37</v>
      </c>
      <c r="P28">
        <v>282669</v>
      </c>
      <c r="Q28">
        <v>261388</v>
      </c>
    </row>
    <row r="29" spans="1:17" x14ac:dyDescent="0.15">
      <c r="A29" t="str">
        <f t="shared" si="5"/>
        <v>202209EMBALLAGES</v>
      </c>
      <c r="B29" s="85" t="s">
        <v>124</v>
      </c>
      <c r="C29">
        <v>3079</v>
      </c>
      <c r="D29">
        <f t="shared" si="1"/>
        <v>1683</v>
      </c>
      <c r="F29" t="s">
        <v>267</v>
      </c>
      <c r="G29" s="85" t="s">
        <v>124</v>
      </c>
      <c r="H29">
        <v>1683</v>
      </c>
      <c r="J29" t="s">
        <v>271</v>
      </c>
      <c r="K29">
        <v>306738</v>
      </c>
      <c r="L29">
        <v>344165</v>
      </c>
      <c r="N29" s="92"/>
      <c r="O29" t="s">
        <v>124</v>
      </c>
      <c r="P29">
        <v>3079</v>
      </c>
      <c r="Q29">
        <v>1683</v>
      </c>
    </row>
    <row r="30" spans="1:17" x14ac:dyDescent="0.15">
      <c r="A30" t="str">
        <f t="shared" si="5"/>
        <v>202209MIX LEGUMES</v>
      </c>
      <c r="B30" s="85" t="s">
        <v>78</v>
      </c>
      <c r="C30">
        <v>145067</v>
      </c>
      <c r="D30">
        <f t="shared" si="1"/>
        <v>266025</v>
      </c>
      <c r="F30" t="s">
        <v>268</v>
      </c>
      <c r="G30" s="85" t="s">
        <v>78</v>
      </c>
      <c r="H30">
        <v>266025</v>
      </c>
      <c r="J30" t="s">
        <v>272</v>
      </c>
      <c r="K30">
        <v>3217</v>
      </c>
      <c r="L30">
        <v>2740</v>
      </c>
      <c r="N30" s="92"/>
      <c r="O30" t="s">
        <v>78</v>
      </c>
      <c r="P30">
        <v>145067</v>
      </c>
      <c r="Q30">
        <v>266025</v>
      </c>
    </row>
    <row r="31" spans="1:17" x14ac:dyDescent="0.15">
      <c r="A31" t="str">
        <f t="shared" si="5"/>
        <v>202209VOLAILLE</v>
      </c>
      <c r="B31" s="85" t="s">
        <v>144</v>
      </c>
      <c r="C31">
        <v>198320</v>
      </c>
      <c r="D31">
        <f t="shared" si="1"/>
        <v>62725</v>
      </c>
      <c r="F31" t="s">
        <v>269</v>
      </c>
      <c r="G31" s="85" t="s">
        <v>144</v>
      </c>
      <c r="H31">
        <v>62725</v>
      </c>
      <c r="J31" t="s">
        <v>273</v>
      </c>
      <c r="K31">
        <v>169908</v>
      </c>
      <c r="L31">
        <v>322744</v>
      </c>
      <c r="N31" s="92"/>
      <c r="O31" t="s">
        <v>144</v>
      </c>
      <c r="P31">
        <v>198320</v>
      </c>
      <c r="Q31">
        <v>62725</v>
      </c>
    </row>
    <row r="32" spans="1:17" x14ac:dyDescent="0.15">
      <c r="B32" s="24">
        <v>202210</v>
      </c>
      <c r="C32">
        <v>812164</v>
      </c>
      <c r="G32" s="17" t="s">
        <v>188</v>
      </c>
      <c r="H32">
        <v>898975</v>
      </c>
      <c r="J32" t="s">
        <v>274</v>
      </c>
      <c r="K32">
        <v>250822</v>
      </c>
      <c r="L32">
        <v>122199</v>
      </c>
    </row>
    <row r="33" spans="1:17" x14ac:dyDescent="0.15">
      <c r="A33" t="str">
        <f>_xlfn.CONCAT($B$32,B33)</f>
        <v>202210BOULANGERIE</v>
      </c>
      <c r="B33" s="85" t="s">
        <v>7</v>
      </c>
      <c r="C33">
        <v>81479</v>
      </c>
      <c r="D33">
        <f t="shared" si="1"/>
        <v>107127</v>
      </c>
      <c r="F33" t="s">
        <v>270</v>
      </c>
      <c r="G33" s="85" t="s">
        <v>7</v>
      </c>
      <c r="H33">
        <v>107127</v>
      </c>
      <c r="J33" t="s">
        <v>275</v>
      </c>
      <c r="K33">
        <v>86456</v>
      </c>
      <c r="L33">
        <v>86813</v>
      </c>
      <c r="N33" s="92">
        <v>202210</v>
      </c>
      <c r="O33" t="s">
        <v>7</v>
      </c>
      <c r="P33">
        <v>81479</v>
      </c>
      <c r="Q33">
        <v>107127</v>
      </c>
    </row>
    <row r="34" spans="1:17" x14ac:dyDescent="0.15">
      <c r="A34" t="str">
        <f t="shared" ref="A34:A37" si="6">_xlfn.CONCAT($B$32,B34)</f>
        <v>202210CREMERIE</v>
      </c>
      <c r="B34" s="85" t="s">
        <v>37</v>
      </c>
      <c r="C34">
        <v>306738</v>
      </c>
      <c r="D34">
        <f t="shared" si="1"/>
        <v>344165</v>
      </c>
      <c r="F34" t="s">
        <v>271</v>
      </c>
      <c r="G34" s="85" t="s">
        <v>37</v>
      </c>
      <c r="H34">
        <v>344165</v>
      </c>
      <c r="J34" t="s">
        <v>276</v>
      </c>
      <c r="K34">
        <v>321679</v>
      </c>
      <c r="L34">
        <v>301152</v>
      </c>
      <c r="N34" s="92"/>
      <c r="O34" t="s">
        <v>37</v>
      </c>
      <c r="P34">
        <v>306738</v>
      </c>
      <c r="Q34">
        <v>344165</v>
      </c>
    </row>
    <row r="35" spans="1:17" x14ac:dyDescent="0.15">
      <c r="A35" t="str">
        <f t="shared" si="6"/>
        <v>202210EMBALLAGES</v>
      </c>
      <c r="B35" s="85" t="s">
        <v>124</v>
      </c>
      <c r="C35">
        <v>3217</v>
      </c>
      <c r="D35">
        <f t="shared" si="1"/>
        <v>2740</v>
      </c>
      <c r="F35" t="s">
        <v>272</v>
      </c>
      <c r="G35" s="85" t="s">
        <v>124</v>
      </c>
      <c r="H35">
        <v>2740</v>
      </c>
      <c r="J35" t="s">
        <v>277</v>
      </c>
      <c r="K35">
        <v>3819</v>
      </c>
      <c r="L35">
        <v>5869</v>
      </c>
      <c r="N35" s="92"/>
      <c r="O35" t="s">
        <v>124</v>
      </c>
      <c r="P35">
        <v>3217</v>
      </c>
      <c r="Q35">
        <v>2740</v>
      </c>
    </row>
    <row r="36" spans="1:17" x14ac:dyDescent="0.15">
      <c r="A36" t="str">
        <f t="shared" si="6"/>
        <v>202210MIX LEGUMES</v>
      </c>
      <c r="B36" s="85" t="s">
        <v>78</v>
      </c>
      <c r="C36">
        <v>169908</v>
      </c>
      <c r="D36">
        <f t="shared" si="1"/>
        <v>322744</v>
      </c>
      <c r="F36" t="s">
        <v>273</v>
      </c>
      <c r="G36" s="85" t="s">
        <v>78</v>
      </c>
      <c r="H36">
        <v>322744</v>
      </c>
      <c r="J36" t="s">
        <v>278</v>
      </c>
      <c r="K36">
        <v>160318</v>
      </c>
      <c r="L36">
        <v>285198</v>
      </c>
      <c r="N36" s="92"/>
      <c r="O36" t="s">
        <v>78</v>
      </c>
      <c r="P36">
        <v>169908</v>
      </c>
      <c r="Q36">
        <v>322744</v>
      </c>
    </row>
    <row r="37" spans="1:17" x14ac:dyDescent="0.15">
      <c r="A37" t="str">
        <f t="shared" si="6"/>
        <v>202210VOLAILLE</v>
      </c>
      <c r="B37" s="85" t="s">
        <v>144</v>
      </c>
      <c r="C37">
        <v>250822</v>
      </c>
      <c r="D37">
        <f t="shared" si="1"/>
        <v>122199</v>
      </c>
      <c r="F37" t="s">
        <v>274</v>
      </c>
      <c r="G37" s="85" t="s">
        <v>144</v>
      </c>
      <c r="H37">
        <v>122199</v>
      </c>
      <c r="J37" t="s">
        <v>279</v>
      </c>
      <c r="K37">
        <v>224523</v>
      </c>
      <c r="L37">
        <v>109601</v>
      </c>
      <c r="N37" s="92"/>
      <c r="O37" t="s">
        <v>144</v>
      </c>
      <c r="P37">
        <v>250822</v>
      </c>
      <c r="Q37">
        <v>122199</v>
      </c>
    </row>
    <row r="38" spans="1:17" x14ac:dyDescent="0.15">
      <c r="B38" s="24">
        <v>202211</v>
      </c>
      <c r="C38">
        <v>796795</v>
      </c>
      <c r="G38" s="17" t="s">
        <v>189</v>
      </c>
      <c r="H38">
        <v>788633</v>
      </c>
      <c r="J38" t="s">
        <v>280</v>
      </c>
      <c r="K38">
        <v>85156</v>
      </c>
      <c r="L38">
        <v>120105</v>
      </c>
    </row>
    <row r="39" spans="1:17" x14ac:dyDescent="0.15">
      <c r="A39" t="str">
        <f>_xlfn.CONCAT($B$38,B39)</f>
        <v>202211BOULANGERIE</v>
      </c>
      <c r="B39" s="85" t="s">
        <v>7</v>
      </c>
      <c r="C39">
        <v>86456</v>
      </c>
      <c r="D39">
        <f t="shared" si="1"/>
        <v>86813</v>
      </c>
      <c r="F39" t="s">
        <v>275</v>
      </c>
      <c r="G39" s="85" t="s">
        <v>7</v>
      </c>
      <c r="H39">
        <v>86813</v>
      </c>
      <c r="J39" t="s">
        <v>281</v>
      </c>
      <c r="K39">
        <v>323654</v>
      </c>
      <c r="L39">
        <v>359044</v>
      </c>
      <c r="N39" s="92">
        <v>202211</v>
      </c>
      <c r="O39" t="s">
        <v>7</v>
      </c>
      <c r="P39">
        <v>86456</v>
      </c>
      <c r="Q39">
        <v>86813</v>
      </c>
    </row>
    <row r="40" spans="1:17" x14ac:dyDescent="0.15">
      <c r="A40" t="str">
        <f t="shared" ref="A40:A43" si="7">_xlfn.CONCAT($B$38,B40)</f>
        <v>202211CREMERIE</v>
      </c>
      <c r="B40" s="85" t="s">
        <v>37</v>
      </c>
      <c r="C40">
        <v>321679</v>
      </c>
      <c r="D40">
        <f t="shared" si="1"/>
        <v>301152</v>
      </c>
      <c r="F40" t="s">
        <v>276</v>
      </c>
      <c r="G40" s="85" t="s">
        <v>37</v>
      </c>
      <c r="H40">
        <v>301152</v>
      </c>
      <c r="J40" t="s">
        <v>282</v>
      </c>
      <c r="K40">
        <v>2802</v>
      </c>
      <c r="L40">
        <v>2693</v>
      </c>
      <c r="N40" s="92"/>
      <c r="O40" t="s">
        <v>37</v>
      </c>
      <c r="P40">
        <v>321679</v>
      </c>
      <c r="Q40">
        <v>301152</v>
      </c>
    </row>
    <row r="41" spans="1:17" x14ac:dyDescent="0.15">
      <c r="A41" t="str">
        <f t="shared" si="7"/>
        <v>202211EMBALLAGES</v>
      </c>
      <c r="B41" s="85" t="s">
        <v>124</v>
      </c>
      <c r="C41">
        <v>3819</v>
      </c>
      <c r="D41">
        <f t="shared" si="1"/>
        <v>5869</v>
      </c>
      <c r="F41" t="s">
        <v>277</v>
      </c>
      <c r="G41" s="85" t="s">
        <v>124</v>
      </c>
      <c r="H41">
        <v>5869</v>
      </c>
      <c r="J41" t="s">
        <v>283</v>
      </c>
      <c r="K41">
        <v>165754</v>
      </c>
      <c r="L41">
        <v>279783</v>
      </c>
      <c r="N41" s="92"/>
      <c r="O41" t="s">
        <v>124</v>
      </c>
      <c r="P41">
        <v>3819</v>
      </c>
      <c r="Q41">
        <v>5869</v>
      </c>
    </row>
    <row r="42" spans="1:17" x14ac:dyDescent="0.15">
      <c r="A42" t="str">
        <f t="shared" si="7"/>
        <v>202211MIX LEGUMES</v>
      </c>
      <c r="B42" s="85" t="s">
        <v>78</v>
      </c>
      <c r="C42">
        <v>160318</v>
      </c>
      <c r="D42">
        <f t="shared" si="1"/>
        <v>285198</v>
      </c>
      <c r="F42" t="s">
        <v>278</v>
      </c>
      <c r="G42" s="85" t="s">
        <v>78</v>
      </c>
      <c r="H42">
        <v>285198</v>
      </c>
      <c r="J42" t="s">
        <v>284</v>
      </c>
      <c r="K42">
        <v>224096</v>
      </c>
      <c r="L42">
        <v>57991</v>
      </c>
      <c r="N42" s="92"/>
      <c r="O42" t="s">
        <v>78</v>
      </c>
      <c r="P42">
        <v>160318</v>
      </c>
      <c r="Q42">
        <v>285198</v>
      </c>
    </row>
    <row r="43" spans="1:17" x14ac:dyDescent="0.15">
      <c r="A43" t="str">
        <f t="shared" si="7"/>
        <v>202211VOLAILLE</v>
      </c>
      <c r="B43" s="85" t="s">
        <v>144</v>
      </c>
      <c r="C43">
        <v>224523</v>
      </c>
      <c r="D43">
        <f t="shared" si="1"/>
        <v>109601</v>
      </c>
      <c r="F43" t="s">
        <v>279</v>
      </c>
      <c r="G43" s="85" t="s">
        <v>144</v>
      </c>
      <c r="H43">
        <v>109601</v>
      </c>
      <c r="N43" s="92"/>
      <c r="O43" t="s">
        <v>144</v>
      </c>
      <c r="P43">
        <v>224523</v>
      </c>
      <c r="Q43">
        <v>109601</v>
      </c>
    </row>
    <row r="44" spans="1:17" x14ac:dyDescent="0.15">
      <c r="B44" s="24">
        <v>202212</v>
      </c>
      <c r="C44">
        <v>801462</v>
      </c>
      <c r="G44" s="17" t="s">
        <v>190</v>
      </c>
      <c r="H44">
        <v>819616</v>
      </c>
    </row>
    <row r="45" spans="1:17" x14ac:dyDescent="0.15">
      <c r="A45" t="str">
        <f>_xlfn.CONCAT($B$44,B45)</f>
        <v>202212BOULANGERIE</v>
      </c>
      <c r="B45" s="85" t="s">
        <v>7</v>
      </c>
      <c r="C45">
        <v>85156</v>
      </c>
      <c r="D45">
        <f t="shared" si="1"/>
        <v>120105</v>
      </c>
      <c r="F45" t="s">
        <v>280</v>
      </c>
      <c r="G45" s="85" t="s">
        <v>7</v>
      </c>
      <c r="H45">
        <v>120105</v>
      </c>
      <c r="N45" s="92">
        <v>202212</v>
      </c>
      <c r="O45" t="s">
        <v>7</v>
      </c>
      <c r="P45">
        <v>85156</v>
      </c>
      <c r="Q45">
        <v>120105</v>
      </c>
    </row>
    <row r="46" spans="1:17" x14ac:dyDescent="0.15">
      <c r="A46" t="str">
        <f t="shared" ref="A46:A49" si="8">_xlfn.CONCAT($B$44,B46)</f>
        <v>202212CREMERIE</v>
      </c>
      <c r="B46" s="85" t="s">
        <v>37</v>
      </c>
      <c r="C46">
        <v>323654</v>
      </c>
      <c r="D46">
        <f t="shared" si="1"/>
        <v>359044</v>
      </c>
      <c r="F46" t="s">
        <v>281</v>
      </c>
      <c r="G46" s="85" t="s">
        <v>37</v>
      </c>
      <c r="H46">
        <v>359044</v>
      </c>
      <c r="N46" s="92"/>
      <c r="O46" t="s">
        <v>37</v>
      </c>
      <c r="P46">
        <v>323654</v>
      </c>
      <c r="Q46">
        <v>359044</v>
      </c>
    </row>
    <row r="47" spans="1:17" x14ac:dyDescent="0.15">
      <c r="A47" t="str">
        <f t="shared" si="8"/>
        <v>202212EMBALLAGES</v>
      </c>
      <c r="B47" s="85" t="s">
        <v>124</v>
      </c>
      <c r="C47">
        <v>2802</v>
      </c>
      <c r="D47">
        <f t="shared" si="1"/>
        <v>2693</v>
      </c>
      <c r="F47" t="s">
        <v>282</v>
      </c>
      <c r="G47" s="85" t="s">
        <v>124</v>
      </c>
      <c r="H47">
        <v>2693</v>
      </c>
      <c r="L47" s="18" t="s">
        <v>204</v>
      </c>
      <c r="N47" s="92"/>
      <c r="O47" t="s">
        <v>124</v>
      </c>
      <c r="P47">
        <v>2802</v>
      </c>
      <c r="Q47">
        <v>2693</v>
      </c>
    </row>
    <row r="48" spans="1:17" x14ac:dyDescent="0.15">
      <c r="A48" t="str">
        <f t="shared" si="8"/>
        <v>202212MIX LEGUMES</v>
      </c>
      <c r="B48" s="85" t="s">
        <v>78</v>
      </c>
      <c r="C48">
        <v>165754</v>
      </c>
      <c r="D48">
        <f t="shared" si="1"/>
        <v>279783</v>
      </c>
      <c r="F48" t="s">
        <v>283</v>
      </c>
      <c r="G48" s="85" t="s">
        <v>78</v>
      </c>
      <c r="H48">
        <v>279783</v>
      </c>
      <c r="N48" s="92"/>
      <c r="O48" t="s">
        <v>78</v>
      </c>
      <c r="P48">
        <v>165754</v>
      </c>
      <c r="Q48">
        <v>279783</v>
      </c>
    </row>
    <row r="49" spans="1:17" x14ac:dyDescent="0.15">
      <c r="A49" t="str">
        <f t="shared" si="8"/>
        <v>202212VOLAILLE</v>
      </c>
      <c r="B49" s="85" t="s">
        <v>144</v>
      </c>
      <c r="C49">
        <v>224096</v>
      </c>
      <c r="D49">
        <f t="shared" si="1"/>
        <v>57991</v>
      </c>
      <c r="F49" t="s">
        <v>284</v>
      </c>
      <c r="G49" s="85" t="s">
        <v>144</v>
      </c>
      <c r="H49">
        <v>57991</v>
      </c>
      <c r="N49" s="92"/>
      <c r="O49" t="s">
        <v>144</v>
      </c>
      <c r="P49">
        <v>224096</v>
      </c>
      <c r="Q49">
        <v>57991</v>
      </c>
    </row>
    <row r="50" spans="1:17" x14ac:dyDescent="0.15">
      <c r="B50" s="24">
        <v>202301</v>
      </c>
      <c r="C50">
        <v>117297</v>
      </c>
      <c r="G50" s="17" t="s">
        <v>191</v>
      </c>
      <c r="H50">
        <v>697323</v>
      </c>
    </row>
    <row r="51" spans="1:17" x14ac:dyDescent="0.15">
      <c r="A51" t="str">
        <f>_xlfn.CONCAT($B$50,B51)</f>
        <v>202301BOULANGERIE</v>
      </c>
      <c r="B51" s="85" t="s">
        <v>7</v>
      </c>
      <c r="C51">
        <v>13769</v>
      </c>
      <c r="D51">
        <f t="shared" si="1"/>
        <v>41779</v>
      </c>
      <c r="F51" t="s">
        <v>285</v>
      </c>
      <c r="G51" s="85" t="s">
        <v>7</v>
      </c>
      <c r="H51">
        <v>41779</v>
      </c>
      <c r="N51" s="92">
        <v>202301</v>
      </c>
      <c r="O51" t="s">
        <v>7</v>
      </c>
      <c r="P51">
        <v>13769</v>
      </c>
      <c r="Q51">
        <v>41779</v>
      </c>
    </row>
    <row r="52" spans="1:17" x14ac:dyDescent="0.15">
      <c r="A52" t="str">
        <f t="shared" ref="A52:A55" si="9">_xlfn.CONCAT($B$50,B52)</f>
        <v>202301CREMERIE</v>
      </c>
      <c r="B52" s="85" t="s">
        <v>37</v>
      </c>
      <c r="C52">
        <v>42867</v>
      </c>
      <c r="D52">
        <f t="shared" si="1"/>
        <v>261406</v>
      </c>
      <c r="F52" t="s">
        <v>286</v>
      </c>
      <c r="G52" s="85" t="s">
        <v>37</v>
      </c>
      <c r="H52">
        <v>261406</v>
      </c>
      <c r="N52" s="92"/>
      <c r="O52" t="s">
        <v>37</v>
      </c>
      <c r="P52">
        <v>42867</v>
      </c>
      <c r="Q52">
        <v>261406</v>
      </c>
    </row>
    <row r="53" spans="1:17" x14ac:dyDescent="0.15">
      <c r="A53" t="str">
        <f t="shared" si="9"/>
        <v>202301EMBALLAGES</v>
      </c>
      <c r="B53" s="85" t="s">
        <v>124</v>
      </c>
      <c r="C53">
        <v>379</v>
      </c>
      <c r="D53">
        <f t="shared" si="1"/>
        <v>975</v>
      </c>
      <c r="F53" t="s">
        <v>287</v>
      </c>
      <c r="G53" s="85" t="s">
        <v>124</v>
      </c>
      <c r="H53">
        <v>975</v>
      </c>
      <c r="N53" s="92"/>
      <c r="O53" t="s">
        <v>124</v>
      </c>
      <c r="P53">
        <v>379</v>
      </c>
      <c r="Q53">
        <v>975</v>
      </c>
    </row>
    <row r="54" spans="1:17" x14ac:dyDescent="0.15">
      <c r="A54" t="str">
        <f t="shared" si="9"/>
        <v>202301MIX LEGUMES</v>
      </c>
      <c r="B54" s="85" t="s">
        <v>78</v>
      </c>
      <c r="C54">
        <v>23420</v>
      </c>
      <c r="D54">
        <f t="shared" si="1"/>
        <v>305936</v>
      </c>
      <c r="F54" t="s">
        <v>288</v>
      </c>
      <c r="G54" s="85" t="s">
        <v>78</v>
      </c>
      <c r="H54">
        <v>305936</v>
      </c>
      <c r="N54" s="92"/>
      <c r="O54" t="s">
        <v>78</v>
      </c>
      <c r="P54">
        <v>23420</v>
      </c>
      <c r="Q54">
        <v>305936</v>
      </c>
    </row>
    <row r="55" spans="1:17" x14ac:dyDescent="0.15">
      <c r="A55" t="str">
        <f t="shared" si="9"/>
        <v>202301VOLAILLE</v>
      </c>
      <c r="B55" s="85" t="s">
        <v>144</v>
      </c>
      <c r="C55">
        <v>36862</v>
      </c>
      <c r="D55">
        <f t="shared" si="1"/>
        <v>87227</v>
      </c>
      <c r="F55" t="s">
        <v>289</v>
      </c>
      <c r="G55" s="85" t="s">
        <v>144</v>
      </c>
      <c r="H55">
        <v>87227</v>
      </c>
      <c r="N55" s="92"/>
      <c r="O55" t="s">
        <v>144</v>
      </c>
      <c r="P55">
        <v>36862</v>
      </c>
      <c r="Q55">
        <v>87227</v>
      </c>
    </row>
    <row r="56" spans="1:17" x14ac:dyDescent="0.15">
      <c r="B56" s="24" t="s">
        <v>168</v>
      </c>
      <c r="C56">
        <v>5618124</v>
      </c>
      <c r="D56">
        <f>SUM(D3:D55)</f>
        <v>6097357</v>
      </c>
      <c r="G56" s="17" t="s">
        <v>168</v>
      </c>
      <c r="H56">
        <v>6097357</v>
      </c>
    </row>
    <row r="60" spans="1:17" x14ac:dyDescent="0.15">
      <c r="B60" s="20" t="s">
        <v>292</v>
      </c>
      <c r="C60" s="41">
        <f>C56</f>
        <v>5618124</v>
      </c>
    </row>
    <row r="61" spans="1:17" x14ac:dyDescent="0.15">
      <c r="B61" s="20" t="s">
        <v>293</v>
      </c>
      <c r="C61" s="41">
        <f>H56</f>
        <v>6097357</v>
      </c>
    </row>
    <row r="62" spans="1:17" x14ac:dyDescent="0.15">
      <c r="B62" s="20" t="s">
        <v>291</v>
      </c>
      <c r="C62" s="41">
        <f>C61-C60</f>
        <v>479233</v>
      </c>
    </row>
    <row r="63" spans="1:17" x14ac:dyDescent="0.15">
      <c r="B63" s="18"/>
    </row>
    <row r="65" spans="1:3" x14ac:dyDescent="0.15">
      <c r="A65" s="41"/>
      <c r="B65" s="20" t="s">
        <v>294</v>
      </c>
      <c r="C65" s="20" t="s">
        <v>295</v>
      </c>
    </row>
    <row r="66" spans="1:3" x14ac:dyDescent="0.15">
      <c r="A66" s="20" t="s">
        <v>296</v>
      </c>
      <c r="B66" s="87">
        <f>(C50-C2)/C2</f>
        <v>-0.81395986949894761</v>
      </c>
      <c r="C66" s="87">
        <f>(H50-H2)/H2</f>
        <v>2.1865410710988537E-2</v>
      </c>
    </row>
    <row r="67" spans="1:3" x14ac:dyDescent="0.15">
      <c r="A67" s="20" t="s">
        <v>297</v>
      </c>
      <c r="B67" s="41">
        <f>C50-C2</f>
        <v>-513196</v>
      </c>
      <c r="C67" s="41">
        <f>H50-H2</f>
        <v>14921</v>
      </c>
    </row>
  </sheetData>
  <mergeCells count="9">
    <mergeCell ref="N51:N55"/>
    <mergeCell ref="N45:N49"/>
    <mergeCell ref="N39:N43"/>
    <mergeCell ref="N33:N37"/>
    <mergeCell ref="N3:N7"/>
    <mergeCell ref="N9:N13"/>
    <mergeCell ref="N15:N19"/>
    <mergeCell ref="N21:N25"/>
    <mergeCell ref="N27:N3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D59E-B465-AB44-A8AA-FB0AD03A4AC0}">
  <dimension ref="A3:M19"/>
  <sheetViews>
    <sheetView workbookViewId="0">
      <selection activeCell="G16" sqref="G16"/>
    </sheetView>
  </sheetViews>
  <sheetFormatPr baseColWidth="10" defaultRowHeight="13" x14ac:dyDescent="0.15"/>
  <cols>
    <col min="1" max="1" width="24" customWidth="1"/>
    <col min="2" max="2" width="22.1640625" bestFit="1" customWidth="1"/>
    <col min="3" max="3" width="12.1640625" bestFit="1" customWidth="1"/>
    <col min="4" max="4" width="13" bestFit="1" customWidth="1"/>
    <col min="5" max="5" width="13.1640625" bestFit="1" customWidth="1"/>
    <col min="6" max="6" width="11.6640625" bestFit="1" customWidth="1"/>
    <col min="7" max="7" width="12.1640625" bestFit="1" customWidth="1"/>
    <col min="8" max="10" width="7.1640625" bestFit="1" customWidth="1"/>
    <col min="11" max="11" width="19.83203125" customWidth="1"/>
    <col min="12" max="18" width="26.6640625" bestFit="1" customWidth="1"/>
    <col min="19" max="19" width="22.83203125" bestFit="1" customWidth="1"/>
    <col min="20" max="20" width="31.1640625" bestFit="1" customWidth="1"/>
    <col min="21" max="21" width="14.5" bestFit="1" customWidth="1"/>
    <col min="22" max="22" width="14.6640625" bestFit="1" customWidth="1"/>
    <col min="23" max="30" width="7.1640625" bestFit="1" customWidth="1"/>
    <col min="31" max="31" width="17.5" bestFit="1" customWidth="1"/>
    <col min="32" max="32" width="14.83203125" bestFit="1" customWidth="1"/>
    <col min="33" max="40" width="7.1640625" bestFit="1" customWidth="1"/>
    <col min="41" max="41" width="17.6640625" bestFit="1" customWidth="1"/>
    <col min="42" max="42" width="11.33203125" bestFit="1" customWidth="1"/>
    <col min="43" max="50" width="7.1640625" bestFit="1" customWidth="1"/>
    <col min="51" max="51" width="14" bestFit="1" customWidth="1"/>
    <col min="52" max="52" width="11.5" bestFit="1" customWidth="1"/>
    <col min="53" max="128" width="7.1640625" bestFit="1" customWidth="1"/>
    <col min="129" max="129" width="18.1640625" bestFit="1" customWidth="1"/>
    <col min="130" max="130" width="11.83203125" bestFit="1" customWidth="1"/>
    <col min="131" max="317" width="7.1640625" bestFit="1" customWidth="1"/>
    <col min="318" max="318" width="14.5" bestFit="1" customWidth="1"/>
    <col min="319" max="319" width="14.6640625" bestFit="1" customWidth="1"/>
    <col min="320" max="343" width="7.1640625" bestFit="1" customWidth="1"/>
    <col min="344" max="344" width="17.5" bestFit="1" customWidth="1"/>
    <col min="345" max="345" width="14.83203125" bestFit="1" customWidth="1"/>
    <col min="346" max="459" width="7.1640625" bestFit="1" customWidth="1"/>
    <col min="460" max="460" width="17.6640625" bestFit="1" customWidth="1"/>
    <col min="461" max="461" width="11.33203125" bestFit="1" customWidth="1"/>
    <col min="462" max="524" width="7.1640625" bestFit="1" customWidth="1"/>
    <col min="525" max="525" width="14" bestFit="1" customWidth="1"/>
    <col min="526" max="526" width="11.5" bestFit="1" customWidth="1"/>
  </cols>
  <sheetData>
    <row r="3" spans="1:13" x14ac:dyDescent="0.15">
      <c r="A3" s="16" t="s">
        <v>192</v>
      </c>
      <c r="B3" s="16" t="s">
        <v>170</v>
      </c>
    </row>
    <row r="4" spans="1:13" x14ac:dyDescent="0.15">
      <c r="A4" s="16" t="s">
        <v>167</v>
      </c>
      <c r="B4" t="s">
        <v>7</v>
      </c>
      <c r="C4" t="s">
        <v>37</v>
      </c>
      <c r="D4" t="s">
        <v>124</v>
      </c>
      <c r="E4" t="s">
        <v>78</v>
      </c>
      <c r="F4" t="s">
        <v>144</v>
      </c>
      <c r="G4" t="s">
        <v>168</v>
      </c>
    </row>
    <row r="5" spans="1:13" x14ac:dyDescent="0.15">
      <c r="A5" s="44" t="s">
        <v>183</v>
      </c>
      <c r="B5">
        <v>33</v>
      </c>
      <c r="C5">
        <v>139</v>
      </c>
      <c r="D5">
        <v>5</v>
      </c>
      <c r="E5">
        <v>54</v>
      </c>
      <c r="F5">
        <v>10</v>
      </c>
      <c r="G5">
        <v>241</v>
      </c>
    </row>
    <row r="6" spans="1:13" x14ac:dyDescent="0.15">
      <c r="A6" s="44" t="s">
        <v>184</v>
      </c>
      <c r="B6">
        <v>19</v>
      </c>
      <c r="C6">
        <v>147</v>
      </c>
      <c r="D6">
        <v>8</v>
      </c>
      <c r="E6">
        <v>39</v>
      </c>
      <c r="F6">
        <v>22</v>
      </c>
      <c r="G6">
        <v>235</v>
      </c>
    </row>
    <row r="7" spans="1:13" x14ac:dyDescent="0.15">
      <c r="A7" s="44" t="s">
        <v>185</v>
      </c>
      <c r="B7">
        <v>18</v>
      </c>
      <c r="C7">
        <v>135</v>
      </c>
      <c r="D7">
        <v>1</v>
      </c>
      <c r="E7">
        <v>24</v>
      </c>
      <c r="F7">
        <v>7</v>
      </c>
      <c r="G7">
        <v>185</v>
      </c>
    </row>
    <row r="8" spans="1:13" x14ac:dyDescent="0.15">
      <c r="A8" s="44" t="s">
        <v>186</v>
      </c>
      <c r="B8">
        <v>18</v>
      </c>
      <c r="C8">
        <v>171</v>
      </c>
      <c r="D8">
        <v>5</v>
      </c>
      <c r="E8">
        <v>36</v>
      </c>
      <c r="F8">
        <v>12</v>
      </c>
      <c r="G8">
        <v>242</v>
      </c>
      <c r="M8" s="18"/>
    </row>
    <row r="9" spans="1:13" x14ac:dyDescent="0.15">
      <c r="A9" s="44" t="s">
        <v>187</v>
      </c>
      <c r="B9">
        <v>44</v>
      </c>
      <c r="C9">
        <v>147</v>
      </c>
      <c r="D9">
        <v>3</v>
      </c>
      <c r="E9">
        <v>46</v>
      </c>
      <c r="F9">
        <v>16</v>
      </c>
      <c r="G9">
        <v>256</v>
      </c>
    </row>
    <row r="10" spans="1:13" x14ac:dyDescent="0.15">
      <c r="A10" s="44" t="s">
        <v>188</v>
      </c>
      <c r="B10">
        <v>41</v>
      </c>
      <c r="C10">
        <v>164</v>
      </c>
      <c r="D10">
        <v>6</v>
      </c>
      <c r="E10">
        <v>55</v>
      </c>
      <c r="F10">
        <v>24</v>
      </c>
      <c r="G10">
        <v>290</v>
      </c>
    </row>
    <row r="11" spans="1:13" x14ac:dyDescent="0.15">
      <c r="A11" s="44" t="s">
        <v>189</v>
      </c>
      <c r="B11">
        <v>33</v>
      </c>
      <c r="C11">
        <v>151</v>
      </c>
      <c r="D11">
        <v>8</v>
      </c>
      <c r="E11">
        <v>37</v>
      </c>
      <c r="F11">
        <v>9</v>
      </c>
      <c r="G11">
        <v>238</v>
      </c>
      <c r="K11" s="20" t="s">
        <v>175</v>
      </c>
    </row>
    <row r="12" spans="1:13" x14ac:dyDescent="0.15">
      <c r="A12" s="44" t="s">
        <v>190</v>
      </c>
      <c r="B12">
        <v>39</v>
      </c>
      <c r="C12">
        <v>167</v>
      </c>
      <c r="D12">
        <v>4</v>
      </c>
      <c r="E12">
        <v>45</v>
      </c>
      <c r="F12">
        <v>10</v>
      </c>
      <c r="G12">
        <v>265</v>
      </c>
      <c r="K12" s="87">
        <f>((G13-G5)/G5)</f>
        <v>-0.14522821576763487</v>
      </c>
    </row>
    <row r="13" spans="1:13" x14ac:dyDescent="0.15">
      <c r="A13" s="44" t="s">
        <v>191</v>
      </c>
      <c r="B13">
        <v>36</v>
      </c>
      <c r="C13">
        <v>122</v>
      </c>
      <c r="D13">
        <v>1</v>
      </c>
      <c r="E13">
        <v>36</v>
      </c>
      <c r="F13">
        <v>11</v>
      </c>
      <c r="G13">
        <v>206</v>
      </c>
    </row>
    <row r="14" spans="1:13" x14ac:dyDescent="0.15">
      <c r="A14" s="44" t="s">
        <v>168</v>
      </c>
      <c r="B14">
        <v>281</v>
      </c>
      <c r="C14">
        <v>1343</v>
      </c>
      <c r="D14">
        <v>41</v>
      </c>
      <c r="E14">
        <v>372</v>
      </c>
      <c r="F14">
        <v>121</v>
      </c>
      <c r="G14">
        <v>2158</v>
      </c>
    </row>
    <row r="16" spans="1:13" x14ac:dyDescent="0.15">
      <c r="A16" s="93" t="s">
        <v>215</v>
      </c>
      <c r="B16" s="41">
        <f>B13-B5</f>
        <v>3</v>
      </c>
      <c r="C16" s="41">
        <f t="shared" ref="C16:F16" si="0">C13-C5</f>
        <v>-17</v>
      </c>
      <c r="D16" s="41">
        <f t="shared" si="0"/>
        <v>-4</v>
      </c>
      <c r="E16" s="41">
        <f t="shared" si="0"/>
        <v>-18</v>
      </c>
      <c r="F16" s="41">
        <f t="shared" si="0"/>
        <v>1</v>
      </c>
      <c r="G16" s="94">
        <f>G5-G13</f>
        <v>35</v>
      </c>
    </row>
    <row r="17" spans="1:13" x14ac:dyDescent="0.15">
      <c r="A17" s="20" t="s">
        <v>242</v>
      </c>
      <c r="B17" s="90">
        <f>(B13-B5)/B5</f>
        <v>9.0909090909090912E-2</v>
      </c>
      <c r="C17" s="90">
        <f t="shared" ref="C17:F17" si="1">(C13-C5)/C5</f>
        <v>-0.1223021582733813</v>
      </c>
      <c r="D17" s="90">
        <f t="shared" si="1"/>
        <v>-0.8</v>
      </c>
      <c r="E17" s="90">
        <f t="shared" si="1"/>
        <v>-0.33333333333333331</v>
      </c>
      <c r="F17" s="90">
        <f t="shared" si="1"/>
        <v>0.1</v>
      </c>
      <c r="G17" s="90">
        <f>(G13-G5)/G5</f>
        <v>-0.14522821576763487</v>
      </c>
    </row>
    <row r="19" spans="1:13" ht="154" x14ac:dyDescent="0.15">
      <c r="M19" s="47" t="s">
        <v>230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6AEF-14DA-EA48-9970-24B15C192FCC}">
  <dimension ref="A1:K1047"/>
  <sheetViews>
    <sheetView topLeftCell="C1" zoomScale="147" zoomScaleNormal="147" workbookViewId="0">
      <selection activeCell="H34" sqref="H34"/>
    </sheetView>
  </sheetViews>
  <sheetFormatPr baseColWidth="10" defaultRowHeight="13" x14ac:dyDescent="0.15"/>
  <cols>
    <col min="1" max="1" width="19.5" bestFit="1" customWidth="1"/>
    <col min="2" max="2" width="22" bestFit="1" customWidth="1"/>
    <col min="3" max="3" width="9.1640625" bestFit="1" customWidth="1"/>
    <col min="4" max="4" width="11.5" bestFit="1" customWidth="1"/>
    <col min="5" max="5" width="24.33203125" customWidth="1"/>
    <col min="7" max="7" width="7.1640625" bestFit="1" customWidth="1"/>
    <col min="8" max="8" width="38.6640625" bestFit="1" customWidth="1"/>
    <col min="11" max="11" width="114.83203125" bestFit="1" customWidth="1"/>
  </cols>
  <sheetData>
    <row r="1" spans="1:11" x14ac:dyDescent="0.15">
      <c r="A1" s="16" t="s">
        <v>197</v>
      </c>
      <c r="B1" s="16" t="s">
        <v>170</v>
      </c>
    </row>
    <row r="2" spans="1:11" x14ac:dyDescent="0.15">
      <c r="A2" s="16" t="s">
        <v>167</v>
      </c>
      <c r="B2" t="s">
        <v>235</v>
      </c>
      <c r="C2" t="s">
        <v>195</v>
      </c>
      <c r="D2" t="s">
        <v>168</v>
      </c>
      <c r="E2" s="18" t="s">
        <v>236</v>
      </c>
      <c r="K2" s="18" t="s">
        <v>240</v>
      </c>
    </row>
    <row r="3" spans="1:11" x14ac:dyDescent="0.15">
      <c r="A3" s="24">
        <v>142634985</v>
      </c>
      <c r="B3">
        <v>116</v>
      </c>
      <c r="C3">
        <v>116</v>
      </c>
      <c r="D3">
        <v>232</v>
      </c>
      <c r="E3" s="19">
        <f>IFERROR((C3/B3)*100,"-")</f>
        <v>100</v>
      </c>
      <c r="K3" s="3" t="s">
        <v>201</v>
      </c>
    </row>
    <row r="4" spans="1:11" x14ac:dyDescent="0.15">
      <c r="A4" s="24">
        <v>142634989</v>
      </c>
      <c r="B4">
        <v>47</v>
      </c>
      <c r="D4">
        <v>47</v>
      </c>
      <c r="E4" s="19">
        <f t="shared" ref="E4:E67" si="0">IFERROR((C4/B4)*100,"-")</f>
        <v>0</v>
      </c>
      <c r="K4" s="18" t="s">
        <v>202</v>
      </c>
    </row>
    <row r="5" spans="1:11" x14ac:dyDescent="0.15">
      <c r="A5" s="24">
        <v>142634990</v>
      </c>
      <c r="B5">
        <v>446</v>
      </c>
      <c r="D5">
        <v>446</v>
      </c>
      <c r="E5" s="19">
        <f t="shared" si="0"/>
        <v>0</v>
      </c>
      <c r="K5" s="18" t="s">
        <v>199</v>
      </c>
    </row>
    <row r="6" spans="1:11" x14ac:dyDescent="0.15">
      <c r="A6" s="24">
        <v>142635006</v>
      </c>
      <c r="B6">
        <v>18338</v>
      </c>
      <c r="D6">
        <v>18338</v>
      </c>
      <c r="E6" s="19">
        <f t="shared" si="0"/>
        <v>0</v>
      </c>
      <c r="G6" s="41"/>
      <c r="H6" s="71" t="s">
        <v>203</v>
      </c>
      <c r="K6" s="18" t="s">
        <v>200</v>
      </c>
    </row>
    <row r="7" spans="1:11" x14ac:dyDescent="0.15">
      <c r="A7" s="24">
        <v>142635013</v>
      </c>
      <c r="B7">
        <v>10537</v>
      </c>
      <c r="D7">
        <v>10537</v>
      </c>
      <c r="E7" s="19">
        <f t="shared" si="0"/>
        <v>0</v>
      </c>
      <c r="G7" s="71">
        <v>202205</v>
      </c>
      <c r="H7" s="21">
        <v>91.64</v>
      </c>
      <c r="K7" s="18" t="s">
        <v>206</v>
      </c>
    </row>
    <row r="8" spans="1:11" x14ac:dyDescent="0.15">
      <c r="A8" s="24">
        <v>142635015</v>
      </c>
      <c r="B8">
        <v>1300</v>
      </c>
      <c r="D8">
        <v>1300</v>
      </c>
      <c r="E8" s="19">
        <f t="shared" si="0"/>
        <v>0</v>
      </c>
      <c r="G8" s="71">
        <v>202206</v>
      </c>
      <c r="H8" s="70">
        <v>93.84</v>
      </c>
    </row>
    <row r="9" spans="1:11" x14ac:dyDescent="0.15">
      <c r="A9" s="24">
        <v>142635018</v>
      </c>
      <c r="B9">
        <v>75</v>
      </c>
      <c r="D9">
        <v>75</v>
      </c>
      <c r="E9" s="19">
        <f t="shared" si="0"/>
        <v>0</v>
      </c>
      <c r="G9" s="70">
        <v>202207</v>
      </c>
      <c r="H9" s="70">
        <v>114.27</v>
      </c>
    </row>
    <row r="10" spans="1:11" x14ac:dyDescent="0.15">
      <c r="A10" s="24">
        <v>142635022</v>
      </c>
      <c r="B10">
        <v>26634</v>
      </c>
      <c r="D10">
        <v>26634</v>
      </c>
      <c r="E10" s="19">
        <f t="shared" si="0"/>
        <v>0</v>
      </c>
      <c r="G10" s="70">
        <v>202208</v>
      </c>
      <c r="H10" s="70">
        <v>94.68</v>
      </c>
    </row>
    <row r="11" spans="1:11" x14ac:dyDescent="0.15">
      <c r="A11" s="24">
        <v>142635028</v>
      </c>
      <c r="B11">
        <v>4984</v>
      </c>
      <c r="D11">
        <v>4984</v>
      </c>
      <c r="E11" s="19">
        <f t="shared" si="0"/>
        <v>0</v>
      </c>
      <c r="G11" s="70">
        <v>202209</v>
      </c>
      <c r="H11" s="70">
        <v>102.54</v>
      </c>
    </row>
    <row r="12" spans="1:11" x14ac:dyDescent="0.15">
      <c r="A12" s="24">
        <v>142635033</v>
      </c>
      <c r="B12">
        <v>279</v>
      </c>
      <c r="D12">
        <v>279</v>
      </c>
      <c r="E12" s="19">
        <f t="shared" si="0"/>
        <v>0</v>
      </c>
      <c r="G12" s="70">
        <v>202210</v>
      </c>
      <c r="H12" s="70">
        <v>99.72</v>
      </c>
    </row>
    <row r="13" spans="1:11" x14ac:dyDescent="0.15">
      <c r="A13" s="24">
        <v>142635034</v>
      </c>
      <c r="B13">
        <v>698</v>
      </c>
      <c r="D13">
        <v>698</v>
      </c>
      <c r="E13" s="19">
        <f t="shared" si="0"/>
        <v>0</v>
      </c>
      <c r="G13" s="70">
        <v>202211</v>
      </c>
      <c r="H13" s="70">
        <v>90.42</v>
      </c>
    </row>
    <row r="14" spans="1:11" x14ac:dyDescent="0.15">
      <c r="A14" s="24">
        <v>142635039</v>
      </c>
      <c r="B14">
        <v>1392</v>
      </c>
      <c r="D14">
        <v>1392</v>
      </c>
      <c r="E14" s="19">
        <f t="shared" si="0"/>
        <v>0</v>
      </c>
      <c r="G14" s="70">
        <v>202212</v>
      </c>
      <c r="H14" s="70">
        <v>104.9</v>
      </c>
    </row>
    <row r="15" spans="1:11" x14ac:dyDescent="0.15">
      <c r="A15" s="24">
        <v>142635040</v>
      </c>
      <c r="B15">
        <v>2320</v>
      </c>
      <c r="C15">
        <v>2320</v>
      </c>
      <c r="D15">
        <v>4640</v>
      </c>
      <c r="E15" s="19">
        <f t="shared" si="0"/>
        <v>100</v>
      </c>
      <c r="G15" s="70">
        <v>202301</v>
      </c>
      <c r="H15" s="70">
        <v>84.73</v>
      </c>
      <c r="I15" s="19"/>
    </row>
    <row r="16" spans="1:11" x14ac:dyDescent="0.15">
      <c r="A16" s="24">
        <v>142635044</v>
      </c>
      <c r="B16">
        <v>11136</v>
      </c>
      <c r="D16">
        <v>11136</v>
      </c>
      <c r="E16" s="19">
        <f t="shared" si="0"/>
        <v>0</v>
      </c>
    </row>
    <row r="17" spans="1:10" x14ac:dyDescent="0.15">
      <c r="A17" s="24">
        <v>142645057</v>
      </c>
      <c r="B17">
        <v>10292</v>
      </c>
      <c r="D17">
        <v>10292</v>
      </c>
      <c r="E17" s="19">
        <f t="shared" si="0"/>
        <v>0</v>
      </c>
    </row>
    <row r="18" spans="1:10" x14ac:dyDescent="0.15">
      <c r="A18" s="24">
        <v>142645060</v>
      </c>
      <c r="B18">
        <v>768</v>
      </c>
      <c r="D18">
        <v>768</v>
      </c>
      <c r="E18" s="19">
        <f t="shared" si="0"/>
        <v>0</v>
      </c>
    </row>
    <row r="19" spans="1:10" x14ac:dyDescent="0.15">
      <c r="A19" s="24">
        <v>142645078</v>
      </c>
      <c r="B19">
        <v>170</v>
      </c>
      <c r="D19">
        <v>170</v>
      </c>
      <c r="E19" s="19">
        <f t="shared" si="0"/>
        <v>0</v>
      </c>
    </row>
    <row r="20" spans="1:10" x14ac:dyDescent="0.15">
      <c r="A20" s="24">
        <v>142645084</v>
      </c>
      <c r="B20">
        <v>116</v>
      </c>
      <c r="C20">
        <v>116</v>
      </c>
      <c r="D20">
        <v>232</v>
      </c>
      <c r="E20" s="19">
        <f t="shared" si="0"/>
        <v>100</v>
      </c>
    </row>
    <row r="21" spans="1:10" x14ac:dyDescent="0.15">
      <c r="A21" s="24">
        <v>142645089</v>
      </c>
      <c r="B21">
        <v>10048</v>
      </c>
      <c r="D21">
        <v>10048</v>
      </c>
      <c r="E21" s="19">
        <f t="shared" si="0"/>
        <v>0</v>
      </c>
    </row>
    <row r="22" spans="1:10" x14ac:dyDescent="0.15">
      <c r="A22" s="24">
        <v>142645120</v>
      </c>
      <c r="B22">
        <v>4176</v>
      </c>
      <c r="D22">
        <v>4176</v>
      </c>
      <c r="E22" s="19">
        <f t="shared" si="0"/>
        <v>0</v>
      </c>
    </row>
    <row r="23" spans="1:10" x14ac:dyDescent="0.15">
      <c r="A23" s="24">
        <v>142645121</v>
      </c>
      <c r="B23">
        <v>2729</v>
      </c>
      <c r="D23">
        <v>2729</v>
      </c>
      <c r="E23" s="19">
        <f t="shared" si="0"/>
        <v>0</v>
      </c>
    </row>
    <row r="24" spans="1:10" x14ac:dyDescent="0.15">
      <c r="A24" s="24">
        <v>142645122</v>
      </c>
      <c r="B24">
        <v>1727</v>
      </c>
      <c r="D24">
        <v>1727</v>
      </c>
      <c r="E24" s="19">
        <f t="shared" si="0"/>
        <v>0</v>
      </c>
    </row>
    <row r="25" spans="1:10" x14ac:dyDescent="0.15">
      <c r="A25" s="24">
        <v>142645123</v>
      </c>
      <c r="B25">
        <v>9710</v>
      </c>
      <c r="D25">
        <v>9710</v>
      </c>
      <c r="E25" s="19">
        <f t="shared" si="0"/>
        <v>0</v>
      </c>
    </row>
    <row r="26" spans="1:10" x14ac:dyDescent="0.15">
      <c r="A26" s="24">
        <v>142645130</v>
      </c>
      <c r="B26">
        <v>1337</v>
      </c>
      <c r="D26">
        <v>1337</v>
      </c>
      <c r="E26" s="19">
        <f t="shared" si="0"/>
        <v>0</v>
      </c>
    </row>
    <row r="27" spans="1:10" x14ac:dyDescent="0.15">
      <c r="A27" s="24">
        <v>142645131</v>
      </c>
      <c r="B27">
        <v>280</v>
      </c>
      <c r="D27">
        <v>280</v>
      </c>
      <c r="E27" s="19">
        <f t="shared" si="0"/>
        <v>0</v>
      </c>
    </row>
    <row r="28" spans="1:10" x14ac:dyDescent="0.15">
      <c r="A28" s="24">
        <v>142645132</v>
      </c>
      <c r="B28">
        <v>11740</v>
      </c>
      <c r="D28">
        <v>11740</v>
      </c>
      <c r="E28" s="19">
        <f t="shared" si="0"/>
        <v>0</v>
      </c>
    </row>
    <row r="29" spans="1:10" x14ac:dyDescent="0.15">
      <c r="A29" s="24">
        <v>142645133</v>
      </c>
      <c r="B29">
        <v>564</v>
      </c>
      <c r="D29">
        <v>564</v>
      </c>
      <c r="E29" s="19">
        <f t="shared" si="0"/>
        <v>0</v>
      </c>
      <c r="H29" s="18" t="s">
        <v>238</v>
      </c>
      <c r="I29" s="19">
        <f>H7-H15</f>
        <v>6.9099999999999966</v>
      </c>
    </row>
    <row r="30" spans="1:10" x14ac:dyDescent="0.15">
      <c r="A30" s="24">
        <v>142645138</v>
      </c>
      <c r="B30">
        <v>406</v>
      </c>
      <c r="D30">
        <v>406</v>
      </c>
      <c r="E30" s="19">
        <f t="shared" si="0"/>
        <v>0</v>
      </c>
    </row>
    <row r="31" spans="1:10" x14ac:dyDescent="0.15">
      <c r="A31" s="24">
        <v>142645141</v>
      </c>
      <c r="B31">
        <v>11136</v>
      </c>
      <c r="D31">
        <v>11136</v>
      </c>
      <c r="E31" s="19">
        <f t="shared" si="0"/>
        <v>0</v>
      </c>
      <c r="H31" s="20" t="s">
        <v>214</v>
      </c>
      <c r="I31" s="20" t="s">
        <v>212</v>
      </c>
      <c r="J31" s="87">
        <f>(71.75-97.68)/97.68</f>
        <v>-0.26545864045864048</v>
      </c>
    </row>
    <row r="32" spans="1:10" x14ac:dyDescent="0.15">
      <c r="A32" s="24">
        <v>142645146</v>
      </c>
      <c r="B32">
        <v>8076</v>
      </c>
      <c r="D32">
        <v>8076</v>
      </c>
      <c r="E32" s="19">
        <f t="shared" si="0"/>
        <v>0</v>
      </c>
      <c r="I32" s="20" t="s">
        <v>219</v>
      </c>
      <c r="J32" s="87">
        <f>(94.04-92.17)/92.17</f>
        <v>2.0288597157426543E-2</v>
      </c>
    </row>
    <row r="33" spans="1:10" x14ac:dyDescent="0.15">
      <c r="A33" s="24">
        <v>142645149</v>
      </c>
      <c r="B33">
        <v>140</v>
      </c>
      <c r="D33">
        <v>140</v>
      </c>
      <c r="E33" s="19">
        <f t="shared" si="0"/>
        <v>0</v>
      </c>
      <c r="I33" s="20" t="s">
        <v>213</v>
      </c>
      <c r="J33" s="87">
        <f>(79.44-93.47)/93.47</f>
        <v>-0.15010163688884134</v>
      </c>
    </row>
    <row r="34" spans="1:10" x14ac:dyDescent="0.15">
      <c r="A34" s="24">
        <v>142645151</v>
      </c>
      <c r="B34">
        <v>279</v>
      </c>
      <c r="D34">
        <v>279</v>
      </c>
      <c r="E34" s="19">
        <f t="shared" si="0"/>
        <v>0</v>
      </c>
    </row>
    <row r="35" spans="1:10" x14ac:dyDescent="0.15">
      <c r="A35" s="24">
        <v>142645172</v>
      </c>
      <c r="B35">
        <v>4271</v>
      </c>
      <c r="D35">
        <v>4271</v>
      </c>
      <c r="E35" s="19">
        <f t="shared" si="0"/>
        <v>0</v>
      </c>
    </row>
    <row r="36" spans="1:10" x14ac:dyDescent="0.15">
      <c r="A36" s="24">
        <v>142645179</v>
      </c>
      <c r="B36">
        <v>891</v>
      </c>
      <c r="D36">
        <v>891</v>
      </c>
      <c r="E36" s="19">
        <f t="shared" si="0"/>
        <v>0</v>
      </c>
    </row>
    <row r="37" spans="1:10" x14ac:dyDescent="0.15">
      <c r="A37" s="24">
        <v>142645180</v>
      </c>
      <c r="B37">
        <v>4428</v>
      </c>
      <c r="D37">
        <v>4428</v>
      </c>
      <c r="E37" s="19">
        <f t="shared" si="0"/>
        <v>0</v>
      </c>
    </row>
    <row r="38" spans="1:10" x14ac:dyDescent="0.15">
      <c r="A38" s="24">
        <v>142645181</v>
      </c>
      <c r="B38">
        <v>940</v>
      </c>
      <c r="D38">
        <v>940</v>
      </c>
      <c r="E38" s="19">
        <f t="shared" si="0"/>
        <v>0</v>
      </c>
    </row>
    <row r="39" spans="1:10" x14ac:dyDescent="0.15">
      <c r="A39" s="24">
        <v>142645182</v>
      </c>
      <c r="B39">
        <v>349</v>
      </c>
      <c r="D39">
        <v>349</v>
      </c>
      <c r="E39" s="19">
        <f t="shared" si="0"/>
        <v>0</v>
      </c>
    </row>
    <row r="40" spans="1:10" x14ac:dyDescent="0.15">
      <c r="A40" s="24">
        <v>142645185</v>
      </c>
      <c r="B40">
        <v>1857</v>
      </c>
      <c r="D40">
        <v>1857</v>
      </c>
      <c r="E40" s="19">
        <f t="shared" si="0"/>
        <v>0</v>
      </c>
    </row>
    <row r="41" spans="1:10" x14ac:dyDescent="0.15">
      <c r="A41" s="24">
        <v>142645188</v>
      </c>
      <c r="B41">
        <v>877</v>
      </c>
      <c r="C41">
        <v>877</v>
      </c>
      <c r="D41">
        <v>1754</v>
      </c>
      <c r="E41" s="19">
        <f t="shared" si="0"/>
        <v>100</v>
      </c>
    </row>
    <row r="42" spans="1:10" x14ac:dyDescent="0.15">
      <c r="A42" s="24">
        <v>142645192</v>
      </c>
      <c r="B42">
        <v>1783</v>
      </c>
      <c r="C42">
        <v>1783</v>
      </c>
      <c r="D42">
        <v>3566</v>
      </c>
      <c r="E42" s="19">
        <f t="shared" si="0"/>
        <v>100</v>
      </c>
    </row>
    <row r="43" spans="1:10" x14ac:dyDescent="0.15">
      <c r="A43" s="24">
        <v>142655196</v>
      </c>
      <c r="B43">
        <v>13753</v>
      </c>
      <c r="D43">
        <v>13753</v>
      </c>
      <c r="E43" s="19">
        <f t="shared" si="0"/>
        <v>0</v>
      </c>
    </row>
    <row r="44" spans="1:10" x14ac:dyDescent="0.15">
      <c r="A44" s="24">
        <v>142655202</v>
      </c>
      <c r="B44">
        <v>6149</v>
      </c>
      <c r="D44">
        <v>6149</v>
      </c>
      <c r="E44" s="19">
        <f t="shared" si="0"/>
        <v>0</v>
      </c>
    </row>
    <row r="45" spans="1:10" x14ac:dyDescent="0.15">
      <c r="A45" s="24">
        <v>142655221</v>
      </c>
      <c r="B45">
        <v>4585</v>
      </c>
      <c r="D45">
        <v>4585</v>
      </c>
      <c r="E45" s="19">
        <f t="shared" si="0"/>
        <v>0</v>
      </c>
    </row>
    <row r="46" spans="1:10" x14ac:dyDescent="0.15">
      <c r="A46" s="24">
        <v>142655227</v>
      </c>
      <c r="B46">
        <v>8401</v>
      </c>
      <c r="D46">
        <v>8401</v>
      </c>
      <c r="E46" s="19">
        <f t="shared" si="0"/>
        <v>0</v>
      </c>
    </row>
    <row r="47" spans="1:10" x14ac:dyDescent="0.15">
      <c r="A47" s="24">
        <v>142655256</v>
      </c>
      <c r="B47">
        <v>1300</v>
      </c>
      <c r="D47">
        <v>1300</v>
      </c>
      <c r="E47" s="19">
        <f t="shared" si="0"/>
        <v>0</v>
      </c>
    </row>
    <row r="48" spans="1:10" x14ac:dyDescent="0.15">
      <c r="A48" s="24">
        <v>142655260</v>
      </c>
      <c r="B48">
        <v>9169</v>
      </c>
      <c r="D48">
        <v>9169</v>
      </c>
      <c r="E48" s="19">
        <f t="shared" si="0"/>
        <v>0</v>
      </c>
    </row>
    <row r="49" spans="1:5" x14ac:dyDescent="0.15">
      <c r="A49" s="24">
        <v>142655264</v>
      </c>
      <c r="B49">
        <v>7681</v>
      </c>
      <c r="D49">
        <v>7681</v>
      </c>
      <c r="E49" s="19">
        <f t="shared" si="0"/>
        <v>0</v>
      </c>
    </row>
    <row r="50" spans="1:5" x14ac:dyDescent="0.15">
      <c r="A50" s="24">
        <v>142655276</v>
      </c>
      <c r="B50">
        <v>16055</v>
      </c>
      <c r="D50">
        <v>16055</v>
      </c>
      <c r="E50" s="19">
        <f t="shared" si="0"/>
        <v>0</v>
      </c>
    </row>
    <row r="51" spans="1:5" x14ac:dyDescent="0.15">
      <c r="A51" s="24">
        <v>142655278</v>
      </c>
      <c r="B51">
        <v>6682</v>
      </c>
      <c r="D51">
        <v>6682</v>
      </c>
      <c r="E51" s="19">
        <f t="shared" si="0"/>
        <v>0</v>
      </c>
    </row>
    <row r="52" spans="1:5" x14ac:dyDescent="0.15">
      <c r="A52" s="24">
        <v>142655279</v>
      </c>
      <c r="B52">
        <v>940</v>
      </c>
      <c r="D52">
        <v>940</v>
      </c>
      <c r="E52" s="19">
        <f t="shared" si="0"/>
        <v>0</v>
      </c>
    </row>
    <row r="53" spans="1:5" x14ac:dyDescent="0.15">
      <c r="A53" s="24">
        <v>142655282</v>
      </c>
      <c r="B53">
        <v>2819</v>
      </c>
      <c r="D53">
        <v>2819</v>
      </c>
      <c r="E53" s="19">
        <f t="shared" si="0"/>
        <v>0</v>
      </c>
    </row>
    <row r="54" spans="1:5" x14ac:dyDescent="0.15">
      <c r="A54" s="24">
        <v>142655287</v>
      </c>
      <c r="B54">
        <v>1003</v>
      </c>
      <c r="D54">
        <v>1003</v>
      </c>
      <c r="E54" s="19">
        <f t="shared" si="0"/>
        <v>0</v>
      </c>
    </row>
    <row r="55" spans="1:5" x14ac:dyDescent="0.15">
      <c r="A55" s="24">
        <v>142655290</v>
      </c>
      <c r="B55">
        <v>130</v>
      </c>
      <c r="D55">
        <v>130</v>
      </c>
      <c r="E55" s="19">
        <f t="shared" si="0"/>
        <v>0</v>
      </c>
    </row>
    <row r="56" spans="1:5" x14ac:dyDescent="0.15">
      <c r="A56" s="24">
        <v>142655291</v>
      </c>
      <c r="B56">
        <v>3898</v>
      </c>
      <c r="D56">
        <v>3898</v>
      </c>
      <c r="E56" s="19">
        <f t="shared" si="0"/>
        <v>0</v>
      </c>
    </row>
    <row r="57" spans="1:5" x14ac:dyDescent="0.15">
      <c r="A57" s="24">
        <v>142655305</v>
      </c>
      <c r="B57">
        <v>20745</v>
      </c>
      <c r="D57">
        <v>20745</v>
      </c>
      <c r="E57" s="19">
        <f t="shared" si="0"/>
        <v>0</v>
      </c>
    </row>
    <row r="58" spans="1:5" x14ac:dyDescent="0.15">
      <c r="A58" s="24">
        <v>142655325</v>
      </c>
      <c r="B58">
        <v>11740</v>
      </c>
      <c r="D58">
        <v>11740</v>
      </c>
      <c r="E58" s="19">
        <f t="shared" si="0"/>
        <v>0</v>
      </c>
    </row>
    <row r="59" spans="1:5" x14ac:dyDescent="0.15">
      <c r="A59" s="24">
        <v>142655331</v>
      </c>
      <c r="B59">
        <v>47</v>
      </c>
      <c r="D59">
        <v>47</v>
      </c>
      <c r="E59" s="19">
        <f t="shared" si="0"/>
        <v>0</v>
      </c>
    </row>
    <row r="60" spans="1:5" x14ac:dyDescent="0.15">
      <c r="A60" s="24">
        <v>142655334</v>
      </c>
      <c r="B60">
        <v>698</v>
      </c>
      <c r="D60">
        <v>698</v>
      </c>
      <c r="E60" s="19">
        <f t="shared" si="0"/>
        <v>0</v>
      </c>
    </row>
    <row r="61" spans="1:5" x14ac:dyDescent="0.15">
      <c r="A61" s="24">
        <v>142655344</v>
      </c>
      <c r="B61">
        <v>10040</v>
      </c>
      <c r="D61">
        <v>10040</v>
      </c>
      <c r="E61" s="19">
        <f t="shared" si="0"/>
        <v>0</v>
      </c>
    </row>
    <row r="62" spans="1:5" x14ac:dyDescent="0.15">
      <c r="A62" s="24">
        <v>142655345</v>
      </c>
      <c r="B62">
        <v>5513</v>
      </c>
      <c r="C62">
        <v>5099</v>
      </c>
      <c r="D62">
        <v>10612</v>
      </c>
      <c r="E62" s="19">
        <f t="shared" si="0"/>
        <v>92.490477054235441</v>
      </c>
    </row>
    <row r="63" spans="1:5" x14ac:dyDescent="0.15">
      <c r="A63" s="24">
        <v>142655350</v>
      </c>
      <c r="B63">
        <v>15962</v>
      </c>
      <c r="C63">
        <v>14848</v>
      </c>
      <c r="D63">
        <v>30810</v>
      </c>
      <c r="E63" s="19">
        <f t="shared" si="0"/>
        <v>93.020924696153358</v>
      </c>
    </row>
    <row r="64" spans="1:5" x14ac:dyDescent="0.15">
      <c r="A64" s="24">
        <v>142655351</v>
      </c>
      <c r="B64">
        <v>19154</v>
      </c>
      <c r="C64">
        <v>17818</v>
      </c>
      <c r="D64">
        <v>36972</v>
      </c>
      <c r="E64" s="19">
        <f t="shared" si="0"/>
        <v>93.024955622846406</v>
      </c>
    </row>
    <row r="65" spans="1:5" x14ac:dyDescent="0.15">
      <c r="A65" s="24">
        <v>142665361</v>
      </c>
      <c r="B65">
        <v>17681</v>
      </c>
      <c r="D65">
        <v>17681</v>
      </c>
      <c r="E65" s="19">
        <f t="shared" si="0"/>
        <v>0</v>
      </c>
    </row>
    <row r="66" spans="1:5" x14ac:dyDescent="0.15">
      <c r="A66" s="24">
        <v>142665365</v>
      </c>
      <c r="B66">
        <v>1033</v>
      </c>
      <c r="D66">
        <v>1033</v>
      </c>
      <c r="E66" s="19">
        <f t="shared" si="0"/>
        <v>0</v>
      </c>
    </row>
    <row r="67" spans="1:5" x14ac:dyDescent="0.15">
      <c r="A67" s="24">
        <v>142665370</v>
      </c>
      <c r="B67">
        <v>1207</v>
      </c>
      <c r="C67">
        <v>1207</v>
      </c>
      <c r="D67">
        <v>2414</v>
      </c>
      <c r="E67" s="19">
        <f t="shared" si="0"/>
        <v>100</v>
      </c>
    </row>
    <row r="68" spans="1:5" x14ac:dyDescent="0.15">
      <c r="A68" s="24">
        <v>142665373</v>
      </c>
      <c r="B68">
        <v>7167</v>
      </c>
      <c r="D68">
        <v>7167</v>
      </c>
      <c r="E68" s="19">
        <f t="shared" ref="E68:E131" si="1">IFERROR((C68/B68)*100,"-")</f>
        <v>0</v>
      </c>
    </row>
    <row r="69" spans="1:5" x14ac:dyDescent="0.15">
      <c r="A69" s="24">
        <v>142665376</v>
      </c>
      <c r="B69">
        <v>3351</v>
      </c>
      <c r="D69">
        <v>3351</v>
      </c>
      <c r="E69" s="19">
        <f t="shared" si="1"/>
        <v>0</v>
      </c>
    </row>
    <row r="70" spans="1:5" x14ac:dyDescent="0.15">
      <c r="A70" s="24">
        <v>142665378</v>
      </c>
      <c r="B70">
        <v>149</v>
      </c>
      <c r="D70">
        <v>149</v>
      </c>
      <c r="E70" s="19">
        <f t="shared" si="1"/>
        <v>0</v>
      </c>
    </row>
    <row r="71" spans="1:5" x14ac:dyDescent="0.15">
      <c r="A71" s="24">
        <v>142665379</v>
      </c>
      <c r="B71">
        <v>1337</v>
      </c>
      <c r="C71">
        <v>1337</v>
      </c>
      <c r="D71">
        <v>2674</v>
      </c>
      <c r="E71" s="19">
        <f t="shared" si="1"/>
        <v>100</v>
      </c>
    </row>
    <row r="72" spans="1:5" x14ac:dyDescent="0.15">
      <c r="A72" s="24">
        <v>142665380</v>
      </c>
      <c r="B72">
        <v>1114</v>
      </c>
      <c r="D72">
        <v>1114</v>
      </c>
      <c r="E72" s="19">
        <f t="shared" si="1"/>
        <v>0</v>
      </c>
    </row>
    <row r="73" spans="1:5" x14ac:dyDescent="0.15">
      <c r="A73" s="24">
        <v>142665396</v>
      </c>
      <c r="B73">
        <v>7792</v>
      </c>
      <c r="D73">
        <v>7792</v>
      </c>
      <c r="E73" s="19">
        <f t="shared" si="1"/>
        <v>0</v>
      </c>
    </row>
    <row r="74" spans="1:5" x14ac:dyDescent="0.15">
      <c r="A74" s="24">
        <v>142665408</v>
      </c>
      <c r="B74">
        <v>18338</v>
      </c>
      <c r="D74">
        <v>18338</v>
      </c>
      <c r="E74" s="19">
        <f t="shared" si="1"/>
        <v>0</v>
      </c>
    </row>
    <row r="75" spans="1:5" x14ac:dyDescent="0.15">
      <c r="A75" s="24">
        <v>142665409</v>
      </c>
      <c r="B75">
        <v>2228</v>
      </c>
      <c r="D75">
        <v>2228</v>
      </c>
      <c r="E75" s="19">
        <f t="shared" si="1"/>
        <v>0</v>
      </c>
    </row>
    <row r="76" spans="1:5" x14ac:dyDescent="0.15">
      <c r="A76" s="24">
        <v>142665410</v>
      </c>
      <c r="B76">
        <v>14292</v>
      </c>
      <c r="D76">
        <v>14292</v>
      </c>
      <c r="E76" s="19">
        <f t="shared" si="1"/>
        <v>0</v>
      </c>
    </row>
    <row r="77" spans="1:5" x14ac:dyDescent="0.15">
      <c r="A77" s="24">
        <v>142665413</v>
      </c>
      <c r="B77">
        <v>11694</v>
      </c>
      <c r="D77">
        <v>11694</v>
      </c>
      <c r="E77" s="19">
        <f t="shared" si="1"/>
        <v>0</v>
      </c>
    </row>
    <row r="78" spans="1:5" x14ac:dyDescent="0.15">
      <c r="A78" s="24">
        <v>142665418</v>
      </c>
      <c r="B78">
        <v>12473</v>
      </c>
      <c r="D78">
        <v>12473</v>
      </c>
      <c r="E78" s="19">
        <f t="shared" si="1"/>
        <v>0</v>
      </c>
    </row>
    <row r="79" spans="1:5" x14ac:dyDescent="0.15">
      <c r="A79" s="24">
        <v>142665420</v>
      </c>
      <c r="B79">
        <v>1782</v>
      </c>
      <c r="C79">
        <v>1782</v>
      </c>
      <c r="D79">
        <v>3564</v>
      </c>
      <c r="E79" s="19">
        <f t="shared" si="1"/>
        <v>100</v>
      </c>
    </row>
    <row r="80" spans="1:5" x14ac:dyDescent="0.15">
      <c r="A80" s="24">
        <v>142665438</v>
      </c>
      <c r="B80">
        <v>5663</v>
      </c>
      <c r="D80">
        <v>5663</v>
      </c>
      <c r="E80" s="19">
        <f t="shared" si="1"/>
        <v>0</v>
      </c>
    </row>
    <row r="81" spans="1:5" x14ac:dyDescent="0.15">
      <c r="A81" s="24">
        <v>142665441</v>
      </c>
      <c r="B81">
        <v>697</v>
      </c>
      <c r="C81">
        <v>586</v>
      </c>
      <c r="D81">
        <v>1283</v>
      </c>
      <c r="E81" s="19">
        <f t="shared" si="1"/>
        <v>84.074605451936861</v>
      </c>
    </row>
    <row r="82" spans="1:5" x14ac:dyDescent="0.15">
      <c r="A82" s="24">
        <v>142665458</v>
      </c>
      <c r="B82">
        <v>418</v>
      </c>
      <c r="C82">
        <v>326</v>
      </c>
      <c r="D82">
        <v>744</v>
      </c>
      <c r="E82" s="19">
        <f t="shared" si="1"/>
        <v>77.990430622009569</v>
      </c>
    </row>
    <row r="83" spans="1:5" x14ac:dyDescent="0.15">
      <c r="A83" s="24">
        <v>142665470</v>
      </c>
      <c r="B83">
        <v>26632</v>
      </c>
      <c r="D83">
        <v>26632</v>
      </c>
      <c r="E83" s="19">
        <f t="shared" si="1"/>
        <v>0</v>
      </c>
    </row>
    <row r="84" spans="1:5" x14ac:dyDescent="0.15">
      <c r="A84" s="24">
        <v>142665488</v>
      </c>
      <c r="B84">
        <v>3555</v>
      </c>
      <c r="C84">
        <v>3555</v>
      </c>
      <c r="D84">
        <v>7110</v>
      </c>
      <c r="E84" s="19">
        <f t="shared" si="1"/>
        <v>100</v>
      </c>
    </row>
    <row r="85" spans="1:5" x14ac:dyDescent="0.15">
      <c r="A85" s="24">
        <v>142665490</v>
      </c>
      <c r="B85">
        <v>1244</v>
      </c>
      <c r="C85">
        <v>1244</v>
      </c>
      <c r="D85">
        <v>2488</v>
      </c>
      <c r="E85" s="19">
        <f t="shared" si="1"/>
        <v>100</v>
      </c>
    </row>
    <row r="86" spans="1:5" x14ac:dyDescent="0.15">
      <c r="A86" s="24">
        <v>142665499</v>
      </c>
      <c r="B86">
        <v>13178</v>
      </c>
      <c r="D86">
        <v>13178</v>
      </c>
      <c r="E86" s="19">
        <f t="shared" si="1"/>
        <v>0</v>
      </c>
    </row>
    <row r="87" spans="1:5" x14ac:dyDescent="0.15">
      <c r="A87" s="24">
        <v>142665510</v>
      </c>
      <c r="B87">
        <v>18910</v>
      </c>
      <c r="D87">
        <v>18910</v>
      </c>
      <c r="E87" s="19">
        <f t="shared" si="1"/>
        <v>0</v>
      </c>
    </row>
    <row r="88" spans="1:5" x14ac:dyDescent="0.15">
      <c r="A88" s="24">
        <v>142665515</v>
      </c>
      <c r="B88">
        <v>363</v>
      </c>
      <c r="C88">
        <v>363</v>
      </c>
      <c r="D88">
        <v>726</v>
      </c>
      <c r="E88" s="19">
        <f t="shared" si="1"/>
        <v>100</v>
      </c>
    </row>
    <row r="89" spans="1:5" x14ac:dyDescent="0.15">
      <c r="A89" s="24">
        <v>142665520</v>
      </c>
      <c r="B89">
        <v>10543</v>
      </c>
      <c r="C89">
        <v>10543</v>
      </c>
      <c r="D89">
        <v>21086</v>
      </c>
      <c r="E89" s="19">
        <f t="shared" si="1"/>
        <v>100</v>
      </c>
    </row>
    <row r="90" spans="1:5" x14ac:dyDescent="0.15">
      <c r="A90" s="24">
        <v>142675542</v>
      </c>
      <c r="B90">
        <v>3132</v>
      </c>
      <c r="D90">
        <v>3132</v>
      </c>
      <c r="E90" s="19">
        <f t="shared" si="1"/>
        <v>0</v>
      </c>
    </row>
    <row r="91" spans="1:5" x14ac:dyDescent="0.15">
      <c r="A91" s="24">
        <v>142675543</v>
      </c>
      <c r="B91">
        <v>10882</v>
      </c>
      <c r="D91">
        <v>10882</v>
      </c>
      <c r="E91" s="19">
        <f t="shared" si="1"/>
        <v>0</v>
      </c>
    </row>
    <row r="92" spans="1:5" x14ac:dyDescent="0.15">
      <c r="A92" s="24">
        <v>142675550</v>
      </c>
      <c r="B92">
        <v>2784</v>
      </c>
      <c r="C92">
        <v>2784</v>
      </c>
      <c r="D92">
        <v>5568</v>
      </c>
      <c r="E92" s="19">
        <f t="shared" si="1"/>
        <v>100</v>
      </c>
    </row>
    <row r="93" spans="1:5" x14ac:dyDescent="0.15">
      <c r="A93" s="24">
        <v>142675553</v>
      </c>
      <c r="B93">
        <v>418</v>
      </c>
      <c r="C93">
        <v>418</v>
      </c>
      <c r="D93">
        <v>836</v>
      </c>
      <c r="E93" s="19">
        <f t="shared" si="1"/>
        <v>100</v>
      </c>
    </row>
    <row r="94" spans="1:5" x14ac:dyDescent="0.15">
      <c r="A94" s="24">
        <v>142675554</v>
      </c>
      <c r="B94">
        <v>1394</v>
      </c>
      <c r="C94">
        <v>1199</v>
      </c>
      <c r="D94">
        <v>2593</v>
      </c>
      <c r="E94" s="19">
        <f t="shared" si="1"/>
        <v>86.011477761836446</v>
      </c>
    </row>
    <row r="95" spans="1:5" x14ac:dyDescent="0.15">
      <c r="A95" s="24">
        <v>142675555</v>
      </c>
      <c r="B95">
        <v>557</v>
      </c>
      <c r="C95">
        <v>557</v>
      </c>
      <c r="D95">
        <v>1114</v>
      </c>
      <c r="E95" s="19">
        <f t="shared" si="1"/>
        <v>100</v>
      </c>
    </row>
    <row r="96" spans="1:5" x14ac:dyDescent="0.15">
      <c r="A96" s="24">
        <v>142675562</v>
      </c>
      <c r="B96">
        <v>18338</v>
      </c>
      <c r="C96">
        <v>18338</v>
      </c>
      <c r="D96">
        <v>36676</v>
      </c>
      <c r="E96" s="19">
        <f t="shared" si="1"/>
        <v>100</v>
      </c>
    </row>
    <row r="97" spans="1:5" x14ac:dyDescent="0.15">
      <c r="A97" s="24">
        <v>142675565</v>
      </c>
      <c r="B97">
        <v>3324</v>
      </c>
      <c r="C97">
        <v>3324</v>
      </c>
      <c r="D97">
        <v>6648</v>
      </c>
      <c r="E97" s="19">
        <f t="shared" si="1"/>
        <v>100</v>
      </c>
    </row>
    <row r="98" spans="1:5" x14ac:dyDescent="0.15">
      <c r="A98" s="24">
        <v>142675576</v>
      </c>
      <c r="B98">
        <v>15035</v>
      </c>
      <c r="C98">
        <v>15035</v>
      </c>
      <c r="D98">
        <v>30070</v>
      </c>
      <c r="E98" s="19">
        <f t="shared" si="1"/>
        <v>100</v>
      </c>
    </row>
    <row r="99" spans="1:5" x14ac:dyDescent="0.15">
      <c r="A99" s="24">
        <v>142675581</v>
      </c>
      <c r="B99">
        <v>15313</v>
      </c>
      <c r="C99">
        <v>15313</v>
      </c>
      <c r="D99">
        <v>30626</v>
      </c>
      <c r="E99" s="19">
        <f t="shared" si="1"/>
        <v>100</v>
      </c>
    </row>
    <row r="100" spans="1:5" x14ac:dyDescent="0.15">
      <c r="A100" s="24">
        <v>142675582</v>
      </c>
      <c r="B100">
        <v>1464</v>
      </c>
      <c r="C100">
        <v>1464</v>
      </c>
      <c r="D100">
        <v>2928</v>
      </c>
      <c r="E100" s="19">
        <f t="shared" si="1"/>
        <v>100</v>
      </c>
    </row>
    <row r="101" spans="1:5" x14ac:dyDescent="0.15">
      <c r="A101" s="24">
        <v>142675583</v>
      </c>
      <c r="B101">
        <v>1207</v>
      </c>
      <c r="C101">
        <v>986</v>
      </c>
      <c r="D101">
        <v>2193</v>
      </c>
      <c r="E101" s="19">
        <f t="shared" si="1"/>
        <v>81.690140845070431</v>
      </c>
    </row>
    <row r="102" spans="1:5" x14ac:dyDescent="0.15">
      <c r="A102" s="24">
        <v>142675585</v>
      </c>
      <c r="B102">
        <v>4136</v>
      </c>
      <c r="C102">
        <v>4136</v>
      </c>
      <c r="D102">
        <v>8272</v>
      </c>
      <c r="E102" s="19">
        <f t="shared" si="1"/>
        <v>100</v>
      </c>
    </row>
    <row r="103" spans="1:5" x14ac:dyDescent="0.15">
      <c r="A103" s="24">
        <v>142675587</v>
      </c>
      <c r="B103">
        <v>1523</v>
      </c>
      <c r="C103">
        <v>1523</v>
      </c>
      <c r="D103">
        <v>3046</v>
      </c>
      <c r="E103" s="19">
        <f t="shared" si="1"/>
        <v>100</v>
      </c>
    </row>
    <row r="104" spans="1:5" x14ac:dyDescent="0.15">
      <c r="A104" s="24">
        <v>142675589</v>
      </c>
      <c r="B104">
        <v>1300</v>
      </c>
      <c r="C104">
        <v>1300</v>
      </c>
      <c r="D104">
        <v>2600</v>
      </c>
      <c r="E104" s="19">
        <f t="shared" si="1"/>
        <v>100</v>
      </c>
    </row>
    <row r="105" spans="1:5" x14ac:dyDescent="0.15">
      <c r="A105" s="24">
        <v>142675596</v>
      </c>
      <c r="B105">
        <v>27506</v>
      </c>
      <c r="C105">
        <v>4585</v>
      </c>
      <c r="D105">
        <v>32091</v>
      </c>
      <c r="E105" s="19">
        <f t="shared" si="1"/>
        <v>16.669090380280664</v>
      </c>
    </row>
    <row r="106" spans="1:5" x14ac:dyDescent="0.15">
      <c r="A106" s="24">
        <v>142675607</v>
      </c>
      <c r="B106">
        <v>882</v>
      </c>
      <c r="C106">
        <v>891</v>
      </c>
      <c r="D106">
        <v>1773</v>
      </c>
      <c r="E106" s="19">
        <f t="shared" si="1"/>
        <v>101.0204081632653</v>
      </c>
    </row>
    <row r="107" spans="1:5" x14ac:dyDescent="0.15">
      <c r="A107" s="24">
        <v>142675617</v>
      </c>
      <c r="B107">
        <v>369</v>
      </c>
      <c r="D107">
        <v>369</v>
      </c>
      <c r="E107" s="19">
        <f t="shared" si="1"/>
        <v>0</v>
      </c>
    </row>
    <row r="108" spans="1:5" x14ac:dyDescent="0.15">
      <c r="A108" s="24">
        <v>142675618</v>
      </c>
      <c r="B108">
        <v>11045</v>
      </c>
      <c r="C108">
        <v>9857</v>
      </c>
      <c r="D108">
        <v>20902</v>
      </c>
      <c r="E108" s="19">
        <f t="shared" si="1"/>
        <v>89.244001810774108</v>
      </c>
    </row>
    <row r="109" spans="1:5" x14ac:dyDescent="0.15">
      <c r="A109" s="24">
        <v>142675619</v>
      </c>
      <c r="B109">
        <v>2994</v>
      </c>
      <c r="C109">
        <v>2994</v>
      </c>
      <c r="D109">
        <v>5988</v>
      </c>
      <c r="E109" s="19">
        <f t="shared" si="1"/>
        <v>100</v>
      </c>
    </row>
    <row r="110" spans="1:5" x14ac:dyDescent="0.15">
      <c r="A110" s="24">
        <v>142675638</v>
      </c>
      <c r="B110">
        <v>27506</v>
      </c>
      <c r="C110">
        <v>27506</v>
      </c>
      <c r="D110">
        <v>55012</v>
      </c>
      <c r="E110" s="19">
        <f t="shared" si="1"/>
        <v>100</v>
      </c>
    </row>
    <row r="111" spans="1:5" x14ac:dyDescent="0.15">
      <c r="A111" s="24">
        <v>142675650</v>
      </c>
      <c r="B111">
        <v>1935</v>
      </c>
      <c r="C111">
        <v>1935</v>
      </c>
      <c r="D111">
        <v>3870</v>
      </c>
      <c r="E111" s="19">
        <f t="shared" si="1"/>
        <v>100</v>
      </c>
    </row>
    <row r="112" spans="1:5" x14ac:dyDescent="0.15">
      <c r="A112" s="24">
        <v>142675652</v>
      </c>
      <c r="B112">
        <v>5360</v>
      </c>
      <c r="C112">
        <v>5360</v>
      </c>
      <c r="D112">
        <v>10720</v>
      </c>
      <c r="E112" s="19">
        <f t="shared" si="1"/>
        <v>100</v>
      </c>
    </row>
    <row r="113" spans="1:5" x14ac:dyDescent="0.15">
      <c r="A113" s="24">
        <v>142675653</v>
      </c>
      <c r="B113">
        <v>5012</v>
      </c>
      <c r="C113">
        <v>5012</v>
      </c>
      <c r="D113">
        <v>10024</v>
      </c>
      <c r="E113" s="19">
        <f t="shared" si="1"/>
        <v>100</v>
      </c>
    </row>
    <row r="114" spans="1:5" x14ac:dyDescent="0.15">
      <c r="A114" s="24">
        <v>142675668</v>
      </c>
      <c r="B114">
        <v>7796</v>
      </c>
      <c r="C114">
        <v>5568</v>
      </c>
      <c r="D114">
        <v>13364</v>
      </c>
      <c r="E114" s="19">
        <f t="shared" si="1"/>
        <v>71.421241662390969</v>
      </c>
    </row>
    <row r="115" spans="1:5" x14ac:dyDescent="0.15">
      <c r="A115" s="24">
        <v>142675671</v>
      </c>
      <c r="B115">
        <v>18538</v>
      </c>
      <c r="C115">
        <v>18538</v>
      </c>
      <c r="D115">
        <v>37076</v>
      </c>
      <c r="E115" s="19">
        <f t="shared" si="1"/>
        <v>100</v>
      </c>
    </row>
    <row r="116" spans="1:5" x14ac:dyDescent="0.15">
      <c r="A116" s="24">
        <v>142675679</v>
      </c>
      <c r="B116">
        <v>93</v>
      </c>
      <c r="C116">
        <v>93</v>
      </c>
      <c r="D116">
        <v>186</v>
      </c>
      <c r="E116" s="19">
        <f t="shared" si="1"/>
        <v>100</v>
      </c>
    </row>
    <row r="117" spans="1:5" x14ac:dyDescent="0.15">
      <c r="A117" s="24">
        <v>142685687</v>
      </c>
      <c r="B117">
        <v>3156</v>
      </c>
      <c r="C117">
        <v>3156</v>
      </c>
      <c r="D117">
        <v>6312</v>
      </c>
      <c r="E117" s="19">
        <f t="shared" si="1"/>
        <v>100</v>
      </c>
    </row>
    <row r="118" spans="1:5" x14ac:dyDescent="0.15">
      <c r="A118" s="24">
        <v>142685688</v>
      </c>
      <c r="B118">
        <v>14849</v>
      </c>
      <c r="C118">
        <v>14849</v>
      </c>
      <c r="D118">
        <v>29698</v>
      </c>
      <c r="E118" s="19">
        <f t="shared" si="1"/>
        <v>100</v>
      </c>
    </row>
    <row r="119" spans="1:5" x14ac:dyDescent="0.15">
      <c r="A119" s="24">
        <v>142685691</v>
      </c>
      <c r="B119">
        <v>5530</v>
      </c>
      <c r="C119">
        <v>5530</v>
      </c>
      <c r="D119">
        <v>11060</v>
      </c>
      <c r="E119" s="19">
        <f t="shared" si="1"/>
        <v>100</v>
      </c>
    </row>
    <row r="120" spans="1:5" x14ac:dyDescent="0.15">
      <c r="A120" s="24">
        <v>142685692</v>
      </c>
      <c r="B120">
        <v>446</v>
      </c>
      <c r="C120">
        <v>446</v>
      </c>
      <c r="D120">
        <v>892</v>
      </c>
      <c r="E120" s="19">
        <f t="shared" si="1"/>
        <v>100</v>
      </c>
    </row>
    <row r="121" spans="1:5" x14ac:dyDescent="0.15">
      <c r="A121" s="24">
        <v>142685693</v>
      </c>
      <c r="B121">
        <v>6419</v>
      </c>
      <c r="C121">
        <v>6483</v>
      </c>
      <c r="D121">
        <v>12902</v>
      </c>
      <c r="E121" s="19">
        <f t="shared" si="1"/>
        <v>100.99704003738901</v>
      </c>
    </row>
    <row r="122" spans="1:5" x14ac:dyDescent="0.15">
      <c r="A122" s="24">
        <v>142685694</v>
      </c>
      <c r="B122">
        <v>349</v>
      </c>
      <c r="C122">
        <v>349</v>
      </c>
      <c r="D122">
        <v>698</v>
      </c>
      <c r="E122" s="19">
        <f t="shared" si="1"/>
        <v>100</v>
      </c>
    </row>
    <row r="123" spans="1:5" x14ac:dyDescent="0.15">
      <c r="A123" s="24">
        <v>142685699</v>
      </c>
      <c r="B123">
        <v>335</v>
      </c>
      <c r="C123">
        <v>335</v>
      </c>
      <c r="D123">
        <v>670</v>
      </c>
      <c r="E123" s="19">
        <f t="shared" si="1"/>
        <v>100</v>
      </c>
    </row>
    <row r="124" spans="1:5" x14ac:dyDescent="0.15">
      <c r="A124" s="24">
        <v>142685700</v>
      </c>
      <c r="B124">
        <v>47</v>
      </c>
      <c r="C124">
        <v>47</v>
      </c>
      <c r="D124">
        <v>94</v>
      </c>
      <c r="E124" s="19">
        <f t="shared" si="1"/>
        <v>100</v>
      </c>
    </row>
    <row r="125" spans="1:5" x14ac:dyDescent="0.15">
      <c r="A125" s="24">
        <v>142685701</v>
      </c>
      <c r="B125">
        <v>47</v>
      </c>
      <c r="C125">
        <v>47</v>
      </c>
      <c r="D125">
        <v>94</v>
      </c>
      <c r="E125" s="19">
        <f t="shared" si="1"/>
        <v>100</v>
      </c>
    </row>
    <row r="126" spans="1:5" x14ac:dyDescent="0.15">
      <c r="A126" s="24">
        <v>142685702</v>
      </c>
      <c r="B126">
        <v>877</v>
      </c>
      <c r="C126">
        <v>877</v>
      </c>
      <c r="D126">
        <v>1754</v>
      </c>
      <c r="E126" s="19">
        <f t="shared" si="1"/>
        <v>100</v>
      </c>
    </row>
    <row r="127" spans="1:5" x14ac:dyDescent="0.15">
      <c r="A127" s="24">
        <v>142685705</v>
      </c>
      <c r="B127">
        <v>1337</v>
      </c>
      <c r="C127">
        <v>1253</v>
      </c>
      <c r="D127">
        <v>2590</v>
      </c>
      <c r="E127" s="19">
        <f t="shared" si="1"/>
        <v>93.717277486911001</v>
      </c>
    </row>
    <row r="128" spans="1:5" x14ac:dyDescent="0.15">
      <c r="A128" s="24">
        <v>142685710</v>
      </c>
      <c r="B128">
        <v>1123</v>
      </c>
      <c r="C128">
        <v>1123</v>
      </c>
      <c r="D128">
        <v>2246</v>
      </c>
      <c r="E128" s="19">
        <f t="shared" si="1"/>
        <v>100</v>
      </c>
    </row>
    <row r="129" spans="1:5" x14ac:dyDescent="0.15">
      <c r="A129" s="24">
        <v>142685712</v>
      </c>
      <c r="B129">
        <v>325</v>
      </c>
      <c r="C129">
        <v>284</v>
      </c>
      <c r="D129">
        <v>609</v>
      </c>
      <c r="E129" s="19">
        <f t="shared" si="1"/>
        <v>87.384615384615387</v>
      </c>
    </row>
    <row r="130" spans="1:5" x14ac:dyDescent="0.15">
      <c r="A130" s="24">
        <v>142685714</v>
      </c>
      <c r="B130">
        <v>18338</v>
      </c>
      <c r="C130">
        <v>18375</v>
      </c>
      <c r="D130">
        <v>36713</v>
      </c>
      <c r="E130" s="19">
        <f t="shared" si="1"/>
        <v>100.20176682299051</v>
      </c>
    </row>
    <row r="131" spans="1:5" x14ac:dyDescent="0.15">
      <c r="A131" s="24">
        <v>142685722</v>
      </c>
      <c r="B131">
        <v>502</v>
      </c>
      <c r="C131">
        <v>279</v>
      </c>
      <c r="D131">
        <v>781</v>
      </c>
      <c r="E131" s="19">
        <f t="shared" si="1"/>
        <v>55.577689243027883</v>
      </c>
    </row>
    <row r="132" spans="1:5" x14ac:dyDescent="0.15">
      <c r="A132" s="24">
        <v>142685732</v>
      </c>
      <c r="B132">
        <v>1764</v>
      </c>
      <c r="C132">
        <v>1096</v>
      </c>
      <c r="D132">
        <v>2860</v>
      </c>
      <c r="E132" s="19">
        <f t="shared" ref="E132:E195" si="2">IFERROR((C132/B132)*100,"-")</f>
        <v>62.131519274376416</v>
      </c>
    </row>
    <row r="133" spans="1:5" x14ac:dyDescent="0.15">
      <c r="A133" s="24">
        <v>142685733</v>
      </c>
      <c r="B133">
        <v>11435</v>
      </c>
      <c r="C133">
        <v>11435</v>
      </c>
      <c r="D133">
        <v>22870</v>
      </c>
      <c r="E133" s="19">
        <f t="shared" si="2"/>
        <v>100</v>
      </c>
    </row>
    <row r="134" spans="1:5" x14ac:dyDescent="0.15">
      <c r="A134" s="24">
        <v>142685736</v>
      </c>
      <c r="B134">
        <v>1856</v>
      </c>
      <c r="C134">
        <v>1856</v>
      </c>
      <c r="D134">
        <v>3712</v>
      </c>
      <c r="E134" s="19">
        <f t="shared" si="2"/>
        <v>100</v>
      </c>
    </row>
    <row r="135" spans="1:5" x14ac:dyDescent="0.15">
      <c r="A135" s="24">
        <v>142685739</v>
      </c>
      <c r="B135">
        <v>1811</v>
      </c>
      <c r="C135">
        <v>1644</v>
      </c>
      <c r="D135">
        <v>3455</v>
      </c>
      <c r="E135" s="19">
        <f t="shared" si="2"/>
        <v>90.778575372722244</v>
      </c>
    </row>
    <row r="136" spans="1:5" x14ac:dyDescent="0.15">
      <c r="A136" s="24">
        <v>142685740</v>
      </c>
      <c r="B136">
        <v>1123</v>
      </c>
      <c r="C136">
        <v>1123</v>
      </c>
      <c r="D136">
        <v>2246</v>
      </c>
      <c r="E136" s="19">
        <f t="shared" si="2"/>
        <v>100</v>
      </c>
    </row>
    <row r="137" spans="1:5" x14ac:dyDescent="0.15">
      <c r="A137" s="24">
        <v>142685759</v>
      </c>
      <c r="B137">
        <v>1764</v>
      </c>
      <c r="C137">
        <v>1708</v>
      </c>
      <c r="D137">
        <v>3472</v>
      </c>
      <c r="E137" s="19">
        <f t="shared" si="2"/>
        <v>96.825396825396822</v>
      </c>
    </row>
    <row r="138" spans="1:5" x14ac:dyDescent="0.15">
      <c r="A138" s="24">
        <v>142685777</v>
      </c>
      <c r="B138">
        <v>22922</v>
      </c>
      <c r="C138">
        <v>22922</v>
      </c>
      <c r="D138">
        <v>45844</v>
      </c>
      <c r="E138" s="19">
        <f t="shared" si="2"/>
        <v>100</v>
      </c>
    </row>
    <row r="139" spans="1:5" x14ac:dyDescent="0.15">
      <c r="A139" s="24">
        <v>142685780</v>
      </c>
      <c r="B139">
        <v>2444</v>
      </c>
      <c r="C139">
        <v>2444</v>
      </c>
      <c r="D139">
        <v>4888</v>
      </c>
      <c r="E139" s="19">
        <f t="shared" si="2"/>
        <v>100</v>
      </c>
    </row>
    <row r="140" spans="1:5" x14ac:dyDescent="0.15">
      <c r="A140" s="24">
        <v>142685783</v>
      </c>
      <c r="B140">
        <v>3787</v>
      </c>
      <c r="C140">
        <v>3748</v>
      </c>
      <c r="D140">
        <v>7535</v>
      </c>
      <c r="E140" s="19">
        <f t="shared" si="2"/>
        <v>98.970161077369951</v>
      </c>
    </row>
    <row r="141" spans="1:5" x14ac:dyDescent="0.15">
      <c r="A141" s="24">
        <v>142685793</v>
      </c>
      <c r="B141">
        <v>116</v>
      </c>
      <c r="C141">
        <v>116</v>
      </c>
      <c r="D141">
        <v>232</v>
      </c>
      <c r="E141" s="19">
        <f t="shared" si="2"/>
        <v>100</v>
      </c>
    </row>
    <row r="142" spans="1:5" x14ac:dyDescent="0.15">
      <c r="A142" s="24">
        <v>142685797</v>
      </c>
      <c r="B142">
        <v>836</v>
      </c>
      <c r="C142">
        <v>836</v>
      </c>
      <c r="D142">
        <v>1672</v>
      </c>
      <c r="E142" s="19">
        <f t="shared" si="2"/>
        <v>100</v>
      </c>
    </row>
    <row r="143" spans="1:5" x14ac:dyDescent="0.15">
      <c r="A143" s="24">
        <v>142685798</v>
      </c>
      <c r="B143">
        <v>4102</v>
      </c>
      <c r="C143">
        <v>4102</v>
      </c>
      <c r="D143">
        <v>8204</v>
      </c>
      <c r="E143" s="19">
        <f t="shared" si="2"/>
        <v>100</v>
      </c>
    </row>
    <row r="144" spans="1:5" x14ac:dyDescent="0.15">
      <c r="A144" s="24">
        <v>142685802</v>
      </c>
      <c r="B144">
        <v>20277</v>
      </c>
      <c r="C144">
        <v>20277</v>
      </c>
      <c r="D144">
        <v>40554</v>
      </c>
      <c r="E144" s="19">
        <f t="shared" si="2"/>
        <v>100</v>
      </c>
    </row>
    <row r="145" spans="1:5" x14ac:dyDescent="0.15">
      <c r="A145" s="24">
        <v>142685807</v>
      </c>
      <c r="B145">
        <v>2784</v>
      </c>
      <c r="C145">
        <v>2784</v>
      </c>
      <c r="D145">
        <v>5568</v>
      </c>
      <c r="E145" s="19">
        <f t="shared" si="2"/>
        <v>100</v>
      </c>
    </row>
    <row r="146" spans="1:5" x14ac:dyDescent="0.15">
      <c r="A146" s="24">
        <v>142685811</v>
      </c>
      <c r="B146">
        <v>1783</v>
      </c>
      <c r="C146">
        <v>1783</v>
      </c>
      <c r="D146">
        <v>3566</v>
      </c>
      <c r="E146" s="19">
        <f t="shared" si="2"/>
        <v>100</v>
      </c>
    </row>
    <row r="147" spans="1:5" x14ac:dyDescent="0.15">
      <c r="A147" s="24">
        <v>142685812</v>
      </c>
      <c r="B147">
        <v>1782</v>
      </c>
      <c r="C147">
        <v>1782</v>
      </c>
      <c r="D147">
        <v>3564</v>
      </c>
      <c r="E147" s="19">
        <f t="shared" si="2"/>
        <v>100</v>
      </c>
    </row>
    <row r="148" spans="1:5" x14ac:dyDescent="0.15">
      <c r="A148" s="24">
        <v>142685814</v>
      </c>
      <c r="B148">
        <v>47</v>
      </c>
      <c r="C148">
        <v>47</v>
      </c>
      <c r="D148">
        <v>94</v>
      </c>
      <c r="E148" s="19">
        <f t="shared" si="2"/>
        <v>100</v>
      </c>
    </row>
    <row r="149" spans="1:5" x14ac:dyDescent="0.15">
      <c r="A149" s="24">
        <v>142685817</v>
      </c>
      <c r="B149">
        <v>1783</v>
      </c>
      <c r="C149">
        <v>1782</v>
      </c>
      <c r="D149">
        <v>3565</v>
      </c>
      <c r="E149" s="19">
        <f t="shared" si="2"/>
        <v>99.943914750420632</v>
      </c>
    </row>
    <row r="150" spans="1:5" x14ac:dyDescent="0.15">
      <c r="A150" s="24">
        <v>142695834</v>
      </c>
      <c r="B150">
        <v>1625</v>
      </c>
      <c r="C150">
        <v>1625</v>
      </c>
      <c r="D150">
        <v>3250</v>
      </c>
      <c r="E150" s="19">
        <f t="shared" si="2"/>
        <v>100</v>
      </c>
    </row>
    <row r="151" spans="1:5" x14ac:dyDescent="0.15">
      <c r="A151" s="24">
        <v>142695835</v>
      </c>
      <c r="B151">
        <v>6497</v>
      </c>
      <c r="C151">
        <v>6275</v>
      </c>
      <c r="D151">
        <v>12772</v>
      </c>
      <c r="E151" s="19">
        <f t="shared" si="2"/>
        <v>96.58303832538094</v>
      </c>
    </row>
    <row r="152" spans="1:5" x14ac:dyDescent="0.15">
      <c r="A152" s="24">
        <v>142695837</v>
      </c>
      <c r="B152">
        <v>4308</v>
      </c>
      <c r="C152">
        <v>4308</v>
      </c>
      <c r="D152">
        <v>8616</v>
      </c>
      <c r="E152" s="19">
        <f t="shared" si="2"/>
        <v>100</v>
      </c>
    </row>
    <row r="153" spans="1:5" x14ac:dyDescent="0.15">
      <c r="A153" s="24">
        <v>142695839</v>
      </c>
      <c r="B153">
        <v>11771</v>
      </c>
      <c r="C153">
        <v>11771</v>
      </c>
      <c r="D153">
        <v>23542</v>
      </c>
      <c r="E153" s="19">
        <f t="shared" si="2"/>
        <v>100</v>
      </c>
    </row>
    <row r="154" spans="1:5" x14ac:dyDescent="0.15">
      <c r="A154" s="24">
        <v>142695842</v>
      </c>
      <c r="B154">
        <v>140</v>
      </c>
      <c r="C154">
        <v>140</v>
      </c>
      <c r="D154">
        <v>280</v>
      </c>
      <c r="E154" s="19">
        <f t="shared" si="2"/>
        <v>100</v>
      </c>
    </row>
    <row r="155" spans="1:5" x14ac:dyDescent="0.15">
      <c r="A155" s="24">
        <v>142695845</v>
      </c>
      <c r="B155">
        <v>5367</v>
      </c>
      <c r="C155">
        <v>5437</v>
      </c>
      <c r="D155">
        <v>10804</v>
      </c>
      <c r="E155" s="19">
        <f t="shared" si="2"/>
        <v>101.30426681572573</v>
      </c>
    </row>
    <row r="156" spans="1:5" x14ac:dyDescent="0.15">
      <c r="A156" s="24">
        <v>142695848</v>
      </c>
      <c r="B156">
        <v>891</v>
      </c>
      <c r="C156">
        <v>891</v>
      </c>
      <c r="D156">
        <v>1782</v>
      </c>
      <c r="E156" s="19">
        <f t="shared" si="2"/>
        <v>100</v>
      </c>
    </row>
    <row r="157" spans="1:5" x14ac:dyDescent="0.15">
      <c r="A157" s="24">
        <v>142695856</v>
      </c>
      <c r="B157">
        <v>3602</v>
      </c>
      <c r="C157">
        <v>2952</v>
      </c>
      <c r="D157">
        <v>6554</v>
      </c>
      <c r="E157" s="19">
        <f t="shared" si="2"/>
        <v>81.954469739033868</v>
      </c>
    </row>
    <row r="158" spans="1:5" x14ac:dyDescent="0.15">
      <c r="A158" s="24">
        <v>142695857</v>
      </c>
      <c r="B158">
        <v>3602</v>
      </c>
      <c r="C158">
        <v>3602</v>
      </c>
      <c r="D158">
        <v>7204</v>
      </c>
      <c r="E158" s="19">
        <f t="shared" si="2"/>
        <v>100</v>
      </c>
    </row>
    <row r="159" spans="1:5" x14ac:dyDescent="0.15">
      <c r="A159" s="24">
        <v>142695858</v>
      </c>
      <c r="B159">
        <v>3694</v>
      </c>
      <c r="C159">
        <v>2460</v>
      </c>
      <c r="D159">
        <v>6154</v>
      </c>
      <c r="E159" s="19">
        <f t="shared" si="2"/>
        <v>66.594477531131574</v>
      </c>
    </row>
    <row r="160" spans="1:5" x14ac:dyDescent="0.15">
      <c r="A160" s="24">
        <v>142695865</v>
      </c>
      <c r="B160">
        <v>1044</v>
      </c>
      <c r="C160">
        <v>836</v>
      </c>
      <c r="D160">
        <v>1880</v>
      </c>
      <c r="E160" s="19">
        <f t="shared" si="2"/>
        <v>80.076628352490417</v>
      </c>
    </row>
    <row r="161" spans="1:5" x14ac:dyDescent="0.15">
      <c r="A161" s="24">
        <v>142695866</v>
      </c>
      <c r="B161">
        <v>4827</v>
      </c>
      <c r="C161">
        <v>4827</v>
      </c>
      <c r="D161">
        <v>9654</v>
      </c>
      <c r="E161" s="19">
        <f t="shared" si="2"/>
        <v>100</v>
      </c>
    </row>
    <row r="162" spans="1:5" x14ac:dyDescent="0.15">
      <c r="A162" s="24">
        <v>142695867</v>
      </c>
      <c r="B162">
        <v>3341</v>
      </c>
      <c r="C162">
        <v>3341</v>
      </c>
      <c r="D162">
        <v>6682</v>
      </c>
      <c r="E162" s="19">
        <f t="shared" si="2"/>
        <v>100</v>
      </c>
    </row>
    <row r="163" spans="1:5" x14ac:dyDescent="0.15">
      <c r="A163" s="24">
        <v>142695874</v>
      </c>
      <c r="B163">
        <v>35636</v>
      </c>
      <c r="C163">
        <v>35636</v>
      </c>
      <c r="D163">
        <v>71272</v>
      </c>
      <c r="E163" s="19">
        <f t="shared" si="2"/>
        <v>100</v>
      </c>
    </row>
    <row r="164" spans="1:5" x14ac:dyDescent="0.15">
      <c r="A164" s="24">
        <v>142695906</v>
      </c>
      <c r="B164">
        <v>93</v>
      </c>
      <c r="C164">
        <v>93</v>
      </c>
      <c r="D164">
        <v>186</v>
      </c>
      <c r="E164" s="19">
        <f t="shared" si="2"/>
        <v>100</v>
      </c>
    </row>
    <row r="165" spans="1:5" x14ac:dyDescent="0.15">
      <c r="A165" s="24">
        <v>142695907</v>
      </c>
      <c r="B165">
        <v>3899</v>
      </c>
      <c r="C165">
        <v>3899</v>
      </c>
      <c r="D165">
        <v>7798</v>
      </c>
      <c r="E165" s="19">
        <f t="shared" si="2"/>
        <v>100</v>
      </c>
    </row>
    <row r="166" spans="1:5" x14ac:dyDescent="0.15">
      <c r="A166" s="24">
        <v>142695909</v>
      </c>
      <c r="B166">
        <v>25440</v>
      </c>
      <c r="C166">
        <v>25440</v>
      </c>
      <c r="D166">
        <v>50880</v>
      </c>
      <c r="E166" s="19">
        <f t="shared" si="2"/>
        <v>100</v>
      </c>
    </row>
    <row r="167" spans="1:5" x14ac:dyDescent="0.15">
      <c r="A167" s="24">
        <v>142695914</v>
      </c>
      <c r="B167">
        <v>348</v>
      </c>
      <c r="C167">
        <v>348</v>
      </c>
      <c r="D167">
        <v>696</v>
      </c>
      <c r="E167" s="19">
        <f t="shared" si="2"/>
        <v>100</v>
      </c>
    </row>
    <row r="168" spans="1:5" x14ac:dyDescent="0.15">
      <c r="A168" s="24">
        <v>142695921</v>
      </c>
      <c r="B168">
        <v>488</v>
      </c>
      <c r="C168">
        <v>488</v>
      </c>
      <c r="D168">
        <v>976</v>
      </c>
      <c r="E168" s="19">
        <f t="shared" si="2"/>
        <v>100</v>
      </c>
    </row>
    <row r="169" spans="1:5" x14ac:dyDescent="0.15">
      <c r="A169" s="24">
        <v>142695922</v>
      </c>
      <c r="B169">
        <v>16891</v>
      </c>
      <c r="C169">
        <v>16891</v>
      </c>
      <c r="D169">
        <v>33782</v>
      </c>
      <c r="E169" s="19">
        <f t="shared" si="2"/>
        <v>100</v>
      </c>
    </row>
    <row r="170" spans="1:5" x14ac:dyDescent="0.15">
      <c r="A170" s="24">
        <v>142695931</v>
      </c>
      <c r="B170">
        <v>18779</v>
      </c>
      <c r="C170">
        <v>18779</v>
      </c>
      <c r="D170">
        <v>37558</v>
      </c>
      <c r="E170" s="19">
        <f t="shared" si="2"/>
        <v>100</v>
      </c>
    </row>
    <row r="171" spans="1:5" x14ac:dyDescent="0.15">
      <c r="A171" s="24">
        <v>142695940</v>
      </c>
      <c r="B171">
        <v>15675</v>
      </c>
      <c r="C171">
        <v>15675</v>
      </c>
      <c r="D171">
        <v>31350</v>
      </c>
      <c r="E171" s="19">
        <f t="shared" si="2"/>
        <v>100</v>
      </c>
    </row>
    <row r="172" spans="1:5" x14ac:dyDescent="0.15">
      <c r="A172" s="24">
        <v>142695948</v>
      </c>
      <c r="B172">
        <v>7425</v>
      </c>
      <c r="C172">
        <v>7425</v>
      </c>
      <c r="D172">
        <v>14850</v>
      </c>
      <c r="E172" s="19">
        <f t="shared" si="2"/>
        <v>100</v>
      </c>
    </row>
    <row r="173" spans="1:5" x14ac:dyDescent="0.15">
      <c r="A173" s="24">
        <v>142695949</v>
      </c>
      <c r="B173">
        <v>928</v>
      </c>
      <c r="C173">
        <v>928</v>
      </c>
      <c r="D173">
        <v>1856</v>
      </c>
      <c r="E173" s="19">
        <f t="shared" si="2"/>
        <v>100</v>
      </c>
    </row>
    <row r="174" spans="1:5" x14ac:dyDescent="0.15">
      <c r="A174" s="24">
        <v>142695952</v>
      </c>
      <c r="B174">
        <v>11136</v>
      </c>
      <c r="C174">
        <v>11136</v>
      </c>
      <c r="D174">
        <v>22272</v>
      </c>
      <c r="E174" s="19">
        <f t="shared" si="2"/>
        <v>100</v>
      </c>
    </row>
    <row r="175" spans="1:5" x14ac:dyDescent="0.15">
      <c r="A175" s="24">
        <v>142695956</v>
      </c>
      <c r="B175">
        <v>1533</v>
      </c>
      <c r="C175">
        <v>1533</v>
      </c>
      <c r="D175">
        <v>3066</v>
      </c>
      <c r="E175" s="19">
        <f t="shared" si="2"/>
        <v>100</v>
      </c>
    </row>
    <row r="176" spans="1:5" x14ac:dyDescent="0.15">
      <c r="A176" s="24">
        <v>142695962</v>
      </c>
      <c r="B176">
        <v>254</v>
      </c>
      <c r="C176">
        <v>150</v>
      </c>
      <c r="D176">
        <v>404</v>
      </c>
      <c r="E176" s="19">
        <f t="shared" si="2"/>
        <v>59.055118110236215</v>
      </c>
    </row>
    <row r="177" spans="1:5" x14ac:dyDescent="0.15">
      <c r="A177" s="24">
        <v>142695970</v>
      </c>
      <c r="B177">
        <v>140</v>
      </c>
      <c r="C177">
        <v>140</v>
      </c>
      <c r="D177">
        <v>280</v>
      </c>
      <c r="E177" s="19">
        <f t="shared" si="2"/>
        <v>100</v>
      </c>
    </row>
    <row r="178" spans="1:5" x14ac:dyDescent="0.15">
      <c r="A178" s="24">
        <v>142695978</v>
      </c>
      <c r="B178">
        <v>372</v>
      </c>
      <c r="C178">
        <v>314</v>
      </c>
      <c r="D178">
        <v>686</v>
      </c>
      <c r="E178" s="19">
        <f t="shared" si="2"/>
        <v>84.408602150537632</v>
      </c>
    </row>
    <row r="179" spans="1:5" x14ac:dyDescent="0.15">
      <c r="A179" s="24">
        <v>142695981</v>
      </c>
      <c r="B179">
        <v>30049</v>
      </c>
      <c r="C179">
        <v>30049</v>
      </c>
      <c r="D179">
        <v>60098</v>
      </c>
      <c r="E179" s="19">
        <f t="shared" si="2"/>
        <v>100</v>
      </c>
    </row>
    <row r="180" spans="1:5" x14ac:dyDescent="0.15">
      <c r="A180" s="24">
        <v>142706009</v>
      </c>
      <c r="B180">
        <v>1392</v>
      </c>
      <c r="C180">
        <v>1392</v>
      </c>
      <c r="D180">
        <v>2784</v>
      </c>
      <c r="E180" s="19">
        <f t="shared" si="2"/>
        <v>100</v>
      </c>
    </row>
    <row r="181" spans="1:5" x14ac:dyDescent="0.15">
      <c r="A181" s="24">
        <v>142706012</v>
      </c>
      <c r="B181">
        <v>928</v>
      </c>
      <c r="C181">
        <v>928</v>
      </c>
      <c r="D181">
        <v>1856</v>
      </c>
      <c r="E181" s="19">
        <f t="shared" si="2"/>
        <v>100</v>
      </c>
    </row>
    <row r="182" spans="1:5" x14ac:dyDescent="0.15">
      <c r="A182" s="24">
        <v>142706018</v>
      </c>
      <c r="B182">
        <v>13365</v>
      </c>
      <c r="C182">
        <v>13365</v>
      </c>
      <c r="D182">
        <v>26730</v>
      </c>
      <c r="E182" s="19">
        <f t="shared" si="2"/>
        <v>100</v>
      </c>
    </row>
    <row r="183" spans="1:5" x14ac:dyDescent="0.15">
      <c r="A183" s="24">
        <v>142706019</v>
      </c>
      <c r="B183">
        <v>673</v>
      </c>
      <c r="C183">
        <v>673</v>
      </c>
      <c r="D183">
        <v>1346</v>
      </c>
      <c r="E183" s="19">
        <f t="shared" si="2"/>
        <v>100</v>
      </c>
    </row>
    <row r="184" spans="1:5" x14ac:dyDescent="0.15">
      <c r="A184" s="24">
        <v>142706024</v>
      </c>
      <c r="B184">
        <v>1671</v>
      </c>
      <c r="C184">
        <v>1671</v>
      </c>
      <c r="D184">
        <v>3342</v>
      </c>
      <c r="E184" s="19">
        <f t="shared" si="2"/>
        <v>100</v>
      </c>
    </row>
    <row r="185" spans="1:5" x14ac:dyDescent="0.15">
      <c r="A185" s="24">
        <v>142706040</v>
      </c>
      <c r="B185">
        <v>20463</v>
      </c>
      <c r="C185">
        <v>20463</v>
      </c>
      <c r="D185">
        <v>40926</v>
      </c>
      <c r="E185" s="19">
        <f t="shared" si="2"/>
        <v>100</v>
      </c>
    </row>
    <row r="186" spans="1:5" x14ac:dyDescent="0.15">
      <c r="A186" s="24">
        <v>142706041</v>
      </c>
      <c r="B186">
        <v>4176</v>
      </c>
      <c r="C186">
        <v>4176</v>
      </c>
      <c r="D186">
        <v>8352</v>
      </c>
      <c r="E186" s="19">
        <f t="shared" si="2"/>
        <v>100</v>
      </c>
    </row>
    <row r="187" spans="1:5" x14ac:dyDescent="0.15">
      <c r="A187" s="24">
        <v>142706048</v>
      </c>
      <c r="B187">
        <v>2795</v>
      </c>
      <c r="C187">
        <v>2909</v>
      </c>
      <c r="D187">
        <v>5704</v>
      </c>
      <c r="E187" s="19">
        <f t="shared" si="2"/>
        <v>104.07871198568873</v>
      </c>
    </row>
    <row r="188" spans="1:5" x14ac:dyDescent="0.15">
      <c r="A188" s="24">
        <v>142706053</v>
      </c>
      <c r="B188">
        <v>4455</v>
      </c>
      <c r="C188">
        <v>4455</v>
      </c>
      <c r="D188">
        <v>8910</v>
      </c>
      <c r="E188" s="19">
        <f t="shared" si="2"/>
        <v>100</v>
      </c>
    </row>
    <row r="189" spans="1:5" x14ac:dyDescent="0.15">
      <c r="A189" s="24">
        <v>142706056</v>
      </c>
      <c r="B189">
        <v>4683</v>
      </c>
      <c r="C189">
        <v>4683</v>
      </c>
      <c r="D189">
        <v>9366</v>
      </c>
      <c r="E189" s="19">
        <f t="shared" si="2"/>
        <v>100</v>
      </c>
    </row>
    <row r="190" spans="1:5" x14ac:dyDescent="0.15">
      <c r="A190" s="24">
        <v>142706058</v>
      </c>
      <c r="B190">
        <v>20881</v>
      </c>
      <c r="C190">
        <v>20881</v>
      </c>
      <c r="D190">
        <v>41762</v>
      </c>
      <c r="E190" s="19">
        <f t="shared" si="2"/>
        <v>100</v>
      </c>
    </row>
    <row r="191" spans="1:5" x14ac:dyDescent="0.15">
      <c r="A191" s="24">
        <v>142706060</v>
      </c>
      <c r="B191">
        <v>2784</v>
      </c>
      <c r="C191">
        <v>2784</v>
      </c>
      <c r="D191">
        <v>5568</v>
      </c>
      <c r="E191" s="19">
        <f t="shared" si="2"/>
        <v>100</v>
      </c>
    </row>
    <row r="192" spans="1:5" x14ac:dyDescent="0.15">
      <c r="A192" s="24">
        <v>142706067</v>
      </c>
      <c r="B192">
        <v>16891</v>
      </c>
      <c r="C192">
        <v>16891</v>
      </c>
      <c r="D192">
        <v>33782</v>
      </c>
      <c r="E192" s="19">
        <f t="shared" si="2"/>
        <v>100</v>
      </c>
    </row>
    <row r="193" spans="1:5" x14ac:dyDescent="0.15">
      <c r="A193" s="24">
        <v>142706068</v>
      </c>
      <c r="B193">
        <v>4084</v>
      </c>
      <c r="C193">
        <v>4084</v>
      </c>
      <c r="D193">
        <v>8168</v>
      </c>
      <c r="E193" s="19">
        <f t="shared" si="2"/>
        <v>100</v>
      </c>
    </row>
    <row r="194" spans="1:5" x14ac:dyDescent="0.15">
      <c r="A194" s="24">
        <v>142706093</v>
      </c>
      <c r="B194">
        <v>650</v>
      </c>
      <c r="C194">
        <v>650</v>
      </c>
      <c r="D194">
        <v>1300</v>
      </c>
      <c r="E194" s="19">
        <f t="shared" si="2"/>
        <v>100</v>
      </c>
    </row>
    <row r="195" spans="1:5" x14ac:dyDescent="0.15">
      <c r="A195" s="24">
        <v>142706094</v>
      </c>
      <c r="B195">
        <v>2785</v>
      </c>
      <c r="C195">
        <v>2785</v>
      </c>
      <c r="D195">
        <v>5570</v>
      </c>
      <c r="E195" s="19">
        <f t="shared" si="2"/>
        <v>100</v>
      </c>
    </row>
    <row r="196" spans="1:5" x14ac:dyDescent="0.15">
      <c r="A196" s="24">
        <v>142706101</v>
      </c>
      <c r="B196">
        <v>23490</v>
      </c>
      <c r="C196">
        <v>23490</v>
      </c>
      <c r="D196">
        <v>46980</v>
      </c>
      <c r="E196" s="19">
        <f t="shared" ref="E196:E259" si="3">IFERROR((C196/B196)*100,"-")</f>
        <v>100</v>
      </c>
    </row>
    <row r="197" spans="1:5" x14ac:dyDescent="0.15">
      <c r="A197" s="24">
        <v>142706106</v>
      </c>
      <c r="B197">
        <v>2172</v>
      </c>
      <c r="C197">
        <v>2172</v>
      </c>
      <c r="D197">
        <v>4344</v>
      </c>
      <c r="E197" s="19">
        <f t="shared" si="3"/>
        <v>100</v>
      </c>
    </row>
    <row r="198" spans="1:5" x14ac:dyDescent="0.15">
      <c r="A198" s="24">
        <v>142706111</v>
      </c>
      <c r="B198">
        <v>11090</v>
      </c>
      <c r="C198">
        <v>11090</v>
      </c>
      <c r="D198">
        <v>22180</v>
      </c>
      <c r="E198" s="19">
        <f t="shared" si="3"/>
        <v>100</v>
      </c>
    </row>
    <row r="199" spans="1:5" x14ac:dyDescent="0.15">
      <c r="A199" s="24">
        <v>142716113</v>
      </c>
      <c r="B199">
        <v>5555</v>
      </c>
      <c r="C199">
        <v>5769</v>
      </c>
      <c r="D199">
        <v>11324</v>
      </c>
      <c r="E199" s="19">
        <f t="shared" si="3"/>
        <v>103.85238523852385</v>
      </c>
    </row>
    <row r="200" spans="1:5" x14ac:dyDescent="0.15">
      <c r="A200" s="24">
        <v>142716118</v>
      </c>
      <c r="B200">
        <v>789</v>
      </c>
      <c r="C200">
        <v>789</v>
      </c>
      <c r="D200">
        <v>1578</v>
      </c>
      <c r="E200" s="19">
        <f t="shared" si="3"/>
        <v>100</v>
      </c>
    </row>
    <row r="201" spans="1:5" x14ac:dyDescent="0.15">
      <c r="A201" s="24">
        <v>142716119</v>
      </c>
      <c r="B201">
        <v>743</v>
      </c>
      <c r="C201">
        <v>743</v>
      </c>
      <c r="D201">
        <v>1486</v>
      </c>
      <c r="E201" s="19">
        <f t="shared" si="3"/>
        <v>100</v>
      </c>
    </row>
    <row r="202" spans="1:5" x14ac:dyDescent="0.15">
      <c r="A202" s="24">
        <v>142716122</v>
      </c>
      <c r="B202">
        <v>419</v>
      </c>
      <c r="C202">
        <v>419</v>
      </c>
      <c r="D202">
        <v>838</v>
      </c>
      <c r="E202" s="19">
        <f t="shared" si="3"/>
        <v>100</v>
      </c>
    </row>
    <row r="203" spans="1:5" x14ac:dyDescent="0.15">
      <c r="A203" s="24">
        <v>142716131</v>
      </c>
      <c r="B203">
        <v>3898</v>
      </c>
      <c r="C203">
        <v>3898</v>
      </c>
      <c r="D203">
        <v>7796</v>
      </c>
      <c r="E203" s="19">
        <f t="shared" si="3"/>
        <v>100</v>
      </c>
    </row>
    <row r="204" spans="1:5" x14ac:dyDescent="0.15">
      <c r="A204" s="24">
        <v>142716134</v>
      </c>
      <c r="B204">
        <v>2413</v>
      </c>
      <c r="C204">
        <v>2413</v>
      </c>
      <c r="D204">
        <v>4826</v>
      </c>
      <c r="E204" s="19">
        <f t="shared" si="3"/>
        <v>100</v>
      </c>
    </row>
    <row r="205" spans="1:5" x14ac:dyDescent="0.15">
      <c r="A205" s="24">
        <v>142716136</v>
      </c>
      <c r="B205">
        <v>14477</v>
      </c>
      <c r="C205">
        <v>8909</v>
      </c>
      <c r="D205">
        <v>23386</v>
      </c>
      <c r="E205" s="19">
        <f t="shared" si="3"/>
        <v>61.538992885266289</v>
      </c>
    </row>
    <row r="206" spans="1:5" x14ac:dyDescent="0.15">
      <c r="A206" s="24">
        <v>142716137</v>
      </c>
      <c r="B206">
        <v>11136</v>
      </c>
      <c r="C206">
        <v>11136</v>
      </c>
      <c r="D206">
        <v>22272</v>
      </c>
      <c r="E206" s="19">
        <f t="shared" si="3"/>
        <v>100</v>
      </c>
    </row>
    <row r="207" spans="1:5" x14ac:dyDescent="0.15">
      <c r="A207" s="24">
        <v>142716138</v>
      </c>
      <c r="B207">
        <v>8457</v>
      </c>
      <c r="C207">
        <v>8457</v>
      </c>
      <c r="D207">
        <v>16914</v>
      </c>
      <c r="E207" s="19">
        <f t="shared" si="3"/>
        <v>100</v>
      </c>
    </row>
    <row r="208" spans="1:5" x14ac:dyDescent="0.15">
      <c r="A208" s="24">
        <v>142716150</v>
      </c>
      <c r="B208">
        <v>8394</v>
      </c>
      <c r="C208">
        <v>8394</v>
      </c>
      <c r="D208">
        <v>16788</v>
      </c>
      <c r="E208" s="19">
        <f t="shared" si="3"/>
        <v>100</v>
      </c>
    </row>
    <row r="209" spans="1:5" x14ac:dyDescent="0.15">
      <c r="A209" s="24">
        <v>142716151</v>
      </c>
      <c r="B209">
        <v>11137</v>
      </c>
      <c r="C209">
        <v>11137</v>
      </c>
      <c r="D209">
        <v>22274</v>
      </c>
      <c r="E209" s="19">
        <f t="shared" si="3"/>
        <v>100</v>
      </c>
    </row>
    <row r="210" spans="1:5" x14ac:dyDescent="0.15">
      <c r="A210" s="24">
        <v>142716168</v>
      </c>
      <c r="B210">
        <v>1783</v>
      </c>
      <c r="C210">
        <v>1783</v>
      </c>
      <c r="D210">
        <v>3566</v>
      </c>
      <c r="E210" s="19">
        <f t="shared" si="3"/>
        <v>100</v>
      </c>
    </row>
    <row r="211" spans="1:5" x14ac:dyDescent="0.15">
      <c r="A211" s="24">
        <v>142716170</v>
      </c>
      <c r="B211">
        <v>9652</v>
      </c>
      <c r="C211">
        <v>9652</v>
      </c>
      <c r="D211">
        <v>19304</v>
      </c>
      <c r="E211" s="19">
        <f t="shared" si="3"/>
        <v>100</v>
      </c>
    </row>
    <row r="212" spans="1:5" x14ac:dyDescent="0.15">
      <c r="A212" s="24">
        <v>142716176</v>
      </c>
      <c r="B212">
        <v>140</v>
      </c>
      <c r="C212">
        <v>140</v>
      </c>
      <c r="D212">
        <v>280</v>
      </c>
      <c r="E212" s="19">
        <f t="shared" si="3"/>
        <v>100</v>
      </c>
    </row>
    <row r="213" spans="1:5" x14ac:dyDescent="0.15">
      <c r="A213" s="24">
        <v>142716182</v>
      </c>
      <c r="B213">
        <v>21577</v>
      </c>
      <c r="C213">
        <v>18932</v>
      </c>
      <c r="D213">
        <v>40509</v>
      </c>
      <c r="E213" s="19">
        <f t="shared" si="3"/>
        <v>87.741576678871027</v>
      </c>
    </row>
    <row r="214" spans="1:5" x14ac:dyDescent="0.15">
      <c r="A214" s="24">
        <v>142716192</v>
      </c>
      <c r="B214">
        <v>17758</v>
      </c>
      <c r="C214">
        <v>17758</v>
      </c>
      <c r="D214">
        <v>35516</v>
      </c>
      <c r="E214" s="19">
        <f t="shared" si="3"/>
        <v>100</v>
      </c>
    </row>
    <row r="215" spans="1:5" x14ac:dyDescent="0.15">
      <c r="A215" s="24">
        <v>142716209</v>
      </c>
      <c r="B215">
        <v>2228</v>
      </c>
      <c r="C215">
        <v>2228</v>
      </c>
      <c r="D215">
        <v>4456</v>
      </c>
      <c r="E215" s="19">
        <f t="shared" si="3"/>
        <v>100</v>
      </c>
    </row>
    <row r="216" spans="1:5" x14ac:dyDescent="0.15">
      <c r="A216" s="24">
        <v>142716210</v>
      </c>
      <c r="B216">
        <v>1044</v>
      </c>
      <c r="C216">
        <v>1044</v>
      </c>
      <c r="D216">
        <v>2088</v>
      </c>
      <c r="E216" s="19">
        <f t="shared" si="3"/>
        <v>100</v>
      </c>
    </row>
    <row r="217" spans="1:5" x14ac:dyDescent="0.15">
      <c r="A217" s="24">
        <v>142716223</v>
      </c>
      <c r="B217">
        <v>5012</v>
      </c>
      <c r="C217">
        <v>5012</v>
      </c>
      <c r="D217">
        <v>10024</v>
      </c>
      <c r="E217" s="19">
        <f t="shared" si="3"/>
        <v>100</v>
      </c>
    </row>
    <row r="218" spans="1:5" x14ac:dyDescent="0.15">
      <c r="A218" s="24">
        <v>142716225</v>
      </c>
      <c r="B218">
        <v>7797</v>
      </c>
      <c r="C218">
        <v>7797</v>
      </c>
      <c r="D218">
        <v>15594</v>
      </c>
      <c r="E218" s="19">
        <f t="shared" si="3"/>
        <v>100</v>
      </c>
    </row>
    <row r="219" spans="1:5" x14ac:dyDescent="0.15">
      <c r="A219" s="24">
        <v>142716226</v>
      </c>
      <c r="B219">
        <v>3434</v>
      </c>
      <c r="C219">
        <v>3434</v>
      </c>
      <c r="D219">
        <v>6868</v>
      </c>
      <c r="E219" s="19">
        <f t="shared" si="3"/>
        <v>100</v>
      </c>
    </row>
    <row r="220" spans="1:5" x14ac:dyDescent="0.15">
      <c r="A220" s="24">
        <v>142716239</v>
      </c>
      <c r="B220">
        <v>1742</v>
      </c>
      <c r="C220">
        <v>1742</v>
      </c>
      <c r="D220">
        <v>3484</v>
      </c>
      <c r="E220" s="19">
        <f t="shared" si="3"/>
        <v>100</v>
      </c>
    </row>
    <row r="221" spans="1:5" x14ac:dyDescent="0.15">
      <c r="A221" s="24">
        <v>142716242</v>
      </c>
      <c r="B221">
        <v>650</v>
      </c>
      <c r="C221">
        <v>650</v>
      </c>
      <c r="D221">
        <v>1300</v>
      </c>
      <c r="E221" s="19">
        <f t="shared" si="3"/>
        <v>100</v>
      </c>
    </row>
    <row r="222" spans="1:5" x14ac:dyDescent="0.15">
      <c r="A222" s="24">
        <v>142716247</v>
      </c>
      <c r="B222">
        <v>1495</v>
      </c>
      <c r="C222">
        <v>1495</v>
      </c>
      <c r="D222">
        <v>2990</v>
      </c>
      <c r="E222" s="19">
        <f t="shared" si="3"/>
        <v>100</v>
      </c>
    </row>
    <row r="223" spans="1:5" x14ac:dyDescent="0.15">
      <c r="A223" s="24">
        <v>142716248</v>
      </c>
      <c r="B223">
        <v>27080</v>
      </c>
      <c r="C223">
        <v>27080</v>
      </c>
      <c r="D223">
        <v>54160</v>
      </c>
      <c r="E223" s="19">
        <f t="shared" si="3"/>
        <v>100</v>
      </c>
    </row>
    <row r="224" spans="1:5" x14ac:dyDescent="0.15">
      <c r="A224" s="24">
        <v>142716250</v>
      </c>
      <c r="B224">
        <v>3898</v>
      </c>
      <c r="C224">
        <v>3898</v>
      </c>
      <c r="D224">
        <v>7796</v>
      </c>
      <c r="E224" s="19">
        <f t="shared" si="3"/>
        <v>100</v>
      </c>
    </row>
    <row r="225" spans="1:5" x14ac:dyDescent="0.15">
      <c r="A225" s="24">
        <v>142716251</v>
      </c>
      <c r="B225">
        <v>3898</v>
      </c>
      <c r="C225">
        <v>3898</v>
      </c>
      <c r="D225">
        <v>7796</v>
      </c>
      <c r="E225" s="19">
        <f t="shared" si="3"/>
        <v>100</v>
      </c>
    </row>
    <row r="226" spans="1:5" x14ac:dyDescent="0.15">
      <c r="A226" s="24">
        <v>142726264</v>
      </c>
      <c r="B226">
        <v>7797</v>
      </c>
      <c r="C226">
        <v>7797</v>
      </c>
      <c r="D226">
        <v>15594</v>
      </c>
      <c r="E226" s="19">
        <f t="shared" si="3"/>
        <v>100</v>
      </c>
    </row>
    <row r="227" spans="1:5" x14ac:dyDescent="0.15">
      <c r="A227" s="24">
        <v>142726265</v>
      </c>
      <c r="B227">
        <v>3156</v>
      </c>
      <c r="C227">
        <v>3156</v>
      </c>
      <c r="D227">
        <v>6312</v>
      </c>
      <c r="E227" s="19">
        <f t="shared" si="3"/>
        <v>100</v>
      </c>
    </row>
    <row r="228" spans="1:5" x14ac:dyDescent="0.15">
      <c r="A228" s="24">
        <v>142726276</v>
      </c>
      <c r="B228">
        <v>7735</v>
      </c>
      <c r="C228">
        <v>7234</v>
      </c>
      <c r="D228">
        <v>14969</v>
      </c>
      <c r="E228" s="19">
        <f t="shared" si="3"/>
        <v>93.522947640594694</v>
      </c>
    </row>
    <row r="229" spans="1:5" x14ac:dyDescent="0.15">
      <c r="A229" s="24">
        <v>142726278</v>
      </c>
      <c r="B229">
        <v>6349</v>
      </c>
      <c r="C229">
        <v>6349</v>
      </c>
      <c r="D229">
        <v>12698</v>
      </c>
      <c r="E229" s="19">
        <f t="shared" si="3"/>
        <v>100</v>
      </c>
    </row>
    <row r="230" spans="1:5" x14ac:dyDescent="0.15">
      <c r="A230" s="24">
        <v>142726281</v>
      </c>
      <c r="B230">
        <v>5451</v>
      </c>
      <c r="C230">
        <v>5422</v>
      </c>
      <c r="D230">
        <v>10873</v>
      </c>
      <c r="E230" s="19">
        <f t="shared" si="3"/>
        <v>99.467987525224729</v>
      </c>
    </row>
    <row r="231" spans="1:5" x14ac:dyDescent="0.15">
      <c r="A231" s="24">
        <v>142726298</v>
      </c>
      <c r="B231">
        <v>882</v>
      </c>
      <c r="C231">
        <v>882</v>
      </c>
      <c r="D231">
        <v>1764</v>
      </c>
      <c r="E231" s="19">
        <f t="shared" si="3"/>
        <v>100</v>
      </c>
    </row>
    <row r="232" spans="1:5" x14ac:dyDescent="0.15">
      <c r="A232" s="24">
        <v>142726299</v>
      </c>
      <c r="B232">
        <v>16428</v>
      </c>
      <c r="C232">
        <v>16428</v>
      </c>
      <c r="D232">
        <v>32856</v>
      </c>
      <c r="E232" s="19">
        <f t="shared" si="3"/>
        <v>100</v>
      </c>
    </row>
    <row r="233" spans="1:5" x14ac:dyDescent="0.15">
      <c r="A233" s="24">
        <v>142726301</v>
      </c>
      <c r="B233">
        <v>419</v>
      </c>
      <c r="C233">
        <v>419</v>
      </c>
      <c r="D233">
        <v>838</v>
      </c>
      <c r="E233" s="19">
        <f t="shared" si="3"/>
        <v>100</v>
      </c>
    </row>
    <row r="234" spans="1:5" x14ac:dyDescent="0.15">
      <c r="A234" s="24">
        <v>142726302</v>
      </c>
      <c r="B234">
        <v>1671</v>
      </c>
      <c r="C234">
        <v>1671</v>
      </c>
      <c r="D234">
        <v>3342</v>
      </c>
      <c r="E234" s="19">
        <f t="shared" si="3"/>
        <v>100</v>
      </c>
    </row>
    <row r="235" spans="1:5" x14ac:dyDescent="0.15">
      <c r="A235" s="24">
        <v>142726322</v>
      </c>
      <c r="B235">
        <v>1485</v>
      </c>
      <c r="C235">
        <v>1485</v>
      </c>
      <c r="D235">
        <v>2970</v>
      </c>
      <c r="E235" s="19">
        <f t="shared" si="3"/>
        <v>100</v>
      </c>
    </row>
    <row r="236" spans="1:5" x14ac:dyDescent="0.15">
      <c r="A236" s="24">
        <v>142726323</v>
      </c>
      <c r="B236">
        <v>10396</v>
      </c>
      <c r="C236">
        <v>10025</v>
      </c>
      <c r="D236">
        <v>20421</v>
      </c>
      <c r="E236" s="19">
        <f t="shared" si="3"/>
        <v>96.431319738360912</v>
      </c>
    </row>
    <row r="237" spans="1:5" x14ac:dyDescent="0.15">
      <c r="A237" s="24">
        <v>142726329</v>
      </c>
      <c r="B237">
        <v>15312</v>
      </c>
      <c r="C237">
        <v>15312</v>
      </c>
      <c r="D237">
        <v>30624</v>
      </c>
      <c r="E237" s="19">
        <f t="shared" si="3"/>
        <v>100</v>
      </c>
    </row>
    <row r="238" spans="1:5" x14ac:dyDescent="0.15">
      <c r="A238" s="24">
        <v>142726330</v>
      </c>
      <c r="B238">
        <v>10468</v>
      </c>
      <c r="C238">
        <v>10468</v>
      </c>
      <c r="D238">
        <v>20936</v>
      </c>
      <c r="E238" s="19">
        <f t="shared" si="3"/>
        <v>100</v>
      </c>
    </row>
    <row r="239" spans="1:5" x14ac:dyDescent="0.15">
      <c r="A239" s="24">
        <v>142726334</v>
      </c>
      <c r="B239">
        <v>2088</v>
      </c>
      <c r="C239">
        <v>2088</v>
      </c>
      <c r="D239">
        <v>4176</v>
      </c>
      <c r="E239" s="19">
        <f t="shared" si="3"/>
        <v>100</v>
      </c>
    </row>
    <row r="240" spans="1:5" x14ac:dyDescent="0.15">
      <c r="A240" s="24">
        <v>142726344</v>
      </c>
      <c r="B240">
        <v>4176</v>
      </c>
      <c r="C240">
        <v>4176</v>
      </c>
      <c r="D240">
        <v>8352</v>
      </c>
      <c r="E240" s="19">
        <f t="shared" si="3"/>
        <v>100</v>
      </c>
    </row>
    <row r="241" spans="1:5" x14ac:dyDescent="0.15">
      <c r="A241" s="24">
        <v>142726346</v>
      </c>
      <c r="B241">
        <v>29327</v>
      </c>
      <c r="C241">
        <v>28213</v>
      </c>
      <c r="D241">
        <v>57540</v>
      </c>
      <c r="E241" s="19">
        <f t="shared" si="3"/>
        <v>96.201452586353881</v>
      </c>
    </row>
    <row r="242" spans="1:5" x14ac:dyDescent="0.15">
      <c r="A242" s="24">
        <v>142726347</v>
      </c>
      <c r="B242">
        <v>6311</v>
      </c>
      <c r="C242">
        <v>6311</v>
      </c>
      <c r="D242">
        <v>12622</v>
      </c>
      <c r="E242" s="19">
        <f t="shared" si="3"/>
        <v>100</v>
      </c>
    </row>
    <row r="243" spans="1:5" x14ac:dyDescent="0.15">
      <c r="A243" s="24">
        <v>142726363</v>
      </c>
      <c r="B243">
        <v>2228</v>
      </c>
      <c r="C243">
        <v>2228</v>
      </c>
      <c r="D243">
        <v>4456</v>
      </c>
      <c r="E243" s="19">
        <f t="shared" si="3"/>
        <v>100</v>
      </c>
    </row>
    <row r="244" spans="1:5" x14ac:dyDescent="0.15">
      <c r="A244" s="24">
        <v>142726364</v>
      </c>
      <c r="B244">
        <v>1604</v>
      </c>
      <c r="C244">
        <v>1409</v>
      </c>
      <c r="D244">
        <v>3013</v>
      </c>
      <c r="E244" s="19">
        <f t="shared" si="3"/>
        <v>87.842892768079807</v>
      </c>
    </row>
    <row r="245" spans="1:5" x14ac:dyDescent="0.15">
      <c r="A245" s="24">
        <v>142726368</v>
      </c>
      <c r="B245">
        <v>16055</v>
      </c>
      <c r="C245">
        <v>16055</v>
      </c>
      <c r="D245">
        <v>32110</v>
      </c>
      <c r="E245" s="19">
        <f t="shared" si="3"/>
        <v>100</v>
      </c>
    </row>
    <row r="246" spans="1:5" x14ac:dyDescent="0.15">
      <c r="A246" s="24">
        <v>142726370</v>
      </c>
      <c r="B246">
        <v>19675</v>
      </c>
      <c r="C246">
        <v>18933</v>
      </c>
      <c r="D246">
        <v>38608</v>
      </c>
      <c r="E246" s="19">
        <f t="shared" si="3"/>
        <v>96.2287166454892</v>
      </c>
    </row>
    <row r="247" spans="1:5" x14ac:dyDescent="0.15">
      <c r="A247" s="24">
        <v>142726371</v>
      </c>
      <c r="B247">
        <v>4641</v>
      </c>
      <c r="C247">
        <v>4641</v>
      </c>
      <c r="D247">
        <v>9282</v>
      </c>
      <c r="E247" s="19">
        <f t="shared" si="3"/>
        <v>100</v>
      </c>
    </row>
    <row r="248" spans="1:5" x14ac:dyDescent="0.15">
      <c r="A248" s="24">
        <v>142736392</v>
      </c>
      <c r="B248">
        <v>8168</v>
      </c>
      <c r="C248">
        <v>7426</v>
      </c>
      <c r="D248">
        <v>15594</v>
      </c>
      <c r="E248" s="19">
        <f t="shared" si="3"/>
        <v>90.915768854064638</v>
      </c>
    </row>
    <row r="249" spans="1:5" x14ac:dyDescent="0.15">
      <c r="A249" s="24">
        <v>142736394</v>
      </c>
      <c r="B249">
        <v>93</v>
      </c>
      <c r="C249">
        <v>93</v>
      </c>
      <c r="D249">
        <v>186</v>
      </c>
      <c r="E249" s="19">
        <f t="shared" si="3"/>
        <v>100</v>
      </c>
    </row>
    <row r="250" spans="1:5" x14ac:dyDescent="0.15">
      <c r="A250" s="24">
        <v>142736412</v>
      </c>
      <c r="B250">
        <v>326</v>
      </c>
      <c r="C250">
        <v>326</v>
      </c>
      <c r="D250">
        <v>652</v>
      </c>
      <c r="E250" s="19">
        <f t="shared" si="3"/>
        <v>100</v>
      </c>
    </row>
    <row r="251" spans="1:5" x14ac:dyDescent="0.15">
      <c r="A251" s="24">
        <v>142736414</v>
      </c>
      <c r="B251">
        <v>223</v>
      </c>
      <c r="C251">
        <v>223</v>
      </c>
      <c r="D251">
        <v>446</v>
      </c>
      <c r="E251" s="19">
        <f t="shared" si="3"/>
        <v>100</v>
      </c>
    </row>
    <row r="252" spans="1:5" x14ac:dyDescent="0.15">
      <c r="A252" s="24">
        <v>142736417</v>
      </c>
      <c r="B252">
        <v>15498</v>
      </c>
      <c r="C252">
        <v>15498</v>
      </c>
      <c r="D252">
        <v>30996</v>
      </c>
      <c r="E252" s="19">
        <f t="shared" si="3"/>
        <v>100</v>
      </c>
    </row>
    <row r="253" spans="1:5" x14ac:dyDescent="0.15">
      <c r="A253" s="24">
        <v>142736424</v>
      </c>
      <c r="B253">
        <v>5940</v>
      </c>
      <c r="C253">
        <v>5940</v>
      </c>
      <c r="D253">
        <v>11880</v>
      </c>
      <c r="E253" s="19">
        <f t="shared" si="3"/>
        <v>100</v>
      </c>
    </row>
    <row r="254" spans="1:5" x14ac:dyDescent="0.15">
      <c r="A254" s="24">
        <v>142736425</v>
      </c>
      <c r="B254">
        <v>7601</v>
      </c>
      <c r="C254">
        <v>7601</v>
      </c>
      <c r="D254">
        <v>15202</v>
      </c>
      <c r="E254" s="19">
        <f t="shared" si="3"/>
        <v>100</v>
      </c>
    </row>
    <row r="255" spans="1:5" x14ac:dyDescent="0.15">
      <c r="A255" s="24">
        <v>142736427</v>
      </c>
      <c r="B255">
        <v>279</v>
      </c>
      <c r="C255">
        <v>349</v>
      </c>
      <c r="D255">
        <v>628</v>
      </c>
      <c r="E255" s="19">
        <f t="shared" si="3"/>
        <v>125.08960573476702</v>
      </c>
    </row>
    <row r="256" spans="1:5" x14ac:dyDescent="0.15">
      <c r="A256" s="24">
        <v>142736435</v>
      </c>
      <c r="B256">
        <v>4455</v>
      </c>
      <c r="C256">
        <v>4455</v>
      </c>
      <c r="D256">
        <v>8910</v>
      </c>
      <c r="E256" s="19">
        <f t="shared" si="3"/>
        <v>100</v>
      </c>
    </row>
    <row r="257" spans="1:5" x14ac:dyDescent="0.15">
      <c r="A257" s="24">
        <v>142736449</v>
      </c>
      <c r="B257">
        <v>2228</v>
      </c>
      <c r="C257">
        <v>2228</v>
      </c>
      <c r="D257">
        <v>4456</v>
      </c>
      <c r="E257" s="19">
        <f t="shared" si="3"/>
        <v>100</v>
      </c>
    </row>
    <row r="258" spans="1:5" x14ac:dyDescent="0.15">
      <c r="A258" s="24">
        <v>142736456</v>
      </c>
      <c r="B258">
        <v>1782</v>
      </c>
      <c r="C258">
        <v>1782</v>
      </c>
      <c r="D258">
        <v>3564</v>
      </c>
      <c r="E258" s="19">
        <f t="shared" si="3"/>
        <v>100</v>
      </c>
    </row>
    <row r="259" spans="1:5" x14ac:dyDescent="0.15">
      <c r="A259" s="24">
        <v>142736459</v>
      </c>
      <c r="B259">
        <v>344</v>
      </c>
      <c r="C259">
        <v>344</v>
      </c>
      <c r="D259">
        <v>688</v>
      </c>
      <c r="E259" s="19">
        <f t="shared" si="3"/>
        <v>100</v>
      </c>
    </row>
    <row r="260" spans="1:5" x14ac:dyDescent="0.15">
      <c r="A260" s="24">
        <v>142736462</v>
      </c>
      <c r="B260">
        <v>19582</v>
      </c>
      <c r="C260">
        <v>17563</v>
      </c>
      <c r="D260">
        <v>37145</v>
      </c>
      <c r="E260" s="19">
        <f t="shared" ref="E260:E323" si="4">IFERROR((C260/B260)*100,"-")</f>
        <v>89.689510775201725</v>
      </c>
    </row>
    <row r="261" spans="1:5" x14ac:dyDescent="0.15">
      <c r="A261" s="24">
        <v>142736463</v>
      </c>
      <c r="B261">
        <v>502</v>
      </c>
      <c r="C261">
        <v>502</v>
      </c>
      <c r="D261">
        <v>1004</v>
      </c>
      <c r="E261" s="19">
        <f t="shared" si="4"/>
        <v>100</v>
      </c>
    </row>
    <row r="262" spans="1:5" x14ac:dyDescent="0.15">
      <c r="A262" s="24">
        <v>142736464</v>
      </c>
      <c r="B262">
        <v>2319</v>
      </c>
      <c r="C262">
        <v>2559</v>
      </c>
      <c r="D262">
        <v>4878</v>
      </c>
      <c r="E262" s="19">
        <f t="shared" si="4"/>
        <v>110.34928848641657</v>
      </c>
    </row>
    <row r="263" spans="1:5" x14ac:dyDescent="0.15">
      <c r="A263" s="24">
        <v>142736471</v>
      </c>
      <c r="B263">
        <v>12993</v>
      </c>
      <c r="C263">
        <v>12993</v>
      </c>
      <c r="D263">
        <v>25986</v>
      </c>
      <c r="E263" s="19">
        <f t="shared" si="4"/>
        <v>100</v>
      </c>
    </row>
    <row r="264" spans="1:5" x14ac:dyDescent="0.15">
      <c r="A264" s="24">
        <v>142736472</v>
      </c>
      <c r="B264">
        <v>836</v>
      </c>
      <c r="C264">
        <v>836</v>
      </c>
      <c r="D264">
        <v>1672</v>
      </c>
      <c r="E264" s="19">
        <f t="shared" si="4"/>
        <v>100</v>
      </c>
    </row>
    <row r="265" spans="1:5" x14ac:dyDescent="0.15">
      <c r="A265" s="24">
        <v>142736474</v>
      </c>
      <c r="B265">
        <v>483</v>
      </c>
      <c r="C265">
        <v>483</v>
      </c>
      <c r="D265">
        <v>966</v>
      </c>
      <c r="E265" s="19">
        <f t="shared" si="4"/>
        <v>100</v>
      </c>
    </row>
    <row r="266" spans="1:5" x14ac:dyDescent="0.15">
      <c r="A266" s="24">
        <v>142736489</v>
      </c>
      <c r="B266">
        <v>11879</v>
      </c>
      <c r="C266">
        <v>11842</v>
      </c>
      <c r="D266">
        <v>23721</v>
      </c>
      <c r="E266" s="19">
        <f t="shared" si="4"/>
        <v>99.688525970199521</v>
      </c>
    </row>
    <row r="267" spans="1:5" x14ac:dyDescent="0.15">
      <c r="A267" s="24">
        <v>142736490</v>
      </c>
      <c r="B267">
        <v>2947</v>
      </c>
      <c r="C267">
        <v>2947</v>
      </c>
      <c r="D267">
        <v>5894</v>
      </c>
      <c r="E267" s="19">
        <f t="shared" si="4"/>
        <v>100</v>
      </c>
    </row>
    <row r="268" spans="1:5" x14ac:dyDescent="0.15">
      <c r="A268" s="24">
        <v>142736493</v>
      </c>
      <c r="B268">
        <v>349</v>
      </c>
      <c r="C268">
        <v>349</v>
      </c>
      <c r="D268">
        <v>698</v>
      </c>
      <c r="E268" s="19">
        <f t="shared" si="4"/>
        <v>100</v>
      </c>
    </row>
    <row r="269" spans="1:5" x14ac:dyDescent="0.15">
      <c r="A269" s="24">
        <v>142736499</v>
      </c>
      <c r="B269">
        <v>7871</v>
      </c>
      <c r="C269">
        <v>7871</v>
      </c>
      <c r="D269">
        <v>15742</v>
      </c>
      <c r="E269" s="19">
        <f t="shared" si="4"/>
        <v>100</v>
      </c>
    </row>
    <row r="270" spans="1:5" x14ac:dyDescent="0.15">
      <c r="A270" s="24">
        <v>142736502</v>
      </c>
      <c r="B270">
        <v>1420</v>
      </c>
      <c r="C270">
        <v>1420</v>
      </c>
      <c r="D270">
        <v>2840</v>
      </c>
      <c r="E270" s="19">
        <f t="shared" si="4"/>
        <v>100</v>
      </c>
    </row>
    <row r="271" spans="1:5" x14ac:dyDescent="0.15">
      <c r="A271" s="24">
        <v>142746514</v>
      </c>
      <c r="B271">
        <v>4269</v>
      </c>
      <c r="C271">
        <v>4269</v>
      </c>
      <c r="D271">
        <v>8538</v>
      </c>
      <c r="E271" s="19">
        <f t="shared" si="4"/>
        <v>100</v>
      </c>
    </row>
    <row r="272" spans="1:5" x14ac:dyDescent="0.15">
      <c r="A272" s="24">
        <v>142746515</v>
      </c>
      <c r="B272">
        <v>557</v>
      </c>
      <c r="C272">
        <v>557</v>
      </c>
      <c r="D272">
        <v>1114</v>
      </c>
      <c r="E272" s="19">
        <f t="shared" si="4"/>
        <v>100</v>
      </c>
    </row>
    <row r="273" spans="1:5" x14ac:dyDescent="0.15">
      <c r="A273" s="24">
        <v>142746516</v>
      </c>
      <c r="B273">
        <v>17262</v>
      </c>
      <c r="C273">
        <v>17262</v>
      </c>
      <c r="D273">
        <v>34524</v>
      </c>
      <c r="E273" s="19">
        <f t="shared" si="4"/>
        <v>100</v>
      </c>
    </row>
    <row r="274" spans="1:5" x14ac:dyDescent="0.15">
      <c r="A274" s="24">
        <v>142746517</v>
      </c>
      <c r="B274">
        <v>12528</v>
      </c>
      <c r="C274">
        <v>12528</v>
      </c>
      <c r="D274">
        <v>25056</v>
      </c>
      <c r="E274" s="19">
        <f t="shared" si="4"/>
        <v>100</v>
      </c>
    </row>
    <row r="275" spans="1:5" x14ac:dyDescent="0.15">
      <c r="A275" s="24">
        <v>142746524</v>
      </c>
      <c r="B275">
        <v>6661</v>
      </c>
      <c r="C275">
        <v>6661</v>
      </c>
      <c r="D275">
        <v>13322</v>
      </c>
      <c r="E275" s="19">
        <f t="shared" si="4"/>
        <v>100</v>
      </c>
    </row>
    <row r="276" spans="1:5" x14ac:dyDescent="0.15">
      <c r="A276" s="24">
        <v>142746542</v>
      </c>
      <c r="B276">
        <v>2228</v>
      </c>
      <c r="C276">
        <v>2228</v>
      </c>
      <c r="D276">
        <v>4456</v>
      </c>
      <c r="E276" s="19">
        <f t="shared" si="4"/>
        <v>100</v>
      </c>
    </row>
    <row r="277" spans="1:5" x14ac:dyDescent="0.15">
      <c r="A277" s="24">
        <v>142746545</v>
      </c>
      <c r="B277">
        <v>13922</v>
      </c>
      <c r="C277">
        <v>13922</v>
      </c>
      <c r="D277">
        <v>27844</v>
      </c>
      <c r="E277" s="19">
        <f t="shared" si="4"/>
        <v>100</v>
      </c>
    </row>
    <row r="278" spans="1:5" x14ac:dyDescent="0.15">
      <c r="A278" s="24">
        <v>142746546</v>
      </c>
      <c r="B278">
        <v>4176</v>
      </c>
      <c r="C278">
        <v>4176</v>
      </c>
      <c r="D278">
        <v>8352</v>
      </c>
      <c r="E278" s="19">
        <f t="shared" si="4"/>
        <v>100</v>
      </c>
    </row>
    <row r="279" spans="1:5" x14ac:dyDescent="0.15">
      <c r="A279" s="24">
        <v>142746569</v>
      </c>
      <c r="B279">
        <v>836</v>
      </c>
      <c r="C279">
        <v>836</v>
      </c>
      <c r="D279">
        <v>1672</v>
      </c>
      <c r="E279" s="19">
        <f t="shared" si="4"/>
        <v>100</v>
      </c>
    </row>
    <row r="280" spans="1:5" x14ac:dyDescent="0.15">
      <c r="A280" s="24">
        <v>142746570</v>
      </c>
      <c r="B280">
        <v>10395</v>
      </c>
      <c r="C280">
        <v>10395</v>
      </c>
      <c r="D280">
        <v>20790</v>
      </c>
      <c r="E280" s="19">
        <f t="shared" si="4"/>
        <v>100</v>
      </c>
    </row>
    <row r="281" spans="1:5" x14ac:dyDescent="0.15">
      <c r="A281" s="24">
        <v>142746575</v>
      </c>
      <c r="B281">
        <v>3648</v>
      </c>
      <c r="C281">
        <v>3648</v>
      </c>
      <c r="D281">
        <v>7296</v>
      </c>
      <c r="E281" s="19">
        <f t="shared" si="4"/>
        <v>100</v>
      </c>
    </row>
    <row r="282" spans="1:5" x14ac:dyDescent="0.15">
      <c r="A282" s="24">
        <v>142746588</v>
      </c>
      <c r="B282">
        <v>4919</v>
      </c>
      <c r="C282">
        <v>4919</v>
      </c>
      <c r="D282">
        <v>9838</v>
      </c>
      <c r="E282" s="19">
        <f t="shared" si="4"/>
        <v>100</v>
      </c>
    </row>
    <row r="283" spans="1:5" x14ac:dyDescent="0.15">
      <c r="A283" s="24">
        <v>142746590</v>
      </c>
      <c r="B283">
        <v>12622</v>
      </c>
      <c r="C283">
        <v>12622</v>
      </c>
      <c r="D283">
        <v>25244</v>
      </c>
      <c r="E283" s="19">
        <f t="shared" si="4"/>
        <v>100</v>
      </c>
    </row>
    <row r="284" spans="1:5" x14ac:dyDescent="0.15">
      <c r="A284" s="24">
        <v>142746606</v>
      </c>
      <c r="B284">
        <v>650</v>
      </c>
      <c r="C284">
        <v>650</v>
      </c>
      <c r="D284">
        <v>1300</v>
      </c>
      <c r="E284" s="19">
        <f t="shared" si="4"/>
        <v>100</v>
      </c>
    </row>
    <row r="285" spans="1:5" x14ac:dyDescent="0.15">
      <c r="A285" s="24">
        <v>142746608</v>
      </c>
      <c r="B285">
        <v>11416</v>
      </c>
      <c r="C285">
        <v>11416</v>
      </c>
      <c r="D285">
        <v>22832</v>
      </c>
      <c r="E285" s="19">
        <f t="shared" si="4"/>
        <v>100</v>
      </c>
    </row>
    <row r="286" spans="1:5" x14ac:dyDescent="0.15">
      <c r="A286" s="24">
        <v>142746611</v>
      </c>
      <c r="B286">
        <v>280</v>
      </c>
      <c r="C286">
        <v>280</v>
      </c>
      <c r="D286">
        <v>560</v>
      </c>
      <c r="E286" s="19">
        <f t="shared" si="4"/>
        <v>100</v>
      </c>
    </row>
    <row r="287" spans="1:5" x14ac:dyDescent="0.15">
      <c r="A287" s="24">
        <v>142746612</v>
      </c>
      <c r="B287">
        <v>419</v>
      </c>
      <c r="C287">
        <v>419</v>
      </c>
      <c r="D287">
        <v>838</v>
      </c>
      <c r="E287" s="19">
        <f t="shared" si="4"/>
        <v>100</v>
      </c>
    </row>
    <row r="288" spans="1:5" x14ac:dyDescent="0.15">
      <c r="A288" s="24">
        <v>142756621</v>
      </c>
      <c r="B288">
        <v>2088</v>
      </c>
      <c r="C288">
        <v>2088</v>
      </c>
      <c r="D288">
        <v>4176</v>
      </c>
      <c r="E288" s="19">
        <f t="shared" si="4"/>
        <v>100</v>
      </c>
    </row>
    <row r="289" spans="1:5" x14ac:dyDescent="0.15">
      <c r="A289" s="24">
        <v>142756622</v>
      </c>
      <c r="B289">
        <v>724</v>
      </c>
      <c r="C289">
        <v>724</v>
      </c>
      <c r="D289">
        <v>1448</v>
      </c>
      <c r="E289" s="19">
        <f t="shared" si="4"/>
        <v>100</v>
      </c>
    </row>
    <row r="290" spans="1:5" x14ac:dyDescent="0.15">
      <c r="A290" s="24">
        <v>142756623</v>
      </c>
      <c r="B290">
        <v>21067</v>
      </c>
      <c r="C290">
        <v>21067</v>
      </c>
      <c r="D290">
        <v>42134</v>
      </c>
      <c r="E290" s="19">
        <f t="shared" si="4"/>
        <v>100</v>
      </c>
    </row>
    <row r="291" spans="1:5" x14ac:dyDescent="0.15">
      <c r="A291" s="24">
        <v>142756629</v>
      </c>
      <c r="B291">
        <v>557</v>
      </c>
      <c r="C291">
        <v>557</v>
      </c>
      <c r="D291">
        <v>1114</v>
      </c>
      <c r="E291" s="19">
        <f t="shared" si="4"/>
        <v>100</v>
      </c>
    </row>
    <row r="292" spans="1:5" x14ac:dyDescent="0.15">
      <c r="A292" s="24">
        <v>142756639</v>
      </c>
      <c r="B292">
        <v>10209</v>
      </c>
      <c r="C292">
        <v>10172</v>
      </c>
      <c r="D292">
        <v>20381</v>
      </c>
      <c r="E292" s="19">
        <f t="shared" si="4"/>
        <v>99.637574688999891</v>
      </c>
    </row>
    <row r="293" spans="1:5" x14ac:dyDescent="0.15">
      <c r="A293" s="24">
        <v>142756640</v>
      </c>
      <c r="B293">
        <v>2738</v>
      </c>
      <c r="C293">
        <v>2738</v>
      </c>
      <c r="D293">
        <v>5476</v>
      </c>
      <c r="E293" s="19">
        <f t="shared" si="4"/>
        <v>100</v>
      </c>
    </row>
    <row r="294" spans="1:5" x14ac:dyDescent="0.15">
      <c r="A294" s="24">
        <v>142756658</v>
      </c>
      <c r="B294">
        <v>20789</v>
      </c>
      <c r="C294">
        <v>20789</v>
      </c>
      <c r="D294">
        <v>41578</v>
      </c>
      <c r="E294" s="19">
        <f t="shared" si="4"/>
        <v>100</v>
      </c>
    </row>
    <row r="295" spans="1:5" x14ac:dyDescent="0.15">
      <c r="A295" s="24">
        <v>142756659</v>
      </c>
      <c r="B295">
        <v>7888</v>
      </c>
      <c r="C295">
        <v>7888</v>
      </c>
      <c r="D295">
        <v>15776</v>
      </c>
      <c r="E295" s="19">
        <f t="shared" si="4"/>
        <v>100</v>
      </c>
    </row>
    <row r="296" spans="1:5" x14ac:dyDescent="0.15">
      <c r="A296" s="24">
        <v>142756660</v>
      </c>
      <c r="B296">
        <v>1743</v>
      </c>
      <c r="C296">
        <v>1743</v>
      </c>
      <c r="D296">
        <v>3486</v>
      </c>
      <c r="E296" s="19">
        <f t="shared" si="4"/>
        <v>100</v>
      </c>
    </row>
    <row r="297" spans="1:5" x14ac:dyDescent="0.15">
      <c r="A297" s="24">
        <v>142756672</v>
      </c>
      <c r="B297">
        <v>19118</v>
      </c>
      <c r="C297">
        <v>19118</v>
      </c>
      <c r="D297">
        <v>38236</v>
      </c>
      <c r="E297" s="19">
        <f t="shared" si="4"/>
        <v>100</v>
      </c>
    </row>
    <row r="298" spans="1:5" x14ac:dyDescent="0.15">
      <c r="A298" s="24">
        <v>142756674</v>
      </c>
      <c r="B298">
        <v>4432</v>
      </c>
      <c r="C298">
        <v>4432</v>
      </c>
      <c r="D298">
        <v>8864</v>
      </c>
      <c r="E298" s="19">
        <f t="shared" si="4"/>
        <v>100</v>
      </c>
    </row>
    <row r="299" spans="1:5" x14ac:dyDescent="0.15">
      <c r="A299" s="24">
        <v>142756677</v>
      </c>
      <c r="B299">
        <v>280</v>
      </c>
      <c r="C299">
        <v>280</v>
      </c>
      <c r="D299">
        <v>560</v>
      </c>
      <c r="E299" s="19">
        <f t="shared" si="4"/>
        <v>100</v>
      </c>
    </row>
    <row r="300" spans="1:5" x14ac:dyDescent="0.15">
      <c r="A300" s="24">
        <v>142756694</v>
      </c>
      <c r="B300">
        <v>418</v>
      </c>
      <c r="C300">
        <v>418</v>
      </c>
      <c r="D300">
        <v>836</v>
      </c>
      <c r="E300" s="19">
        <f t="shared" si="4"/>
        <v>100</v>
      </c>
    </row>
    <row r="301" spans="1:5" x14ac:dyDescent="0.15">
      <c r="A301" s="24">
        <v>142756696</v>
      </c>
      <c r="B301">
        <v>2414</v>
      </c>
      <c r="C301">
        <v>2414</v>
      </c>
      <c r="D301">
        <v>4828</v>
      </c>
      <c r="E301" s="19">
        <f t="shared" si="4"/>
        <v>100</v>
      </c>
    </row>
    <row r="302" spans="1:5" x14ac:dyDescent="0.15">
      <c r="A302" s="24">
        <v>142766701</v>
      </c>
      <c r="B302">
        <v>4664</v>
      </c>
      <c r="C302">
        <v>4664</v>
      </c>
      <c r="D302">
        <v>9328</v>
      </c>
      <c r="E302" s="19">
        <f t="shared" si="4"/>
        <v>100</v>
      </c>
    </row>
    <row r="303" spans="1:5" x14ac:dyDescent="0.15">
      <c r="A303" s="24">
        <v>142766702</v>
      </c>
      <c r="B303">
        <v>9653</v>
      </c>
      <c r="C303">
        <v>9653</v>
      </c>
      <c r="D303">
        <v>19306</v>
      </c>
      <c r="E303" s="19">
        <f t="shared" si="4"/>
        <v>100</v>
      </c>
    </row>
    <row r="304" spans="1:5" x14ac:dyDescent="0.15">
      <c r="A304" s="24">
        <v>142766704</v>
      </c>
      <c r="B304">
        <v>908</v>
      </c>
      <c r="C304">
        <v>908</v>
      </c>
      <c r="D304">
        <v>1816</v>
      </c>
      <c r="E304" s="19">
        <f t="shared" si="4"/>
        <v>100</v>
      </c>
    </row>
    <row r="305" spans="1:5" x14ac:dyDescent="0.15">
      <c r="A305" s="24">
        <v>142766705</v>
      </c>
      <c r="B305">
        <v>23271</v>
      </c>
      <c r="C305">
        <v>20348</v>
      </c>
      <c r="D305">
        <v>43619</v>
      </c>
      <c r="E305" s="19">
        <f t="shared" si="4"/>
        <v>87.43930213570539</v>
      </c>
    </row>
    <row r="306" spans="1:5" x14ac:dyDescent="0.15">
      <c r="A306" s="24">
        <v>142766712</v>
      </c>
      <c r="B306">
        <v>223</v>
      </c>
      <c r="C306">
        <v>223</v>
      </c>
      <c r="D306">
        <v>446</v>
      </c>
      <c r="E306" s="19">
        <f t="shared" si="4"/>
        <v>100</v>
      </c>
    </row>
    <row r="307" spans="1:5" x14ac:dyDescent="0.15">
      <c r="A307" s="24">
        <v>143246714</v>
      </c>
      <c r="B307">
        <v>7519</v>
      </c>
      <c r="C307">
        <v>7519</v>
      </c>
      <c r="D307">
        <v>15038</v>
      </c>
      <c r="E307" s="19">
        <f t="shared" si="4"/>
        <v>100</v>
      </c>
    </row>
    <row r="308" spans="1:5" x14ac:dyDescent="0.15">
      <c r="A308" s="24">
        <v>143246715</v>
      </c>
      <c r="B308">
        <v>2924</v>
      </c>
      <c r="C308">
        <v>2924</v>
      </c>
      <c r="D308">
        <v>5848</v>
      </c>
      <c r="E308" s="19">
        <f t="shared" si="4"/>
        <v>100</v>
      </c>
    </row>
    <row r="309" spans="1:5" x14ac:dyDescent="0.15">
      <c r="A309" s="24">
        <v>143246731</v>
      </c>
      <c r="B309">
        <v>256</v>
      </c>
      <c r="C309">
        <v>256</v>
      </c>
      <c r="D309">
        <v>512</v>
      </c>
      <c r="E309" s="19">
        <f t="shared" si="4"/>
        <v>100</v>
      </c>
    </row>
    <row r="310" spans="1:5" x14ac:dyDescent="0.15">
      <c r="A310" s="24">
        <v>143246732</v>
      </c>
      <c r="B310">
        <v>3250</v>
      </c>
      <c r="C310">
        <v>3250</v>
      </c>
      <c r="D310">
        <v>6500</v>
      </c>
      <c r="E310" s="19">
        <f t="shared" si="4"/>
        <v>100</v>
      </c>
    </row>
    <row r="311" spans="1:5" x14ac:dyDescent="0.15">
      <c r="A311" s="24">
        <v>143246741</v>
      </c>
      <c r="B311">
        <v>2089</v>
      </c>
      <c r="C311">
        <v>1964</v>
      </c>
      <c r="D311">
        <v>4053</v>
      </c>
      <c r="E311" s="19">
        <f t="shared" si="4"/>
        <v>94.016275730014371</v>
      </c>
    </row>
    <row r="312" spans="1:5" x14ac:dyDescent="0.15">
      <c r="A312" s="24">
        <v>143246742</v>
      </c>
      <c r="B312">
        <v>3694</v>
      </c>
      <c r="C312">
        <v>3694</v>
      </c>
      <c r="D312">
        <v>7388</v>
      </c>
      <c r="E312" s="19">
        <f t="shared" si="4"/>
        <v>100</v>
      </c>
    </row>
    <row r="313" spans="1:5" x14ac:dyDescent="0.15">
      <c r="A313" s="24">
        <v>143246755</v>
      </c>
      <c r="B313">
        <v>1184</v>
      </c>
      <c r="C313">
        <v>1184</v>
      </c>
      <c r="D313">
        <v>2368</v>
      </c>
      <c r="E313" s="19">
        <f t="shared" si="4"/>
        <v>100</v>
      </c>
    </row>
    <row r="314" spans="1:5" x14ac:dyDescent="0.15">
      <c r="A314" s="24">
        <v>143246756</v>
      </c>
      <c r="B314">
        <v>10117</v>
      </c>
      <c r="C314">
        <v>10117</v>
      </c>
      <c r="D314">
        <v>20234</v>
      </c>
      <c r="E314" s="19">
        <f t="shared" si="4"/>
        <v>100</v>
      </c>
    </row>
    <row r="315" spans="1:5" x14ac:dyDescent="0.15">
      <c r="A315" s="24">
        <v>143246759</v>
      </c>
      <c r="B315">
        <v>1532</v>
      </c>
      <c r="C315">
        <v>1532</v>
      </c>
      <c r="D315">
        <v>3064</v>
      </c>
      <c r="E315" s="19">
        <f t="shared" si="4"/>
        <v>100</v>
      </c>
    </row>
    <row r="316" spans="1:5" x14ac:dyDescent="0.15">
      <c r="A316" s="24">
        <v>143246763</v>
      </c>
      <c r="B316">
        <v>2228</v>
      </c>
      <c r="C316">
        <v>2228</v>
      </c>
      <c r="D316">
        <v>4456</v>
      </c>
      <c r="E316" s="19">
        <f t="shared" si="4"/>
        <v>100</v>
      </c>
    </row>
    <row r="317" spans="1:5" x14ac:dyDescent="0.15">
      <c r="A317" s="24">
        <v>143246764</v>
      </c>
      <c r="B317">
        <v>1782</v>
      </c>
      <c r="C317">
        <v>1782</v>
      </c>
      <c r="D317">
        <v>3564</v>
      </c>
      <c r="E317" s="19">
        <f t="shared" si="4"/>
        <v>100</v>
      </c>
    </row>
    <row r="318" spans="1:5" x14ac:dyDescent="0.15">
      <c r="A318" s="24">
        <v>143246771</v>
      </c>
      <c r="B318">
        <v>7459</v>
      </c>
      <c r="C318">
        <v>7459</v>
      </c>
      <c r="D318">
        <v>14918</v>
      </c>
      <c r="E318" s="19">
        <f t="shared" si="4"/>
        <v>100</v>
      </c>
    </row>
    <row r="319" spans="1:5" x14ac:dyDescent="0.15">
      <c r="A319" s="24">
        <v>143246772</v>
      </c>
      <c r="B319">
        <v>6682</v>
      </c>
      <c r="C319">
        <v>6682</v>
      </c>
      <c r="D319">
        <v>13364</v>
      </c>
      <c r="E319" s="19">
        <f t="shared" si="4"/>
        <v>100</v>
      </c>
    </row>
    <row r="320" spans="1:5" x14ac:dyDescent="0.15">
      <c r="A320" s="24">
        <v>143246775</v>
      </c>
      <c r="B320">
        <v>22876</v>
      </c>
      <c r="C320">
        <v>22876</v>
      </c>
      <c r="D320">
        <v>45752</v>
      </c>
      <c r="E320" s="19">
        <f t="shared" si="4"/>
        <v>100</v>
      </c>
    </row>
    <row r="321" spans="1:5" x14ac:dyDescent="0.15">
      <c r="A321" s="24">
        <v>143246782</v>
      </c>
      <c r="B321">
        <v>335</v>
      </c>
      <c r="C321">
        <v>335</v>
      </c>
      <c r="D321">
        <v>670</v>
      </c>
      <c r="E321" s="19">
        <f t="shared" si="4"/>
        <v>100</v>
      </c>
    </row>
    <row r="322" spans="1:5" x14ac:dyDescent="0.15">
      <c r="A322" s="24">
        <v>143246791</v>
      </c>
      <c r="B322">
        <v>8539</v>
      </c>
      <c r="C322">
        <v>8502</v>
      </c>
      <c r="D322">
        <v>17041</v>
      </c>
      <c r="E322" s="19">
        <f t="shared" si="4"/>
        <v>99.566693992270757</v>
      </c>
    </row>
    <row r="323" spans="1:5" x14ac:dyDescent="0.15">
      <c r="A323" s="24">
        <v>143246793</v>
      </c>
      <c r="B323">
        <v>859</v>
      </c>
      <c r="C323">
        <v>859</v>
      </c>
      <c r="D323">
        <v>1718</v>
      </c>
      <c r="E323" s="19">
        <f t="shared" si="4"/>
        <v>100</v>
      </c>
    </row>
    <row r="324" spans="1:5" x14ac:dyDescent="0.15">
      <c r="A324" s="24">
        <v>143246802</v>
      </c>
      <c r="B324">
        <v>557</v>
      </c>
      <c r="C324">
        <v>557</v>
      </c>
      <c r="D324">
        <v>1114</v>
      </c>
      <c r="E324" s="19">
        <f t="shared" ref="E324:E387" si="5">IFERROR((C324/B324)*100,"-")</f>
        <v>100</v>
      </c>
    </row>
    <row r="325" spans="1:5" x14ac:dyDescent="0.15">
      <c r="A325" s="24">
        <v>143246803</v>
      </c>
      <c r="B325">
        <v>891</v>
      </c>
      <c r="C325">
        <v>891</v>
      </c>
      <c r="D325">
        <v>1782</v>
      </c>
      <c r="E325" s="19">
        <f t="shared" si="5"/>
        <v>100</v>
      </c>
    </row>
    <row r="326" spans="1:5" x14ac:dyDescent="0.15">
      <c r="A326" s="24">
        <v>143246815</v>
      </c>
      <c r="B326">
        <v>4270</v>
      </c>
      <c r="C326">
        <v>4270</v>
      </c>
      <c r="D326">
        <v>8540</v>
      </c>
      <c r="E326" s="19">
        <f t="shared" si="5"/>
        <v>100</v>
      </c>
    </row>
    <row r="327" spans="1:5" x14ac:dyDescent="0.15">
      <c r="A327" s="24">
        <v>143246816</v>
      </c>
      <c r="B327">
        <v>12734</v>
      </c>
      <c r="C327">
        <v>12734</v>
      </c>
      <c r="D327">
        <v>25468</v>
      </c>
      <c r="E327" s="19">
        <f t="shared" si="5"/>
        <v>100</v>
      </c>
    </row>
    <row r="328" spans="1:5" x14ac:dyDescent="0.15">
      <c r="A328" s="24">
        <v>143246818</v>
      </c>
      <c r="B328">
        <v>13141</v>
      </c>
      <c r="C328">
        <v>13141</v>
      </c>
      <c r="D328">
        <v>26282</v>
      </c>
      <c r="E328" s="19">
        <f t="shared" si="5"/>
        <v>100</v>
      </c>
    </row>
    <row r="329" spans="1:5" x14ac:dyDescent="0.15">
      <c r="A329" s="24">
        <v>143246822</v>
      </c>
      <c r="B329">
        <v>1742</v>
      </c>
      <c r="C329">
        <v>1742</v>
      </c>
      <c r="D329">
        <v>3484</v>
      </c>
      <c r="E329" s="19">
        <f t="shared" si="5"/>
        <v>100</v>
      </c>
    </row>
    <row r="330" spans="1:5" x14ac:dyDescent="0.15">
      <c r="A330" s="24">
        <v>143246823</v>
      </c>
      <c r="B330">
        <v>5012</v>
      </c>
      <c r="C330">
        <v>5012</v>
      </c>
      <c r="D330">
        <v>10024</v>
      </c>
      <c r="E330" s="19">
        <f t="shared" si="5"/>
        <v>100</v>
      </c>
    </row>
    <row r="331" spans="1:5" x14ac:dyDescent="0.15">
      <c r="A331" s="24">
        <v>143246827</v>
      </c>
      <c r="B331">
        <v>40647</v>
      </c>
      <c r="C331">
        <v>40647</v>
      </c>
      <c r="D331">
        <v>81294</v>
      </c>
      <c r="E331" s="19">
        <f t="shared" si="5"/>
        <v>100</v>
      </c>
    </row>
    <row r="332" spans="1:5" x14ac:dyDescent="0.15">
      <c r="A332" s="24">
        <v>143256847</v>
      </c>
      <c r="B332">
        <v>534</v>
      </c>
      <c r="C332">
        <v>367</v>
      </c>
      <c r="D332">
        <v>901</v>
      </c>
      <c r="E332" s="19">
        <f t="shared" si="5"/>
        <v>68.726591760299627</v>
      </c>
    </row>
    <row r="333" spans="1:5" x14ac:dyDescent="0.15">
      <c r="A333" s="24">
        <v>143256866</v>
      </c>
      <c r="B333">
        <v>1692</v>
      </c>
      <c r="C333">
        <v>1692</v>
      </c>
      <c r="D333">
        <v>3384</v>
      </c>
      <c r="E333" s="19">
        <f t="shared" si="5"/>
        <v>100</v>
      </c>
    </row>
    <row r="334" spans="1:5" x14ac:dyDescent="0.15">
      <c r="A334" s="24">
        <v>143256870</v>
      </c>
      <c r="B334">
        <v>84</v>
      </c>
      <c r="C334">
        <v>84</v>
      </c>
      <c r="D334">
        <v>168</v>
      </c>
      <c r="E334" s="19">
        <f t="shared" si="5"/>
        <v>100</v>
      </c>
    </row>
    <row r="335" spans="1:5" x14ac:dyDescent="0.15">
      <c r="A335" s="24">
        <v>143256876</v>
      </c>
      <c r="B335">
        <v>6572</v>
      </c>
      <c r="C335">
        <v>6572</v>
      </c>
      <c r="D335">
        <v>13144</v>
      </c>
      <c r="E335" s="19">
        <f t="shared" si="5"/>
        <v>100</v>
      </c>
    </row>
    <row r="336" spans="1:5" x14ac:dyDescent="0.15">
      <c r="A336" s="24">
        <v>143256877</v>
      </c>
      <c r="B336">
        <v>4803</v>
      </c>
      <c r="C336">
        <v>4803</v>
      </c>
      <c r="D336">
        <v>9606</v>
      </c>
      <c r="E336" s="19">
        <f t="shared" si="5"/>
        <v>100</v>
      </c>
    </row>
    <row r="337" spans="1:5" x14ac:dyDescent="0.15">
      <c r="A337" s="24">
        <v>143256891</v>
      </c>
      <c r="B337">
        <v>1225</v>
      </c>
      <c r="C337">
        <v>1225</v>
      </c>
      <c r="D337">
        <v>2450</v>
      </c>
      <c r="E337" s="19">
        <f t="shared" si="5"/>
        <v>100</v>
      </c>
    </row>
    <row r="338" spans="1:5" x14ac:dyDescent="0.15">
      <c r="A338" s="24">
        <v>143256898</v>
      </c>
      <c r="B338">
        <v>2414</v>
      </c>
      <c r="C338">
        <v>2414</v>
      </c>
      <c r="D338">
        <v>4828</v>
      </c>
      <c r="E338" s="19">
        <f t="shared" si="5"/>
        <v>100</v>
      </c>
    </row>
    <row r="339" spans="1:5" x14ac:dyDescent="0.15">
      <c r="A339" s="24">
        <v>143256899</v>
      </c>
      <c r="B339">
        <v>116</v>
      </c>
      <c r="C339">
        <v>116</v>
      </c>
      <c r="D339">
        <v>232</v>
      </c>
      <c r="E339" s="19">
        <f t="shared" si="5"/>
        <v>100</v>
      </c>
    </row>
    <row r="340" spans="1:5" x14ac:dyDescent="0.15">
      <c r="A340" s="24">
        <v>143256901</v>
      </c>
      <c r="B340">
        <v>419</v>
      </c>
      <c r="C340">
        <v>419</v>
      </c>
      <c r="D340">
        <v>838</v>
      </c>
      <c r="E340" s="19">
        <f t="shared" si="5"/>
        <v>100</v>
      </c>
    </row>
    <row r="341" spans="1:5" x14ac:dyDescent="0.15">
      <c r="A341" s="24">
        <v>143256906</v>
      </c>
      <c r="B341">
        <v>325</v>
      </c>
      <c r="C341">
        <v>362</v>
      </c>
      <c r="D341">
        <v>687</v>
      </c>
      <c r="E341" s="19">
        <f t="shared" si="5"/>
        <v>111.38461538461539</v>
      </c>
    </row>
    <row r="342" spans="1:5" x14ac:dyDescent="0.15">
      <c r="A342" s="24">
        <v>143256927</v>
      </c>
      <c r="B342">
        <v>850</v>
      </c>
      <c r="C342">
        <v>850</v>
      </c>
      <c r="D342">
        <v>1700</v>
      </c>
      <c r="E342" s="19">
        <f t="shared" si="5"/>
        <v>100</v>
      </c>
    </row>
    <row r="343" spans="1:5" x14ac:dyDescent="0.15">
      <c r="A343" s="24">
        <v>143256939</v>
      </c>
      <c r="B343">
        <v>4803</v>
      </c>
      <c r="C343">
        <v>4803</v>
      </c>
      <c r="D343">
        <v>9606</v>
      </c>
      <c r="E343" s="19">
        <f t="shared" si="5"/>
        <v>100</v>
      </c>
    </row>
    <row r="344" spans="1:5" x14ac:dyDescent="0.15">
      <c r="A344" s="24">
        <v>143256941</v>
      </c>
      <c r="B344">
        <v>209</v>
      </c>
      <c r="C344">
        <v>209</v>
      </c>
      <c r="D344">
        <v>418</v>
      </c>
      <c r="E344" s="19">
        <f t="shared" si="5"/>
        <v>100</v>
      </c>
    </row>
    <row r="345" spans="1:5" x14ac:dyDescent="0.15">
      <c r="A345" s="24">
        <v>143266956</v>
      </c>
      <c r="B345">
        <v>232</v>
      </c>
      <c r="C345">
        <v>232</v>
      </c>
      <c r="D345">
        <v>464</v>
      </c>
      <c r="E345" s="19">
        <f t="shared" si="5"/>
        <v>100</v>
      </c>
    </row>
    <row r="346" spans="1:5" x14ac:dyDescent="0.15">
      <c r="A346" s="24">
        <v>143266966</v>
      </c>
      <c r="B346">
        <v>18098</v>
      </c>
      <c r="C346">
        <v>18098</v>
      </c>
      <c r="D346">
        <v>36196</v>
      </c>
      <c r="E346" s="19">
        <f t="shared" si="5"/>
        <v>100</v>
      </c>
    </row>
    <row r="347" spans="1:5" x14ac:dyDescent="0.15">
      <c r="A347" s="24">
        <v>143266968</v>
      </c>
      <c r="B347">
        <v>1838</v>
      </c>
      <c r="C347">
        <v>1838</v>
      </c>
      <c r="D347">
        <v>3676</v>
      </c>
      <c r="E347" s="19">
        <f t="shared" si="5"/>
        <v>100</v>
      </c>
    </row>
    <row r="348" spans="1:5" x14ac:dyDescent="0.15">
      <c r="A348" s="24">
        <v>143266973</v>
      </c>
      <c r="B348">
        <v>3713</v>
      </c>
      <c r="C348">
        <v>3713</v>
      </c>
      <c r="D348">
        <v>7426</v>
      </c>
      <c r="E348" s="19">
        <f t="shared" si="5"/>
        <v>100</v>
      </c>
    </row>
    <row r="349" spans="1:5" x14ac:dyDescent="0.15">
      <c r="A349" s="24">
        <v>143266980</v>
      </c>
      <c r="B349">
        <v>1300</v>
      </c>
      <c r="C349">
        <v>1300</v>
      </c>
      <c r="D349">
        <v>2600</v>
      </c>
      <c r="E349" s="19">
        <f t="shared" si="5"/>
        <v>100</v>
      </c>
    </row>
    <row r="350" spans="1:5" x14ac:dyDescent="0.15">
      <c r="A350" s="24">
        <v>143266988</v>
      </c>
      <c r="B350">
        <v>2715</v>
      </c>
      <c r="C350">
        <v>2715</v>
      </c>
      <c r="D350">
        <v>5430</v>
      </c>
      <c r="E350" s="19">
        <f t="shared" si="5"/>
        <v>100</v>
      </c>
    </row>
    <row r="351" spans="1:5" x14ac:dyDescent="0.15">
      <c r="A351" s="24">
        <v>143266989</v>
      </c>
      <c r="B351">
        <v>4455</v>
      </c>
      <c r="C351">
        <v>4455</v>
      </c>
      <c r="D351">
        <v>8910</v>
      </c>
      <c r="E351" s="19">
        <f t="shared" si="5"/>
        <v>100</v>
      </c>
    </row>
    <row r="352" spans="1:5" x14ac:dyDescent="0.15">
      <c r="A352" s="24">
        <v>143267002</v>
      </c>
      <c r="B352">
        <v>1184</v>
      </c>
      <c r="C352">
        <v>827</v>
      </c>
      <c r="D352">
        <v>2011</v>
      </c>
      <c r="E352" s="19">
        <f t="shared" si="5"/>
        <v>69.847972972972968</v>
      </c>
    </row>
    <row r="353" spans="1:5" x14ac:dyDescent="0.15">
      <c r="A353" s="24">
        <v>143267004</v>
      </c>
      <c r="B353">
        <v>929</v>
      </c>
      <c r="C353">
        <v>929</v>
      </c>
      <c r="D353">
        <v>1858</v>
      </c>
      <c r="E353" s="19">
        <f t="shared" si="5"/>
        <v>100</v>
      </c>
    </row>
    <row r="354" spans="1:5" x14ac:dyDescent="0.15">
      <c r="A354" s="24">
        <v>143267009</v>
      </c>
      <c r="B354">
        <v>2228</v>
      </c>
      <c r="C354">
        <v>2228</v>
      </c>
      <c r="D354">
        <v>4456</v>
      </c>
      <c r="E354" s="19">
        <f t="shared" si="5"/>
        <v>100</v>
      </c>
    </row>
    <row r="355" spans="1:5" x14ac:dyDescent="0.15">
      <c r="A355" s="24">
        <v>143267010</v>
      </c>
      <c r="B355">
        <v>2980</v>
      </c>
      <c r="C355">
        <v>2973</v>
      </c>
      <c r="D355">
        <v>5953</v>
      </c>
      <c r="E355" s="19">
        <f t="shared" si="5"/>
        <v>99.765100671140942</v>
      </c>
    </row>
    <row r="356" spans="1:5" x14ac:dyDescent="0.15">
      <c r="A356" s="24">
        <v>143267030</v>
      </c>
      <c r="B356">
        <v>651</v>
      </c>
      <c r="C356">
        <v>651</v>
      </c>
      <c r="D356">
        <v>1302</v>
      </c>
      <c r="E356" s="19">
        <f t="shared" si="5"/>
        <v>100</v>
      </c>
    </row>
    <row r="357" spans="1:5" x14ac:dyDescent="0.15">
      <c r="A357" s="24">
        <v>143267031</v>
      </c>
      <c r="B357">
        <v>2320</v>
      </c>
      <c r="C357">
        <v>2320</v>
      </c>
      <c r="D357">
        <v>4640</v>
      </c>
      <c r="E357" s="19">
        <f t="shared" si="5"/>
        <v>100</v>
      </c>
    </row>
    <row r="358" spans="1:5" x14ac:dyDescent="0.15">
      <c r="A358" s="24">
        <v>143267033</v>
      </c>
      <c r="B358">
        <v>488</v>
      </c>
      <c r="C358">
        <v>488</v>
      </c>
      <c r="D358">
        <v>976</v>
      </c>
      <c r="E358" s="19">
        <f t="shared" si="5"/>
        <v>100</v>
      </c>
    </row>
    <row r="359" spans="1:5" x14ac:dyDescent="0.15">
      <c r="A359" s="24">
        <v>143267039</v>
      </c>
      <c r="B359">
        <v>13753</v>
      </c>
      <c r="C359">
        <v>13753</v>
      </c>
      <c r="D359">
        <v>27506</v>
      </c>
      <c r="E359" s="19">
        <f t="shared" si="5"/>
        <v>100</v>
      </c>
    </row>
    <row r="360" spans="1:5" x14ac:dyDescent="0.15">
      <c r="A360" s="24">
        <v>143277052</v>
      </c>
      <c r="B360">
        <v>3388</v>
      </c>
      <c r="C360">
        <v>3388</v>
      </c>
      <c r="D360">
        <v>6776</v>
      </c>
      <c r="E360" s="19">
        <f t="shared" si="5"/>
        <v>100</v>
      </c>
    </row>
    <row r="361" spans="1:5" x14ac:dyDescent="0.15">
      <c r="A361" s="24">
        <v>143277053</v>
      </c>
      <c r="B361">
        <v>1857</v>
      </c>
      <c r="C361">
        <v>1857</v>
      </c>
      <c r="D361">
        <v>3714</v>
      </c>
      <c r="E361" s="19">
        <f t="shared" si="5"/>
        <v>100</v>
      </c>
    </row>
    <row r="362" spans="1:5" x14ac:dyDescent="0.15">
      <c r="A362" s="24">
        <v>143277067</v>
      </c>
      <c r="B362">
        <v>1114</v>
      </c>
      <c r="C362">
        <v>1114</v>
      </c>
      <c r="D362">
        <v>2228</v>
      </c>
      <c r="E362" s="19">
        <f t="shared" si="5"/>
        <v>100</v>
      </c>
    </row>
    <row r="363" spans="1:5" x14ac:dyDescent="0.15">
      <c r="A363" s="24">
        <v>143277074</v>
      </c>
      <c r="B363">
        <v>372</v>
      </c>
      <c r="C363">
        <v>372</v>
      </c>
      <c r="D363">
        <v>744</v>
      </c>
      <c r="E363" s="19">
        <f t="shared" si="5"/>
        <v>100</v>
      </c>
    </row>
    <row r="364" spans="1:5" x14ac:dyDescent="0.15">
      <c r="A364" s="24">
        <v>143277075</v>
      </c>
      <c r="B364">
        <v>418</v>
      </c>
      <c r="C364">
        <v>418</v>
      </c>
      <c r="D364">
        <v>836</v>
      </c>
      <c r="E364" s="19">
        <f t="shared" si="5"/>
        <v>100</v>
      </c>
    </row>
    <row r="365" spans="1:5" x14ac:dyDescent="0.15">
      <c r="A365" s="24">
        <v>143277088</v>
      </c>
      <c r="B365">
        <v>5941</v>
      </c>
      <c r="C365">
        <v>5941</v>
      </c>
      <c r="D365">
        <v>11882</v>
      </c>
      <c r="E365" s="19">
        <f t="shared" si="5"/>
        <v>100</v>
      </c>
    </row>
    <row r="366" spans="1:5" x14ac:dyDescent="0.15">
      <c r="A366" s="24">
        <v>143277089</v>
      </c>
      <c r="B366">
        <v>3156</v>
      </c>
      <c r="C366">
        <v>3156</v>
      </c>
      <c r="D366">
        <v>6312</v>
      </c>
      <c r="E366" s="19">
        <f t="shared" si="5"/>
        <v>100</v>
      </c>
    </row>
    <row r="367" spans="1:5" x14ac:dyDescent="0.15">
      <c r="A367" s="24">
        <v>143277090</v>
      </c>
      <c r="B367">
        <v>32922</v>
      </c>
      <c r="C367">
        <v>32922</v>
      </c>
      <c r="D367">
        <v>65844</v>
      </c>
      <c r="E367" s="19">
        <f t="shared" si="5"/>
        <v>100</v>
      </c>
    </row>
    <row r="368" spans="1:5" x14ac:dyDescent="0.15">
      <c r="A368" s="24">
        <v>143277091</v>
      </c>
      <c r="B368">
        <v>3008</v>
      </c>
      <c r="C368">
        <v>3008</v>
      </c>
      <c r="D368">
        <v>6016</v>
      </c>
      <c r="E368" s="19">
        <f t="shared" si="5"/>
        <v>100</v>
      </c>
    </row>
    <row r="369" spans="1:5" x14ac:dyDescent="0.15">
      <c r="A369" s="24">
        <v>143277097</v>
      </c>
      <c r="B369">
        <v>130</v>
      </c>
      <c r="C369">
        <v>130</v>
      </c>
      <c r="D369">
        <v>260</v>
      </c>
      <c r="E369" s="19">
        <f t="shared" si="5"/>
        <v>100</v>
      </c>
    </row>
    <row r="370" spans="1:5" x14ac:dyDescent="0.15">
      <c r="A370" s="24">
        <v>143277109</v>
      </c>
      <c r="B370">
        <v>3537</v>
      </c>
      <c r="C370">
        <v>3537</v>
      </c>
      <c r="D370">
        <v>7074</v>
      </c>
      <c r="E370" s="19">
        <f t="shared" si="5"/>
        <v>100</v>
      </c>
    </row>
    <row r="371" spans="1:5" x14ac:dyDescent="0.15">
      <c r="A371" s="24">
        <v>143277110</v>
      </c>
      <c r="B371">
        <v>11880</v>
      </c>
      <c r="C371">
        <v>11880</v>
      </c>
      <c r="D371">
        <v>23760</v>
      </c>
      <c r="E371" s="19">
        <f t="shared" si="5"/>
        <v>100</v>
      </c>
    </row>
    <row r="372" spans="1:5" x14ac:dyDescent="0.15">
      <c r="A372" s="24">
        <v>143277123</v>
      </c>
      <c r="B372">
        <v>2785</v>
      </c>
      <c r="C372">
        <v>2785</v>
      </c>
      <c r="D372">
        <v>5570</v>
      </c>
      <c r="E372" s="19">
        <f t="shared" si="5"/>
        <v>100</v>
      </c>
    </row>
    <row r="373" spans="1:5" x14ac:dyDescent="0.15">
      <c r="A373" s="24">
        <v>143277124</v>
      </c>
      <c r="B373">
        <v>3040</v>
      </c>
      <c r="C373">
        <v>3040</v>
      </c>
      <c r="D373">
        <v>6080</v>
      </c>
      <c r="E373" s="19">
        <f t="shared" si="5"/>
        <v>100</v>
      </c>
    </row>
    <row r="374" spans="1:5" x14ac:dyDescent="0.15">
      <c r="A374" s="24">
        <v>143287132</v>
      </c>
      <c r="B374">
        <v>1996</v>
      </c>
      <c r="C374">
        <v>1996</v>
      </c>
      <c r="D374">
        <v>3992</v>
      </c>
      <c r="E374" s="19">
        <f t="shared" si="5"/>
        <v>100</v>
      </c>
    </row>
    <row r="375" spans="1:5" x14ac:dyDescent="0.15">
      <c r="A375" s="24">
        <v>143287133</v>
      </c>
      <c r="B375">
        <v>1114</v>
      </c>
      <c r="C375">
        <v>1114</v>
      </c>
      <c r="D375">
        <v>2228</v>
      </c>
      <c r="E375" s="19">
        <f t="shared" si="5"/>
        <v>100</v>
      </c>
    </row>
    <row r="376" spans="1:5" x14ac:dyDescent="0.15">
      <c r="A376" s="24">
        <v>143287136</v>
      </c>
      <c r="B376">
        <v>70</v>
      </c>
      <c r="C376">
        <v>70</v>
      </c>
      <c r="D376">
        <v>140</v>
      </c>
      <c r="E376" s="19">
        <f t="shared" si="5"/>
        <v>100</v>
      </c>
    </row>
    <row r="377" spans="1:5" x14ac:dyDescent="0.15">
      <c r="A377" s="24">
        <v>143287152</v>
      </c>
      <c r="B377">
        <v>1673</v>
      </c>
      <c r="C377">
        <v>1673</v>
      </c>
      <c r="D377">
        <v>3346</v>
      </c>
      <c r="E377" s="19">
        <f t="shared" si="5"/>
        <v>100</v>
      </c>
    </row>
    <row r="378" spans="1:5" x14ac:dyDescent="0.15">
      <c r="A378" s="24">
        <v>143287159</v>
      </c>
      <c r="B378">
        <v>2749</v>
      </c>
      <c r="C378">
        <v>2749</v>
      </c>
      <c r="D378">
        <v>5498</v>
      </c>
      <c r="E378" s="19">
        <f t="shared" si="5"/>
        <v>100</v>
      </c>
    </row>
    <row r="379" spans="1:5" x14ac:dyDescent="0.15">
      <c r="A379" s="24">
        <v>143287163</v>
      </c>
      <c r="B379">
        <v>1672</v>
      </c>
      <c r="C379">
        <v>1672</v>
      </c>
      <c r="D379">
        <v>3344</v>
      </c>
      <c r="E379" s="19">
        <f t="shared" si="5"/>
        <v>100</v>
      </c>
    </row>
    <row r="380" spans="1:5" x14ac:dyDescent="0.15">
      <c r="A380" s="24">
        <v>143287169</v>
      </c>
      <c r="B380">
        <v>1152</v>
      </c>
      <c r="C380">
        <v>1152</v>
      </c>
      <c r="D380">
        <v>2304</v>
      </c>
      <c r="E380" s="19">
        <f t="shared" si="5"/>
        <v>100</v>
      </c>
    </row>
    <row r="381" spans="1:5" x14ac:dyDescent="0.15">
      <c r="A381" s="24">
        <v>143287172</v>
      </c>
      <c r="B381">
        <v>891</v>
      </c>
      <c r="C381">
        <v>891</v>
      </c>
      <c r="D381">
        <v>1782</v>
      </c>
      <c r="E381" s="19">
        <f t="shared" si="5"/>
        <v>100</v>
      </c>
    </row>
    <row r="382" spans="1:5" x14ac:dyDescent="0.15">
      <c r="A382" s="24">
        <v>143287173</v>
      </c>
      <c r="B382">
        <v>669</v>
      </c>
      <c r="C382">
        <v>669</v>
      </c>
      <c r="D382">
        <v>1338</v>
      </c>
      <c r="E382" s="19">
        <f t="shared" si="5"/>
        <v>100</v>
      </c>
    </row>
    <row r="383" spans="1:5" x14ac:dyDescent="0.15">
      <c r="A383" s="24">
        <v>143287181</v>
      </c>
      <c r="B383">
        <v>5756</v>
      </c>
      <c r="C383">
        <v>5756</v>
      </c>
      <c r="D383">
        <v>11512</v>
      </c>
      <c r="E383" s="19">
        <f t="shared" si="5"/>
        <v>100</v>
      </c>
    </row>
    <row r="384" spans="1:5" x14ac:dyDescent="0.15">
      <c r="A384" s="24">
        <v>143287185</v>
      </c>
      <c r="B384">
        <v>1347</v>
      </c>
      <c r="C384">
        <v>1347</v>
      </c>
      <c r="D384">
        <v>2694</v>
      </c>
      <c r="E384" s="19">
        <f t="shared" si="5"/>
        <v>100</v>
      </c>
    </row>
    <row r="385" spans="1:5" x14ac:dyDescent="0.15">
      <c r="A385" s="24">
        <v>143287208</v>
      </c>
      <c r="B385">
        <v>13180</v>
      </c>
      <c r="C385">
        <v>10804</v>
      </c>
      <c r="D385">
        <v>23984</v>
      </c>
      <c r="E385" s="19">
        <f t="shared" si="5"/>
        <v>81.97268588770865</v>
      </c>
    </row>
    <row r="386" spans="1:5" x14ac:dyDescent="0.15">
      <c r="A386" s="24">
        <v>143287212</v>
      </c>
      <c r="B386">
        <v>5942</v>
      </c>
      <c r="C386">
        <v>5942</v>
      </c>
      <c r="D386">
        <v>11884</v>
      </c>
      <c r="E386" s="19">
        <f t="shared" si="5"/>
        <v>100</v>
      </c>
    </row>
    <row r="387" spans="1:5" x14ac:dyDescent="0.15">
      <c r="A387" s="24">
        <v>143287213</v>
      </c>
      <c r="B387">
        <v>1253</v>
      </c>
      <c r="C387">
        <v>1253</v>
      </c>
      <c r="D387">
        <v>2506</v>
      </c>
      <c r="E387" s="19">
        <f t="shared" si="5"/>
        <v>100</v>
      </c>
    </row>
    <row r="388" spans="1:5" x14ac:dyDescent="0.15">
      <c r="A388" s="24">
        <v>143287214</v>
      </c>
      <c r="B388">
        <v>3156</v>
      </c>
      <c r="C388">
        <v>3156</v>
      </c>
      <c r="D388">
        <v>6312</v>
      </c>
      <c r="E388" s="19">
        <f t="shared" ref="E388:E451" si="6">IFERROR((C388/B388)*100,"-")</f>
        <v>100</v>
      </c>
    </row>
    <row r="389" spans="1:5" x14ac:dyDescent="0.15">
      <c r="A389" s="24">
        <v>143287219</v>
      </c>
      <c r="B389">
        <v>70</v>
      </c>
      <c r="C389">
        <v>70</v>
      </c>
      <c r="D389">
        <v>140</v>
      </c>
      <c r="E389" s="19">
        <f t="shared" si="6"/>
        <v>100</v>
      </c>
    </row>
    <row r="390" spans="1:5" x14ac:dyDescent="0.15">
      <c r="A390" s="24">
        <v>143287220</v>
      </c>
      <c r="B390">
        <v>7219</v>
      </c>
      <c r="C390">
        <v>7219</v>
      </c>
      <c r="D390">
        <v>14438</v>
      </c>
      <c r="E390" s="19">
        <f t="shared" si="6"/>
        <v>100</v>
      </c>
    </row>
    <row r="391" spans="1:5" x14ac:dyDescent="0.15">
      <c r="A391" s="24">
        <v>143287222</v>
      </c>
      <c r="B391">
        <v>5050</v>
      </c>
      <c r="C391">
        <v>5050</v>
      </c>
      <c r="D391">
        <v>10100</v>
      </c>
      <c r="E391" s="19">
        <f t="shared" si="6"/>
        <v>100</v>
      </c>
    </row>
    <row r="392" spans="1:5" x14ac:dyDescent="0.15">
      <c r="A392" s="24">
        <v>143287223</v>
      </c>
      <c r="B392">
        <v>1782</v>
      </c>
      <c r="C392">
        <v>1782</v>
      </c>
      <c r="D392">
        <v>3564</v>
      </c>
      <c r="E392" s="19">
        <f t="shared" si="6"/>
        <v>100</v>
      </c>
    </row>
    <row r="393" spans="1:5" x14ac:dyDescent="0.15">
      <c r="A393" s="24">
        <v>143287228</v>
      </c>
      <c r="B393">
        <v>2228</v>
      </c>
      <c r="C393">
        <v>2228</v>
      </c>
      <c r="D393">
        <v>4456</v>
      </c>
      <c r="E393" s="19">
        <f t="shared" si="6"/>
        <v>100</v>
      </c>
    </row>
    <row r="394" spans="1:5" x14ac:dyDescent="0.15">
      <c r="A394" s="24">
        <v>143287229</v>
      </c>
      <c r="B394">
        <v>3880</v>
      </c>
      <c r="C394">
        <v>3880</v>
      </c>
      <c r="D394">
        <v>7760</v>
      </c>
      <c r="E394" s="19">
        <f t="shared" si="6"/>
        <v>100</v>
      </c>
    </row>
    <row r="395" spans="1:5" x14ac:dyDescent="0.15">
      <c r="A395" s="24">
        <v>143287248</v>
      </c>
      <c r="B395">
        <v>2924</v>
      </c>
      <c r="C395">
        <v>2924</v>
      </c>
      <c r="D395">
        <v>5848</v>
      </c>
      <c r="E395" s="19">
        <f t="shared" si="6"/>
        <v>100</v>
      </c>
    </row>
    <row r="396" spans="1:5" x14ac:dyDescent="0.15">
      <c r="A396" s="24">
        <v>143287249</v>
      </c>
      <c r="B396">
        <v>195</v>
      </c>
      <c r="C396">
        <v>195</v>
      </c>
      <c r="D396">
        <v>390</v>
      </c>
      <c r="E396" s="19">
        <f t="shared" si="6"/>
        <v>100</v>
      </c>
    </row>
    <row r="397" spans="1:5" x14ac:dyDescent="0.15">
      <c r="A397" s="24">
        <v>143287252</v>
      </c>
      <c r="B397">
        <v>9169</v>
      </c>
      <c r="C397">
        <v>9169</v>
      </c>
      <c r="D397">
        <v>18338</v>
      </c>
      <c r="E397" s="19">
        <f t="shared" si="6"/>
        <v>100</v>
      </c>
    </row>
    <row r="398" spans="1:5" x14ac:dyDescent="0.15">
      <c r="A398" s="24">
        <v>143287255</v>
      </c>
      <c r="B398">
        <v>26171</v>
      </c>
      <c r="C398">
        <v>26171</v>
      </c>
      <c r="D398">
        <v>52342</v>
      </c>
      <c r="E398" s="19">
        <f t="shared" si="6"/>
        <v>100</v>
      </c>
    </row>
    <row r="399" spans="1:5" x14ac:dyDescent="0.15">
      <c r="A399" s="24">
        <v>143287262</v>
      </c>
      <c r="B399">
        <v>743</v>
      </c>
      <c r="C399">
        <v>743</v>
      </c>
      <c r="D399">
        <v>1486</v>
      </c>
      <c r="E399" s="19">
        <f t="shared" si="6"/>
        <v>100</v>
      </c>
    </row>
    <row r="400" spans="1:5" x14ac:dyDescent="0.15">
      <c r="A400" s="24">
        <v>143297271</v>
      </c>
      <c r="B400">
        <v>5198</v>
      </c>
      <c r="C400">
        <v>5198</v>
      </c>
      <c r="D400">
        <v>10396</v>
      </c>
      <c r="E400" s="19">
        <f t="shared" si="6"/>
        <v>100</v>
      </c>
    </row>
    <row r="401" spans="1:5" x14ac:dyDescent="0.15">
      <c r="A401" s="24">
        <v>143297272</v>
      </c>
      <c r="B401">
        <v>4325</v>
      </c>
      <c r="C401">
        <v>4325</v>
      </c>
      <c r="D401">
        <v>8650</v>
      </c>
      <c r="E401" s="19">
        <f t="shared" si="6"/>
        <v>100</v>
      </c>
    </row>
    <row r="402" spans="1:5" x14ac:dyDescent="0.15">
      <c r="A402" s="24">
        <v>143297273</v>
      </c>
      <c r="B402">
        <v>1742</v>
      </c>
      <c r="C402">
        <v>1742</v>
      </c>
      <c r="D402">
        <v>3484</v>
      </c>
      <c r="E402" s="19">
        <f t="shared" si="6"/>
        <v>100</v>
      </c>
    </row>
    <row r="403" spans="1:5" x14ac:dyDescent="0.15">
      <c r="A403" s="24">
        <v>143297289</v>
      </c>
      <c r="B403">
        <v>12622</v>
      </c>
      <c r="C403">
        <v>12548</v>
      </c>
      <c r="D403">
        <v>25170</v>
      </c>
      <c r="E403" s="19">
        <f t="shared" si="6"/>
        <v>99.413722072571701</v>
      </c>
    </row>
    <row r="404" spans="1:5" x14ac:dyDescent="0.15">
      <c r="A404" s="24">
        <v>143297291</v>
      </c>
      <c r="B404">
        <v>3631</v>
      </c>
      <c r="C404">
        <v>3631</v>
      </c>
      <c r="D404">
        <v>7262</v>
      </c>
      <c r="E404" s="19">
        <f t="shared" si="6"/>
        <v>100</v>
      </c>
    </row>
    <row r="405" spans="1:5" x14ac:dyDescent="0.15">
      <c r="A405" s="24">
        <v>143297303</v>
      </c>
      <c r="B405">
        <v>3300</v>
      </c>
      <c r="C405">
        <v>3300</v>
      </c>
      <c r="D405">
        <v>6600</v>
      </c>
      <c r="E405" s="19">
        <f t="shared" si="6"/>
        <v>100</v>
      </c>
    </row>
    <row r="406" spans="1:5" x14ac:dyDescent="0.15">
      <c r="A406" s="24">
        <v>143297306</v>
      </c>
      <c r="B406">
        <v>335</v>
      </c>
      <c r="C406">
        <v>335</v>
      </c>
      <c r="D406">
        <v>670</v>
      </c>
      <c r="E406" s="19">
        <f t="shared" si="6"/>
        <v>100</v>
      </c>
    </row>
    <row r="407" spans="1:5" x14ac:dyDescent="0.15">
      <c r="A407" s="24">
        <v>143297322</v>
      </c>
      <c r="B407">
        <v>8154</v>
      </c>
      <c r="C407">
        <v>8154</v>
      </c>
      <c r="D407">
        <v>16308</v>
      </c>
      <c r="E407" s="19">
        <f t="shared" si="6"/>
        <v>100</v>
      </c>
    </row>
    <row r="408" spans="1:5" x14ac:dyDescent="0.15">
      <c r="A408" s="24">
        <v>143297326</v>
      </c>
      <c r="B408">
        <v>17076</v>
      </c>
      <c r="C408">
        <v>17039</v>
      </c>
      <c r="D408">
        <v>34115</v>
      </c>
      <c r="E408" s="19">
        <f t="shared" si="6"/>
        <v>99.783321620988517</v>
      </c>
    </row>
    <row r="409" spans="1:5" x14ac:dyDescent="0.15">
      <c r="A409" s="24">
        <v>143297348</v>
      </c>
      <c r="B409">
        <v>14107</v>
      </c>
      <c r="C409">
        <v>14107</v>
      </c>
      <c r="D409">
        <v>28214</v>
      </c>
      <c r="E409" s="19">
        <f t="shared" si="6"/>
        <v>100</v>
      </c>
    </row>
    <row r="410" spans="1:5" x14ac:dyDescent="0.15">
      <c r="A410" s="24">
        <v>143297349</v>
      </c>
      <c r="B410">
        <v>4896</v>
      </c>
      <c r="C410">
        <v>4896</v>
      </c>
      <c r="D410">
        <v>9792</v>
      </c>
      <c r="E410" s="19">
        <f t="shared" si="6"/>
        <v>100</v>
      </c>
    </row>
    <row r="411" spans="1:5" x14ac:dyDescent="0.15">
      <c r="A411" s="24">
        <v>143297351</v>
      </c>
      <c r="B411">
        <v>1394</v>
      </c>
      <c r="C411">
        <v>1394</v>
      </c>
      <c r="D411">
        <v>2788</v>
      </c>
      <c r="E411" s="19">
        <f t="shared" si="6"/>
        <v>100</v>
      </c>
    </row>
    <row r="412" spans="1:5" x14ac:dyDescent="0.15">
      <c r="A412" s="24">
        <v>143297353</v>
      </c>
      <c r="B412">
        <v>280</v>
      </c>
      <c r="C412">
        <v>280</v>
      </c>
      <c r="D412">
        <v>560</v>
      </c>
      <c r="E412" s="19">
        <f t="shared" si="6"/>
        <v>100</v>
      </c>
    </row>
    <row r="413" spans="1:5" x14ac:dyDescent="0.15">
      <c r="A413" s="24">
        <v>143297362</v>
      </c>
      <c r="B413">
        <v>4585</v>
      </c>
      <c r="C413">
        <v>4585</v>
      </c>
      <c r="D413">
        <v>9170</v>
      </c>
      <c r="E413" s="19">
        <f t="shared" si="6"/>
        <v>100</v>
      </c>
    </row>
    <row r="414" spans="1:5" x14ac:dyDescent="0.15">
      <c r="A414" s="24">
        <v>143297375</v>
      </c>
      <c r="B414">
        <v>3180</v>
      </c>
      <c r="C414">
        <v>3180</v>
      </c>
      <c r="D414">
        <v>6360</v>
      </c>
      <c r="E414" s="19">
        <f t="shared" si="6"/>
        <v>100</v>
      </c>
    </row>
    <row r="415" spans="1:5" x14ac:dyDescent="0.15">
      <c r="A415" s="24">
        <v>143297376</v>
      </c>
      <c r="B415">
        <v>6312</v>
      </c>
      <c r="C415">
        <v>6312</v>
      </c>
      <c r="D415">
        <v>12624</v>
      </c>
      <c r="E415" s="19">
        <f t="shared" si="6"/>
        <v>100</v>
      </c>
    </row>
    <row r="416" spans="1:5" x14ac:dyDescent="0.15">
      <c r="A416" s="24">
        <v>143297384</v>
      </c>
      <c r="B416">
        <v>7807</v>
      </c>
      <c r="C416">
        <v>7807</v>
      </c>
      <c r="D416">
        <v>15614</v>
      </c>
      <c r="E416" s="19">
        <f t="shared" si="6"/>
        <v>100</v>
      </c>
    </row>
    <row r="417" spans="1:5" x14ac:dyDescent="0.15">
      <c r="A417" s="24">
        <v>143297385</v>
      </c>
      <c r="B417">
        <v>32434</v>
      </c>
      <c r="C417">
        <v>32434</v>
      </c>
      <c r="D417">
        <v>64868</v>
      </c>
      <c r="E417" s="19">
        <f t="shared" si="6"/>
        <v>100</v>
      </c>
    </row>
    <row r="418" spans="1:5" x14ac:dyDescent="0.15">
      <c r="A418" s="24">
        <v>143297387</v>
      </c>
      <c r="B418">
        <v>2631</v>
      </c>
      <c r="C418">
        <v>2631</v>
      </c>
      <c r="D418">
        <v>5262</v>
      </c>
      <c r="E418" s="19">
        <f t="shared" si="6"/>
        <v>100</v>
      </c>
    </row>
    <row r="419" spans="1:5" x14ac:dyDescent="0.15">
      <c r="A419" s="24">
        <v>143297394</v>
      </c>
      <c r="B419">
        <v>836</v>
      </c>
      <c r="C419">
        <v>836</v>
      </c>
      <c r="D419">
        <v>1672</v>
      </c>
      <c r="E419" s="19">
        <f t="shared" si="6"/>
        <v>100</v>
      </c>
    </row>
    <row r="420" spans="1:5" x14ac:dyDescent="0.15">
      <c r="A420" s="24">
        <v>143297395</v>
      </c>
      <c r="B420">
        <v>1420</v>
      </c>
      <c r="C420">
        <v>1337</v>
      </c>
      <c r="D420">
        <v>2757</v>
      </c>
      <c r="E420" s="19">
        <f t="shared" si="6"/>
        <v>94.154929577464785</v>
      </c>
    </row>
    <row r="421" spans="1:5" x14ac:dyDescent="0.15">
      <c r="A421" s="24">
        <v>143297398</v>
      </c>
      <c r="B421">
        <v>17818</v>
      </c>
      <c r="C421">
        <v>17818</v>
      </c>
      <c r="D421">
        <v>35636</v>
      </c>
      <c r="E421" s="19">
        <f t="shared" si="6"/>
        <v>100</v>
      </c>
    </row>
    <row r="422" spans="1:5" x14ac:dyDescent="0.15">
      <c r="A422" s="24">
        <v>143297399</v>
      </c>
      <c r="B422">
        <v>149</v>
      </c>
      <c r="C422">
        <v>149</v>
      </c>
      <c r="D422">
        <v>298</v>
      </c>
      <c r="E422" s="19">
        <f t="shared" si="6"/>
        <v>100</v>
      </c>
    </row>
    <row r="423" spans="1:5" x14ac:dyDescent="0.15">
      <c r="A423" s="24">
        <v>143307413</v>
      </c>
      <c r="B423">
        <v>3364</v>
      </c>
      <c r="C423">
        <v>3364</v>
      </c>
      <c r="D423">
        <v>6728</v>
      </c>
      <c r="E423" s="19">
        <f t="shared" si="6"/>
        <v>100</v>
      </c>
    </row>
    <row r="424" spans="1:5" x14ac:dyDescent="0.15">
      <c r="A424" s="24">
        <v>143307414</v>
      </c>
      <c r="B424">
        <v>557</v>
      </c>
      <c r="C424">
        <v>557</v>
      </c>
      <c r="D424">
        <v>1114</v>
      </c>
      <c r="E424" s="19">
        <f t="shared" si="6"/>
        <v>100</v>
      </c>
    </row>
    <row r="425" spans="1:5" x14ac:dyDescent="0.15">
      <c r="A425" s="24">
        <v>143307424</v>
      </c>
      <c r="B425">
        <v>2173</v>
      </c>
      <c r="C425">
        <v>2173</v>
      </c>
      <c r="D425">
        <v>4346</v>
      </c>
      <c r="E425" s="19">
        <f t="shared" si="6"/>
        <v>100</v>
      </c>
    </row>
    <row r="426" spans="1:5" x14ac:dyDescent="0.15">
      <c r="A426" s="24">
        <v>143307434</v>
      </c>
      <c r="B426">
        <v>4455</v>
      </c>
      <c r="C426">
        <v>4455</v>
      </c>
      <c r="D426">
        <v>8910</v>
      </c>
      <c r="E426" s="19">
        <f t="shared" si="6"/>
        <v>100</v>
      </c>
    </row>
    <row r="427" spans="1:5" x14ac:dyDescent="0.15">
      <c r="A427" s="24">
        <v>143307435</v>
      </c>
      <c r="B427">
        <v>4929</v>
      </c>
      <c r="C427">
        <v>4929</v>
      </c>
      <c r="D427">
        <v>9858</v>
      </c>
      <c r="E427" s="19">
        <f t="shared" si="6"/>
        <v>100</v>
      </c>
    </row>
    <row r="428" spans="1:5" x14ac:dyDescent="0.15">
      <c r="A428" s="24">
        <v>143307439</v>
      </c>
      <c r="B428">
        <v>1207</v>
      </c>
      <c r="C428">
        <v>1207</v>
      </c>
      <c r="D428">
        <v>2414</v>
      </c>
      <c r="E428" s="19">
        <f t="shared" si="6"/>
        <v>100</v>
      </c>
    </row>
    <row r="429" spans="1:5" x14ac:dyDescent="0.15">
      <c r="A429" s="24">
        <v>143307440</v>
      </c>
      <c r="B429">
        <v>6682</v>
      </c>
      <c r="C429">
        <v>14141</v>
      </c>
      <c r="D429">
        <v>20823</v>
      </c>
      <c r="E429" s="19">
        <f t="shared" si="6"/>
        <v>211.62825501346902</v>
      </c>
    </row>
    <row r="430" spans="1:5" x14ac:dyDescent="0.15">
      <c r="A430" s="24">
        <v>143307441</v>
      </c>
      <c r="B430">
        <v>30625</v>
      </c>
      <c r="C430">
        <v>30625</v>
      </c>
      <c r="D430">
        <v>61250</v>
      </c>
      <c r="E430" s="19">
        <f t="shared" si="6"/>
        <v>100</v>
      </c>
    </row>
    <row r="431" spans="1:5" x14ac:dyDescent="0.15">
      <c r="A431" s="24">
        <v>143307442</v>
      </c>
      <c r="B431">
        <v>836</v>
      </c>
      <c r="C431">
        <v>836</v>
      </c>
      <c r="D431">
        <v>1672</v>
      </c>
      <c r="E431" s="19">
        <f t="shared" si="6"/>
        <v>100</v>
      </c>
    </row>
    <row r="432" spans="1:5" x14ac:dyDescent="0.15">
      <c r="A432" s="24">
        <v>143307449</v>
      </c>
      <c r="B432">
        <v>6776</v>
      </c>
      <c r="C432">
        <v>6776</v>
      </c>
      <c r="D432">
        <v>13552</v>
      </c>
      <c r="E432" s="19">
        <f t="shared" si="6"/>
        <v>100</v>
      </c>
    </row>
    <row r="433" spans="1:5" x14ac:dyDescent="0.15">
      <c r="A433" s="24">
        <v>143307451</v>
      </c>
      <c r="B433">
        <v>4131</v>
      </c>
      <c r="C433">
        <v>4131</v>
      </c>
      <c r="D433">
        <v>8262</v>
      </c>
      <c r="E433" s="19">
        <f t="shared" si="6"/>
        <v>100</v>
      </c>
    </row>
    <row r="434" spans="1:5" x14ac:dyDescent="0.15">
      <c r="A434" s="24">
        <v>143307461</v>
      </c>
      <c r="B434">
        <v>891</v>
      </c>
      <c r="C434">
        <v>891</v>
      </c>
      <c r="D434">
        <v>1782</v>
      </c>
      <c r="E434" s="19">
        <f t="shared" si="6"/>
        <v>100</v>
      </c>
    </row>
    <row r="435" spans="1:5" x14ac:dyDescent="0.15">
      <c r="A435" s="24">
        <v>143307474</v>
      </c>
      <c r="B435">
        <v>439</v>
      </c>
      <c r="C435">
        <v>439</v>
      </c>
      <c r="D435">
        <v>878</v>
      </c>
      <c r="E435" s="19">
        <f t="shared" si="6"/>
        <v>100</v>
      </c>
    </row>
    <row r="436" spans="1:5" x14ac:dyDescent="0.15">
      <c r="A436" s="24">
        <v>143307475</v>
      </c>
      <c r="B436">
        <v>5013</v>
      </c>
      <c r="C436">
        <v>5013</v>
      </c>
      <c r="D436">
        <v>10026</v>
      </c>
      <c r="E436" s="19">
        <f t="shared" si="6"/>
        <v>100</v>
      </c>
    </row>
    <row r="437" spans="1:5" x14ac:dyDescent="0.15">
      <c r="A437" s="24">
        <v>143307480</v>
      </c>
      <c r="B437">
        <v>12201</v>
      </c>
      <c r="C437">
        <v>12201</v>
      </c>
      <c r="D437">
        <v>24402</v>
      </c>
      <c r="E437" s="19">
        <f t="shared" si="6"/>
        <v>100</v>
      </c>
    </row>
    <row r="438" spans="1:5" x14ac:dyDescent="0.15">
      <c r="A438" s="24">
        <v>143307481</v>
      </c>
      <c r="B438">
        <v>3351</v>
      </c>
      <c r="C438">
        <v>3351</v>
      </c>
      <c r="D438">
        <v>6702</v>
      </c>
      <c r="E438" s="19">
        <f t="shared" si="6"/>
        <v>100</v>
      </c>
    </row>
    <row r="439" spans="1:5" x14ac:dyDescent="0.15">
      <c r="A439" s="24">
        <v>143307486</v>
      </c>
      <c r="B439">
        <v>836</v>
      </c>
      <c r="C439">
        <v>836</v>
      </c>
      <c r="D439">
        <v>1672</v>
      </c>
      <c r="E439" s="19">
        <f t="shared" si="6"/>
        <v>100</v>
      </c>
    </row>
    <row r="440" spans="1:5" x14ac:dyDescent="0.15">
      <c r="A440" s="24">
        <v>143307487</v>
      </c>
      <c r="B440">
        <v>3412</v>
      </c>
      <c r="C440">
        <v>3412</v>
      </c>
      <c r="D440">
        <v>6824</v>
      </c>
      <c r="E440" s="19">
        <f t="shared" si="6"/>
        <v>100</v>
      </c>
    </row>
    <row r="441" spans="1:5" x14ac:dyDescent="0.15">
      <c r="A441" s="24">
        <v>143307489</v>
      </c>
      <c r="B441">
        <v>140</v>
      </c>
      <c r="C441">
        <v>140</v>
      </c>
      <c r="D441">
        <v>280</v>
      </c>
      <c r="E441" s="19">
        <f t="shared" si="6"/>
        <v>100</v>
      </c>
    </row>
    <row r="442" spans="1:5" x14ac:dyDescent="0.15">
      <c r="A442" s="24">
        <v>143307490</v>
      </c>
      <c r="B442">
        <v>280</v>
      </c>
      <c r="C442">
        <v>280</v>
      </c>
      <c r="D442">
        <v>560</v>
      </c>
      <c r="E442" s="19">
        <f t="shared" si="6"/>
        <v>100</v>
      </c>
    </row>
    <row r="443" spans="1:5" x14ac:dyDescent="0.15">
      <c r="A443" s="24">
        <v>143307494</v>
      </c>
      <c r="B443">
        <v>4585</v>
      </c>
      <c r="C443">
        <v>4585</v>
      </c>
      <c r="D443">
        <v>9170</v>
      </c>
      <c r="E443" s="19">
        <f t="shared" si="6"/>
        <v>100</v>
      </c>
    </row>
    <row r="444" spans="1:5" x14ac:dyDescent="0.15">
      <c r="A444" s="24">
        <v>143307502</v>
      </c>
      <c r="B444">
        <v>3341</v>
      </c>
      <c r="C444">
        <v>3341</v>
      </c>
      <c r="D444">
        <v>6682</v>
      </c>
      <c r="E444" s="19">
        <f t="shared" si="6"/>
        <v>100</v>
      </c>
    </row>
    <row r="445" spans="1:5" x14ac:dyDescent="0.15">
      <c r="A445" s="24">
        <v>143307513</v>
      </c>
      <c r="B445">
        <v>1114</v>
      </c>
      <c r="C445">
        <v>1114</v>
      </c>
      <c r="D445">
        <v>2228</v>
      </c>
      <c r="E445" s="19">
        <f t="shared" si="6"/>
        <v>100</v>
      </c>
    </row>
    <row r="446" spans="1:5" x14ac:dyDescent="0.15">
      <c r="A446" s="24">
        <v>143307514</v>
      </c>
      <c r="B446">
        <v>1950</v>
      </c>
      <c r="C446">
        <v>1950</v>
      </c>
      <c r="D446">
        <v>3900</v>
      </c>
      <c r="E446" s="19">
        <f t="shared" si="6"/>
        <v>100</v>
      </c>
    </row>
    <row r="447" spans="1:5" x14ac:dyDescent="0.15">
      <c r="A447" s="24">
        <v>143307519</v>
      </c>
      <c r="B447">
        <v>1253</v>
      </c>
      <c r="C447">
        <v>5012</v>
      </c>
      <c r="D447">
        <v>6265</v>
      </c>
      <c r="E447" s="19">
        <f t="shared" si="6"/>
        <v>400</v>
      </c>
    </row>
    <row r="448" spans="1:5" x14ac:dyDescent="0.15">
      <c r="A448" s="24">
        <v>143307521</v>
      </c>
      <c r="B448">
        <v>3718</v>
      </c>
      <c r="C448">
        <v>3718</v>
      </c>
      <c r="D448">
        <v>7436</v>
      </c>
      <c r="E448" s="19">
        <f t="shared" si="6"/>
        <v>100</v>
      </c>
    </row>
    <row r="449" spans="1:5" x14ac:dyDescent="0.15">
      <c r="A449" s="24">
        <v>143307522</v>
      </c>
      <c r="B449">
        <v>32574</v>
      </c>
      <c r="C449">
        <v>32574</v>
      </c>
      <c r="D449">
        <v>65148</v>
      </c>
      <c r="E449" s="19">
        <f t="shared" si="6"/>
        <v>100</v>
      </c>
    </row>
    <row r="450" spans="1:5" x14ac:dyDescent="0.15">
      <c r="A450" s="24">
        <v>143307525</v>
      </c>
      <c r="B450">
        <v>1003</v>
      </c>
      <c r="C450">
        <v>1003</v>
      </c>
      <c r="D450">
        <v>2006</v>
      </c>
      <c r="E450" s="19">
        <f t="shared" si="6"/>
        <v>100</v>
      </c>
    </row>
    <row r="451" spans="1:5" x14ac:dyDescent="0.15">
      <c r="A451" s="24">
        <v>143307527</v>
      </c>
      <c r="B451">
        <v>5198</v>
      </c>
      <c r="C451">
        <v>5198</v>
      </c>
      <c r="D451">
        <v>10396</v>
      </c>
      <c r="E451" s="19">
        <f t="shared" si="6"/>
        <v>100</v>
      </c>
    </row>
    <row r="452" spans="1:5" x14ac:dyDescent="0.15">
      <c r="A452" s="24">
        <v>143307530</v>
      </c>
      <c r="B452">
        <v>140</v>
      </c>
      <c r="C452">
        <v>140</v>
      </c>
      <c r="D452">
        <v>280</v>
      </c>
      <c r="E452" s="19">
        <f t="shared" ref="E452:E515" si="7">IFERROR((C452/B452)*100,"-")</f>
        <v>100</v>
      </c>
    </row>
    <row r="453" spans="1:5" x14ac:dyDescent="0.15">
      <c r="A453" s="24">
        <v>143317554</v>
      </c>
      <c r="B453">
        <v>16334</v>
      </c>
      <c r="C453">
        <v>16334</v>
      </c>
      <c r="D453">
        <v>32668</v>
      </c>
      <c r="E453" s="19">
        <f t="shared" si="7"/>
        <v>100</v>
      </c>
    </row>
    <row r="454" spans="1:5" x14ac:dyDescent="0.15">
      <c r="A454" s="24">
        <v>143317555</v>
      </c>
      <c r="B454">
        <v>3156</v>
      </c>
      <c r="C454">
        <v>3156</v>
      </c>
      <c r="D454">
        <v>6312</v>
      </c>
      <c r="E454" s="19">
        <f t="shared" si="7"/>
        <v>100</v>
      </c>
    </row>
    <row r="455" spans="1:5" x14ac:dyDescent="0.15">
      <c r="A455" s="24">
        <v>143317561</v>
      </c>
      <c r="B455">
        <v>1532</v>
      </c>
      <c r="C455">
        <v>1532</v>
      </c>
      <c r="D455">
        <v>3064</v>
      </c>
      <c r="E455" s="19">
        <f t="shared" si="7"/>
        <v>100</v>
      </c>
    </row>
    <row r="456" spans="1:5" x14ac:dyDescent="0.15">
      <c r="A456" s="24">
        <v>143317576</v>
      </c>
      <c r="B456">
        <v>8353</v>
      </c>
      <c r="C456">
        <v>8353</v>
      </c>
      <c r="D456">
        <v>16706</v>
      </c>
      <c r="E456" s="19">
        <f t="shared" si="7"/>
        <v>100</v>
      </c>
    </row>
    <row r="457" spans="1:5" x14ac:dyDescent="0.15">
      <c r="A457" s="24">
        <v>143317577</v>
      </c>
      <c r="B457">
        <v>3459</v>
      </c>
      <c r="C457">
        <v>3251</v>
      </c>
      <c r="D457">
        <v>6710</v>
      </c>
      <c r="E457" s="19">
        <f t="shared" si="7"/>
        <v>93.986701358774212</v>
      </c>
    </row>
    <row r="458" spans="1:5" x14ac:dyDescent="0.15">
      <c r="A458" s="24">
        <v>143317587</v>
      </c>
      <c r="B458">
        <v>1300</v>
      </c>
      <c r="C458">
        <v>1300</v>
      </c>
      <c r="D458">
        <v>2600</v>
      </c>
      <c r="E458" s="19">
        <f t="shared" si="7"/>
        <v>100</v>
      </c>
    </row>
    <row r="459" spans="1:5" x14ac:dyDescent="0.15">
      <c r="A459" s="24">
        <v>143317588</v>
      </c>
      <c r="B459">
        <v>4363</v>
      </c>
      <c r="C459">
        <v>4363</v>
      </c>
      <c r="D459">
        <v>8726</v>
      </c>
      <c r="E459" s="19">
        <f t="shared" si="7"/>
        <v>100</v>
      </c>
    </row>
    <row r="460" spans="1:5" x14ac:dyDescent="0.15">
      <c r="A460" s="24">
        <v>143317598</v>
      </c>
      <c r="B460">
        <v>140</v>
      </c>
      <c r="C460">
        <v>140</v>
      </c>
      <c r="D460">
        <v>280</v>
      </c>
      <c r="E460" s="19">
        <f t="shared" si="7"/>
        <v>100</v>
      </c>
    </row>
    <row r="461" spans="1:5" x14ac:dyDescent="0.15">
      <c r="A461" s="24">
        <v>143317609</v>
      </c>
      <c r="B461">
        <v>3713</v>
      </c>
      <c r="C461">
        <v>3713</v>
      </c>
      <c r="D461">
        <v>7426</v>
      </c>
      <c r="E461" s="19">
        <f t="shared" si="7"/>
        <v>100</v>
      </c>
    </row>
    <row r="462" spans="1:5" x14ac:dyDescent="0.15">
      <c r="A462" s="24">
        <v>143317610</v>
      </c>
      <c r="B462">
        <v>325</v>
      </c>
      <c r="C462">
        <v>325</v>
      </c>
      <c r="D462">
        <v>650</v>
      </c>
      <c r="E462" s="19">
        <f t="shared" si="7"/>
        <v>100</v>
      </c>
    </row>
    <row r="463" spans="1:5" x14ac:dyDescent="0.15">
      <c r="A463" s="24">
        <v>143317615</v>
      </c>
      <c r="B463">
        <v>210</v>
      </c>
      <c r="C463">
        <v>210</v>
      </c>
      <c r="D463">
        <v>420</v>
      </c>
      <c r="E463" s="19">
        <f t="shared" si="7"/>
        <v>100</v>
      </c>
    </row>
    <row r="464" spans="1:5" x14ac:dyDescent="0.15">
      <c r="A464" s="24">
        <v>143317631</v>
      </c>
      <c r="B464">
        <v>832</v>
      </c>
      <c r="C464">
        <v>832</v>
      </c>
      <c r="D464">
        <v>1664</v>
      </c>
      <c r="E464" s="19">
        <f t="shared" si="7"/>
        <v>100</v>
      </c>
    </row>
    <row r="465" spans="1:5" x14ac:dyDescent="0.15">
      <c r="A465" s="24">
        <v>143317638</v>
      </c>
      <c r="B465">
        <v>8581</v>
      </c>
      <c r="C465">
        <v>8581</v>
      </c>
      <c r="D465">
        <v>17162</v>
      </c>
      <c r="E465" s="19">
        <f t="shared" si="7"/>
        <v>100</v>
      </c>
    </row>
    <row r="466" spans="1:5" x14ac:dyDescent="0.15">
      <c r="A466" s="24">
        <v>143317639</v>
      </c>
      <c r="B466">
        <v>1114</v>
      </c>
      <c r="C466">
        <v>1114</v>
      </c>
      <c r="D466">
        <v>2228</v>
      </c>
      <c r="E466" s="19">
        <f t="shared" si="7"/>
        <v>100</v>
      </c>
    </row>
    <row r="467" spans="1:5" x14ac:dyDescent="0.15">
      <c r="A467" s="24">
        <v>143317642</v>
      </c>
      <c r="B467">
        <v>1951</v>
      </c>
      <c r="C467">
        <v>1951</v>
      </c>
      <c r="D467">
        <v>3902</v>
      </c>
      <c r="E467" s="19">
        <f t="shared" si="7"/>
        <v>100</v>
      </c>
    </row>
    <row r="468" spans="1:5" x14ac:dyDescent="0.15">
      <c r="A468" s="24">
        <v>143327658</v>
      </c>
      <c r="B468">
        <v>7332</v>
      </c>
      <c r="C468">
        <v>7332</v>
      </c>
      <c r="D468">
        <v>14664</v>
      </c>
      <c r="E468" s="19">
        <f t="shared" si="7"/>
        <v>100</v>
      </c>
    </row>
    <row r="469" spans="1:5" x14ac:dyDescent="0.15">
      <c r="A469" s="24">
        <v>143327660</v>
      </c>
      <c r="B469">
        <v>5940</v>
      </c>
      <c r="C469">
        <v>5940</v>
      </c>
      <c r="D469">
        <v>11880</v>
      </c>
      <c r="E469" s="19">
        <f t="shared" si="7"/>
        <v>100</v>
      </c>
    </row>
    <row r="470" spans="1:5" x14ac:dyDescent="0.15">
      <c r="A470" s="24">
        <v>143327661</v>
      </c>
      <c r="B470">
        <v>335</v>
      </c>
      <c r="C470">
        <v>335</v>
      </c>
      <c r="D470">
        <v>670</v>
      </c>
      <c r="E470" s="19">
        <f t="shared" si="7"/>
        <v>100</v>
      </c>
    </row>
    <row r="471" spans="1:5" x14ac:dyDescent="0.15">
      <c r="A471" s="24">
        <v>143327671</v>
      </c>
      <c r="B471">
        <v>1337</v>
      </c>
      <c r="C471">
        <v>1337</v>
      </c>
      <c r="D471">
        <v>2674</v>
      </c>
      <c r="E471" s="19">
        <f t="shared" si="7"/>
        <v>100</v>
      </c>
    </row>
    <row r="472" spans="1:5" x14ac:dyDescent="0.15">
      <c r="A472" s="24">
        <v>143327673</v>
      </c>
      <c r="B472">
        <v>205</v>
      </c>
      <c r="C472">
        <v>205</v>
      </c>
      <c r="D472">
        <v>410</v>
      </c>
      <c r="E472" s="19">
        <f t="shared" si="7"/>
        <v>100</v>
      </c>
    </row>
    <row r="473" spans="1:5" x14ac:dyDescent="0.15">
      <c r="A473" s="24">
        <v>143327674</v>
      </c>
      <c r="B473">
        <v>36332</v>
      </c>
      <c r="C473">
        <v>36332</v>
      </c>
      <c r="D473">
        <v>72664</v>
      </c>
      <c r="E473" s="19">
        <f t="shared" si="7"/>
        <v>100</v>
      </c>
    </row>
    <row r="474" spans="1:5" x14ac:dyDescent="0.15">
      <c r="A474" s="24">
        <v>143327687</v>
      </c>
      <c r="B474">
        <v>502</v>
      </c>
      <c r="C474">
        <v>502</v>
      </c>
      <c r="D474">
        <v>1004</v>
      </c>
      <c r="E474" s="19">
        <f t="shared" si="7"/>
        <v>100</v>
      </c>
    </row>
    <row r="475" spans="1:5" x14ac:dyDescent="0.15">
      <c r="A475" s="24">
        <v>143327691</v>
      </c>
      <c r="B475">
        <v>12250</v>
      </c>
      <c r="C475">
        <v>12250</v>
      </c>
      <c r="D475">
        <v>24500</v>
      </c>
      <c r="E475" s="19">
        <f t="shared" si="7"/>
        <v>100</v>
      </c>
    </row>
    <row r="476" spans="1:5" x14ac:dyDescent="0.15">
      <c r="A476" s="24">
        <v>143327693</v>
      </c>
      <c r="B476">
        <v>232</v>
      </c>
      <c r="C476">
        <v>232</v>
      </c>
      <c r="D476">
        <v>464</v>
      </c>
      <c r="E476" s="19">
        <f t="shared" si="7"/>
        <v>100</v>
      </c>
    </row>
    <row r="477" spans="1:5" x14ac:dyDescent="0.15">
      <c r="A477" s="24">
        <v>143327698</v>
      </c>
      <c r="B477">
        <v>1486</v>
      </c>
      <c r="C477">
        <v>1486</v>
      </c>
      <c r="D477">
        <v>2972</v>
      </c>
      <c r="E477" s="19">
        <f t="shared" si="7"/>
        <v>100</v>
      </c>
    </row>
    <row r="478" spans="1:5" x14ac:dyDescent="0.15">
      <c r="A478" s="24">
        <v>143327702</v>
      </c>
      <c r="B478">
        <v>8893</v>
      </c>
      <c r="C478">
        <v>8893</v>
      </c>
      <c r="D478">
        <v>17786</v>
      </c>
      <c r="E478" s="19">
        <f t="shared" si="7"/>
        <v>100</v>
      </c>
    </row>
    <row r="479" spans="1:5" x14ac:dyDescent="0.15">
      <c r="A479" s="24">
        <v>143327703</v>
      </c>
      <c r="B479">
        <v>6980</v>
      </c>
      <c r="C479">
        <v>6980</v>
      </c>
      <c r="D479">
        <v>13960</v>
      </c>
      <c r="E479" s="19">
        <f t="shared" si="7"/>
        <v>100</v>
      </c>
    </row>
    <row r="480" spans="1:5" x14ac:dyDescent="0.15">
      <c r="A480" s="24">
        <v>143327712</v>
      </c>
      <c r="B480">
        <v>335</v>
      </c>
      <c r="C480">
        <v>335</v>
      </c>
      <c r="D480">
        <v>670</v>
      </c>
      <c r="E480" s="19">
        <f t="shared" si="7"/>
        <v>100</v>
      </c>
    </row>
    <row r="481" spans="1:5" x14ac:dyDescent="0.15">
      <c r="A481" s="24">
        <v>143327718</v>
      </c>
      <c r="B481">
        <v>14849</v>
      </c>
      <c r="C481">
        <v>14849</v>
      </c>
      <c r="D481">
        <v>29698</v>
      </c>
      <c r="E481" s="19">
        <f t="shared" si="7"/>
        <v>100</v>
      </c>
    </row>
    <row r="482" spans="1:5" x14ac:dyDescent="0.15">
      <c r="A482" s="24">
        <v>143327720</v>
      </c>
      <c r="B482">
        <v>14775</v>
      </c>
      <c r="C482">
        <v>14775</v>
      </c>
      <c r="D482">
        <v>29550</v>
      </c>
      <c r="E482" s="19">
        <f t="shared" si="7"/>
        <v>100</v>
      </c>
    </row>
    <row r="483" spans="1:5" x14ac:dyDescent="0.15">
      <c r="A483" s="24">
        <v>143327723</v>
      </c>
      <c r="B483">
        <v>2160</v>
      </c>
      <c r="C483">
        <v>2160</v>
      </c>
      <c r="D483">
        <v>4320</v>
      </c>
      <c r="E483" s="19">
        <f t="shared" si="7"/>
        <v>100</v>
      </c>
    </row>
    <row r="484" spans="1:5" x14ac:dyDescent="0.15">
      <c r="A484" s="24">
        <v>143327727</v>
      </c>
      <c r="B484">
        <v>335</v>
      </c>
      <c r="C484">
        <v>335</v>
      </c>
      <c r="D484">
        <v>670</v>
      </c>
      <c r="E484" s="19">
        <f t="shared" si="7"/>
        <v>100</v>
      </c>
    </row>
    <row r="485" spans="1:5" x14ac:dyDescent="0.15">
      <c r="A485" s="24">
        <v>143327728</v>
      </c>
      <c r="B485">
        <v>1876</v>
      </c>
      <c r="C485">
        <v>1674</v>
      </c>
      <c r="D485">
        <v>3550</v>
      </c>
      <c r="E485" s="19">
        <f t="shared" si="7"/>
        <v>89.232409381663118</v>
      </c>
    </row>
    <row r="486" spans="1:5" x14ac:dyDescent="0.15">
      <c r="A486" s="24">
        <v>143327736</v>
      </c>
      <c r="B486">
        <v>186</v>
      </c>
      <c r="C486">
        <v>186</v>
      </c>
      <c r="D486">
        <v>372</v>
      </c>
      <c r="E486" s="19">
        <f t="shared" si="7"/>
        <v>100</v>
      </c>
    </row>
    <row r="487" spans="1:5" x14ac:dyDescent="0.15">
      <c r="A487" s="24">
        <v>143327747</v>
      </c>
      <c r="B487">
        <v>2228</v>
      </c>
      <c r="C487">
        <v>2228</v>
      </c>
      <c r="D487">
        <v>4456</v>
      </c>
      <c r="E487" s="19">
        <f t="shared" si="7"/>
        <v>100</v>
      </c>
    </row>
    <row r="488" spans="1:5" x14ac:dyDescent="0.15">
      <c r="A488" s="24">
        <v>143327748</v>
      </c>
      <c r="B488">
        <v>6705</v>
      </c>
      <c r="C488">
        <v>6717</v>
      </c>
      <c r="D488">
        <v>13422</v>
      </c>
      <c r="E488" s="19">
        <f t="shared" si="7"/>
        <v>100.17897091722594</v>
      </c>
    </row>
    <row r="489" spans="1:5" x14ac:dyDescent="0.15">
      <c r="A489" s="24">
        <v>143327751</v>
      </c>
      <c r="B489">
        <v>502</v>
      </c>
      <c r="C489">
        <v>502</v>
      </c>
      <c r="D489">
        <v>1004</v>
      </c>
      <c r="E489" s="19">
        <f t="shared" si="7"/>
        <v>100</v>
      </c>
    </row>
    <row r="490" spans="1:5" x14ac:dyDescent="0.15">
      <c r="A490" s="24">
        <v>143327755</v>
      </c>
      <c r="B490">
        <v>1755</v>
      </c>
      <c r="C490">
        <v>1755</v>
      </c>
      <c r="D490">
        <v>3510</v>
      </c>
      <c r="E490" s="19">
        <f t="shared" si="7"/>
        <v>100</v>
      </c>
    </row>
    <row r="491" spans="1:5" x14ac:dyDescent="0.15">
      <c r="A491" s="24">
        <v>143327756</v>
      </c>
      <c r="B491">
        <v>23526</v>
      </c>
      <c r="C491">
        <v>23526</v>
      </c>
      <c r="D491">
        <v>47052</v>
      </c>
      <c r="E491" s="19">
        <f t="shared" si="7"/>
        <v>100</v>
      </c>
    </row>
    <row r="492" spans="1:5" x14ac:dyDescent="0.15">
      <c r="A492" s="24">
        <v>143327757</v>
      </c>
      <c r="B492">
        <v>4366</v>
      </c>
      <c r="C492">
        <v>4299</v>
      </c>
      <c r="D492">
        <v>8665</v>
      </c>
      <c r="E492" s="19">
        <f t="shared" si="7"/>
        <v>98.465414567109477</v>
      </c>
    </row>
    <row r="493" spans="1:5" x14ac:dyDescent="0.15">
      <c r="A493" s="24">
        <v>143327759</v>
      </c>
      <c r="B493">
        <v>7648</v>
      </c>
      <c r="C493">
        <v>7648</v>
      </c>
      <c r="D493">
        <v>15296</v>
      </c>
      <c r="E493" s="19">
        <f t="shared" si="7"/>
        <v>100</v>
      </c>
    </row>
    <row r="494" spans="1:5" x14ac:dyDescent="0.15">
      <c r="A494" s="24">
        <v>143327763</v>
      </c>
      <c r="B494">
        <v>817</v>
      </c>
      <c r="C494">
        <v>817</v>
      </c>
      <c r="D494">
        <v>1634</v>
      </c>
      <c r="E494" s="19">
        <f t="shared" si="7"/>
        <v>100</v>
      </c>
    </row>
    <row r="495" spans="1:5" x14ac:dyDescent="0.15">
      <c r="A495" s="24">
        <v>143327779</v>
      </c>
      <c r="B495">
        <v>1671</v>
      </c>
      <c r="C495">
        <v>1671</v>
      </c>
      <c r="D495">
        <v>3342</v>
      </c>
      <c r="E495" s="19">
        <f t="shared" si="7"/>
        <v>100</v>
      </c>
    </row>
    <row r="496" spans="1:5" x14ac:dyDescent="0.15">
      <c r="A496" s="24">
        <v>143327780</v>
      </c>
      <c r="B496">
        <v>6728</v>
      </c>
      <c r="C496">
        <v>6728</v>
      </c>
      <c r="D496">
        <v>13456</v>
      </c>
      <c r="E496" s="19">
        <f t="shared" si="7"/>
        <v>100</v>
      </c>
    </row>
    <row r="497" spans="1:5" x14ac:dyDescent="0.15">
      <c r="A497" s="24">
        <v>143327782</v>
      </c>
      <c r="B497">
        <v>2229</v>
      </c>
      <c r="C497">
        <v>2229</v>
      </c>
      <c r="D497">
        <v>4458</v>
      </c>
      <c r="E497" s="19">
        <f t="shared" si="7"/>
        <v>100</v>
      </c>
    </row>
    <row r="498" spans="1:5" x14ac:dyDescent="0.15">
      <c r="A498" s="24">
        <v>143327784</v>
      </c>
      <c r="B498">
        <v>420</v>
      </c>
      <c r="C498">
        <v>420</v>
      </c>
      <c r="D498">
        <v>840</v>
      </c>
      <c r="E498" s="19">
        <f t="shared" si="7"/>
        <v>100</v>
      </c>
    </row>
    <row r="499" spans="1:5" x14ac:dyDescent="0.15">
      <c r="A499" s="24">
        <v>143327798</v>
      </c>
      <c r="B499">
        <v>743</v>
      </c>
      <c r="C499">
        <v>720</v>
      </c>
      <c r="D499">
        <v>1463</v>
      </c>
      <c r="E499" s="19">
        <f t="shared" si="7"/>
        <v>96.904441453566619</v>
      </c>
    </row>
    <row r="500" spans="1:5" x14ac:dyDescent="0.15">
      <c r="A500" s="24">
        <v>143327801</v>
      </c>
      <c r="B500">
        <v>335</v>
      </c>
      <c r="C500">
        <v>335</v>
      </c>
      <c r="D500">
        <v>670</v>
      </c>
      <c r="E500" s="19">
        <f t="shared" si="7"/>
        <v>100</v>
      </c>
    </row>
    <row r="501" spans="1:5" x14ac:dyDescent="0.15">
      <c r="A501" s="24">
        <v>143327802</v>
      </c>
      <c r="B501">
        <v>891</v>
      </c>
      <c r="C501">
        <v>891</v>
      </c>
      <c r="D501">
        <v>1782</v>
      </c>
      <c r="E501" s="19">
        <f t="shared" si="7"/>
        <v>100</v>
      </c>
    </row>
    <row r="502" spans="1:5" x14ac:dyDescent="0.15">
      <c r="A502" s="24">
        <v>143327823</v>
      </c>
      <c r="B502">
        <v>464</v>
      </c>
      <c r="C502">
        <v>418</v>
      </c>
      <c r="D502">
        <v>882</v>
      </c>
      <c r="E502" s="19">
        <f t="shared" si="7"/>
        <v>90.08620689655173</v>
      </c>
    </row>
    <row r="503" spans="1:5" x14ac:dyDescent="0.15">
      <c r="A503" s="24">
        <v>143337830</v>
      </c>
      <c r="B503">
        <v>2762</v>
      </c>
      <c r="C503">
        <v>2762</v>
      </c>
      <c r="D503">
        <v>5524</v>
      </c>
      <c r="E503" s="19">
        <f t="shared" si="7"/>
        <v>100</v>
      </c>
    </row>
    <row r="504" spans="1:5" x14ac:dyDescent="0.15">
      <c r="A504" s="24">
        <v>143337831</v>
      </c>
      <c r="B504">
        <v>2414</v>
      </c>
      <c r="C504">
        <v>2414</v>
      </c>
      <c r="D504">
        <v>4828</v>
      </c>
      <c r="E504" s="19">
        <f t="shared" si="7"/>
        <v>100</v>
      </c>
    </row>
    <row r="505" spans="1:5" x14ac:dyDescent="0.15">
      <c r="A505" s="24">
        <v>143337850</v>
      </c>
      <c r="B505">
        <v>17818</v>
      </c>
      <c r="C505">
        <v>17818</v>
      </c>
      <c r="D505">
        <v>35636</v>
      </c>
      <c r="E505" s="19">
        <f t="shared" si="7"/>
        <v>100</v>
      </c>
    </row>
    <row r="506" spans="1:5" x14ac:dyDescent="0.15">
      <c r="A506" s="24">
        <v>143337851</v>
      </c>
      <c r="B506">
        <v>18190</v>
      </c>
      <c r="C506">
        <v>18190</v>
      </c>
      <c r="D506">
        <v>36380</v>
      </c>
      <c r="E506" s="19">
        <f t="shared" si="7"/>
        <v>100</v>
      </c>
    </row>
    <row r="507" spans="1:5" x14ac:dyDescent="0.15">
      <c r="A507" s="24">
        <v>143337856</v>
      </c>
      <c r="B507">
        <v>3694</v>
      </c>
      <c r="C507">
        <v>3694</v>
      </c>
      <c r="D507">
        <v>7388</v>
      </c>
      <c r="E507" s="19">
        <f t="shared" si="7"/>
        <v>100</v>
      </c>
    </row>
    <row r="508" spans="1:5" x14ac:dyDescent="0.15">
      <c r="A508" s="24">
        <v>143337872</v>
      </c>
      <c r="B508">
        <v>1420</v>
      </c>
      <c r="C508">
        <v>492</v>
      </c>
      <c r="D508">
        <v>1912</v>
      </c>
      <c r="E508" s="19">
        <f t="shared" si="7"/>
        <v>34.647887323943664</v>
      </c>
    </row>
    <row r="509" spans="1:5" x14ac:dyDescent="0.15">
      <c r="A509" s="24">
        <v>143337873</v>
      </c>
      <c r="B509">
        <v>18793</v>
      </c>
      <c r="C509">
        <v>18793</v>
      </c>
      <c r="D509">
        <v>37586</v>
      </c>
      <c r="E509" s="19">
        <f t="shared" si="7"/>
        <v>100</v>
      </c>
    </row>
    <row r="510" spans="1:5" x14ac:dyDescent="0.15">
      <c r="A510" s="24">
        <v>143337886</v>
      </c>
      <c r="B510">
        <v>3992</v>
      </c>
      <c r="C510">
        <v>3992</v>
      </c>
      <c r="D510">
        <v>7984</v>
      </c>
      <c r="E510" s="19">
        <f t="shared" si="7"/>
        <v>100</v>
      </c>
    </row>
    <row r="511" spans="1:5" x14ac:dyDescent="0.15">
      <c r="A511" s="24">
        <v>143337915</v>
      </c>
      <c r="B511">
        <v>877</v>
      </c>
      <c r="C511">
        <v>877</v>
      </c>
      <c r="D511">
        <v>1754</v>
      </c>
      <c r="E511" s="19">
        <f t="shared" si="7"/>
        <v>100</v>
      </c>
    </row>
    <row r="512" spans="1:5" x14ac:dyDescent="0.15">
      <c r="A512" s="24">
        <v>143337920</v>
      </c>
      <c r="B512">
        <v>1839</v>
      </c>
      <c r="C512">
        <v>1546</v>
      </c>
      <c r="D512">
        <v>3385</v>
      </c>
      <c r="E512" s="19">
        <f t="shared" si="7"/>
        <v>84.06742794997281</v>
      </c>
    </row>
    <row r="513" spans="1:5" x14ac:dyDescent="0.15">
      <c r="A513" s="24">
        <v>143337926</v>
      </c>
      <c r="B513">
        <v>8022</v>
      </c>
      <c r="C513">
        <v>8022</v>
      </c>
      <c r="D513">
        <v>16044</v>
      </c>
      <c r="E513" s="19">
        <f t="shared" si="7"/>
        <v>100</v>
      </c>
    </row>
    <row r="514" spans="1:5" x14ac:dyDescent="0.15">
      <c r="A514" s="24">
        <v>143337929</v>
      </c>
      <c r="B514">
        <v>3203</v>
      </c>
      <c r="C514">
        <v>3203</v>
      </c>
      <c r="D514">
        <v>6406</v>
      </c>
      <c r="E514" s="19">
        <f t="shared" si="7"/>
        <v>100</v>
      </c>
    </row>
    <row r="515" spans="1:5" x14ac:dyDescent="0.15">
      <c r="A515" s="24">
        <v>143337931</v>
      </c>
      <c r="B515">
        <v>5940</v>
      </c>
      <c r="C515">
        <v>5940</v>
      </c>
      <c r="D515">
        <v>11880</v>
      </c>
      <c r="E515" s="19">
        <f t="shared" si="7"/>
        <v>100</v>
      </c>
    </row>
    <row r="516" spans="1:5" x14ac:dyDescent="0.15">
      <c r="A516" s="24">
        <v>143337954</v>
      </c>
      <c r="B516">
        <v>2320</v>
      </c>
      <c r="C516">
        <v>2320</v>
      </c>
      <c r="D516">
        <v>4640</v>
      </c>
      <c r="E516" s="19">
        <f t="shared" ref="E516:E579" si="8">IFERROR((C516/B516)*100,"-")</f>
        <v>100</v>
      </c>
    </row>
    <row r="517" spans="1:5" x14ac:dyDescent="0.15">
      <c r="A517" s="24">
        <v>143337955</v>
      </c>
      <c r="B517">
        <v>9467</v>
      </c>
      <c r="C517">
        <v>9467</v>
      </c>
      <c r="D517">
        <v>18934</v>
      </c>
      <c r="E517" s="19">
        <f t="shared" si="8"/>
        <v>100</v>
      </c>
    </row>
    <row r="518" spans="1:5" x14ac:dyDescent="0.15">
      <c r="A518" s="24">
        <v>143337959</v>
      </c>
      <c r="B518">
        <v>1207</v>
      </c>
      <c r="C518">
        <v>1207</v>
      </c>
      <c r="D518">
        <v>2414</v>
      </c>
      <c r="E518" s="19">
        <f t="shared" si="8"/>
        <v>100</v>
      </c>
    </row>
    <row r="519" spans="1:5" x14ac:dyDescent="0.15">
      <c r="A519" s="24">
        <v>143337964</v>
      </c>
      <c r="B519">
        <v>28556</v>
      </c>
      <c r="C519">
        <v>28556</v>
      </c>
      <c r="D519">
        <v>57112</v>
      </c>
      <c r="E519" s="19">
        <f t="shared" si="8"/>
        <v>100</v>
      </c>
    </row>
    <row r="520" spans="1:5" x14ac:dyDescent="0.15">
      <c r="A520" s="24">
        <v>143337991</v>
      </c>
      <c r="B520">
        <v>557</v>
      </c>
      <c r="C520">
        <v>557</v>
      </c>
      <c r="D520">
        <v>1114</v>
      </c>
      <c r="E520" s="19">
        <f t="shared" si="8"/>
        <v>100</v>
      </c>
    </row>
    <row r="521" spans="1:5" x14ac:dyDescent="0.15">
      <c r="A521" s="24">
        <v>143337995</v>
      </c>
      <c r="B521">
        <v>1128</v>
      </c>
      <c r="C521">
        <v>1128</v>
      </c>
      <c r="D521">
        <v>2256</v>
      </c>
      <c r="E521" s="19">
        <f t="shared" si="8"/>
        <v>100</v>
      </c>
    </row>
    <row r="522" spans="1:5" x14ac:dyDescent="0.15">
      <c r="A522" s="24">
        <v>143337996</v>
      </c>
      <c r="B522">
        <v>308</v>
      </c>
      <c r="C522">
        <v>308</v>
      </c>
      <c r="D522">
        <v>616</v>
      </c>
      <c r="E522" s="19">
        <f t="shared" si="8"/>
        <v>100</v>
      </c>
    </row>
    <row r="523" spans="1:5" x14ac:dyDescent="0.15">
      <c r="A523" s="24">
        <v>143337997</v>
      </c>
      <c r="B523">
        <v>488</v>
      </c>
      <c r="C523">
        <v>488</v>
      </c>
      <c r="D523">
        <v>976</v>
      </c>
      <c r="E523" s="19">
        <f t="shared" si="8"/>
        <v>100</v>
      </c>
    </row>
    <row r="524" spans="1:5" x14ac:dyDescent="0.15">
      <c r="A524" s="24">
        <v>143338003</v>
      </c>
      <c r="B524">
        <v>4381</v>
      </c>
      <c r="C524">
        <v>4381</v>
      </c>
      <c r="D524">
        <v>8762</v>
      </c>
      <c r="E524" s="19">
        <f t="shared" si="8"/>
        <v>100</v>
      </c>
    </row>
    <row r="525" spans="1:5" x14ac:dyDescent="0.15">
      <c r="A525" s="24">
        <v>143348010</v>
      </c>
      <c r="B525">
        <v>12994</v>
      </c>
      <c r="C525">
        <v>12289</v>
      </c>
      <c r="D525">
        <v>25283</v>
      </c>
      <c r="E525" s="19">
        <f t="shared" si="8"/>
        <v>94.574418962598116</v>
      </c>
    </row>
    <row r="526" spans="1:5" x14ac:dyDescent="0.15">
      <c r="A526" s="24">
        <v>143348014</v>
      </c>
      <c r="B526">
        <v>1420</v>
      </c>
      <c r="C526">
        <v>1420</v>
      </c>
      <c r="D526">
        <v>2840</v>
      </c>
      <c r="E526" s="19">
        <f t="shared" si="8"/>
        <v>100</v>
      </c>
    </row>
    <row r="527" spans="1:5" x14ac:dyDescent="0.15">
      <c r="A527" s="24">
        <v>143348022</v>
      </c>
      <c r="B527">
        <v>2172</v>
      </c>
      <c r="C527">
        <v>2172</v>
      </c>
      <c r="D527">
        <v>4344</v>
      </c>
      <c r="E527" s="19">
        <f t="shared" si="8"/>
        <v>100</v>
      </c>
    </row>
    <row r="528" spans="1:5" x14ac:dyDescent="0.15">
      <c r="A528" s="24">
        <v>143348023</v>
      </c>
      <c r="B528">
        <v>279</v>
      </c>
      <c r="C528">
        <v>279</v>
      </c>
      <c r="D528">
        <v>558</v>
      </c>
      <c r="E528" s="19">
        <f t="shared" si="8"/>
        <v>100</v>
      </c>
    </row>
    <row r="529" spans="1:5" x14ac:dyDescent="0.15">
      <c r="A529" s="24">
        <v>143348031</v>
      </c>
      <c r="B529">
        <v>34522</v>
      </c>
      <c r="C529">
        <v>34290</v>
      </c>
      <c r="D529">
        <v>68812</v>
      </c>
      <c r="E529" s="19">
        <f t="shared" si="8"/>
        <v>99.327964776084826</v>
      </c>
    </row>
    <row r="530" spans="1:5" x14ac:dyDescent="0.15">
      <c r="A530" s="24">
        <v>143348032</v>
      </c>
      <c r="B530">
        <v>502</v>
      </c>
      <c r="C530">
        <v>502</v>
      </c>
      <c r="D530">
        <v>1004</v>
      </c>
      <c r="E530" s="19">
        <f t="shared" si="8"/>
        <v>100</v>
      </c>
    </row>
    <row r="531" spans="1:5" x14ac:dyDescent="0.15">
      <c r="A531" s="24">
        <v>143348037</v>
      </c>
      <c r="B531">
        <v>3602</v>
      </c>
      <c r="C531">
        <v>3602</v>
      </c>
      <c r="D531">
        <v>7204</v>
      </c>
      <c r="E531" s="19">
        <f t="shared" si="8"/>
        <v>100</v>
      </c>
    </row>
    <row r="532" spans="1:5" x14ac:dyDescent="0.15">
      <c r="A532" s="24">
        <v>143348038</v>
      </c>
      <c r="B532">
        <v>335</v>
      </c>
      <c r="C532">
        <v>335</v>
      </c>
      <c r="D532">
        <v>670</v>
      </c>
      <c r="E532" s="19">
        <f t="shared" si="8"/>
        <v>100</v>
      </c>
    </row>
    <row r="533" spans="1:5" x14ac:dyDescent="0.15">
      <c r="A533" s="24">
        <v>143348039</v>
      </c>
      <c r="B533">
        <v>891</v>
      </c>
      <c r="C533">
        <v>891</v>
      </c>
      <c r="D533">
        <v>1782</v>
      </c>
      <c r="E533" s="19">
        <f t="shared" si="8"/>
        <v>100</v>
      </c>
    </row>
    <row r="534" spans="1:5" x14ac:dyDescent="0.15">
      <c r="A534" s="24">
        <v>143348065</v>
      </c>
      <c r="B534">
        <v>6079</v>
      </c>
      <c r="C534">
        <v>6079</v>
      </c>
      <c r="D534">
        <v>12158</v>
      </c>
      <c r="E534" s="19">
        <f t="shared" si="8"/>
        <v>100</v>
      </c>
    </row>
    <row r="535" spans="1:5" x14ac:dyDescent="0.15">
      <c r="A535" s="24">
        <v>143348067</v>
      </c>
      <c r="B535">
        <v>10766</v>
      </c>
      <c r="C535">
        <v>8651</v>
      </c>
      <c r="D535">
        <v>19417</v>
      </c>
      <c r="E535" s="19">
        <f t="shared" si="8"/>
        <v>80.354820731933856</v>
      </c>
    </row>
    <row r="536" spans="1:5" x14ac:dyDescent="0.15">
      <c r="A536" s="24">
        <v>143348080</v>
      </c>
      <c r="B536">
        <v>418</v>
      </c>
      <c r="C536">
        <v>404</v>
      </c>
      <c r="D536">
        <v>822</v>
      </c>
      <c r="E536" s="19">
        <f t="shared" si="8"/>
        <v>96.650717703349287</v>
      </c>
    </row>
    <row r="537" spans="1:5" x14ac:dyDescent="0.15">
      <c r="A537" s="24">
        <v>143348104</v>
      </c>
      <c r="B537">
        <v>17912</v>
      </c>
      <c r="C537">
        <v>17912</v>
      </c>
      <c r="D537">
        <v>35824</v>
      </c>
      <c r="E537" s="19">
        <f t="shared" si="8"/>
        <v>100</v>
      </c>
    </row>
    <row r="538" spans="1:5" x14ac:dyDescent="0.15">
      <c r="A538" s="24">
        <v>143348105</v>
      </c>
      <c r="B538">
        <v>2461</v>
      </c>
      <c r="C538">
        <v>2294</v>
      </c>
      <c r="D538">
        <v>4755</v>
      </c>
      <c r="E538" s="19">
        <f t="shared" si="8"/>
        <v>93.214140593254783</v>
      </c>
    </row>
    <row r="539" spans="1:5" x14ac:dyDescent="0.15">
      <c r="A539" s="24">
        <v>143348107</v>
      </c>
      <c r="B539">
        <v>1116</v>
      </c>
      <c r="C539">
        <v>1116</v>
      </c>
      <c r="D539">
        <v>2232</v>
      </c>
      <c r="E539" s="19">
        <f t="shared" si="8"/>
        <v>100</v>
      </c>
    </row>
    <row r="540" spans="1:5" x14ac:dyDescent="0.15">
      <c r="A540" s="24">
        <v>143348110</v>
      </c>
      <c r="B540">
        <v>1485</v>
      </c>
      <c r="C540">
        <v>1485</v>
      </c>
      <c r="D540">
        <v>2970</v>
      </c>
      <c r="E540" s="19">
        <f t="shared" si="8"/>
        <v>100</v>
      </c>
    </row>
    <row r="541" spans="1:5" x14ac:dyDescent="0.15">
      <c r="A541" s="24">
        <v>143348122</v>
      </c>
      <c r="B541">
        <v>3713</v>
      </c>
      <c r="C541">
        <v>3713</v>
      </c>
      <c r="D541">
        <v>7426</v>
      </c>
      <c r="E541" s="19">
        <f t="shared" si="8"/>
        <v>100</v>
      </c>
    </row>
    <row r="542" spans="1:5" x14ac:dyDescent="0.15">
      <c r="A542" s="24">
        <v>143348124</v>
      </c>
      <c r="B542">
        <v>6097</v>
      </c>
      <c r="C542">
        <v>6097</v>
      </c>
      <c r="D542">
        <v>12194</v>
      </c>
      <c r="E542" s="19">
        <f t="shared" si="8"/>
        <v>100</v>
      </c>
    </row>
    <row r="543" spans="1:5" x14ac:dyDescent="0.15">
      <c r="A543" s="24">
        <v>143348129</v>
      </c>
      <c r="B543">
        <v>280</v>
      </c>
      <c r="C543">
        <v>280</v>
      </c>
      <c r="D543">
        <v>560</v>
      </c>
      <c r="E543" s="19">
        <f t="shared" si="8"/>
        <v>100</v>
      </c>
    </row>
    <row r="544" spans="1:5" x14ac:dyDescent="0.15">
      <c r="A544" s="24">
        <v>143348133</v>
      </c>
      <c r="B544">
        <v>8762</v>
      </c>
      <c r="C544">
        <v>8762</v>
      </c>
      <c r="D544">
        <v>17524</v>
      </c>
      <c r="E544" s="19">
        <f t="shared" si="8"/>
        <v>100</v>
      </c>
    </row>
    <row r="545" spans="1:5" x14ac:dyDescent="0.15">
      <c r="A545" s="24">
        <v>143348138</v>
      </c>
      <c r="B545">
        <v>1421</v>
      </c>
      <c r="C545">
        <v>1198</v>
      </c>
      <c r="D545">
        <v>2619</v>
      </c>
      <c r="E545" s="19">
        <f t="shared" si="8"/>
        <v>84.306826178747357</v>
      </c>
    </row>
    <row r="546" spans="1:5" x14ac:dyDescent="0.15">
      <c r="A546" s="24">
        <v>143348139</v>
      </c>
      <c r="B546">
        <v>28955</v>
      </c>
      <c r="C546">
        <v>28955</v>
      </c>
      <c r="D546">
        <v>57910</v>
      </c>
      <c r="E546" s="19">
        <f t="shared" si="8"/>
        <v>100</v>
      </c>
    </row>
    <row r="547" spans="1:5" x14ac:dyDescent="0.15">
      <c r="A547" s="24">
        <v>143348147</v>
      </c>
      <c r="B547">
        <v>325</v>
      </c>
      <c r="C547">
        <v>395</v>
      </c>
      <c r="D547">
        <v>720</v>
      </c>
      <c r="E547" s="19">
        <f t="shared" si="8"/>
        <v>121.53846153846153</v>
      </c>
    </row>
    <row r="548" spans="1:5" x14ac:dyDescent="0.15">
      <c r="A548" s="24">
        <v>143348149</v>
      </c>
      <c r="B548">
        <v>2088</v>
      </c>
      <c r="C548">
        <v>2088</v>
      </c>
      <c r="D548">
        <v>4176</v>
      </c>
      <c r="E548" s="19">
        <f t="shared" si="8"/>
        <v>100</v>
      </c>
    </row>
    <row r="549" spans="1:5" x14ac:dyDescent="0.15">
      <c r="A549" s="24">
        <v>143348170</v>
      </c>
      <c r="B549">
        <v>1504</v>
      </c>
      <c r="C549">
        <v>1504</v>
      </c>
      <c r="D549">
        <v>3008</v>
      </c>
      <c r="E549" s="19">
        <f t="shared" si="8"/>
        <v>100</v>
      </c>
    </row>
    <row r="550" spans="1:5" x14ac:dyDescent="0.15">
      <c r="A550" s="24">
        <v>143358173</v>
      </c>
      <c r="B550">
        <v>7798</v>
      </c>
      <c r="C550">
        <v>7798</v>
      </c>
      <c r="D550">
        <v>15596</v>
      </c>
      <c r="E550" s="19">
        <f t="shared" si="8"/>
        <v>100</v>
      </c>
    </row>
    <row r="551" spans="1:5" x14ac:dyDescent="0.15">
      <c r="A551" s="24">
        <v>143358174</v>
      </c>
      <c r="B551">
        <v>5338</v>
      </c>
      <c r="C551">
        <v>1998</v>
      </c>
      <c r="D551">
        <v>7336</v>
      </c>
      <c r="E551" s="19">
        <f t="shared" si="8"/>
        <v>37.429748969651556</v>
      </c>
    </row>
    <row r="552" spans="1:5" x14ac:dyDescent="0.15">
      <c r="A552" s="24">
        <v>143358180</v>
      </c>
      <c r="B552">
        <v>52</v>
      </c>
      <c r="C552">
        <v>52</v>
      </c>
      <c r="D552">
        <v>104</v>
      </c>
      <c r="E552" s="19">
        <f t="shared" si="8"/>
        <v>100</v>
      </c>
    </row>
    <row r="553" spans="1:5" x14ac:dyDescent="0.15">
      <c r="A553" s="24">
        <v>143358185</v>
      </c>
      <c r="B553">
        <v>1601</v>
      </c>
      <c r="C553">
        <v>1601</v>
      </c>
      <c r="D553">
        <v>3202</v>
      </c>
      <c r="E553" s="19">
        <f t="shared" si="8"/>
        <v>100</v>
      </c>
    </row>
    <row r="554" spans="1:5" x14ac:dyDescent="0.15">
      <c r="A554" s="24">
        <v>143358189</v>
      </c>
      <c r="B554">
        <v>4219</v>
      </c>
      <c r="C554">
        <v>4103</v>
      </c>
      <c r="D554">
        <v>8322</v>
      </c>
      <c r="E554" s="19">
        <f t="shared" si="8"/>
        <v>97.250533301730272</v>
      </c>
    </row>
    <row r="555" spans="1:5" x14ac:dyDescent="0.15">
      <c r="A555" s="24">
        <v>143358193</v>
      </c>
      <c r="B555">
        <v>2971</v>
      </c>
      <c r="C555">
        <v>2599</v>
      </c>
      <c r="D555">
        <v>5570</v>
      </c>
      <c r="E555" s="19">
        <f t="shared" si="8"/>
        <v>87.478963312016162</v>
      </c>
    </row>
    <row r="556" spans="1:5" x14ac:dyDescent="0.15">
      <c r="A556" s="24">
        <v>143358194</v>
      </c>
      <c r="B556">
        <v>326</v>
      </c>
      <c r="C556">
        <v>326</v>
      </c>
      <c r="D556">
        <v>652</v>
      </c>
      <c r="E556" s="19">
        <f t="shared" si="8"/>
        <v>100</v>
      </c>
    </row>
    <row r="557" spans="1:5" x14ac:dyDescent="0.15">
      <c r="A557" s="24">
        <v>143358203</v>
      </c>
      <c r="B557">
        <v>4524</v>
      </c>
      <c r="C557">
        <v>4524</v>
      </c>
      <c r="D557">
        <v>9048</v>
      </c>
      <c r="E557" s="19">
        <f t="shared" si="8"/>
        <v>100</v>
      </c>
    </row>
    <row r="558" spans="1:5" x14ac:dyDescent="0.15">
      <c r="A558" s="24">
        <v>143358204</v>
      </c>
      <c r="B558">
        <v>16335</v>
      </c>
      <c r="C558">
        <v>16335</v>
      </c>
      <c r="D558">
        <v>32670</v>
      </c>
      <c r="E558" s="19">
        <f t="shared" si="8"/>
        <v>100</v>
      </c>
    </row>
    <row r="559" spans="1:5" x14ac:dyDescent="0.15">
      <c r="A559" s="24">
        <v>143358212</v>
      </c>
      <c r="B559">
        <v>891</v>
      </c>
      <c r="C559">
        <v>891</v>
      </c>
      <c r="D559">
        <v>1782</v>
      </c>
      <c r="E559" s="19">
        <f t="shared" si="8"/>
        <v>100</v>
      </c>
    </row>
    <row r="560" spans="1:5" x14ac:dyDescent="0.15">
      <c r="A560" s="24">
        <v>143358214</v>
      </c>
      <c r="B560">
        <v>1338</v>
      </c>
      <c r="C560">
        <v>1338</v>
      </c>
      <c r="D560">
        <v>2676</v>
      </c>
      <c r="E560" s="19">
        <f t="shared" si="8"/>
        <v>100</v>
      </c>
    </row>
    <row r="561" spans="1:5" x14ac:dyDescent="0.15">
      <c r="A561" s="24">
        <v>143358220</v>
      </c>
      <c r="B561">
        <v>6682</v>
      </c>
      <c r="C561">
        <v>6682</v>
      </c>
      <c r="D561">
        <v>13364</v>
      </c>
      <c r="E561" s="19">
        <f t="shared" si="8"/>
        <v>100</v>
      </c>
    </row>
    <row r="562" spans="1:5" x14ac:dyDescent="0.15">
      <c r="A562" s="24">
        <v>143358223</v>
      </c>
      <c r="B562">
        <v>5513</v>
      </c>
      <c r="C562">
        <v>5513</v>
      </c>
      <c r="D562">
        <v>11026</v>
      </c>
      <c r="E562" s="19">
        <f t="shared" si="8"/>
        <v>100</v>
      </c>
    </row>
    <row r="563" spans="1:5" x14ac:dyDescent="0.15">
      <c r="A563" s="24">
        <v>143358224</v>
      </c>
      <c r="B563">
        <v>4826</v>
      </c>
      <c r="C563">
        <v>4826</v>
      </c>
      <c r="D563">
        <v>9652</v>
      </c>
      <c r="E563" s="19">
        <f t="shared" si="8"/>
        <v>100</v>
      </c>
    </row>
    <row r="564" spans="1:5" x14ac:dyDescent="0.15">
      <c r="A564" s="24">
        <v>143358235</v>
      </c>
      <c r="B564">
        <v>56</v>
      </c>
      <c r="C564">
        <v>54</v>
      </c>
      <c r="D564">
        <v>110</v>
      </c>
      <c r="E564" s="19">
        <f t="shared" si="8"/>
        <v>96.428571428571431</v>
      </c>
    </row>
    <row r="565" spans="1:5" x14ac:dyDescent="0.15">
      <c r="A565" s="24">
        <v>143358240</v>
      </c>
      <c r="B565">
        <v>8584</v>
      </c>
      <c r="C565">
        <v>6496</v>
      </c>
      <c r="D565">
        <v>15080</v>
      </c>
      <c r="E565" s="19">
        <f t="shared" si="8"/>
        <v>75.675675675675677</v>
      </c>
    </row>
    <row r="566" spans="1:5" x14ac:dyDescent="0.15">
      <c r="A566" s="24">
        <v>143358241</v>
      </c>
      <c r="B566">
        <v>10303</v>
      </c>
      <c r="C566">
        <v>10303</v>
      </c>
      <c r="D566">
        <v>20606</v>
      </c>
      <c r="E566" s="19">
        <f t="shared" si="8"/>
        <v>100</v>
      </c>
    </row>
    <row r="567" spans="1:5" x14ac:dyDescent="0.15">
      <c r="A567" s="24">
        <v>143358248</v>
      </c>
      <c r="B567">
        <v>1421</v>
      </c>
      <c r="C567">
        <v>1337</v>
      </c>
      <c r="D567">
        <v>2758</v>
      </c>
      <c r="E567" s="19">
        <f t="shared" si="8"/>
        <v>94.088669950738918</v>
      </c>
    </row>
    <row r="568" spans="1:5" x14ac:dyDescent="0.15">
      <c r="A568" s="24">
        <v>143358249</v>
      </c>
      <c r="B568">
        <v>2284</v>
      </c>
      <c r="C568">
        <v>2460</v>
      </c>
      <c r="D568">
        <v>4744</v>
      </c>
      <c r="E568" s="19">
        <f t="shared" si="8"/>
        <v>107.70577933450087</v>
      </c>
    </row>
    <row r="569" spans="1:5" x14ac:dyDescent="0.15">
      <c r="A569" s="24">
        <v>143358260</v>
      </c>
      <c r="B569">
        <v>1185</v>
      </c>
      <c r="C569">
        <v>1185</v>
      </c>
      <c r="D569">
        <v>2370</v>
      </c>
      <c r="E569" s="19">
        <f t="shared" si="8"/>
        <v>100</v>
      </c>
    </row>
    <row r="570" spans="1:5" x14ac:dyDescent="0.15">
      <c r="A570" s="24">
        <v>143358270</v>
      </c>
      <c r="B570">
        <v>743</v>
      </c>
      <c r="C570">
        <v>743</v>
      </c>
      <c r="D570">
        <v>1486</v>
      </c>
      <c r="E570" s="19">
        <f t="shared" si="8"/>
        <v>100</v>
      </c>
    </row>
    <row r="571" spans="1:5" x14ac:dyDescent="0.15">
      <c r="A571" s="24">
        <v>143358271</v>
      </c>
      <c r="B571">
        <v>743</v>
      </c>
      <c r="C571">
        <v>743</v>
      </c>
      <c r="D571">
        <v>1486</v>
      </c>
      <c r="E571" s="19">
        <f t="shared" si="8"/>
        <v>100</v>
      </c>
    </row>
    <row r="572" spans="1:5" x14ac:dyDescent="0.15">
      <c r="A572" s="24">
        <v>143358274</v>
      </c>
      <c r="B572">
        <v>446</v>
      </c>
      <c r="C572">
        <v>404</v>
      </c>
      <c r="D572">
        <v>850</v>
      </c>
      <c r="E572" s="19">
        <f t="shared" si="8"/>
        <v>90.582959641255599</v>
      </c>
    </row>
    <row r="573" spans="1:5" x14ac:dyDescent="0.15">
      <c r="A573" s="24">
        <v>143358278</v>
      </c>
      <c r="B573">
        <v>19949</v>
      </c>
      <c r="C573">
        <v>17861</v>
      </c>
      <c r="D573">
        <v>37810</v>
      </c>
      <c r="E573" s="19">
        <f t="shared" si="8"/>
        <v>89.533309940347877</v>
      </c>
    </row>
    <row r="574" spans="1:5" x14ac:dyDescent="0.15">
      <c r="A574" s="24">
        <v>143358280</v>
      </c>
      <c r="B574">
        <v>14107</v>
      </c>
      <c r="C574">
        <v>14107</v>
      </c>
      <c r="D574">
        <v>28214</v>
      </c>
      <c r="E574" s="19">
        <f t="shared" si="8"/>
        <v>100</v>
      </c>
    </row>
    <row r="575" spans="1:5" x14ac:dyDescent="0.15">
      <c r="A575" s="24">
        <v>143358291</v>
      </c>
      <c r="B575">
        <v>29721</v>
      </c>
      <c r="C575">
        <v>29721</v>
      </c>
      <c r="D575">
        <v>59442</v>
      </c>
      <c r="E575" s="19">
        <f t="shared" si="8"/>
        <v>100</v>
      </c>
    </row>
    <row r="576" spans="1:5" x14ac:dyDescent="0.15">
      <c r="A576" s="24">
        <v>143358293</v>
      </c>
      <c r="B576">
        <v>37167</v>
      </c>
      <c r="C576">
        <v>37167</v>
      </c>
      <c r="D576">
        <v>74334</v>
      </c>
      <c r="E576" s="19">
        <f t="shared" si="8"/>
        <v>100</v>
      </c>
    </row>
    <row r="577" spans="1:5" x14ac:dyDescent="0.15">
      <c r="A577" s="24">
        <v>143358304</v>
      </c>
      <c r="B577">
        <v>5198</v>
      </c>
      <c r="C577">
        <v>5198</v>
      </c>
      <c r="D577">
        <v>10396</v>
      </c>
      <c r="E577" s="19">
        <f t="shared" si="8"/>
        <v>100</v>
      </c>
    </row>
    <row r="578" spans="1:5" x14ac:dyDescent="0.15">
      <c r="A578" s="24">
        <v>143358305</v>
      </c>
      <c r="B578">
        <v>975</v>
      </c>
      <c r="C578">
        <v>975</v>
      </c>
      <c r="D578">
        <v>1950</v>
      </c>
      <c r="E578" s="19">
        <f t="shared" si="8"/>
        <v>100</v>
      </c>
    </row>
    <row r="579" spans="1:5" x14ac:dyDescent="0.15">
      <c r="A579" s="24">
        <v>143358306</v>
      </c>
      <c r="B579">
        <v>587</v>
      </c>
      <c r="C579">
        <v>587</v>
      </c>
      <c r="D579">
        <v>1174</v>
      </c>
      <c r="E579" s="19">
        <f t="shared" si="8"/>
        <v>100</v>
      </c>
    </row>
    <row r="580" spans="1:5" x14ac:dyDescent="0.15">
      <c r="A580" s="24">
        <v>143358315</v>
      </c>
      <c r="B580">
        <v>98</v>
      </c>
      <c r="C580">
        <v>98</v>
      </c>
      <c r="D580">
        <v>196</v>
      </c>
      <c r="E580" s="19">
        <f t="shared" ref="E580:E643" si="9">IFERROR((C580/B580)*100,"-")</f>
        <v>100</v>
      </c>
    </row>
    <row r="581" spans="1:5" x14ac:dyDescent="0.15">
      <c r="A581" s="24">
        <v>143368339</v>
      </c>
      <c r="B581">
        <v>1486</v>
      </c>
      <c r="C581">
        <v>1449</v>
      </c>
      <c r="D581">
        <v>2935</v>
      </c>
      <c r="E581" s="19">
        <f t="shared" si="9"/>
        <v>97.51009421265141</v>
      </c>
    </row>
    <row r="582" spans="1:5" x14ac:dyDescent="0.15">
      <c r="A582" s="24">
        <v>143368342</v>
      </c>
      <c r="B582">
        <v>836</v>
      </c>
      <c r="C582">
        <v>836</v>
      </c>
      <c r="D582">
        <v>1672</v>
      </c>
      <c r="E582" s="19">
        <f t="shared" si="9"/>
        <v>100</v>
      </c>
    </row>
    <row r="583" spans="1:5" x14ac:dyDescent="0.15">
      <c r="A583" s="24">
        <v>143368355</v>
      </c>
      <c r="B583">
        <v>21522</v>
      </c>
      <c r="C583">
        <v>21522</v>
      </c>
      <c r="D583">
        <v>43044</v>
      </c>
      <c r="E583" s="19">
        <f t="shared" si="9"/>
        <v>100</v>
      </c>
    </row>
    <row r="584" spans="1:5" x14ac:dyDescent="0.15">
      <c r="A584" s="24">
        <v>143368361</v>
      </c>
      <c r="B584">
        <v>1170</v>
      </c>
      <c r="C584">
        <v>1170</v>
      </c>
      <c r="D584">
        <v>2340</v>
      </c>
      <c r="E584" s="19">
        <f t="shared" si="9"/>
        <v>100</v>
      </c>
    </row>
    <row r="585" spans="1:5" x14ac:dyDescent="0.15">
      <c r="A585" s="24">
        <v>143368362</v>
      </c>
      <c r="B585">
        <v>4240</v>
      </c>
      <c r="C585">
        <v>3948</v>
      </c>
      <c r="D585">
        <v>8188</v>
      </c>
      <c r="E585" s="19">
        <f t="shared" si="9"/>
        <v>93.113207547169807</v>
      </c>
    </row>
    <row r="586" spans="1:5" x14ac:dyDescent="0.15">
      <c r="A586" s="24">
        <v>143368366</v>
      </c>
      <c r="B586">
        <v>13180</v>
      </c>
      <c r="C586">
        <v>13180</v>
      </c>
      <c r="D586">
        <v>26360</v>
      </c>
      <c r="E586" s="19">
        <f t="shared" si="9"/>
        <v>100</v>
      </c>
    </row>
    <row r="587" spans="1:5" x14ac:dyDescent="0.15">
      <c r="A587" s="24">
        <v>143368370</v>
      </c>
      <c r="B587">
        <v>4176</v>
      </c>
      <c r="C587">
        <v>4176</v>
      </c>
      <c r="D587">
        <v>8352</v>
      </c>
      <c r="E587" s="19">
        <f t="shared" si="9"/>
        <v>100</v>
      </c>
    </row>
    <row r="588" spans="1:5" x14ac:dyDescent="0.15">
      <c r="A588" s="24">
        <v>143368373</v>
      </c>
      <c r="B588">
        <v>2228</v>
      </c>
      <c r="C588">
        <v>2228</v>
      </c>
      <c r="D588">
        <v>4456</v>
      </c>
      <c r="E588" s="19">
        <f t="shared" si="9"/>
        <v>100</v>
      </c>
    </row>
    <row r="589" spans="1:5" x14ac:dyDescent="0.15">
      <c r="A589" s="24">
        <v>143368381</v>
      </c>
      <c r="B589">
        <v>650</v>
      </c>
      <c r="C589">
        <v>650</v>
      </c>
      <c r="D589">
        <v>1300</v>
      </c>
      <c r="E589" s="19">
        <f t="shared" si="9"/>
        <v>100</v>
      </c>
    </row>
    <row r="590" spans="1:5" x14ac:dyDescent="0.15">
      <c r="A590" s="24">
        <v>143368382</v>
      </c>
      <c r="B590">
        <v>10062</v>
      </c>
      <c r="C590">
        <v>9876</v>
      </c>
      <c r="D590">
        <v>19938</v>
      </c>
      <c r="E590" s="19">
        <f t="shared" si="9"/>
        <v>98.151460942158621</v>
      </c>
    </row>
    <row r="591" spans="1:5" x14ac:dyDescent="0.15">
      <c r="A591" s="24">
        <v>143368383</v>
      </c>
      <c r="B591">
        <v>8921</v>
      </c>
      <c r="C591">
        <v>8303</v>
      </c>
      <c r="D591">
        <v>17224</v>
      </c>
      <c r="E591" s="19">
        <f t="shared" si="9"/>
        <v>93.072525501625378</v>
      </c>
    </row>
    <row r="592" spans="1:5" x14ac:dyDescent="0.15">
      <c r="A592" s="24">
        <v>143368384</v>
      </c>
      <c r="B592">
        <v>33409</v>
      </c>
      <c r="C592">
        <v>33409</v>
      </c>
      <c r="D592">
        <v>66818</v>
      </c>
      <c r="E592" s="19">
        <f t="shared" si="9"/>
        <v>100</v>
      </c>
    </row>
    <row r="593" spans="1:5" x14ac:dyDescent="0.15">
      <c r="A593" s="24">
        <v>143368385</v>
      </c>
      <c r="B593">
        <v>3694</v>
      </c>
      <c r="C593">
        <v>3659</v>
      </c>
      <c r="D593">
        <v>7353</v>
      </c>
      <c r="E593" s="19">
        <f t="shared" si="9"/>
        <v>99.052517596101779</v>
      </c>
    </row>
    <row r="594" spans="1:5" x14ac:dyDescent="0.15">
      <c r="A594" s="24">
        <v>143368411</v>
      </c>
      <c r="B594">
        <v>3110</v>
      </c>
      <c r="C594">
        <v>3110</v>
      </c>
      <c r="D594">
        <v>6220</v>
      </c>
      <c r="E594" s="19">
        <f t="shared" si="9"/>
        <v>100</v>
      </c>
    </row>
    <row r="595" spans="1:5" x14ac:dyDescent="0.15">
      <c r="A595" s="24">
        <v>143368413</v>
      </c>
      <c r="B595">
        <v>13736</v>
      </c>
      <c r="C595">
        <v>10284</v>
      </c>
      <c r="D595">
        <v>24020</v>
      </c>
      <c r="E595" s="19">
        <f t="shared" si="9"/>
        <v>74.868957483983692</v>
      </c>
    </row>
    <row r="596" spans="1:5" x14ac:dyDescent="0.15">
      <c r="A596" s="24">
        <v>143368426</v>
      </c>
      <c r="B596">
        <v>10617</v>
      </c>
      <c r="C596">
        <v>10617</v>
      </c>
      <c r="D596">
        <v>21234</v>
      </c>
      <c r="E596" s="19">
        <f t="shared" si="9"/>
        <v>100</v>
      </c>
    </row>
    <row r="597" spans="1:5" x14ac:dyDescent="0.15">
      <c r="A597" s="24">
        <v>143368427</v>
      </c>
      <c r="B597">
        <v>16704</v>
      </c>
      <c r="C597">
        <v>4455</v>
      </c>
      <c r="D597">
        <v>21159</v>
      </c>
      <c r="E597" s="19">
        <f t="shared" si="9"/>
        <v>26.670258620689658</v>
      </c>
    </row>
    <row r="598" spans="1:5" x14ac:dyDescent="0.15">
      <c r="A598" s="24">
        <v>143368430</v>
      </c>
      <c r="B598">
        <v>335</v>
      </c>
      <c r="C598">
        <v>335</v>
      </c>
      <c r="D598">
        <v>670</v>
      </c>
      <c r="E598" s="19">
        <f t="shared" si="9"/>
        <v>100</v>
      </c>
    </row>
    <row r="599" spans="1:5" x14ac:dyDescent="0.15">
      <c r="A599" s="24">
        <v>143368436</v>
      </c>
      <c r="B599">
        <v>232</v>
      </c>
      <c r="C599">
        <v>237</v>
      </c>
      <c r="D599">
        <v>469</v>
      </c>
      <c r="E599" s="19">
        <f t="shared" si="9"/>
        <v>102.15517241379311</v>
      </c>
    </row>
    <row r="600" spans="1:5" x14ac:dyDescent="0.15">
      <c r="A600" s="24">
        <v>143368449</v>
      </c>
      <c r="B600">
        <v>6127</v>
      </c>
      <c r="C600">
        <v>5681</v>
      </c>
      <c r="D600">
        <v>11808</v>
      </c>
      <c r="E600" s="19">
        <f t="shared" si="9"/>
        <v>92.720744246776562</v>
      </c>
    </row>
    <row r="601" spans="1:5" x14ac:dyDescent="0.15">
      <c r="A601" s="24">
        <v>143368454</v>
      </c>
      <c r="B601">
        <v>11693</v>
      </c>
      <c r="C601">
        <v>11693</v>
      </c>
      <c r="D601">
        <v>23386</v>
      </c>
      <c r="E601" s="19">
        <f t="shared" si="9"/>
        <v>100</v>
      </c>
    </row>
    <row r="602" spans="1:5" x14ac:dyDescent="0.15">
      <c r="A602" s="24">
        <v>143368458</v>
      </c>
      <c r="B602">
        <v>1048</v>
      </c>
      <c r="C602">
        <v>1048</v>
      </c>
      <c r="D602">
        <v>2096</v>
      </c>
      <c r="E602" s="19">
        <f t="shared" si="9"/>
        <v>100</v>
      </c>
    </row>
    <row r="603" spans="1:5" x14ac:dyDescent="0.15">
      <c r="A603" s="24">
        <v>143368464</v>
      </c>
      <c r="B603">
        <v>37863</v>
      </c>
      <c r="C603">
        <v>37863</v>
      </c>
      <c r="D603">
        <v>75726</v>
      </c>
      <c r="E603" s="19">
        <f t="shared" si="9"/>
        <v>100</v>
      </c>
    </row>
    <row r="604" spans="1:5" x14ac:dyDescent="0.15">
      <c r="A604" s="24">
        <v>143368465</v>
      </c>
      <c r="B604">
        <v>1818</v>
      </c>
      <c r="C604">
        <v>1818</v>
      </c>
      <c r="D604">
        <v>3636</v>
      </c>
      <c r="E604" s="19">
        <f t="shared" si="9"/>
        <v>100</v>
      </c>
    </row>
    <row r="605" spans="1:5" x14ac:dyDescent="0.15">
      <c r="A605" s="24">
        <v>143368473</v>
      </c>
      <c r="B605">
        <v>3602</v>
      </c>
      <c r="C605">
        <v>3602</v>
      </c>
      <c r="D605">
        <v>7204</v>
      </c>
      <c r="E605" s="19">
        <f t="shared" si="9"/>
        <v>100</v>
      </c>
    </row>
    <row r="606" spans="1:5" x14ac:dyDescent="0.15">
      <c r="A606" s="24">
        <v>143368475</v>
      </c>
      <c r="B606">
        <v>27238</v>
      </c>
      <c r="C606">
        <v>27238</v>
      </c>
      <c r="D606">
        <v>54476</v>
      </c>
      <c r="E606" s="19">
        <f t="shared" si="9"/>
        <v>100</v>
      </c>
    </row>
    <row r="607" spans="1:5" x14ac:dyDescent="0.15">
      <c r="A607" s="24">
        <v>143368476</v>
      </c>
      <c r="B607">
        <v>1505</v>
      </c>
      <c r="C607">
        <v>1031</v>
      </c>
      <c r="D607">
        <v>2536</v>
      </c>
      <c r="E607" s="19">
        <f t="shared" si="9"/>
        <v>68.504983388704318</v>
      </c>
    </row>
    <row r="608" spans="1:5" x14ac:dyDescent="0.15">
      <c r="A608" s="24">
        <v>143368487</v>
      </c>
      <c r="B608">
        <v>2043</v>
      </c>
      <c r="C608">
        <v>2043</v>
      </c>
      <c r="D608">
        <v>4086</v>
      </c>
      <c r="E608" s="19">
        <f t="shared" si="9"/>
        <v>100</v>
      </c>
    </row>
    <row r="609" spans="1:5" x14ac:dyDescent="0.15">
      <c r="A609" s="24">
        <v>143368492</v>
      </c>
      <c r="B609">
        <v>224</v>
      </c>
      <c r="C609">
        <v>224</v>
      </c>
      <c r="D609">
        <v>448</v>
      </c>
      <c r="E609" s="19">
        <f t="shared" si="9"/>
        <v>100</v>
      </c>
    </row>
    <row r="610" spans="1:5" x14ac:dyDescent="0.15">
      <c r="A610" s="24">
        <v>143368503</v>
      </c>
      <c r="B610">
        <v>1504</v>
      </c>
      <c r="C610">
        <v>1504</v>
      </c>
      <c r="D610">
        <v>3008</v>
      </c>
      <c r="E610" s="19">
        <f t="shared" si="9"/>
        <v>100</v>
      </c>
    </row>
    <row r="611" spans="1:5" x14ac:dyDescent="0.15">
      <c r="A611" s="24">
        <v>143378508</v>
      </c>
      <c r="B611">
        <v>3713</v>
      </c>
      <c r="C611">
        <v>3713</v>
      </c>
      <c r="D611">
        <v>7426</v>
      </c>
      <c r="E611" s="19">
        <f t="shared" si="9"/>
        <v>100</v>
      </c>
    </row>
    <row r="612" spans="1:5" x14ac:dyDescent="0.15">
      <c r="A612" s="24">
        <v>143378509</v>
      </c>
      <c r="B612">
        <v>4176</v>
      </c>
      <c r="C612">
        <v>4176</v>
      </c>
      <c r="D612">
        <v>8352</v>
      </c>
      <c r="E612" s="19">
        <f t="shared" si="9"/>
        <v>100</v>
      </c>
    </row>
    <row r="613" spans="1:5" x14ac:dyDescent="0.15">
      <c r="A613" s="24">
        <v>143378513</v>
      </c>
      <c r="B613">
        <v>1114</v>
      </c>
      <c r="C613">
        <v>1114</v>
      </c>
      <c r="D613">
        <v>2228</v>
      </c>
      <c r="E613" s="19">
        <f t="shared" si="9"/>
        <v>100</v>
      </c>
    </row>
    <row r="614" spans="1:5" x14ac:dyDescent="0.15">
      <c r="A614" s="24">
        <v>143378514</v>
      </c>
      <c r="B614">
        <v>743</v>
      </c>
      <c r="C614">
        <v>488</v>
      </c>
      <c r="D614">
        <v>1231</v>
      </c>
      <c r="E614" s="19">
        <f t="shared" si="9"/>
        <v>65.679676985195158</v>
      </c>
    </row>
    <row r="615" spans="1:5" x14ac:dyDescent="0.15">
      <c r="A615" s="24">
        <v>143378515</v>
      </c>
      <c r="B615">
        <v>743</v>
      </c>
      <c r="C615">
        <v>743</v>
      </c>
      <c r="D615">
        <v>1486</v>
      </c>
      <c r="E615" s="19">
        <f t="shared" si="9"/>
        <v>100</v>
      </c>
    </row>
    <row r="616" spans="1:5" x14ac:dyDescent="0.15">
      <c r="A616" s="24">
        <v>143378516</v>
      </c>
      <c r="B616">
        <v>280</v>
      </c>
      <c r="C616">
        <v>280</v>
      </c>
      <c r="D616">
        <v>560</v>
      </c>
      <c r="E616" s="19">
        <f t="shared" si="9"/>
        <v>100</v>
      </c>
    </row>
    <row r="617" spans="1:5" x14ac:dyDescent="0.15">
      <c r="A617" s="24">
        <v>143378519</v>
      </c>
      <c r="B617">
        <v>39534</v>
      </c>
      <c r="C617">
        <v>39534</v>
      </c>
      <c r="D617">
        <v>79068</v>
      </c>
      <c r="E617" s="19">
        <f t="shared" si="9"/>
        <v>100</v>
      </c>
    </row>
    <row r="618" spans="1:5" x14ac:dyDescent="0.15">
      <c r="A618" s="24">
        <v>143378523</v>
      </c>
      <c r="B618">
        <v>3783</v>
      </c>
      <c r="C618">
        <v>3783</v>
      </c>
      <c r="D618">
        <v>7566</v>
      </c>
      <c r="E618" s="19">
        <f t="shared" si="9"/>
        <v>100</v>
      </c>
    </row>
    <row r="619" spans="1:5" x14ac:dyDescent="0.15">
      <c r="A619" s="24">
        <v>143378524</v>
      </c>
      <c r="B619">
        <v>3300</v>
      </c>
      <c r="C619">
        <v>2933</v>
      </c>
      <c r="D619">
        <v>6233</v>
      </c>
      <c r="E619" s="19">
        <f t="shared" si="9"/>
        <v>88.878787878787875</v>
      </c>
    </row>
    <row r="620" spans="1:5" x14ac:dyDescent="0.15">
      <c r="A620" s="24">
        <v>143378525</v>
      </c>
      <c r="B620">
        <v>1601</v>
      </c>
      <c r="C620">
        <v>1601</v>
      </c>
      <c r="D620">
        <v>3202</v>
      </c>
      <c r="E620" s="19">
        <f t="shared" si="9"/>
        <v>100</v>
      </c>
    </row>
    <row r="621" spans="1:5" x14ac:dyDescent="0.15">
      <c r="A621" s="24">
        <v>143378531</v>
      </c>
      <c r="B621">
        <v>7425</v>
      </c>
      <c r="C621">
        <v>7425</v>
      </c>
      <c r="D621">
        <v>14850</v>
      </c>
      <c r="E621" s="19">
        <f t="shared" si="9"/>
        <v>100</v>
      </c>
    </row>
    <row r="622" spans="1:5" x14ac:dyDescent="0.15">
      <c r="A622" s="24">
        <v>143378533</v>
      </c>
      <c r="B622">
        <v>279</v>
      </c>
      <c r="C622">
        <v>279</v>
      </c>
      <c r="D622">
        <v>558</v>
      </c>
      <c r="E622" s="19">
        <f t="shared" si="9"/>
        <v>100</v>
      </c>
    </row>
    <row r="623" spans="1:5" x14ac:dyDescent="0.15">
      <c r="A623" s="24">
        <v>143378561</v>
      </c>
      <c r="B623">
        <v>130</v>
      </c>
      <c r="C623">
        <v>82</v>
      </c>
      <c r="D623">
        <v>212</v>
      </c>
      <c r="E623" s="19">
        <f t="shared" si="9"/>
        <v>63.076923076923073</v>
      </c>
    </row>
    <row r="624" spans="1:5" x14ac:dyDescent="0.15">
      <c r="A624" s="24">
        <v>143378571</v>
      </c>
      <c r="B624">
        <v>8167</v>
      </c>
      <c r="C624">
        <v>8167</v>
      </c>
      <c r="D624">
        <v>16334</v>
      </c>
      <c r="E624" s="19">
        <f t="shared" si="9"/>
        <v>100</v>
      </c>
    </row>
    <row r="625" spans="1:5" x14ac:dyDescent="0.15">
      <c r="A625" s="24">
        <v>143378572</v>
      </c>
      <c r="B625">
        <v>2436</v>
      </c>
      <c r="C625">
        <v>2436</v>
      </c>
      <c r="D625">
        <v>4872</v>
      </c>
      <c r="E625" s="19">
        <f t="shared" si="9"/>
        <v>100</v>
      </c>
    </row>
    <row r="626" spans="1:5" x14ac:dyDescent="0.15">
      <c r="A626" s="24">
        <v>143378574</v>
      </c>
      <c r="B626">
        <v>2091</v>
      </c>
      <c r="C626">
        <v>2091</v>
      </c>
      <c r="D626">
        <v>4182</v>
      </c>
      <c r="E626" s="19">
        <f t="shared" si="9"/>
        <v>100</v>
      </c>
    </row>
    <row r="627" spans="1:5" x14ac:dyDescent="0.15">
      <c r="A627" s="24">
        <v>143378614</v>
      </c>
      <c r="B627">
        <v>17076</v>
      </c>
      <c r="C627">
        <v>12102</v>
      </c>
      <c r="D627">
        <v>29178</v>
      </c>
      <c r="E627" s="19">
        <f t="shared" si="9"/>
        <v>70.871398453970485</v>
      </c>
    </row>
    <row r="628" spans="1:5" x14ac:dyDescent="0.15">
      <c r="A628" s="24">
        <v>143378616</v>
      </c>
      <c r="B628">
        <v>13220</v>
      </c>
      <c r="C628">
        <v>13220</v>
      </c>
      <c r="D628">
        <v>26440</v>
      </c>
      <c r="E628" s="19">
        <f t="shared" si="9"/>
        <v>100</v>
      </c>
    </row>
    <row r="629" spans="1:5" x14ac:dyDescent="0.15">
      <c r="A629" s="24">
        <v>143378617</v>
      </c>
      <c r="B629">
        <v>3105</v>
      </c>
      <c r="C629">
        <v>3105</v>
      </c>
      <c r="D629">
        <v>6210</v>
      </c>
      <c r="E629" s="19">
        <f t="shared" si="9"/>
        <v>100</v>
      </c>
    </row>
    <row r="630" spans="1:5" x14ac:dyDescent="0.15">
      <c r="A630" s="24">
        <v>143378621</v>
      </c>
      <c r="B630">
        <v>418</v>
      </c>
      <c r="C630">
        <v>418</v>
      </c>
      <c r="D630">
        <v>836</v>
      </c>
      <c r="E630" s="19">
        <f t="shared" si="9"/>
        <v>100</v>
      </c>
    </row>
    <row r="631" spans="1:5" x14ac:dyDescent="0.15">
      <c r="A631" s="24">
        <v>143378622</v>
      </c>
      <c r="B631">
        <v>2509</v>
      </c>
      <c r="C631">
        <v>2509</v>
      </c>
      <c r="D631">
        <v>5018</v>
      </c>
      <c r="E631" s="19">
        <f t="shared" si="9"/>
        <v>100</v>
      </c>
    </row>
    <row r="632" spans="1:5" x14ac:dyDescent="0.15">
      <c r="A632" s="24">
        <v>143378653</v>
      </c>
      <c r="B632">
        <v>11138</v>
      </c>
      <c r="C632">
        <v>10544</v>
      </c>
      <c r="D632">
        <v>21682</v>
      </c>
      <c r="E632" s="19">
        <f t="shared" si="9"/>
        <v>94.666906087268814</v>
      </c>
    </row>
    <row r="633" spans="1:5" x14ac:dyDescent="0.15">
      <c r="A633" s="24">
        <v>143378669</v>
      </c>
      <c r="B633">
        <v>232</v>
      </c>
      <c r="C633">
        <v>232</v>
      </c>
      <c r="D633">
        <v>464</v>
      </c>
      <c r="E633" s="19">
        <f t="shared" si="9"/>
        <v>100</v>
      </c>
    </row>
    <row r="634" spans="1:5" x14ac:dyDescent="0.15">
      <c r="A634" s="24">
        <v>143388679</v>
      </c>
      <c r="B634">
        <v>10858</v>
      </c>
      <c r="C634">
        <v>10858</v>
      </c>
      <c r="D634">
        <v>21716</v>
      </c>
      <c r="E634" s="19">
        <f t="shared" si="9"/>
        <v>100</v>
      </c>
    </row>
    <row r="635" spans="1:5" x14ac:dyDescent="0.15">
      <c r="A635" s="24">
        <v>143388680</v>
      </c>
      <c r="B635">
        <v>7240</v>
      </c>
      <c r="C635">
        <v>7240</v>
      </c>
      <c r="D635">
        <v>14480</v>
      </c>
      <c r="E635" s="19">
        <f t="shared" si="9"/>
        <v>100</v>
      </c>
    </row>
    <row r="636" spans="1:5" x14ac:dyDescent="0.15">
      <c r="A636" s="24">
        <v>143388681</v>
      </c>
      <c r="B636">
        <v>1601</v>
      </c>
      <c r="C636">
        <v>1601</v>
      </c>
      <c r="D636">
        <v>3202</v>
      </c>
      <c r="E636" s="19">
        <f t="shared" si="9"/>
        <v>100</v>
      </c>
    </row>
    <row r="637" spans="1:5" x14ac:dyDescent="0.15">
      <c r="A637" s="24">
        <v>143388689</v>
      </c>
      <c r="B637">
        <v>1086</v>
      </c>
      <c r="C637">
        <v>1086</v>
      </c>
      <c r="D637">
        <v>2172</v>
      </c>
      <c r="E637" s="19">
        <f t="shared" si="9"/>
        <v>100</v>
      </c>
    </row>
    <row r="638" spans="1:5" x14ac:dyDescent="0.15">
      <c r="A638" s="24">
        <v>143388694</v>
      </c>
      <c r="B638">
        <v>42805</v>
      </c>
      <c r="C638">
        <v>42805</v>
      </c>
      <c r="D638">
        <v>85610</v>
      </c>
      <c r="E638" s="19">
        <f t="shared" si="9"/>
        <v>100</v>
      </c>
    </row>
    <row r="639" spans="1:5" x14ac:dyDescent="0.15">
      <c r="A639" s="24">
        <v>143388701</v>
      </c>
      <c r="B639">
        <v>140</v>
      </c>
      <c r="C639">
        <v>140</v>
      </c>
      <c r="D639">
        <v>280</v>
      </c>
      <c r="E639" s="19">
        <f t="shared" si="9"/>
        <v>100</v>
      </c>
    </row>
    <row r="640" spans="1:5" x14ac:dyDescent="0.15">
      <c r="A640" s="24">
        <v>143388709</v>
      </c>
      <c r="B640">
        <v>14478</v>
      </c>
      <c r="C640">
        <v>14478</v>
      </c>
      <c r="D640">
        <v>28956</v>
      </c>
      <c r="E640" s="19">
        <f t="shared" si="9"/>
        <v>100</v>
      </c>
    </row>
    <row r="641" spans="1:5" x14ac:dyDescent="0.15">
      <c r="A641" s="24">
        <v>143388710</v>
      </c>
      <c r="B641">
        <v>488</v>
      </c>
      <c r="C641">
        <v>488</v>
      </c>
      <c r="D641">
        <v>976</v>
      </c>
      <c r="E641" s="19">
        <f t="shared" si="9"/>
        <v>100</v>
      </c>
    </row>
    <row r="642" spans="1:5" x14ac:dyDescent="0.15">
      <c r="A642" s="24">
        <v>143388712</v>
      </c>
      <c r="B642">
        <v>1504</v>
      </c>
      <c r="C642">
        <v>1504</v>
      </c>
      <c r="D642">
        <v>3008</v>
      </c>
      <c r="E642" s="19">
        <f t="shared" si="9"/>
        <v>100</v>
      </c>
    </row>
    <row r="643" spans="1:5" x14ac:dyDescent="0.15">
      <c r="A643" s="24">
        <v>143388713</v>
      </c>
      <c r="B643">
        <v>1672</v>
      </c>
      <c r="C643">
        <v>1672</v>
      </c>
      <c r="D643">
        <v>3344</v>
      </c>
      <c r="E643" s="19">
        <f t="shared" si="9"/>
        <v>100</v>
      </c>
    </row>
    <row r="644" spans="1:5" x14ac:dyDescent="0.15">
      <c r="A644" s="24">
        <v>143388723</v>
      </c>
      <c r="B644">
        <v>4345</v>
      </c>
      <c r="C644">
        <v>4095</v>
      </c>
      <c r="D644">
        <v>8440</v>
      </c>
      <c r="E644" s="19">
        <f t="shared" ref="E644:E707" si="10">IFERROR((C644/B644)*100,"-")</f>
        <v>94.24626006904488</v>
      </c>
    </row>
    <row r="645" spans="1:5" x14ac:dyDescent="0.15">
      <c r="A645" s="24">
        <v>143388726</v>
      </c>
      <c r="B645">
        <v>1225</v>
      </c>
      <c r="C645">
        <v>1225</v>
      </c>
      <c r="D645">
        <v>2450</v>
      </c>
      <c r="E645" s="19">
        <f t="shared" si="10"/>
        <v>100</v>
      </c>
    </row>
    <row r="646" spans="1:5" x14ac:dyDescent="0.15">
      <c r="A646" s="24">
        <v>143388727</v>
      </c>
      <c r="B646">
        <v>1253</v>
      </c>
      <c r="C646">
        <v>1253</v>
      </c>
      <c r="D646">
        <v>2506</v>
      </c>
      <c r="E646" s="19">
        <f t="shared" si="10"/>
        <v>100</v>
      </c>
    </row>
    <row r="647" spans="1:5" x14ac:dyDescent="0.15">
      <c r="A647" s="24">
        <v>143388728</v>
      </c>
      <c r="B647">
        <v>297</v>
      </c>
      <c r="C647">
        <v>297</v>
      </c>
      <c r="D647">
        <v>594</v>
      </c>
      <c r="E647" s="19">
        <f t="shared" si="10"/>
        <v>100</v>
      </c>
    </row>
    <row r="648" spans="1:5" x14ac:dyDescent="0.15">
      <c r="A648" s="24">
        <v>143388739</v>
      </c>
      <c r="B648">
        <v>669</v>
      </c>
      <c r="C648">
        <v>669</v>
      </c>
      <c r="D648">
        <v>1338</v>
      </c>
      <c r="E648" s="19">
        <f t="shared" si="10"/>
        <v>100</v>
      </c>
    </row>
    <row r="649" spans="1:5" x14ac:dyDescent="0.15">
      <c r="A649" s="24">
        <v>143388744</v>
      </c>
      <c r="B649">
        <v>1338</v>
      </c>
      <c r="C649">
        <v>1338</v>
      </c>
      <c r="D649">
        <v>2676</v>
      </c>
      <c r="E649" s="19">
        <f t="shared" si="10"/>
        <v>100</v>
      </c>
    </row>
    <row r="650" spans="1:5" x14ac:dyDescent="0.15">
      <c r="A650" s="24">
        <v>143388748</v>
      </c>
      <c r="B650">
        <v>13067</v>
      </c>
      <c r="C650">
        <v>13067</v>
      </c>
      <c r="D650">
        <v>26134</v>
      </c>
      <c r="E650" s="19">
        <f t="shared" si="10"/>
        <v>100</v>
      </c>
    </row>
    <row r="651" spans="1:5" x14ac:dyDescent="0.15">
      <c r="A651" s="24">
        <v>143388753</v>
      </c>
      <c r="B651">
        <v>3620</v>
      </c>
      <c r="C651">
        <v>1810</v>
      </c>
      <c r="D651">
        <v>5430</v>
      </c>
      <c r="E651" s="19">
        <f t="shared" si="10"/>
        <v>50</v>
      </c>
    </row>
    <row r="652" spans="1:5" x14ac:dyDescent="0.15">
      <c r="A652" s="24">
        <v>143388760</v>
      </c>
      <c r="B652">
        <v>26357</v>
      </c>
      <c r="C652">
        <v>23982</v>
      </c>
      <c r="D652">
        <v>50339</v>
      </c>
      <c r="E652" s="19">
        <f t="shared" si="10"/>
        <v>90.989111052092426</v>
      </c>
    </row>
    <row r="653" spans="1:5" x14ac:dyDescent="0.15">
      <c r="A653" s="24">
        <v>143388762</v>
      </c>
      <c r="B653">
        <v>11387</v>
      </c>
      <c r="C653">
        <v>11387</v>
      </c>
      <c r="D653">
        <v>22774</v>
      </c>
      <c r="E653" s="19">
        <f t="shared" si="10"/>
        <v>100</v>
      </c>
    </row>
    <row r="654" spans="1:5" x14ac:dyDescent="0.15">
      <c r="A654" s="24">
        <v>143388800</v>
      </c>
      <c r="B654">
        <v>3602</v>
      </c>
      <c r="C654">
        <v>3602</v>
      </c>
      <c r="D654">
        <v>7204</v>
      </c>
      <c r="E654" s="19">
        <f t="shared" si="10"/>
        <v>100</v>
      </c>
    </row>
    <row r="655" spans="1:5" x14ac:dyDescent="0.15">
      <c r="A655" s="24">
        <v>143388802</v>
      </c>
      <c r="B655">
        <v>8539</v>
      </c>
      <c r="C655">
        <v>8539</v>
      </c>
      <c r="D655">
        <v>17078</v>
      </c>
      <c r="E655" s="19">
        <f t="shared" si="10"/>
        <v>100</v>
      </c>
    </row>
    <row r="656" spans="1:5" x14ac:dyDescent="0.15">
      <c r="A656" s="24">
        <v>143388803</v>
      </c>
      <c r="B656">
        <v>12678</v>
      </c>
      <c r="C656">
        <v>12678</v>
      </c>
      <c r="D656">
        <v>25356</v>
      </c>
      <c r="E656" s="19">
        <f t="shared" si="10"/>
        <v>100</v>
      </c>
    </row>
    <row r="657" spans="1:5" x14ac:dyDescent="0.15">
      <c r="A657" s="24">
        <v>143388806</v>
      </c>
      <c r="B657">
        <v>3066</v>
      </c>
      <c r="C657">
        <v>3066</v>
      </c>
      <c r="D657">
        <v>6132</v>
      </c>
      <c r="E657" s="19">
        <f t="shared" si="10"/>
        <v>100</v>
      </c>
    </row>
    <row r="658" spans="1:5" x14ac:dyDescent="0.15">
      <c r="A658" s="24">
        <v>143388818</v>
      </c>
      <c r="B658">
        <v>1856</v>
      </c>
      <c r="C658">
        <v>1160</v>
      </c>
      <c r="D658">
        <v>3016</v>
      </c>
      <c r="E658" s="19">
        <f t="shared" si="10"/>
        <v>62.5</v>
      </c>
    </row>
    <row r="659" spans="1:5" x14ac:dyDescent="0.15">
      <c r="A659" s="24">
        <v>143388819</v>
      </c>
      <c r="B659">
        <v>1648</v>
      </c>
      <c r="C659">
        <v>1648</v>
      </c>
      <c r="D659">
        <v>3296</v>
      </c>
      <c r="E659" s="19">
        <f t="shared" si="10"/>
        <v>100</v>
      </c>
    </row>
    <row r="660" spans="1:5" x14ac:dyDescent="0.15">
      <c r="A660" s="24">
        <v>143388821</v>
      </c>
      <c r="B660">
        <v>13331</v>
      </c>
      <c r="C660">
        <v>13331</v>
      </c>
      <c r="D660">
        <v>26662</v>
      </c>
      <c r="E660" s="19">
        <f t="shared" si="10"/>
        <v>100</v>
      </c>
    </row>
    <row r="661" spans="1:5" x14ac:dyDescent="0.15">
      <c r="A661" s="24">
        <v>143388822</v>
      </c>
      <c r="B661">
        <v>335</v>
      </c>
      <c r="C661">
        <v>335</v>
      </c>
      <c r="D661">
        <v>670</v>
      </c>
      <c r="E661" s="19">
        <f t="shared" si="10"/>
        <v>100</v>
      </c>
    </row>
    <row r="662" spans="1:5" x14ac:dyDescent="0.15">
      <c r="A662" s="24">
        <v>143388827</v>
      </c>
      <c r="B662">
        <v>24987</v>
      </c>
      <c r="C662">
        <v>24987</v>
      </c>
      <c r="D662">
        <v>49974</v>
      </c>
      <c r="E662" s="19">
        <f t="shared" si="10"/>
        <v>100</v>
      </c>
    </row>
    <row r="663" spans="1:5" x14ac:dyDescent="0.15">
      <c r="A663" s="24">
        <v>143388828</v>
      </c>
      <c r="B663">
        <v>1671</v>
      </c>
      <c r="C663">
        <v>1337</v>
      </c>
      <c r="D663">
        <v>3008</v>
      </c>
      <c r="E663" s="19">
        <f t="shared" si="10"/>
        <v>80.011968880909635</v>
      </c>
    </row>
    <row r="664" spans="1:5" x14ac:dyDescent="0.15">
      <c r="A664" s="24">
        <v>143388837</v>
      </c>
      <c r="B664">
        <v>8763</v>
      </c>
      <c r="C664">
        <v>8763</v>
      </c>
      <c r="D664">
        <v>17526</v>
      </c>
      <c r="E664" s="19">
        <f t="shared" si="10"/>
        <v>100</v>
      </c>
    </row>
    <row r="665" spans="1:5" x14ac:dyDescent="0.15">
      <c r="A665" s="24">
        <v>143388848</v>
      </c>
      <c r="B665">
        <v>1903</v>
      </c>
      <c r="C665">
        <v>1903</v>
      </c>
      <c r="D665">
        <v>3806</v>
      </c>
      <c r="E665" s="19">
        <f t="shared" si="10"/>
        <v>100</v>
      </c>
    </row>
    <row r="666" spans="1:5" x14ac:dyDescent="0.15">
      <c r="A666" s="24">
        <v>143388850</v>
      </c>
      <c r="B666">
        <v>5569</v>
      </c>
      <c r="C666">
        <v>5569</v>
      </c>
      <c r="D666">
        <v>11138</v>
      </c>
      <c r="E666" s="19">
        <f t="shared" si="10"/>
        <v>100</v>
      </c>
    </row>
    <row r="667" spans="1:5" x14ac:dyDescent="0.15">
      <c r="A667" s="24">
        <v>143388857</v>
      </c>
      <c r="B667">
        <v>502</v>
      </c>
      <c r="C667">
        <v>502</v>
      </c>
      <c r="D667">
        <v>1004</v>
      </c>
      <c r="E667" s="19">
        <f t="shared" si="10"/>
        <v>100</v>
      </c>
    </row>
    <row r="668" spans="1:5" x14ac:dyDescent="0.15">
      <c r="A668" s="24">
        <v>143388865</v>
      </c>
      <c r="B668">
        <v>168</v>
      </c>
      <c r="C668">
        <v>168</v>
      </c>
      <c r="D668">
        <v>336</v>
      </c>
      <c r="E668" s="19">
        <f t="shared" si="10"/>
        <v>100</v>
      </c>
    </row>
    <row r="669" spans="1:5" x14ac:dyDescent="0.15">
      <c r="A669" s="24">
        <v>143388867</v>
      </c>
      <c r="B669">
        <v>3132</v>
      </c>
      <c r="C669">
        <v>2784</v>
      </c>
      <c r="D669">
        <v>5916</v>
      </c>
      <c r="E669" s="19">
        <f t="shared" si="10"/>
        <v>88.888888888888886</v>
      </c>
    </row>
    <row r="670" spans="1:5" x14ac:dyDescent="0.15">
      <c r="A670" s="24">
        <v>143388869</v>
      </c>
      <c r="B670">
        <v>20046</v>
      </c>
      <c r="C670">
        <v>20046</v>
      </c>
      <c r="D670">
        <v>40092</v>
      </c>
      <c r="E670" s="19">
        <f t="shared" si="10"/>
        <v>100</v>
      </c>
    </row>
    <row r="671" spans="1:5" x14ac:dyDescent="0.15">
      <c r="A671" s="24">
        <v>143388870</v>
      </c>
      <c r="B671">
        <v>45936</v>
      </c>
      <c r="C671">
        <v>45936</v>
      </c>
      <c r="D671">
        <v>91872</v>
      </c>
      <c r="E671" s="19">
        <f t="shared" si="10"/>
        <v>100</v>
      </c>
    </row>
    <row r="672" spans="1:5" x14ac:dyDescent="0.15">
      <c r="A672" s="24">
        <v>143398885</v>
      </c>
      <c r="B672">
        <v>10557</v>
      </c>
      <c r="C672">
        <v>10557</v>
      </c>
      <c r="D672">
        <v>21114</v>
      </c>
      <c r="E672" s="19">
        <f t="shared" si="10"/>
        <v>100</v>
      </c>
    </row>
    <row r="673" spans="1:5" x14ac:dyDescent="0.15">
      <c r="A673" s="24">
        <v>143398886</v>
      </c>
      <c r="B673">
        <v>1601</v>
      </c>
      <c r="C673">
        <v>1601</v>
      </c>
      <c r="D673">
        <v>3202</v>
      </c>
      <c r="E673" s="19">
        <f t="shared" si="10"/>
        <v>100</v>
      </c>
    </row>
    <row r="674" spans="1:5" x14ac:dyDescent="0.15">
      <c r="A674" s="24">
        <v>143398888</v>
      </c>
      <c r="B674">
        <v>8168</v>
      </c>
      <c r="C674">
        <v>8168</v>
      </c>
      <c r="D674">
        <v>16336</v>
      </c>
      <c r="E674" s="19">
        <f t="shared" si="10"/>
        <v>100</v>
      </c>
    </row>
    <row r="675" spans="1:5" x14ac:dyDescent="0.15">
      <c r="A675" s="24">
        <v>143398898</v>
      </c>
      <c r="B675">
        <v>11136</v>
      </c>
      <c r="C675">
        <v>11136</v>
      </c>
      <c r="D675">
        <v>22272</v>
      </c>
      <c r="E675" s="19">
        <f t="shared" si="10"/>
        <v>100</v>
      </c>
    </row>
    <row r="676" spans="1:5" x14ac:dyDescent="0.15">
      <c r="A676" s="24">
        <v>143398901</v>
      </c>
      <c r="B676">
        <v>15146</v>
      </c>
      <c r="C676">
        <v>15109</v>
      </c>
      <c r="D676">
        <v>30255</v>
      </c>
      <c r="E676" s="19">
        <f t="shared" si="10"/>
        <v>99.755711078832704</v>
      </c>
    </row>
    <row r="677" spans="1:5" x14ac:dyDescent="0.15">
      <c r="A677" s="24">
        <v>143398902</v>
      </c>
      <c r="B677">
        <v>743</v>
      </c>
      <c r="C677">
        <v>743</v>
      </c>
      <c r="D677">
        <v>1486</v>
      </c>
      <c r="E677" s="19">
        <f t="shared" si="10"/>
        <v>100</v>
      </c>
    </row>
    <row r="678" spans="1:5" x14ac:dyDescent="0.15">
      <c r="A678" s="24">
        <v>143398914</v>
      </c>
      <c r="B678">
        <v>10024</v>
      </c>
      <c r="C678">
        <v>10024</v>
      </c>
      <c r="D678">
        <v>20048</v>
      </c>
      <c r="E678" s="19">
        <f t="shared" si="10"/>
        <v>100</v>
      </c>
    </row>
    <row r="679" spans="1:5" x14ac:dyDescent="0.15">
      <c r="A679" s="24">
        <v>143398915</v>
      </c>
      <c r="B679">
        <v>140</v>
      </c>
      <c r="C679">
        <v>140</v>
      </c>
      <c r="D679">
        <v>280</v>
      </c>
      <c r="E679" s="19">
        <f t="shared" si="10"/>
        <v>100</v>
      </c>
    </row>
    <row r="680" spans="1:5" x14ac:dyDescent="0.15">
      <c r="A680" s="24">
        <v>143398937</v>
      </c>
      <c r="B680">
        <v>1587</v>
      </c>
      <c r="C680">
        <v>1504</v>
      </c>
      <c r="D680">
        <v>3091</v>
      </c>
      <c r="E680" s="19">
        <f t="shared" si="10"/>
        <v>94.770006301197228</v>
      </c>
    </row>
    <row r="681" spans="1:5" x14ac:dyDescent="0.15">
      <c r="A681" s="24">
        <v>143398938</v>
      </c>
      <c r="B681">
        <v>32676</v>
      </c>
      <c r="C681">
        <v>24881</v>
      </c>
      <c r="D681">
        <v>57557</v>
      </c>
      <c r="E681" s="19">
        <f t="shared" si="10"/>
        <v>76.144570938915408</v>
      </c>
    </row>
    <row r="682" spans="1:5" x14ac:dyDescent="0.15">
      <c r="A682" s="24">
        <v>143398953</v>
      </c>
      <c r="B682">
        <v>3602</v>
      </c>
      <c r="C682">
        <v>3602</v>
      </c>
      <c r="D682">
        <v>7204</v>
      </c>
      <c r="E682" s="19">
        <f t="shared" si="10"/>
        <v>100</v>
      </c>
    </row>
    <row r="683" spans="1:5" x14ac:dyDescent="0.15">
      <c r="A683" s="24">
        <v>143398960</v>
      </c>
      <c r="B683">
        <v>2906</v>
      </c>
      <c r="C683">
        <v>2906</v>
      </c>
      <c r="D683">
        <v>5812</v>
      </c>
      <c r="E683" s="19">
        <f t="shared" si="10"/>
        <v>100</v>
      </c>
    </row>
    <row r="684" spans="1:5" x14ac:dyDescent="0.15">
      <c r="A684" s="24">
        <v>143398980</v>
      </c>
      <c r="B684">
        <v>3713</v>
      </c>
      <c r="C684">
        <v>3713</v>
      </c>
      <c r="D684">
        <v>7426</v>
      </c>
      <c r="E684" s="19">
        <f t="shared" si="10"/>
        <v>100</v>
      </c>
    </row>
    <row r="685" spans="1:5" x14ac:dyDescent="0.15">
      <c r="A685" s="24">
        <v>143398981</v>
      </c>
      <c r="B685">
        <v>186</v>
      </c>
      <c r="C685">
        <v>186</v>
      </c>
      <c r="D685">
        <v>372</v>
      </c>
      <c r="E685" s="19">
        <f t="shared" si="10"/>
        <v>100</v>
      </c>
    </row>
    <row r="686" spans="1:5" x14ac:dyDescent="0.15">
      <c r="A686" s="24">
        <v>143398989</v>
      </c>
      <c r="B686">
        <v>845</v>
      </c>
      <c r="C686">
        <v>845</v>
      </c>
      <c r="D686">
        <v>1690</v>
      </c>
      <c r="E686" s="19">
        <f t="shared" si="10"/>
        <v>100</v>
      </c>
    </row>
    <row r="687" spans="1:5" x14ac:dyDescent="0.15">
      <c r="A687" s="24">
        <v>143399001</v>
      </c>
      <c r="B687">
        <v>1087</v>
      </c>
      <c r="C687">
        <v>1087</v>
      </c>
      <c r="D687">
        <v>2174</v>
      </c>
      <c r="E687" s="19">
        <f t="shared" si="10"/>
        <v>100</v>
      </c>
    </row>
    <row r="688" spans="1:5" x14ac:dyDescent="0.15">
      <c r="A688" s="24">
        <v>143399002</v>
      </c>
      <c r="B688">
        <v>2757</v>
      </c>
      <c r="C688">
        <v>1942</v>
      </c>
      <c r="D688">
        <v>4699</v>
      </c>
      <c r="E688" s="19">
        <f t="shared" si="10"/>
        <v>70.438882843670655</v>
      </c>
    </row>
    <row r="689" spans="1:5" x14ac:dyDescent="0.15">
      <c r="A689" s="24">
        <v>143399003</v>
      </c>
      <c r="B689">
        <v>1003</v>
      </c>
      <c r="C689">
        <v>827</v>
      </c>
      <c r="D689">
        <v>1830</v>
      </c>
      <c r="E689" s="19">
        <f t="shared" si="10"/>
        <v>82.452642073778662</v>
      </c>
    </row>
    <row r="690" spans="1:5" x14ac:dyDescent="0.15">
      <c r="A690" s="24">
        <v>143399013</v>
      </c>
      <c r="B690">
        <v>9188</v>
      </c>
      <c r="C690">
        <v>9188</v>
      </c>
      <c r="D690">
        <v>18376</v>
      </c>
      <c r="E690" s="19">
        <f t="shared" si="10"/>
        <v>100</v>
      </c>
    </row>
    <row r="691" spans="1:5" x14ac:dyDescent="0.15">
      <c r="A691" s="24">
        <v>143399014</v>
      </c>
      <c r="B691">
        <v>10023</v>
      </c>
      <c r="C691">
        <v>10023</v>
      </c>
      <c r="D691">
        <v>20046</v>
      </c>
      <c r="E691" s="19">
        <f t="shared" si="10"/>
        <v>100</v>
      </c>
    </row>
    <row r="692" spans="1:5" x14ac:dyDescent="0.15">
      <c r="A692" s="24">
        <v>143399018</v>
      </c>
      <c r="B692">
        <v>280</v>
      </c>
      <c r="C692">
        <v>280</v>
      </c>
      <c r="D692">
        <v>560</v>
      </c>
      <c r="E692" s="19">
        <f t="shared" si="10"/>
        <v>100</v>
      </c>
    </row>
    <row r="693" spans="1:5" x14ac:dyDescent="0.15">
      <c r="A693" s="24">
        <v>143399033</v>
      </c>
      <c r="B693">
        <v>7517</v>
      </c>
      <c r="C693">
        <v>7517</v>
      </c>
      <c r="D693">
        <v>15034</v>
      </c>
      <c r="E693" s="19">
        <f t="shared" si="10"/>
        <v>100</v>
      </c>
    </row>
    <row r="694" spans="1:5" x14ac:dyDescent="0.15">
      <c r="A694" s="24">
        <v>143399042</v>
      </c>
      <c r="B694">
        <v>10217</v>
      </c>
      <c r="C694">
        <v>10217</v>
      </c>
      <c r="D694">
        <v>20434</v>
      </c>
      <c r="E694" s="19">
        <f t="shared" si="10"/>
        <v>100</v>
      </c>
    </row>
    <row r="695" spans="1:5" x14ac:dyDescent="0.15">
      <c r="A695" s="24">
        <v>143399043</v>
      </c>
      <c r="B695">
        <v>38141</v>
      </c>
      <c r="C695">
        <v>38141</v>
      </c>
      <c r="D695">
        <v>76282</v>
      </c>
      <c r="E695" s="19">
        <f t="shared" si="10"/>
        <v>100</v>
      </c>
    </row>
    <row r="696" spans="1:5" x14ac:dyDescent="0.15">
      <c r="A696" s="24">
        <v>143399044</v>
      </c>
      <c r="B696">
        <v>16408</v>
      </c>
      <c r="C696">
        <v>16408</v>
      </c>
      <c r="D696">
        <v>32816</v>
      </c>
      <c r="E696" s="19">
        <f t="shared" si="10"/>
        <v>100</v>
      </c>
    </row>
    <row r="697" spans="1:5" x14ac:dyDescent="0.15">
      <c r="A697" s="24">
        <v>143399048</v>
      </c>
      <c r="B697">
        <v>1504</v>
      </c>
      <c r="C697">
        <v>1504</v>
      </c>
      <c r="D697">
        <v>3008</v>
      </c>
      <c r="E697" s="19">
        <f t="shared" si="10"/>
        <v>100</v>
      </c>
    </row>
    <row r="698" spans="1:5" x14ac:dyDescent="0.15">
      <c r="A698" s="24">
        <v>143399049</v>
      </c>
      <c r="B698">
        <v>279</v>
      </c>
      <c r="C698">
        <v>279</v>
      </c>
      <c r="D698">
        <v>558</v>
      </c>
      <c r="E698" s="19">
        <f t="shared" si="10"/>
        <v>100</v>
      </c>
    </row>
    <row r="699" spans="1:5" x14ac:dyDescent="0.15">
      <c r="A699" s="24">
        <v>143409059</v>
      </c>
      <c r="B699">
        <v>4640</v>
      </c>
      <c r="C699">
        <v>4640</v>
      </c>
      <c r="D699">
        <v>9280</v>
      </c>
      <c r="E699" s="19">
        <f t="shared" si="10"/>
        <v>100</v>
      </c>
    </row>
    <row r="700" spans="1:5" x14ac:dyDescent="0.15">
      <c r="A700" s="24">
        <v>143409061</v>
      </c>
      <c r="B700">
        <v>1485</v>
      </c>
      <c r="C700">
        <v>1485</v>
      </c>
      <c r="D700">
        <v>2970</v>
      </c>
      <c r="E700" s="19">
        <f t="shared" si="10"/>
        <v>100</v>
      </c>
    </row>
    <row r="701" spans="1:5" x14ac:dyDescent="0.15">
      <c r="A701" s="24">
        <v>143409062</v>
      </c>
      <c r="B701">
        <v>446</v>
      </c>
      <c r="C701">
        <v>446</v>
      </c>
      <c r="D701">
        <v>892</v>
      </c>
      <c r="E701" s="19">
        <f t="shared" si="10"/>
        <v>100</v>
      </c>
    </row>
    <row r="702" spans="1:5" x14ac:dyDescent="0.15">
      <c r="A702" s="24">
        <v>143409072</v>
      </c>
      <c r="B702">
        <v>9188</v>
      </c>
      <c r="C702">
        <v>9188</v>
      </c>
      <c r="D702">
        <v>18376</v>
      </c>
      <c r="E702" s="19">
        <f t="shared" si="10"/>
        <v>100</v>
      </c>
    </row>
    <row r="703" spans="1:5" x14ac:dyDescent="0.15">
      <c r="A703" s="24">
        <v>143409082</v>
      </c>
      <c r="B703">
        <v>30068</v>
      </c>
      <c r="C703">
        <v>30068</v>
      </c>
      <c r="D703">
        <v>60136</v>
      </c>
      <c r="E703" s="19">
        <f t="shared" si="10"/>
        <v>100</v>
      </c>
    </row>
    <row r="704" spans="1:5" x14ac:dyDescent="0.15">
      <c r="A704" s="24">
        <v>143409095</v>
      </c>
      <c r="B704">
        <v>418</v>
      </c>
      <c r="C704">
        <v>328</v>
      </c>
      <c r="D704">
        <v>746</v>
      </c>
      <c r="E704" s="19">
        <f t="shared" si="10"/>
        <v>78.4688995215311</v>
      </c>
    </row>
    <row r="705" spans="1:5" x14ac:dyDescent="0.15">
      <c r="A705" s="24">
        <v>143409121</v>
      </c>
      <c r="B705">
        <v>1601</v>
      </c>
      <c r="C705">
        <v>1601</v>
      </c>
      <c r="D705">
        <v>3202</v>
      </c>
      <c r="E705" s="19">
        <f t="shared" si="10"/>
        <v>100</v>
      </c>
    </row>
    <row r="706" spans="1:5" x14ac:dyDescent="0.15">
      <c r="A706" s="24">
        <v>143409134</v>
      </c>
      <c r="B706">
        <v>6099</v>
      </c>
      <c r="C706">
        <v>6099</v>
      </c>
      <c r="D706">
        <v>12198</v>
      </c>
      <c r="E706" s="19">
        <f t="shared" si="10"/>
        <v>100</v>
      </c>
    </row>
    <row r="707" spans="1:5" x14ac:dyDescent="0.15">
      <c r="A707" s="24">
        <v>143409136</v>
      </c>
      <c r="B707">
        <v>45936</v>
      </c>
      <c r="C707">
        <v>45936</v>
      </c>
      <c r="D707">
        <v>91872</v>
      </c>
      <c r="E707" s="19">
        <f t="shared" si="10"/>
        <v>100</v>
      </c>
    </row>
    <row r="708" spans="1:5" x14ac:dyDescent="0.15">
      <c r="A708" s="24">
        <v>143409137</v>
      </c>
      <c r="B708">
        <v>17958</v>
      </c>
      <c r="C708">
        <v>17958</v>
      </c>
      <c r="D708">
        <v>35916</v>
      </c>
      <c r="E708" s="19">
        <f t="shared" ref="E708:E771" si="11">IFERROR((C708/B708)*100,"-")</f>
        <v>100</v>
      </c>
    </row>
    <row r="709" spans="1:5" x14ac:dyDescent="0.15">
      <c r="A709" s="24">
        <v>143409140</v>
      </c>
      <c r="B709">
        <v>9728</v>
      </c>
      <c r="C709">
        <v>9728</v>
      </c>
      <c r="D709">
        <v>19456</v>
      </c>
      <c r="E709" s="19">
        <f t="shared" si="11"/>
        <v>100</v>
      </c>
    </row>
    <row r="710" spans="1:5" x14ac:dyDescent="0.15">
      <c r="A710" s="24">
        <v>143409142</v>
      </c>
      <c r="B710">
        <v>1949</v>
      </c>
      <c r="C710">
        <v>1949</v>
      </c>
      <c r="D710">
        <v>3898</v>
      </c>
      <c r="E710" s="19">
        <f t="shared" si="11"/>
        <v>100</v>
      </c>
    </row>
    <row r="711" spans="1:5" x14ac:dyDescent="0.15">
      <c r="A711" s="24">
        <v>143409154</v>
      </c>
      <c r="B711">
        <v>1114</v>
      </c>
      <c r="C711">
        <v>1114</v>
      </c>
      <c r="D711">
        <v>2228</v>
      </c>
      <c r="E711" s="19">
        <f t="shared" si="11"/>
        <v>100</v>
      </c>
    </row>
    <row r="712" spans="1:5" x14ac:dyDescent="0.15">
      <c r="A712" s="24">
        <v>143409155</v>
      </c>
      <c r="B712">
        <v>42327</v>
      </c>
      <c r="C712">
        <v>42327</v>
      </c>
      <c r="D712">
        <v>84654</v>
      </c>
      <c r="E712" s="19">
        <f t="shared" si="11"/>
        <v>100</v>
      </c>
    </row>
    <row r="713" spans="1:5" x14ac:dyDescent="0.15">
      <c r="A713" s="24">
        <v>143409164</v>
      </c>
      <c r="B713">
        <v>780</v>
      </c>
      <c r="C713">
        <v>780</v>
      </c>
      <c r="D713">
        <v>1560</v>
      </c>
      <c r="E713" s="19">
        <f t="shared" si="11"/>
        <v>100</v>
      </c>
    </row>
    <row r="714" spans="1:5" x14ac:dyDescent="0.15">
      <c r="A714" s="24">
        <v>143409166</v>
      </c>
      <c r="B714">
        <v>19303</v>
      </c>
      <c r="C714">
        <v>14812</v>
      </c>
      <c r="D714">
        <v>34115</v>
      </c>
      <c r="E714" s="19">
        <f t="shared" si="11"/>
        <v>76.734186395897012</v>
      </c>
    </row>
    <row r="715" spans="1:5" x14ac:dyDescent="0.15">
      <c r="A715" s="24">
        <v>143409167</v>
      </c>
      <c r="B715">
        <v>6181</v>
      </c>
      <c r="C715">
        <v>6181</v>
      </c>
      <c r="D715">
        <v>12362</v>
      </c>
      <c r="E715" s="19">
        <f t="shared" si="11"/>
        <v>100</v>
      </c>
    </row>
    <row r="716" spans="1:5" x14ac:dyDescent="0.15">
      <c r="A716" s="24">
        <v>143409168</v>
      </c>
      <c r="B716">
        <v>140</v>
      </c>
      <c r="C716">
        <v>140</v>
      </c>
      <c r="D716">
        <v>280</v>
      </c>
      <c r="E716" s="19">
        <f t="shared" si="11"/>
        <v>100</v>
      </c>
    </row>
    <row r="717" spans="1:5" x14ac:dyDescent="0.15">
      <c r="A717" s="24">
        <v>143409176</v>
      </c>
      <c r="B717">
        <v>1672</v>
      </c>
      <c r="C717">
        <v>1665</v>
      </c>
      <c r="D717">
        <v>3337</v>
      </c>
      <c r="E717" s="19">
        <f t="shared" si="11"/>
        <v>99.581339712918663</v>
      </c>
    </row>
    <row r="718" spans="1:5" x14ac:dyDescent="0.15">
      <c r="A718" s="24">
        <v>143409186</v>
      </c>
      <c r="B718">
        <v>3602</v>
      </c>
      <c r="C718">
        <v>3602</v>
      </c>
      <c r="D718">
        <v>7204</v>
      </c>
      <c r="E718" s="19">
        <f t="shared" si="11"/>
        <v>100</v>
      </c>
    </row>
    <row r="719" spans="1:5" x14ac:dyDescent="0.15">
      <c r="A719" s="24">
        <v>143409188</v>
      </c>
      <c r="B719">
        <v>4566</v>
      </c>
      <c r="C719">
        <v>4566</v>
      </c>
      <c r="D719">
        <v>9132</v>
      </c>
      <c r="E719" s="19">
        <f t="shared" si="11"/>
        <v>100</v>
      </c>
    </row>
    <row r="720" spans="1:5" x14ac:dyDescent="0.15">
      <c r="A720" s="24">
        <v>143409204</v>
      </c>
      <c r="B720">
        <v>3365</v>
      </c>
      <c r="C720">
        <v>3365</v>
      </c>
      <c r="D720">
        <v>6730</v>
      </c>
      <c r="E720" s="19">
        <f t="shared" si="11"/>
        <v>100</v>
      </c>
    </row>
    <row r="721" spans="1:5" x14ac:dyDescent="0.15">
      <c r="A721" s="24">
        <v>143409205</v>
      </c>
      <c r="B721">
        <v>3620</v>
      </c>
      <c r="C721">
        <v>3620</v>
      </c>
      <c r="D721">
        <v>7240</v>
      </c>
      <c r="E721" s="19">
        <f t="shared" si="11"/>
        <v>100</v>
      </c>
    </row>
    <row r="722" spans="1:5" x14ac:dyDescent="0.15">
      <c r="A722" s="24">
        <v>143409209</v>
      </c>
      <c r="B722">
        <v>6914</v>
      </c>
      <c r="C722">
        <v>6914</v>
      </c>
      <c r="D722">
        <v>13828</v>
      </c>
      <c r="E722" s="19">
        <f t="shared" si="11"/>
        <v>100</v>
      </c>
    </row>
    <row r="723" spans="1:5" x14ac:dyDescent="0.15">
      <c r="A723" s="24">
        <v>143409211</v>
      </c>
      <c r="B723">
        <v>8910</v>
      </c>
      <c r="C723">
        <v>7054</v>
      </c>
      <c r="D723">
        <v>15964</v>
      </c>
      <c r="E723" s="19">
        <f t="shared" si="11"/>
        <v>79.169472502805831</v>
      </c>
    </row>
    <row r="724" spans="1:5" x14ac:dyDescent="0.15">
      <c r="A724" s="24">
        <v>143409216</v>
      </c>
      <c r="B724">
        <v>975</v>
      </c>
      <c r="C724">
        <v>975</v>
      </c>
      <c r="D724">
        <v>1950</v>
      </c>
      <c r="E724" s="19">
        <f t="shared" si="11"/>
        <v>100</v>
      </c>
    </row>
    <row r="725" spans="1:5" x14ac:dyDescent="0.15">
      <c r="A725" s="24">
        <v>143409224</v>
      </c>
      <c r="B725">
        <v>4826</v>
      </c>
      <c r="C725">
        <v>4826</v>
      </c>
      <c r="D725">
        <v>9652</v>
      </c>
      <c r="E725" s="19">
        <f t="shared" si="11"/>
        <v>100</v>
      </c>
    </row>
    <row r="726" spans="1:5" x14ac:dyDescent="0.15">
      <c r="A726" s="24">
        <v>143409235</v>
      </c>
      <c r="B726">
        <v>11136</v>
      </c>
      <c r="C726">
        <v>11136</v>
      </c>
      <c r="D726">
        <v>22272</v>
      </c>
      <c r="E726" s="19">
        <f t="shared" si="11"/>
        <v>100</v>
      </c>
    </row>
    <row r="727" spans="1:5" x14ac:dyDescent="0.15">
      <c r="A727" s="24">
        <v>143409237</v>
      </c>
      <c r="B727">
        <v>891</v>
      </c>
      <c r="C727">
        <v>891</v>
      </c>
      <c r="D727">
        <v>1782</v>
      </c>
      <c r="E727" s="19">
        <f t="shared" si="11"/>
        <v>100</v>
      </c>
    </row>
    <row r="728" spans="1:5" x14ac:dyDescent="0.15">
      <c r="A728" s="24">
        <v>143409250</v>
      </c>
      <c r="B728">
        <v>4176</v>
      </c>
      <c r="C728">
        <v>4176</v>
      </c>
      <c r="D728">
        <v>8352</v>
      </c>
      <c r="E728" s="19">
        <f t="shared" si="11"/>
        <v>100</v>
      </c>
    </row>
    <row r="729" spans="1:5" x14ac:dyDescent="0.15">
      <c r="A729" s="24">
        <v>143409251</v>
      </c>
      <c r="B729">
        <v>5941</v>
      </c>
      <c r="C729">
        <v>5941</v>
      </c>
      <c r="D729">
        <v>11882</v>
      </c>
      <c r="E729" s="19">
        <f t="shared" si="11"/>
        <v>100</v>
      </c>
    </row>
    <row r="730" spans="1:5" x14ac:dyDescent="0.15">
      <c r="A730" s="24">
        <v>143409269</v>
      </c>
      <c r="B730">
        <v>3620</v>
      </c>
      <c r="C730">
        <v>3620</v>
      </c>
      <c r="D730">
        <v>7240</v>
      </c>
      <c r="E730" s="19">
        <f t="shared" si="11"/>
        <v>100</v>
      </c>
    </row>
    <row r="731" spans="1:5" x14ac:dyDescent="0.15">
      <c r="A731" s="24">
        <v>143419283</v>
      </c>
      <c r="B731">
        <v>232</v>
      </c>
      <c r="C731">
        <v>232</v>
      </c>
      <c r="D731">
        <v>464</v>
      </c>
      <c r="E731" s="19">
        <f t="shared" si="11"/>
        <v>100</v>
      </c>
    </row>
    <row r="732" spans="1:5" x14ac:dyDescent="0.15">
      <c r="A732" s="24">
        <v>143419284</v>
      </c>
      <c r="B732">
        <v>10023</v>
      </c>
      <c r="C732">
        <v>10023</v>
      </c>
      <c r="D732">
        <v>20046</v>
      </c>
      <c r="E732" s="19">
        <f t="shared" si="11"/>
        <v>100</v>
      </c>
    </row>
    <row r="733" spans="1:5" x14ac:dyDescent="0.15">
      <c r="A733" s="24">
        <v>143419285</v>
      </c>
      <c r="B733">
        <v>1504</v>
      </c>
      <c r="C733">
        <v>1504</v>
      </c>
      <c r="D733">
        <v>3008</v>
      </c>
      <c r="E733" s="19">
        <f t="shared" si="11"/>
        <v>100</v>
      </c>
    </row>
    <row r="734" spans="1:5" x14ac:dyDescent="0.15">
      <c r="A734" s="24">
        <v>143419300</v>
      </c>
      <c r="B734">
        <v>11136</v>
      </c>
      <c r="C734">
        <v>11136</v>
      </c>
      <c r="D734">
        <v>22272</v>
      </c>
      <c r="E734" s="19">
        <f t="shared" si="11"/>
        <v>100</v>
      </c>
    </row>
    <row r="735" spans="1:5" x14ac:dyDescent="0.15">
      <c r="A735" s="24">
        <v>143419301</v>
      </c>
      <c r="B735">
        <v>22272</v>
      </c>
      <c r="C735">
        <v>16774</v>
      </c>
      <c r="D735">
        <v>39046</v>
      </c>
      <c r="E735" s="19">
        <f t="shared" si="11"/>
        <v>75.314295977011497</v>
      </c>
    </row>
    <row r="736" spans="1:5" x14ac:dyDescent="0.15">
      <c r="A736" s="24">
        <v>143419307</v>
      </c>
      <c r="B736">
        <v>12437</v>
      </c>
      <c r="C736">
        <v>12437</v>
      </c>
      <c r="D736">
        <v>24874</v>
      </c>
      <c r="E736" s="19">
        <f t="shared" si="11"/>
        <v>100</v>
      </c>
    </row>
    <row r="737" spans="1:5" x14ac:dyDescent="0.15">
      <c r="A737" s="24">
        <v>143419308</v>
      </c>
      <c r="B737">
        <v>1811</v>
      </c>
      <c r="C737">
        <v>1811</v>
      </c>
      <c r="D737">
        <v>3622</v>
      </c>
      <c r="E737" s="19">
        <f t="shared" si="11"/>
        <v>100</v>
      </c>
    </row>
    <row r="738" spans="1:5" x14ac:dyDescent="0.15">
      <c r="A738" s="24">
        <v>143419310</v>
      </c>
      <c r="B738">
        <v>1951</v>
      </c>
      <c r="C738">
        <v>1951</v>
      </c>
      <c r="D738">
        <v>3902</v>
      </c>
      <c r="E738" s="19">
        <f t="shared" si="11"/>
        <v>100</v>
      </c>
    </row>
    <row r="739" spans="1:5" x14ac:dyDescent="0.15">
      <c r="A739" s="24">
        <v>143419332</v>
      </c>
      <c r="B739">
        <v>14478</v>
      </c>
      <c r="C739">
        <v>11657</v>
      </c>
      <c r="D739">
        <v>26135</v>
      </c>
      <c r="E739" s="19">
        <f t="shared" si="11"/>
        <v>80.515264539301015</v>
      </c>
    </row>
    <row r="740" spans="1:5" x14ac:dyDescent="0.15">
      <c r="A740" s="24">
        <v>143419333</v>
      </c>
      <c r="B740">
        <v>5708</v>
      </c>
      <c r="C740">
        <v>5290</v>
      </c>
      <c r="D740">
        <v>10998</v>
      </c>
      <c r="E740" s="19">
        <f t="shared" si="11"/>
        <v>92.676944639103013</v>
      </c>
    </row>
    <row r="741" spans="1:5" x14ac:dyDescent="0.15">
      <c r="A741" s="24">
        <v>143419343</v>
      </c>
      <c r="B741">
        <v>1951</v>
      </c>
      <c r="C741">
        <v>1951</v>
      </c>
      <c r="D741">
        <v>3902</v>
      </c>
      <c r="E741" s="19">
        <f t="shared" si="11"/>
        <v>100</v>
      </c>
    </row>
    <row r="742" spans="1:5" x14ac:dyDescent="0.15">
      <c r="A742" s="24">
        <v>143419356</v>
      </c>
      <c r="B742">
        <v>15036</v>
      </c>
      <c r="C742">
        <v>15036</v>
      </c>
      <c r="D742">
        <v>30072</v>
      </c>
      <c r="E742" s="19">
        <f t="shared" si="11"/>
        <v>100</v>
      </c>
    </row>
    <row r="743" spans="1:5" x14ac:dyDescent="0.15">
      <c r="A743" s="24">
        <v>143419360</v>
      </c>
      <c r="B743">
        <v>10821</v>
      </c>
      <c r="C743">
        <v>10821</v>
      </c>
      <c r="D743">
        <v>21642</v>
      </c>
      <c r="E743" s="19">
        <f t="shared" si="11"/>
        <v>100</v>
      </c>
    </row>
    <row r="744" spans="1:5" x14ac:dyDescent="0.15">
      <c r="A744" s="24">
        <v>143419365</v>
      </c>
      <c r="B744">
        <v>140</v>
      </c>
      <c r="C744">
        <v>140</v>
      </c>
      <c r="D744">
        <v>280</v>
      </c>
      <c r="E744" s="19">
        <f t="shared" si="11"/>
        <v>100</v>
      </c>
    </row>
    <row r="745" spans="1:5" x14ac:dyDescent="0.15">
      <c r="A745" s="24">
        <v>143419376</v>
      </c>
      <c r="B745">
        <v>780</v>
      </c>
      <c r="C745">
        <v>780</v>
      </c>
      <c r="D745">
        <v>1560</v>
      </c>
      <c r="E745" s="19">
        <f t="shared" si="11"/>
        <v>100</v>
      </c>
    </row>
    <row r="746" spans="1:5" x14ac:dyDescent="0.15">
      <c r="A746" s="24">
        <v>143419407</v>
      </c>
      <c r="B746">
        <v>743</v>
      </c>
      <c r="C746">
        <v>743</v>
      </c>
      <c r="D746">
        <v>1486</v>
      </c>
      <c r="E746" s="19">
        <f t="shared" si="11"/>
        <v>100</v>
      </c>
    </row>
    <row r="747" spans="1:5" x14ac:dyDescent="0.15">
      <c r="A747" s="24">
        <v>143419409</v>
      </c>
      <c r="B747">
        <v>7054</v>
      </c>
      <c r="C747">
        <v>5866</v>
      </c>
      <c r="D747">
        <v>12920</v>
      </c>
      <c r="E747" s="19">
        <f t="shared" si="11"/>
        <v>83.158491635951236</v>
      </c>
    </row>
    <row r="748" spans="1:5" x14ac:dyDescent="0.15">
      <c r="A748" s="24">
        <v>143419418</v>
      </c>
      <c r="B748">
        <v>1486</v>
      </c>
      <c r="C748">
        <v>1486</v>
      </c>
      <c r="D748">
        <v>2972</v>
      </c>
      <c r="E748" s="19">
        <f t="shared" si="11"/>
        <v>100</v>
      </c>
    </row>
    <row r="749" spans="1:5" x14ac:dyDescent="0.15">
      <c r="A749" s="24">
        <v>143419428</v>
      </c>
      <c r="B749">
        <v>446</v>
      </c>
      <c r="C749">
        <v>446</v>
      </c>
      <c r="D749">
        <v>892</v>
      </c>
      <c r="E749" s="19">
        <f t="shared" si="11"/>
        <v>100</v>
      </c>
    </row>
    <row r="750" spans="1:5" x14ac:dyDescent="0.15">
      <c r="A750" s="24">
        <v>143429435</v>
      </c>
      <c r="B750">
        <v>10255</v>
      </c>
      <c r="C750">
        <v>10255</v>
      </c>
      <c r="D750">
        <v>20510</v>
      </c>
      <c r="E750" s="19">
        <f t="shared" si="11"/>
        <v>100</v>
      </c>
    </row>
    <row r="751" spans="1:5" x14ac:dyDescent="0.15">
      <c r="A751" s="24">
        <v>143429436</v>
      </c>
      <c r="B751">
        <v>557</v>
      </c>
      <c r="C751">
        <v>557</v>
      </c>
      <c r="D751">
        <v>1114</v>
      </c>
      <c r="E751" s="19">
        <f t="shared" si="11"/>
        <v>100</v>
      </c>
    </row>
    <row r="752" spans="1:5" x14ac:dyDescent="0.15">
      <c r="A752" s="24">
        <v>143429442</v>
      </c>
      <c r="B752">
        <v>14255</v>
      </c>
      <c r="C752">
        <v>14255</v>
      </c>
      <c r="D752">
        <v>28510</v>
      </c>
      <c r="E752" s="19">
        <f t="shared" si="11"/>
        <v>100</v>
      </c>
    </row>
    <row r="753" spans="1:5" x14ac:dyDescent="0.15">
      <c r="A753" s="24">
        <v>143429450</v>
      </c>
      <c r="B753">
        <v>859</v>
      </c>
      <c r="C753">
        <v>859</v>
      </c>
      <c r="D753">
        <v>1718</v>
      </c>
      <c r="E753" s="19">
        <f t="shared" si="11"/>
        <v>100</v>
      </c>
    </row>
    <row r="754" spans="1:5" x14ac:dyDescent="0.15">
      <c r="A754" s="24">
        <v>143429456</v>
      </c>
      <c r="B754">
        <v>28120</v>
      </c>
      <c r="C754">
        <v>28120</v>
      </c>
      <c r="D754">
        <v>56240</v>
      </c>
      <c r="E754" s="19">
        <f t="shared" si="11"/>
        <v>100</v>
      </c>
    </row>
    <row r="755" spans="1:5" x14ac:dyDescent="0.15">
      <c r="A755" s="24">
        <v>143429464</v>
      </c>
      <c r="B755">
        <v>47</v>
      </c>
      <c r="C755">
        <v>47</v>
      </c>
      <c r="D755">
        <v>94</v>
      </c>
      <c r="E755" s="19">
        <f t="shared" si="11"/>
        <v>100</v>
      </c>
    </row>
    <row r="756" spans="1:5" x14ac:dyDescent="0.15">
      <c r="A756" s="24">
        <v>143429465</v>
      </c>
      <c r="B756">
        <v>7797</v>
      </c>
      <c r="C756">
        <v>7797</v>
      </c>
      <c r="D756">
        <v>15594</v>
      </c>
      <c r="E756" s="19">
        <f t="shared" si="11"/>
        <v>100</v>
      </c>
    </row>
    <row r="757" spans="1:5" x14ac:dyDescent="0.15">
      <c r="A757" s="24">
        <v>143429471</v>
      </c>
      <c r="B757">
        <v>11136</v>
      </c>
      <c r="C757">
        <v>11136</v>
      </c>
      <c r="D757">
        <v>22272</v>
      </c>
      <c r="E757" s="19">
        <f t="shared" si="11"/>
        <v>100</v>
      </c>
    </row>
    <row r="758" spans="1:5" x14ac:dyDescent="0.15">
      <c r="A758" s="24">
        <v>143429472</v>
      </c>
      <c r="B758">
        <v>11136</v>
      </c>
      <c r="C758">
        <v>11136</v>
      </c>
      <c r="D758">
        <v>22272</v>
      </c>
      <c r="E758" s="19">
        <f t="shared" si="11"/>
        <v>100</v>
      </c>
    </row>
    <row r="759" spans="1:5" x14ac:dyDescent="0.15">
      <c r="A759" s="24">
        <v>143429475</v>
      </c>
      <c r="B759">
        <v>1672</v>
      </c>
      <c r="C759">
        <v>1171</v>
      </c>
      <c r="D759">
        <v>2843</v>
      </c>
      <c r="E759" s="19">
        <f t="shared" si="11"/>
        <v>70.035885167464116</v>
      </c>
    </row>
    <row r="760" spans="1:5" x14ac:dyDescent="0.15">
      <c r="A760" s="24">
        <v>143429476</v>
      </c>
      <c r="B760">
        <v>1254</v>
      </c>
      <c r="C760">
        <v>1254</v>
      </c>
      <c r="D760">
        <v>2508</v>
      </c>
      <c r="E760" s="19">
        <f t="shared" si="11"/>
        <v>100</v>
      </c>
    </row>
    <row r="761" spans="1:5" x14ac:dyDescent="0.15">
      <c r="A761" s="24">
        <v>143429477</v>
      </c>
      <c r="B761">
        <v>1601</v>
      </c>
      <c r="C761">
        <v>1601</v>
      </c>
      <c r="D761">
        <v>3202</v>
      </c>
      <c r="E761" s="19">
        <f t="shared" si="11"/>
        <v>100</v>
      </c>
    </row>
    <row r="762" spans="1:5" x14ac:dyDescent="0.15">
      <c r="A762" s="24">
        <v>143429478</v>
      </c>
      <c r="B762">
        <v>3694</v>
      </c>
      <c r="C762">
        <v>3648</v>
      </c>
      <c r="D762">
        <v>7342</v>
      </c>
      <c r="E762" s="19">
        <f t="shared" si="11"/>
        <v>98.754737412019495</v>
      </c>
    </row>
    <row r="763" spans="1:5" x14ac:dyDescent="0.15">
      <c r="A763" s="24">
        <v>143429479</v>
      </c>
      <c r="B763">
        <v>3694</v>
      </c>
      <c r="C763">
        <v>3694</v>
      </c>
      <c r="D763">
        <v>7388</v>
      </c>
      <c r="E763" s="19">
        <f t="shared" si="11"/>
        <v>100</v>
      </c>
    </row>
    <row r="764" spans="1:5" x14ac:dyDescent="0.15">
      <c r="A764" s="24">
        <v>143429480</v>
      </c>
      <c r="B764">
        <v>1951</v>
      </c>
      <c r="C764">
        <v>1951</v>
      </c>
      <c r="D764">
        <v>3902</v>
      </c>
      <c r="E764" s="19">
        <f t="shared" si="11"/>
        <v>100</v>
      </c>
    </row>
    <row r="765" spans="1:5" x14ac:dyDescent="0.15">
      <c r="A765" s="24">
        <v>143429483</v>
      </c>
      <c r="B765">
        <v>7517</v>
      </c>
      <c r="C765">
        <v>7517</v>
      </c>
      <c r="D765">
        <v>15034</v>
      </c>
      <c r="E765" s="19">
        <f t="shared" si="11"/>
        <v>100</v>
      </c>
    </row>
    <row r="766" spans="1:5" x14ac:dyDescent="0.15">
      <c r="A766" s="24">
        <v>143429490</v>
      </c>
      <c r="B766">
        <v>30555</v>
      </c>
      <c r="C766">
        <v>30555</v>
      </c>
      <c r="D766">
        <v>61110</v>
      </c>
      <c r="E766" s="19">
        <f t="shared" si="11"/>
        <v>100</v>
      </c>
    </row>
    <row r="767" spans="1:5" x14ac:dyDescent="0.15">
      <c r="A767" s="24">
        <v>143429508</v>
      </c>
      <c r="B767">
        <v>12993</v>
      </c>
      <c r="C767">
        <v>12993</v>
      </c>
      <c r="D767">
        <v>25986</v>
      </c>
      <c r="E767" s="19">
        <f t="shared" si="11"/>
        <v>100</v>
      </c>
    </row>
    <row r="768" spans="1:5" x14ac:dyDescent="0.15">
      <c r="A768" s="24">
        <v>143429509</v>
      </c>
      <c r="B768">
        <v>1903</v>
      </c>
      <c r="C768">
        <v>1903</v>
      </c>
      <c r="D768">
        <v>3806</v>
      </c>
      <c r="E768" s="19">
        <f t="shared" si="11"/>
        <v>100</v>
      </c>
    </row>
    <row r="769" spans="1:5" x14ac:dyDescent="0.15">
      <c r="A769" s="24">
        <v>143429538</v>
      </c>
      <c r="B769">
        <v>9021</v>
      </c>
      <c r="C769">
        <v>9021</v>
      </c>
      <c r="D769">
        <v>18042</v>
      </c>
      <c r="E769" s="19">
        <f t="shared" si="11"/>
        <v>100</v>
      </c>
    </row>
    <row r="770" spans="1:5" x14ac:dyDescent="0.15">
      <c r="A770" s="24">
        <v>143429539</v>
      </c>
      <c r="B770">
        <v>9652</v>
      </c>
      <c r="C770">
        <v>9652</v>
      </c>
      <c r="D770">
        <v>19304</v>
      </c>
      <c r="E770" s="19">
        <f t="shared" si="11"/>
        <v>100</v>
      </c>
    </row>
    <row r="771" spans="1:5" x14ac:dyDescent="0.15">
      <c r="A771" s="24">
        <v>143429553</v>
      </c>
      <c r="B771">
        <v>279</v>
      </c>
      <c r="C771">
        <v>279</v>
      </c>
      <c r="D771">
        <v>558</v>
      </c>
      <c r="E771" s="19">
        <f t="shared" si="11"/>
        <v>100</v>
      </c>
    </row>
    <row r="772" spans="1:5" x14ac:dyDescent="0.15">
      <c r="A772" s="24">
        <v>143429584</v>
      </c>
      <c r="B772">
        <v>10048</v>
      </c>
      <c r="C772">
        <v>10048</v>
      </c>
      <c r="D772">
        <v>20096</v>
      </c>
      <c r="E772" s="19">
        <f t="shared" ref="E772:E835" si="12">IFERROR((C772/B772)*100,"-")</f>
        <v>100</v>
      </c>
    </row>
    <row r="773" spans="1:5" x14ac:dyDescent="0.15">
      <c r="A773" s="24">
        <v>143429585</v>
      </c>
      <c r="B773">
        <v>10395</v>
      </c>
      <c r="C773">
        <v>10395</v>
      </c>
      <c r="D773">
        <v>20790</v>
      </c>
      <c r="E773" s="19">
        <f t="shared" si="12"/>
        <v>100</v>
      </c>
    </row>
    <row r="774" spans="1:5" x14ac:dyDescent="0.15">
      <c r="A774" s="24">
        <v>143429586</v>
      </c>
      <c r="B774">
        <v>628</v>
      </c>
      <c r="C774">
        <v>628</v>
      </c>
      <c r="D774">
        <v>1256</v>
      </c>
      <c r="E774" s="19">
        <f t="shared" si="12"/>
        <v>100</v>
      </c>
    </row>
    <row r="775" spans="1:5" x14ac:dyDescent="0.15">
      <c r="A775" s="24">
        <v>143429592</v>
      </c>
      <c r="B775">
        <v>23337</v>
      </c>
      <c r="C775">
        <v>23337</v>
      </c>
      <c r="D775">
        <v>46674</v>
      </c>
      <c r="E775" s="19">
        <f t="shared" si="12"/>
        <v>100</v>
      </c>
    </row>
    <row r="776" spans="1:5" x14ac:dyDescent="0.15">
      <c r="A776" s="24">
        <v>143429593</v>
      </c>
      <c r="B776">
        <v>2303</v>
      </c>
      <c r="C776">
        <v>2303</v>
      </c>
      <c r="D776">
        <v>4606</v>
      </c>
      <c r="E776" s="19">
        <f t="shared" si="12"/>
        <v>100</v>
      </c>
    </row>
    <row r="777" spans="1:5" x14ac:dyDescent="0.15">
      <c r="A777" s="24">
        <v>143429599</v>
      </c>
      <c r="B777">
        <v>1420</v>
      </c>
      <c r="C777">
        <v>1420</v>
      </c>
      <c r="D777">
        <v>2840</v>
      </c>
      <c r="E777" s="19">
        <f t="shared" si="12"/>
        <v>100</v>
      </c>
    </row>
    <row r="778" spans="1:5" x14ac:dyDescent="0.15">
      <c r="A778" s="24">
        <v>143429600</v>
      </c>
      <c r="B778">
        <v>1671</v>
      </c>
      <c r="C778">
        <v>1671</v>
      </c>
      <c r="D778">
        <v>3342</v>
      </c>
      <c r="E778" s="19">
        <f t="shared" si="12"/>
        <v>100</v>
      </c>
    </row>
    <row r="779" spans="1:5" x14ac:dyDescent="0.15">
      <c r="A779" s="24">
        <v>143429604</v>
      </c>
      <c r="B779">
        <v>18514</v>
      </c>
      <c r="C779">
        <v>18514</v>
      </c>
      <c r="D779">
        <v>37028</v>
      </c>
      <c r="E779" s="19">
        <f t="shared" si="12"/>
        <v>100</v>
      </c>
    </row>
    <row r="780" spans="1:5" x14ac:dyDescent="0.15">
      <c r="A780" s="24">
        <v>143429614</v>
      </c>
      <c r="B780">
        <v>4970</v>
      </c>
      <c r="C780">
        <v>4970</v>
      </c>
      <c r="D780">
        <v>9940</v>
      </c>
      <c r="E780" s="19">
        <f t="shared" si="12"/>
        <v>100</v>
      </c>
    </row>
    <row r="781" spans="1:5" x14ac:dyDescent="0.15">
      <c r="A781" s="24">
        <v>143429615</v>
      </c>
      <c r="B781">
        <v>1856</v>
      </c>
      <c r="C781">
        <v>1856</v>
      </c>
      <c r="D781">
        <v>3712</v>
      </c>
      <c r="E781" s="19">
        <f t="shared" si="12"/>
        <v>100</v>
      </c>
    </row>
    <row r="782" spans="1:5" x14ac:dyDescent="0.15">
      <c r="A782" s="24">
        <v>143429616</v>
      </c>
      <c r="B782">
        <v>7425</v>
      </c>
      <c r="C782">
        <v>7425</v>
      </c>
      <c r="D782">
        <v>14850</v>
      </c>
      <c r="E782" s="19">
        <f t="shared" si="12"/>
        <v>100</v>
      </c>
    </row>
    <row r="783" spans="1:5" x14ac:dyDescent="0.15">
      <c r="A783" s="24">
        <v>143429618</v>
      </c>
      <c r="B783">
        <v>877</v>
      </c>
      <c r="C783">
        <v>877</v>
      </c>
      <c r="D783">
        <v>1754</v>
      </c>
      <c r="E783" s="19">
        <f t="shared" si="12"/>
        <v>100</v>
      </c>
    </row>
    <row r="784" spans="1:5" x14ac:dyDescent="0.15">
      <c r="A784" s="24">
        <v>143429651</v>
      </c>
      <c r="B784">
        <v>232</v>
      </c>
      <c r="C784">
        <v>232</v>
      </c>
      <c r="D784">
        <v>464</v>
      </c>
      <c r="E784" s="19">
        <f t="shared" si="12"/>
        <v>100</v>
      </c>
    </row>
    <row r="785" spans="1:5" x14ac:dyDescent="0.15">
      <c r="A785" s="24">
        <v>143439653</v>
      </c>
      <c r="B785">
        <v>164</v>
      </c>
      <c r="C785">
        <v>164</v>
      </c>
      <c r="D785">
        <v>328</v>
      </c>
      <c r="E785" s="19">
        <f t="shared" si="12"/>
        <v>100</v>
      </c>
    </row>
    <row r="786" spans="1:5" x14ac:dyDescent="0.15">
      <c r="A786" s="24">
        <v>143439655</v>
      </c>
      <c r="B786">
        <v>10396</v>
      </c>
      <c r="C786">
        <v>10396</v>
      </c>
      <c r="D786">
        <v>20792</v>
      </c>
      <c r="E786" s="19">
        <f t="shared" si="12"/>
        <v>100</v>
      </c>
    </row>
    <row r="787" spans="1:5" x14ac:dyDescent="0.15">
      <c r="A787" s="24">
        <v>143439659</v>
      </c>
      <c r="B787">
        <v>1951</v>
      </c>
      <c r="C787">
        <v>1951</v>
      </c>
      <c r="D787">
        <v>3902</v>
      </c>
      <c r="E787" s="19">
        <f t="shared" si="12"/>
        <v>100</v>
      </c>
    </row>
    <row r="788" spans="1:5" x14ac:dyDescent="0.15">
      <c r="A788" s="24">
        <v>143439679</v>
      </c>
      <c r="B788">
        <v>15591</v>
      </c>
      <c r="C788">
        <v>15000</v>
      </c>
      <c r="D788">
        <v>30591</v>
      </c>
      <c r="E788" s="19">
        <f t="shared" si="12"/>
        <v>96.20935154897056</v>
      </c>
    </row>
    <row r="789" spans="1:5" x14ac:dyDescent="0.15">
      <c r="A789" s="24">
        <v>143439682</v>
      </c>
      <c r="B789">
        <v>8352</v>
      </c>
      <c r="C789">
        <v>8352</v>
      </c>
      <c r="D789">
        <v>16704</v>
      </c>
      <c r="E789" s="19">
        <f t="shared" si="12"/>
        <v>100</v>
      </c>
    </row>
    <row r="790" spans="1:5" x14ac:dyDescent="0.15">
      <c r="A790" s="24">
        <v>143439683</v>
      </c>
      <c r="B790">
        <v>4455</v>
      </c>
      <c r="C790">
        <v>4455</v>
      </c>
      <c r="D790">
        <v>8910</v>
      </c>
      <c r="E790" s="19">
        <f t="shared" si="12"/>
        <v>100</v>
      </c>
    </row>
    <row r="791" spans="1:5" x14ac:dyDescent="0.15">
      <c r="A791" s="24">
        <v>143439690</v>
      </c>
      <c r="B791">
        <v>1601</v>
      </c>
      <c r="C791">
        <v>1601</v>
      </c>
      <c r="D791">
        <v>3202</v>
      </c>
      <c r="E791" s="19">
        <f t="shared" si="12"/>
        <v>100</v>
      </c>
    </row>
    <row r="792" spans="1:5" x14ac:dyDescent="0.15">
      <c r="A792" s="24">
        <v>143439691</v>
      </c>
      <c r="B792">
        <v>1856</v>
      </c>
      <c r="C792">
        <v>1856</v>
      </c>
      <c r="D792">
        <v>3712</v>
      </c>
      <c r="E792" s="19">
        <f t="shared" si="12"/>
        <v>100</v>
      </c>
    </row>
    <row r="793" spans="1:5" x14ac:dyDescent="0.15">
      <c r="A793" s="24">
        <v>143439720</v>
      </c>
      <c r="B793">
        <v>2275</v>
      </c>
      <c r="C793">
        <v>1857</v>
      </c>
      <c r="D793">
        <v>4132</v>
      </c>
      <c r="E793" s="19">
        <f t="shared" si="12"/>
        <v>81.626373626373621</v>
      </c>
    </row>
    <row r="794" spans="1:5" x14ac:dyDescent="0.15">
      <c r="A794" s="24">
        <v>143439723</v>
      </c>
      <c r="B794">
        <v>15778</v>
      </c>
      <c r="C794">
        <v>15778</v>
      </c>
      <c r="D794">
        <v>31556</v>
      </c>
      <c r="E794" s="19">
        <f t="shared" si="12"/>
        <v>100</v>
      </c>
    </row>
    <row r="795" spans="1:5" x14ac:dyDescent="0.15">
      <c r="A795" s="24">
        <v>143439726</v>
      </c>
      <c r="B795">
        <v>1254</v>
      </c>
      <c r="C795">
        <v>1254</v>
      </c>
      <c r="D795">
        <v>2508</v>
      </c>
      <c r="E795" s="19">
        <f t="shared" si="12"/>
        <v>100</v>
      </c>
    </row>
    <row r="796" spans="1:5" x14ac:dyDescent="0.15">
      <c r="A796" s="24">
        <v>143439731</v>
      </c>
      <c r="B796">
        <v>1170</v>
      </c>
      <c r="C796">
        <v>1170</v>
      </c>
      <c r="D796">
        <v>2340</v>
      </c>
      <c r="E796" s="19">
        <f t="shared" si="12"/>
        <v>100</v>
      </c>
    </row>
    <row r="797" spans="1:5" x14ac:dyDescent="0.15">
      <c r="A797" s="24">
        <v>143439747</v>
      </c>
      <c r="B797">
        <v>3694</v>
      </c>
      <c r="C797">
        <v>3694</v>
      </c>
      <c r="D797">
        <v>7388</v>
      </c>
      <c r="E797" s="19">
        <f t="shared" si="12"/>
        <v>100</v>
      </c>
    </row>
    <row r="798" spans="1:5" x14ac:dyDescent="0.15">
      <c r="A798" s="24">
        <v>143439748</v>
      </c>
      <c r="B798">
        <v>3694</v>
      </c>
      <c r="C798">
        <v>3694</v>
      </c>
      <c r="D798">
        <v>7388</v>
      </c>
      <c r="E798" s="19">
        <f t="shared" si="12"/>
        <v>100</v>
      </c>
    </row>
    <row r="799" spans="1:5" x14ac:dyDescent="0.15">
      <c r="A799" s="24">
        <v>143439749</v>
      </c>
      <c r="B799">
        <v>3694</v>
      </c>
      <c r="C799">
        <v>3632</v>
      </c>
      <c r="D799">
        <v>7326</v>
      </c>
      <c r="E799" s="19">
        <f t="shared" si="12"/>
        <v>98.32160259880888</v>
      </c>
    </row>
    <row r="800" spans="1:5" x14ac:dyDescent="0.15">
      <c r="A800" s="24">
        <v>143439771</v>
      </c>
      <c r="B800">
        <v>1644</v>
      </c>
      <c r="C800">
        <v>1644</v>
      </c>
      <c r="D800">
        <v>3288</v>
      </c>
      <c r="E800" s="19">
        <f t="shared" si="12"/>
        <v>100</v>
      </c>
    </row>
    <row r="801" spans="1:5" x14ac:dyDescent="0.15">
      <c r="A801" s="24">
        <v>143439773</v>
      </c>
      <c r="B801">
        <v>14478</v>
      </c>
      <c r="C801">
        <v>14478</v>
      </c>
      <c r="D801">
        <v>28956</v>
      </c>
      <c r="E801" s="19">
        <f t="shared" si="12"/>
        <v>100</v>
      </c>
    </row>
    <row r="802" spans="1:5" x14ac:dyDescent="0.15">
      <c r="A802" s="24">
        <v>143439780</v>
      </c>
      <c r="B802">
        <v>22771</v>
      </c>
      <c r="C802">
        <v>22771</v>
      </c>
      <c r="D802">
        <v>45542</v>
      </c>
      <c r="E802" s="19">
        <f t="shared" si="12"/>
        <v>100</v>
      </c>
    </row>
    <row r="803" spans="1:5" x14ac:dyDescent="0.15">
      <c r="A803" s="24">
        <v>143439787</v>
      </c>
      <c r="B803">
        <v>1254</v>
      </c>
      <c r="C803">
        <v>1254</v>
      </c>
      <c r="D803">
        <v>2508</v>
      </c>
      <c r="E803" s="19">
        <f t="shared" si="12"/>
        <v>100</v>
      </c>
    </row>
    <row r="804" spans="1:5" x14ac:dyDescent="0.15">
      <c r="A804" s="24">
        <v>143439789</v>
      </c>
      <c r="B804">
        <v>70</v>
      </c>
      <c r="C804">
        <v>70</v>
      </c>
      <c r="D804">
        <v>140</v>
      </c>
      <c r="E804" s="19">
        <f t="shared" si="12"/>
        <v>100</v>
      </c>
    </row>
    <row r="805" spans="1:5" x14ac:dyDescent="0.15">
      <c r="A805" s="24">
        <v>143439803</v>
      </c>
      <c r="B805">
        <v>10357</v>
      </c>
      <c r="C805">
        <v>10357</v>
      </c>
      <c r="D805">
        <v>20714</v>
      </c>
      <c r="E805" s="19">
        <f t="shared" si="12"/>
        <v>100</v>
      </c>
    </row>
    <row r="806" spans="1:5" x14ac:dyDescent="0.15">
      <c r="A806" s="24">
        <v>143439805</v>
      </c>
      <c r="B806">
        <v>14849</v>
      </c>
      <c r="C806">
        <v>14849</v>
      </c>
      <c r="D806">
        <v>29698</v>
      </c>
      <c r="E806" s="19">
        <f t="shared" si="12"/>
        <v>100</v>
      </c>
    </row>
    <row r="807" spans="1:5" x14ac:dyDescent="0.15">
      <c r="A807" s="24">
        <v>143439806</v>
      </c>
      <c r="B807">
        <v>1601</v>
      </c>
      <c r="C807">
        <v>1476</v>
      </c>
      <c r="D807">
        <v>3077</v>
      </c>
      <c r="E807" s="19">
        <f t="shared" si="12"/>
        <v>92.192379762648343</v>
      </c>
    </row>
    <row r="808" spans="1:5" x14ac:dyDescent="0.15">
      <c r="A808" s="24">
        <v>143439825</v>
      </c>
      <c r="B808">
        <v>377</v>
      </c>
      <c r="C808">
        <v>367</v>
      </c>
      <c r="D808">
        <v>744</v>
      </c>
      <c r="E808" s="19">
        <f t="shared" si="12"/>
        <v>97.347480106100789</v>
      </c>
    </row>
    <row r="809" spans="1:5" x14ac:dyDescent="0.15">
      <c r="A809" s="24">
        <v>143439827</v>
      </c>
      <c r="B809">
        <v>1170</v>
      </c>
      <c r="C809">
        <v>1170</v>
      </c>
      <c r="D809">
        <v>2340</v>
      </c>
      <c r="E809" s="19">
        <f t="shared" si="12"/>
        <v>100</v>
      </c>
    </row>
    <row r="810" spans="1:5" x14ac:dyDescent="0.15">
      <c r="A810" s="24">
        <v>143439828</v>
      </c>
      <c r="B810">
        <v>1003</v>
      </c>
      <c r="C810">
        <v>1003</v>
      </c>
      <c r="D810">
        <v>2006</v>
      </c>
      <c r="E810" s="19">
        <f t="shared" si="12"/>
        <v>100</v>
      </c>
    </row>
    <row r="811" spans="1:5" x14ac:dyDescent="0.15">
      <c r="A811" s="24">
        <v>143449857</v>
      </c>
      <c r="B811">
        <v>836</v>
      </c>
      <c r="C811">
        <v>836</v>
      </c>
      <c r="D811">
        <v>1672</v>
      </c>
      <c r="E811" s="19">
        <f t="shared" si="12"/>
        <v>100</v>
      </c>
    </row>
    <row r="812" spans="1:5" x14ac:dyDescent="0.15">
      <c r="A812" s="24">
        <v>143449860</v>
      </c>
      <c r="B812">
        <v>6683</v>
      </c>
      <c r="C812">
        <v>6683</v>
      </c>
      <c r="D812">
        <v>13366</v>
      </c>
      <c r="E812" s="19">
        <f t="shared" si="12"/>
        <v>100</v>
      </c>
    </row>
    <row r="813" spans="1:5" x14ac:dyDescent="0.15">
      <c r="A813" s="24">
        <v>143449862</v>
      </c>
      <c r="B813">
        <v>3341</v>
      </c>
      <c r="C813">
        <v>3341</v>
      </c>
      <c r="D813">
        <v>6682</v>
      </c>
      <c r="E813" s="19">
        <f t="shared" si="12"/>
        <v>100</v>
      </c>
    </row>
    <row r="814" spans="1:5" x14ac:dyDescent="0.15">
      <c r="A814" s="24">
        <v>143449875</v>
      </c>
      <c r="B814">
        <v>3694</v>
      </c>
      <c r="C814">
        <v>3694</v>
      </c>
      <c r="D814">
        <v>7388</v>
      </c>
      <c r="E814" s="19">
        <f t="shared" si="12"/>
        <v>100</v>
      </c>
    </row>
    <row r="815" spans="1:5" x14ac:dyDescent="0.15">
      <c r="A815" s="24">
        <v>143449876</v>
      </c>
      <c r="B815">
        <v>3694</v>
      </c>
      <c r="C815">
        <v>3632</v>
      </c>
      <c r="D815">
        <v>7326</v>
      </c>
      <c r="E815" s="19">
        <f t="shared" si="12"/>
        <v>98.32160259880888</v>
      </c>
    </row>
    <row r="816" spans="1:5" x14ac:dyDescent="0.15">
      <c r="A816" s="24">
        <v>143449877</v>
      </c>
      <c r="B816">
        <v>3694</v>
      </c>
      <c r="C816">
        <v>3564</v>
      </c>
      <c r="D816">
        <v>7258</v>
      </c>
      <c r="E816" s="19">
        <f t="shared" si="12"/>
        <v>96.480779642663776</v>
      </c>
    </row>
    <row r="817" spans="1:5" x14ac:dyDescent="0.15">
      <c r="A817" s="24">
        <v>143449891</v>
      </c>
      <c r="B817">
        <v>10691</v>
      </c>
      <c r="C817">
        <v>10691</v>
      </c>
      <c r="D817">
        <v>21382</v>
      </c>
      <c r="E817" s="19">
        <f t="shared" si="12"/>
        <v>100</v>
      </c>
    </row>
    <row r="818" spans="1:5" x14ac:dyDescent="0.15">
      <c r="A818" s="24">
        <v>143449917</v>
      </c>
      <c r="B818">
        <v>5472</v>
      </c>
      <c r="C818">
        <v>2653</v>
      </c>
      <c r="D818">
        <v>8125</v>
      </c>
      <c r="E818" s="19">
        <f t="shared" si="12"/>
        <v>48.483187134502927</v>
      </c>
    </row>
    <row r="819" spans="1:5" x14ac:dyDescent="0.15">
      <c r="A819" s="24">
        <v>143449919</v>
      </c>
      <c r="B819">
        <v>9928</v>
      </c>
      <c r="C819">
        <v>7729</v>
      </c>
      <c r="D819">
        <v>17657</v>
      </c>
      <c r="E819" s="19">
        <f t="shared" si="12"/>
        <v>77.850523771152297</v>
      </c>
    </row>
    <row r="820" spans="1:5" x14ac:dyDescent="0.15">
      <c r="A820" s="24">
        <v>143449922</v>
      </c>
      <c r="B820">
        <v>4456</v>
      </c>
      <c r="C820">
        <v>4456</v>
      </c>
      <c r="D820">
        <v>8912</v>
      </c>
      <c r="E820" s="19">
        <f t="shared" si="12"/>
        <v>100</v>
      </c>
    </row>
    <row r="821" spans="1:5" x14ac:dyDescent="0.15">
      <c r="A821" s="24">
        <v>143449928</v>
      </c>
      <c r="B821">
        <v>1324</v>
      </c>
      <c r="C821">
        <v>1324</v>
      </c>
      <c r="D821">
        <v>2648</v>
      </c>
      <c r="E821" s="19">
        <f t="shared" si="12"/>
        <v>100</v>
      </c>
    </row>
    <row r="822" spans="1:5" x14ac:dyDescent="0.15">
      <c r="A822" s="24">
        <v>143449929</v>
      </c>
      <c r="B822">
        <v>975</v>
      </c>
      <c r="C822">
        <v>975</v>
      </c>
      <c r="D822">
        <v>1950</v>
      </c>
      <c r="E822" s="19">
        <f t="shared" si="12"/>
        <v>100</v>
      </c>
    </row>
    <row r="823" spans="1:5" x14ac:dyDescent="0.15">
      <c r="A823" s="24">
        <v>143449946</v>
      </c>
      <c r="B823">
        <v>420</v>
      </c>
      <c r="C823">
        <v>448</v>
      </c>
      <c r="D823">
        <v>868</v>
      </c>
      <c r="E823" s="19">
        <f t="shared" si="12"/>
        <v>106.66666666666667</v>
      </c>
    </row>
    <row r="824" spans="1:5" x14ac:dyDescent="0.15">
      <c r="A824" s="24">
        <v>143449947</v>
      </c>
      <c r="B824">
        <v>1338</v>
      </c>
      <c r="C824">
        <v>1338</v>
      </c>
      <c r="D824">
        <v>2676</v>
      </c>
      <c r="E824" s="19">
        <f t="shared" si="12"/>
        <v>100</v>
      </c>
    </row>
    <row r="825" spans="1:5" x14ac:dyDescent="0.15">
      <c r="A825" s="24">
        <v>143449948</v>
      </c>
      <c r="B825">
        <v>2256</v>
      </c>
      <c r="C825">
        <v>2256</v>
      </c>
      <c r="D825">
        <v>4512</v>
      </c>
      <c r="E825" s="19">
        <f t="shared" si="12"/>
        <v>100</v>
      </c>
    </row>
    <row r="826" spans="1:5" x14ac:dyDescent="0.15">
      <c r="A826" s="24">
        <v>143449949</v>
      </c>
      <c r="B826">
        <v>836</v>
      </c>
      <c r="C826">
        <v>1337</v>
      </c>
      <c r="D826">
        <v>2173</v>
      </c>
      <c r="E826" s="19">
        <f t="shared" si="12"/>
        <v>159.92822966507177</v>
      </c>
    </row>
    <row r="827" spans="1:5" x14ac:dyDescent="0.15">
      <c r="A827" s="24">
        <v>143449951</v>
      </c>
      <c r="B827">
        <v>2172</v>
      </c>
      <c r="C827">
        <v>1365</v>
      </c>
      <c r="D827">
        <v>3537</v>
      </c>
      <c r="E827" s="19">
        <f t="shared" si="12"/>
        <v>62.84530386740331</v>
      </c>
    </row>
    <row r="828" spans="1:5" x14ac:dyDescent="0.15">
      <c r="A828" s="24">
        <v>143449952</v>
      </c>
      <c r="B828">
        <v>1921</v>
      </c>
      <c r="C828">
        <v>585</v>
      </c>
      <c r="D828">
        <v>2506</v>
      </c>
      <c r="E828" s="19">
        <f t="shared" si="12"/>
        <v>30.452889120249871</v>
      </c>
    </row>
    <row r="829" spans="1:5" x14ac:dyDescent="0.15">
      <c r="A829" s="24">
        <v>143449953</v>
      </c>
      <c r="B829">
        <v>2757</v>
      </c>
      <c r="C829">
        <v>1086</v>
      </c>
      <c r="D829">
        <v>3843</v>
      </c>
      <c r="E829" s="19">
        <f t="shared" si="12"/>
        <v>39.390642002176278</v>
      </c>
    </row>
    <row r="830" spans="1:5" x14ac:dyDescent="0.15">
      <c r="A830" s="24">
        <v>143449961</v>
      </c>
      <c r="B830">
        <v>3341</v>
      </c>
      <c r="C830">
        <v>3248</v>
      </c>
      <c r="D830">
        <v>6589</v>
      </c>
      <c r="E830" s="19">
        <f t="shared" si="12"/>
        <v>97.216402274768029</v>
      </c>
    </row>
    <row r="831" spans="1:5" x14ac:dyDescent="0.15">
      <c r="A831" s="24">
        <v>143449962</v>
      </c>
      <c r="B831">
        <v>11136</v>
      </c>
      <c r="C831">
        <v>11136</v>
      </c>
      <c r="D831">
        <v>22272</v>
      </c>
      <c r="E831" s="19">
        <f t="shared" si="12"/>
        <v>100</v>
      </c>
    </row>
    <row r="832" spans="1:5" x14ac:dyDescent="0.15">
      <c r="A832" s="24">
        <v>143449966</v>
      </c>
      <c r="B832">
        <v>5963</v>
      </c>
      <c r="C832">
        <v>5963</v>
      </c>
      <c r="D832">
        <v>11926</v>
      </c>
      <c r="E832" s="19">
        <f t="shared" si="12"/>
        <v>100</v>
      </c>
    </row>
    <row r="833" spans="1:5" x14ac:dyDescent="0.15">
      <c r="A833" s="24">
        <v>143449967</v>
      </c>
      <c r="B833">
        <v>3713</v>
      </c>
      <c r="C833">
        <v>3713</v>
      </c>
      <c r="D833">
        <v>7426</v>
      </c>
      <c r="E833" s="19">
        <f t="shared" si="12"/>
        <v>100</v>
      </c>
    </row>
    <row r="834" spans="1:5" x14ac:dyDescent="0.15">
      <c r="A834" s="24">
        <v>143449971</v>
      </c>
      <c r="B834">
        <v>34661</v>
      </c>
      <c r="C834">
        <v>34661</v>
      </c>
      <c r="D834">
        <v>69322</v>
      </c>
      <c r="E834" s="19">
        <f t="shared" si="12"/>
        <v>100</v>
      </c>
    </row>
    <row r="835" spans="1:5" x14ac:dyDescent="0.15">
      <c r="A835" s="24">
        <v>143449974</v>
      </c>
      <c r="B835">
        <v>45936</v>
      </c>
      <c r="C835">
        <v>45936</v>
      </c>
      <c r="D835">
        <v>91872</v>
      </c>
      <c r="E835" s="19">
        <f t="shared" si="12"/>
        <v>100</v>
      </c>
    </row>
    <row r="836" spans="1:5" x14ac:dyDescent="0.15">
      <c r="A836" s="24">
        <v>143449975</v>
      </c>
      <c r="B836">
        <v>45936</v>
      </c>
      <c r="C836">
        <v>45936</v>
      </c>
      <c r="D836">
        <v>91872</v>
      </c>
      <c r="E836" s="19">
        <f t="shared" ref="E836:E899" si="13">IFERROR((C836/B836)*100,"-")</f>
        <v>100</v>
      </c>
    </row>
    <row r="837" spans="1:5" x14ac:dyDescent="0.15">
      <c r="A837" s="24">
        <v>143449977</v>
      </c>
      <c r="B837">
        <v>1856</v>
      </c>
      <c r="C837">
        <v>1856</v>
      </c>
      <c r="D837">
        <v>3712</v>
      </c>
      <c r="E837" s="19">
        <f t="shared" si="13"/>
        <v>100</v>
      </c>
    </row>
    <row r="838" spans="1:5" x14ac:dyDescent="0.15">
      <c r="A838" s="24">
        <v>143449978</v>
      </c>
      <c r="B838">
        <v>1856</v>
      </c>
      <c r="C838">
        <v>1856</v>
      </c>
      <c r="D838">
        <v>3712</v>
      </c>
      <c r="E838" s="19">
        <f t="shared" si="13"/>
        <v>100</v>
      </c>
    </row>
    <row r="839" spans="1:5" x14ac:dyDescent="0.15">
      <c r="A839" s="24">
        <v>143449981</v>
      </c>
      <c r="B839">
        <v>223</v>
      </c>
      <c r="C839">
        <v>223</v>
      </c>
      <c r="D839">
        <v>446</v>
      </c>
      <c r="E839" s="19">
        <f t="shared" si="13"/>
        <v>100</v>
      </c>
    </row>
    <row r="840" spans="1:5" x14ac:dyDescent="0.15">
      <c r="A840" s="24">
        <v>143449996</v>
      </c>
      <c r="B840">
        <v>6238</v>
      </c>
      <c r="C840">
        <v>6238</v>
      </c>
      <c r="D840">
        <v>12476</v>
      </c>
      <c r="E840" s="19">
        <f t="shared" si="13"/>
        <v>100</v>
      </c>
    </row>
    <row r="841" spans="1:5" x14ac:dyDescent="0.15">
      <c r="A841" s="24">
        <v>143450004</v>
      </c>
      <c r="B841">
        <v>12845</v>
      </c>
      <c r="C841">
        <v>12845</v>
      </c>
      <c r="D841">
        <v>25690</v>
      </c>
      <c r="E841" s="19">
        <f t="shared" si="13"/>
        <v>100</v>
      </c>
    </row>
    <row r="842" spans="1:5" x14ac:dyDescent="0.15">
      <c r="A842" s="24">
        <v>143460020</v>
      </c>
      <c r="B842">
        <v>26727</v>
      </c>
      <c r="C842">
        <v>22272</v>
      </c>
      <c r="D842">
        <v>48999</v>
      </c>
      <c r="E842" s="19">
        <f t="shared" si="13"/>
        <v>83.331462565944548</v>
      </c>
    </row>
    <row r="843" spans="1:5" x14ac:dyDescent="0.15">
      <c r="A843" s="24">
        <v>143460029</v>
      </c>
      <c r="B843">
        <v>6382</v>
      </c>
      <c r="C843">
        <v>6382</v>
      </c>
      <c r="D843">
        <v>12764</v>
      </c>
      <c r="E843" s="19">
        <f t="shared" si="13"/>
        <v>100</v>
      </c>
    </row>
    <row r="844" spans="1:5" x14ac:dyDescent="0.15">
      <c r="A844" s="24">
        <v>143460030</v>
      </c>
      <c r="B844">
        <v>11137</v>
      </c>
      <c r="C844">
        <v>11137</v>
      </c>
      <c r="D844">
        <v>22274</v>
      </c>
      <c r="E844" s="19">
        <f t="shared" si="13"/>
        <v>100</v>
      </c>
    </row>
    <row r="845" spans="1:5" x14ac:dyDescent="0.15">
      <c r="A845" s="24">
        <v>143460035</v>
      </c>
      <c r="B845">
        <v>5547</v>
      </c>
      <c r="C845">
        <v>4203</v>
      </c>
      <c r="D845">
        <v>9750</v>
      </c>
      <c r="E845" s="19">
        <f t="shared" si="13"/>
        <v>75.77068685776095</v>
      </c>
    </row>
    <row r="846" spans="1:5" x14ac:dyDescent="0.15">
      <c r="A846" s="24">
        <v>143460037</v>
      </c>
      <c r="B846">
        <v>3175</v>
      </c>
      <c r="C846">
        <v>3175</v>
      </c>
      <c r="D846">
        <v>6350</v>
      </c>
      <c r="E846" s="19">
        <f t="shared" si="13"/>
        <v>100</v>
      </c>
    </row>
    <row r="847" spans="1:5" x14ac:dyDescent="0.15">
      <c r="A847" s="24">
        <v>143460044</v>
      </c>
      <c r="B847">
        <v>1255</v>
      </c>
      <c r="C847">
        <v>1255</v>
      </c>
      <c r="D847">
        <v>2510</v>
      </c>
      <c r="E847" s="19">
        <f t="shared" si="13"/>
        <v>100</v>
      </c>
    </row>
    <row r="848" spans="1:5" x14ac:dyDescent="0.15">
      <c r="A848" s="24">
        <v>143460045</v>
      </c>
      <c r="B848">
        <v>3032</v>
      </c>
      <c r="C848">
        <v>3032</v>
      </c>
      <c r="D848">
        <v>6064</v>
      </c>
      <c r="E848" s="19">
        <f t="shared" si="13"/>
        <v>100</v>
      </c>
    </row>
    <row r="849" spans="1:5" x14ac:dyDescent="0.15">
      <c r="A849" s="24">
        <v>143460047</v>
      </c>
      <c r="B849">
        <v>7984</v>
      </c>
      <c r="C849">
        <v>8169</v>
      </c>
      <c r="D849">
        <v>16153</v>
      </c>
      <c r="E849" s="19">
        <f t="shared" si="13"/>
        <v>102.31713426853707</v>
      </c>
    </row>
    <row r="850" spans="1:5" x14ac:dyDescent="0.15">
      <c r="A850" s="24">
        <v>143460048</v>
      </c>
      <c r="B850">
        <v>1337</v>
      </c>
      <c r="C850">
        <v>1318</v>
      </c>
      <c r="D850">
        <v>2655</v>
      </c>
      <c r="E850" s="19">
        <f t="shared" si="13"/>
        <v>98.578908002991767</v>
      </c>
    </row>
    <row r="851" spans="1:5" x14ac:dyDescent="0.15">
      <c r="A851" s="24">
        <v>143460051</v>
      </c>
      <c r="B851">
        <v>18375</v>
      </c>
      <c r="C851">
        <v>18375</v>
      </c>
      <c r="D851">
        <v>36750</v>
      </c>
      <c r="E851" s="19">
        <f t="shared" si="13"/>
        <v>100</v>
      </c>
    </row>
    <row r="852" spans="1:5" x14ac:dyDescent="0.15">
      <c r="A852" s="24">
        <v>143460052</v>
      </c>
      <c r="B852">
        <v>45936</v>
      </c>
      <c r="C852">
        <v>45936</v>
      </c>
      <c r="D852">
        <v>91872</v>
      </c>
      <c r="E852" s="19">
        <f t="shared" si="13"/>
        <v>100</v>
      </c>
    </row>
    <row r="853" spans="1:5" x14ac:dyDescent="0.15">
      <c r="A853" s="24">
        <v>143460054</v>
      </c>
      <c r="B853">
        <v>2757</v>
      </c>
      <c r="C853">
        <v>1056</v>
      </c>
      <c r="D853">
        <v>3813</v>
      </c>
      <c r="E853" s="19">
        <f t="shared" si="13"/>
        <v>38.302502720348201</v>
      </c>
    </row>
    <row r="854" spans="1:5" x14ac:dyDescent="0.15">
      <c r="A854" s="24">
        <v>143460056</v>
      </c>
      <c r="B854">
        <v>70</v>
      </c>
      <c r="C854">
        <v>70</v>
      </c>
      <c r="D854">
        <v>140</v>
      </c>
      <c r="E854" s="19">
        <f t="shared" si="13"/>
        <v>100</v>
      </c>
    </row>
    <row r="855" spans="1:5" x14ac:dyDescent="0.15">
      <c r="A855" s="24">
        <v>143460070</v>
      </c>
      <c r="B855">
        <v>7109</v>
      </c>
      <c r="C855">
        <v>6901</v>
      </c>
      <c r="D855">
        <v>14010</v>
      </c>
      <c r="E855" s="19">
        <f t="shared" si="13"/>
        <v>97.07413138275426</v>
      </c>
    </row>
    <row r="856" spans="1:5" x14ac:dyDescent="0.15">
      <c r="A856" s="24">
        <v>143460073</v>
      </c>
      <c r="B856">
        <v>6683</v>
      </c>
      <c r="C856">
        <v>6683</v>
      </c>
      <c r="D856">
        <v>13366</v>
      </c>
      <c r="E856" s="19">
        <f t="shared" si="13"/>
        <v>100</v>
      </c>
    </row>
    <row r="857" spans="1:5" x14ac:dyDescent="0.15">
      <c r="A857" s="24">
        <v>143460075</v>
      </c>
      <c r="B857">
        <v>1088</v>
      </c>
      <c r="C857">
        <v>498</v>
      </c>
      <c r="D857">
        <v>1586</v>
      </c>
      <c r="E857" s="19">
        <f t="shared" si="13"/>
        <v>45.772058823529413</v>
      </c>
    </row>
    <row r="858" spans="1:5" x14ac:dyDescent="0.15">
      <c r="A858" s="24">
        <v>143460091</v>
      </c>
      <c r="B858">
        <v>10798</v>
      </c>
      <c r="C858">
        <v>10784</v>
      </c>
      <c r="D858">
        <v>21582</v>
      </c>
      <c r="E858" s="19">
        <f t="shared" si="13"/>
        <v>99.870346360437125</v>
      </c>
    </row>
    <row r="859" spans="1:5" x14ac:dyDescent="0.15">
      <c r="A859" s="24">
        <v>143460092</v>
      </c>
      <c r="B859">
        <v>12252</v>
      </c>
      <c r="C859">
        <v>12215</v>
      </c>
      <c r="D859">
        <v>24467</v>
      </c>
      <c r="E859" s="19">
        <f t="shared" si="13"/>
        <v>99.698008488410053</v>
      </c>
    </row>
    <row r="860" spans="1:5" x14ac:dyDescent="0.15">
      <c r="A860" s="24">
        <v>143460095</v>
      </c>
      <c r="B860">
        <v>836</v>
      </c>
      <c r="C860">
        <v>836</v>
      </c>
      <c r="D860">
        <v>1672</v>
      </c>
      <c r="E860" s="19">
        <f t="shared" si="13"/>
        <v>100</v>
      </c>
    </row>
    <row r="861" spans="1:5" x14ac:dyDescent="0.15">
      <c r="A861" s="24">
        <v>143460096</v>
      </c>
      <c r="B861">
        <v>45936</v>
      </c>
      <c r="C861">
        <v>45936</v>
      </c>
      <c r="D861">
        <v>91872</v>
      </c>
      <c r="E861" s="19">
        <f t="shared" si="13"/>
        <v>100</v>
      </c>
    </row>
    <row r="862" spans="1:5" x14ac:dyDescent="0.15">
      <c r="A862" s="24">
        <v>143460107</v>
      </c>
      <c r="B862">
        <v>1782</v>
      </c>
      <c r="C862">
        <v>1782</v>
      </c>
      <c r="D862">
        <v>3564</v>
      </c>
      <c r="E862" s="19">
        <f t="shared" si="13"/>
        <v>100</v>
      </c>
    </row>
    <row r="863" spans="1:5" x14ac:dyDescent="0.15">
      <c r="A863" s="24">
        <v>143460135</v>
      </c>
      <c r="B863">
        <v>8909</v>
      </c>
      <c r="C863">
        <v>8909</v>
      </c>
      <c r="D863">
        <v>17818</v>
      </c>
      <c r="E863" s="19">
        <f t="shared" si="13"/>
        <v>100</v>
      </c>
    </row>
    <row r="864" spans="1:5" x14ac:dyDescent="0.15">
      <c r="A864" s="24">
        <v>143460152</v>
      </c>
      <c r="B864">
        <v>15593</v>
      </c>
      <c r="C864">
        <v>15481</v>
      </c>
      <c r="D864">
        <v>31074</v>
      </c>
      <c r="E864" s="19">
        <f t="shared" si="13"/>
        <v>99.281728980952991</v>
      </c>
    </row>
    <row r="865" spans="1:5" x14ac:dyDescent="0.15">
      <c r="A865" s="24">
        <v>143460153</v>
      </c>
      <c r="B865">
        <v>6405</v>
      </c>
      <c r="C865">
        <v>6405</v>
      </c>
      <c r="D865">
        <v>12810</v>
      </c>
      <c r="E865" s="19">
        <f t="shared" si="13"/>
        <v>100</v>
      </c>
    </row>
    <row r="866" spans="1:5" x14ac:dyDescent="0.15">
      <c r="A866" s="24">
        <v>143460157</v>
      </c>
      <c r="B866">
        <v>419</v>
      </c>
      <c r="C866">
        <v>419</v>
      </c>
      <c r="D866">
        <v>838</v>
      </c>
      <c r="E866" s="19">
        <f t="shared" si="13"/>
        <v>100</v>
      </c>
    </row>
    <row r="867" spans="1:5" x14ac:dyDescent="0.15">
      <c r="A867" s="24">
        <v>143460158</v>
      </c>
      <c r="B867">
        <v>279</v>
      </c>
      <c r="C867">
        <v>279</v>
      </c>
      <c r="D867">
        <v>558</v>
      </c>
      <c r="E867" s="19">
        <f t="shared" si="13"/>
        <v>100</v>
      </c>
    </row>
    <row r="868" spans="1:5" x14ac:dyDescent="0.15">
      <c r="A868" s="24">
        <v>143460199</v>
      </c>
      <c r="B868">
        <v>11881</v>
      </c>
      <c r="C868">
        <v>11510</v>
      </c>
      <c r="D868">
        <v>23391</v>
      </c>
      <c r="E868" s="19">
        <f t="shared" si="13"/>
        <v>96.877367224981057</v>
      </c>
    </row>
    <row r="869" spans="1:5" x14ac:dyDescent="0.15">
      <c r="A869" s="24">
        <v>143460200</v>
      </c>
      <c r="B869">
        <v>10023</v>
      </c>
      <c r="C869">
        <v>10023</v>
      </c>
      <c r="D869">
        <v>20046</v>
      </c>
      <c r="E869" s="19">
        <f t="shared" si="13"/>
        <v>100</v>
      </c>
    </row>
    <row r="870" spans="1:5" x14ac:dyDescent="0.15">
      <c r="A870" s="24">
        <v>143470228</v>
      </c>
      <c r="B870">
        <v>8631</v>
      </c>
      <c r="C870">
        <v>3620</v>
      </c>
      <c r="D870">
        <v>12251</v>
      </c>
      <c r="E870" s="19">
        <f t="shared" si="13"/>
        <v>41.941837562275516</v>
      </c>
    </row>
    <row r="871" spans="1:5" x14ac:dyDescent="0.15">
      <c r="A871" s="24">
        <v>143470229</v>
      </c>
      <c r="B871">
        <v>12993</v>
      </c>
      <c r="C871">
        <v>12993</v>
      </c>
      <c r="D871">
        <v>25986</v>
      </c>
      <c r="E871" s="19">
        <f t="shared" si="13"/>
        <v>100</v>
      </c>
    </row>
    <row r="872" spans="1:5" x14ac:dyDescent="0.15">
      <c r="A872" s="24">
        <v>143470230</v>
      </c>
      <c r="B872">
        <v>2507</v>
      </c>
      <c r="C872">
        <v>2507</v>
      </c>
      <c r="D872">
        <v>5014</v>
      </c>
      <c r="E872" s="19">
        <f t="shared" si="13"/>
        <v>100</v>
      </c>
    </row>
    <row r="873" spans="1:5" x14ac:dyDescent="0.15">
      <c r="A873" s="24">
        <v>143470246</v>
      </c>
      <c r="B873">
        <v>12799</v>
      </c>
      <c r="C873">
        <v>12799</v>
      </c>
      <c r="D873">
        <v>25598</v>
      </c>
      <c r="E873" s="19">
        <f t="shared" si="13"/>
        <v>100</v>
      </c>
    </row>
    <row r="874" spans="1:5" x14ac:dyDescent="0.15">
      <c r="A874" s="24">
        <v>143470255</v>
      </c>
      <c r="B874">
        <v>26171</v>
      </c>
      <c r="C874">
        <v>26171</v>
      </c>
      <c r="D874">
        <v>52342</v>
      </c>
      <c r="E874" s="19">
        <f t="shared" si="13"/>
        <v>100</v>
      </c>
    </row>
    <row r="875" spans="1:5" x14ac:dyDescent="0.15">
      <c r="A875" s="24">
        <v>143470275</v>
      </c>
      <c r="B875">
        <v>13364</v>
      </c>
      <c r="C875">
        <v>13364</v>
      </c>
      <c r="D875">
        <v>26728</v>
      </c>
      <c r="E875" s="19">
        <f t="shared" si="13"/>
        <v>100</v>
      </c>
    </row>
    <row r="876" spans="1:5" x14ac:dyDescent="0.15">
      <c r="A876" s="24">
        <v>143470276</v>
      </c>
      <c r="B876">
        <v>12593</v>
      </c>
      <c r="C876">
        <v>12593</v>
      </c>
      <c r="D876">
        <v>25186</v>
      </c>
      <c r="E876" s="19">
        <f t="shared" si="13"/>
        <v>100</v>
      </c>
    </row>
    <row r="877" spans="1:5" x14ac:dyDescent="0.15">
      <c r="A877" s="24">
        <v>143470313</v>
      </c>
      <c r="B877">
        <v>919</v>
      </c>
      <c r="C877">
        <v>919</v>
      </c>
      <c r="D877">
        <v>1838</v>
      </c>
      <c r="E877" s="19">
        <f t="shared" si="13"/>
        <v>100</v>
      </c>
    </row>
    <row r="878" spans="1:5" x14ac:dyDescent="0.15">
      <c r="A878" s="24">
        <v>143470317</v>
      </c>
      <c r="B878">
        <v>58799</v>
      </c>
      <c r="C878">
        <v>58743</v>
      </c>
      <c r="D878">
        <v>117542</v>
      </c>
      <c r="E878" s="19">
        <f t="shared" si="13"/>
        <v>99.904760285038861</v>
      </c>
    </row>
    <row r="879" spans="1:5" x14ac:dyDescent="0.15">
      <c r="A879" s="24">
        <v>143470330</v>
      </c>
      <c r="B879">
        <v>464</v>
      </c>
      <c r="C879">
        <v>464</v>
      </c>
      <c r="D879">
        <v>928</v>
      </c>
      <c r="E879" s="19">
        <f t="shared" si="13"/>
        <v>100</v>
      </c>
    </row>
    <row r="880" spans="1:5" x14ac:dyDescent="0.15">
      <c r="A880" s="24">
        <v>143470332</v>
      </c>
      <c r="B880">
        <v>11137</v>
      </c>
      <c r="C880">
        <v>11137</v>
      </c>
      <c r="D880">
        <v>22274</v>
      </c>
      <c r="E880" s="19">
        <f t="shared" si="13"/>
        <v>100</v>
      </c>
    </row>
    <row r="881" spans="1:5" x14ac:dyDescent="0.15">
      <c r="A881" s="24">
        <v>143470334</v>
      </c>
      <c r="B881">
        <v>24778</v>
      </c>
      <c r="C881">
        <v>24778</v>
      </c>
      <c r="D881">
        <v>49556</v>
      </c>
      <c r="E881" s="19">
        <f t="shared" si="13"/>
        <v>100</v>
      </c>
    </row>
    <row r="882" spans="1:5" x14ac:dyDescent="0.15">
      <c r="A882" s="24">
        <v>143470335</v>
      </c>
      <c r="B882">
        <v>877</v>
      </c>
      <c r="C882">
        <v>877</v>
      </c>
      <c r="D882">
        <v>1754</v>
      </c>
      <c r="E882" s="19">
        <f t="shared" si="13"/>
        <v>100</v>
      </c>
    </row>
    <row r="883" spans="1:5" x14ac:dyDescent="0.15">
      <c r="A883" s="24">
        <v>143470339</v>
      </c>
      <c r="B883">
        <v>418</v>
      </c>
      <c r="C883">
        <v>418</v>
      </c>
      <c r="D883">
        <v>836</v>
      </c>
      <c r="E883" s="19">
        <f t="shared" si="13"/>
        <v>100</v>
      </c>
    </row>
    <row r="884" spans="1:5" x14ac:dyDescent="0.15">
      <c r="A884" s="24">
        <v>143470340</v>
      </c>
      <c r="B884">
        <v>1881</v>
      </c>
      <c r="C884">
        <v>1881</v>
      </c>
      <c r="D884">
        <v>3762</v>
      </c>
      <c r="E884" s="19">
        <f t="shared" si="13"/>
        <v>100</v>
      </c>
    </row>
    <row r="885" spans="1:5" x14ac:dyDescent="0.15">
      <c r="A885" s="24">
        <v>143470356</v>
      </c>
      <c r="B885">
        <v>10063</v>
      </c>
      <c r="C885">
        <v>10063</v>
      </c>
      <c r="D885">
        <v>20126</v>
      </c>
      <c r="E885" s="19">
        <f t="shared" si="13"/>
        <v>100</v>
      </c>
    </row>
    <row r="886" spans="1:5" x14ac:dyDescent="0.15">
      <c r="A886" s="24">
        <v>143470363</v>
      </c>
      <c r="B886">
        <v>10395</v>
      </c>
      <c r="C886">
        <v>10395</v>
      </c>
      <c r="D886">
        <v>20790</v>
      </c>
      <c r="E886" s="19">
        <f t="shared" si="13"/>
        <v>100</v>
      </c>
    </row>
    <row r="887" spans="1:5" x14ac:dyDescent="0.15">
      <c r="A887" s="24">
        <v>143470382</v>
      </c>
      <c r="B887">
        <v>1068</v>
      </c>
      <c r="C887">
        <v>1022</v>
      </c>
      <c r="D887">
        <v>2090</v>
      </c>
      <c r="E887" s="19">
        <f t="shared" si="13"/>
        <v>95.692883895131089</v>
      </c>
    </row>
    <row r="888" spans="1:5" x14ac:dyDescent="0.15">
      <c r="A888" s="24">
        <v>143480432</v>
      </c>
      <c r="B888">
        <v>8446</v>
      </c>
      <c r="C888">
        <v>8446</v>
      </c>
      <c r="D888">
        <v>16892</v>
      </c>
      <c r="E888" s="19">
        <f t="shared" si="13"/>
        <v>100</v>
      </c>
    </row>
    <row r="889" spans="1:5" x14ac:dyDescent="0.15">
      <c r="A889" s="24">
        <v>143480433</v>
      </c>
      <c r="B889">
        <v>7424</v>
      </c>
      <c r="C889">
        <v>7424</v>
      </c>
      <c r="D889">
        <v>14848</v>
      </c>
      <c r="E889" s="19">
        <f t="shared" si="13"/>
        <v>100</v>
      </c>
    </row>
    <row r="890" spans="1:5" x14ac:dyDescent="0.15">
      <c r="A890" s="24">
        <v>143480480</v>
      </c>
      <c r="B890">
        <v>2228</v>
      </c>
      <c r="C890">
        <v>2228</v>
      </c>
      <c r="D890">
        <v>4456</v>
      </c>
      <c r="E890" s="19">
        <f t="shared" si="13"/>
        <v>100</v>
      </c>
    </row>
    <row r="891" spans="1:5" x14ac:dyDescent="0.15">
      <c r="A891" s="24">
        <v>143480481</v>
      </c>
      <c r="B891">
        <v>5356</v>
      </c>
      <c r="C891">
        <v>5356</v>
      </c>
      <c r="D891">
        <v>10712</v>
      </c>
      <c r="E891" s="19">
        <f t="shared" si="13"/>
        <v>100</v>
      </c>
    </row>
    <row r="892" spans="1:5" x14ac:dyDescent="0.15">
      <c r="A892" s="24">
        <v>143480485</v>
      </c>
      <c r="B892">
        <v>140</v>
      </c>
      <c r="C892">
        <v>140</v>
      </c>
      <c r="D892">
        <v>280</v>
      </c>
      <c r="E892" s="19">
        <f t="shared" si="13"/>
        <v>100</v>
      </c>
    </row>
    <row r="893" spans="1:5" x14ac:dyDescent="0.15">
      <c r="A893" s="24">
        <v>143480489</v>
      </c>
      <c r="B893">
        <v>1602</v>
      </c>
      <c r="C893">
        <v>1602</v>
      </c>
      <c r="D893">
        <v>3204</v>
      </c>
      <c r="E893" s="19">
        <f t="shared" si="13"/>
        <v>100</v>
      </c>
    </row>
    <row r="894" spans="1:5" x14ac:dyDescent="0.15">
      <c r="A894" s="24">
        <v>143480505</v>
      </c>
      <c r="B894">
        <v>6014</v>
      </c>
      <c r="C894">
        <v>6014</v>
      </c>
      <c r="D894">
        <v>12028</v>
      </c>
      <c r="E894" s="19">
        <f t="shared" si="13"/>
        <v>100</v>
      </c>
    </row>
    <row r="895" spans="1:5" x14ac:dyDescent="0.15">
      <c r="A895" s="24">
        <v>143480513</v>
      </c>
      <c r="B895">
        <v>14478</v>
      </c>
      <c r="C895">
        <v>14478</v>
      </c>
      <c r="D895">
        <v>28956</v>
      </c>
      <c r="E895" s="19">
        <f t="shared" si="13"/>
        <v>100</v>
      </c>
    </row>
    <row r="896" spans="1:5" x14ac:dyDescent="0.15">
      <c r="A896" s="24">
        <v>143480514</v>
      </c>
      <c r="B896">
        <v>8493</v>
      </c>
      <c r="C896">
        <v>8493</v>
      </c>
      <c r="D896">
        <v>16986</v>
      </c>
      <c r="E896" s="19">
        <f t="shared" si="13"/>
        <v>100</v>
      </c>
    </row>
    <row r="897" spans="1:5" x14ac:dyDescent="0.15">
      <c r="A897" s="24">
        <v>143480521</v>
      </c>
      <c r="B897">
        <v>45936</v>
      </c>
      <c r="C897">
        <v>45936</v>
      </c>
      <c r="D897">
        <v>91872</v>
      </c>
      <c r="E897" s="19">
        <f t="shared" si="13"/>
        <v>100</v>
      </c>
    </row>
    <row r="898" spans="1:5" x14ac:dyDescent="0.15">
      <c r="A898" s="24">
        <v>143480525</v>
      </c>
      <c r="B898">
        <v>280</v>
      </c>
      <c r="C898">
        <v>280</v>
      </c>
      <c r="D898">
        <v>560</v>
      </c>
      <c r="E898" s="19">
        <f t="shared" si="13"/>
        <v>100</v>
      </c>
    </row>
    <row r="899" spans="1:5" x14ac:dyDescent="0.15">
      <c r="A899" s="24">
        <v>143480537</v>
      </c>
      <c r="B899">
        <v>11092</v>
      </c>
      <c r="C899">
        <v>11092</v>
      </c>
      <c r="D899">
        <v>22184</v>
      </c>
      <c r="E899" s="19">
        <f t="shared" si="13"/>
        <v>100</v>
      </c>
    </row>
    <row r="900" spans="1:5" x14ac:dyDescent="0.15">
      <c r="A900" s="24">
        <v>143480539</v>
      </c>
      <c r="B900">
        <v>7354</v>
      </c>
      <c r="C900">
        <v>7220</v>
      </c>
      <c r="D900">
        <v>14574</v>
      </c>
      <c r="E900" s="19">
        <f t="shared" ref="E900:E963" si="14">IFERROR((C900/B900)*100,"-")</f>
        <v>98.177862387816148</v>
      </c>
    </row>
    <row r="901" spans="1:5" x14ac:dyDescent="0.15">
      <c r="A901" s="24">
        <v>143480547</v>
      </c>
      <c r="B901">
        <v>557</v>
      </c>
      <c r="C901">
        <v>557</v>
      </c>
      <c r="D901">
        <v>1114</v>
      </c>
      <c r="E901" s="19">
        <f t="shared" si="14"/>
        <v>100</v>
      </c>
    </row>
    <row r="902" spans="1:5" x14ac:dyDescent="0.15">
      <c r="A902" s="24">
        <v>143480552</v>
      </c>
      <c r="B902">
        <v>585</v>
      </c>
      <c r="C902">
        <v>502</v>
      </c>
      <c r="D902">
        <v>1087</v>
      </c>
      <c r="E902" s="19">
        <f t="shared" si="14"/>
        <v>85.811965811965806</v>
      </c>
    </row>
    <row r="903" spans="1:5" x14ac:dyDescent="0.15">
      <c r="A903" s="24">
        <v>143480558</v>
      </c>
      <c r="B903">
        <v>21855</v>
      </c>
      <c r="C903">
        <v>21855</v>
      </c>
      <c r="D903">
        <v>43710</v>
      </c>
      <c r="E903" s="19">
        <f t="shared" si="14"/>
        <v>100</v>
      </c>
    </row>
    <row r="904" spans="1:5" x14ac:dyDescent="0.15">
      <c r="A904" s="24">
        <v>143480563</v>
      </c>
      <c r="B904">
        <v>1838</v>
      </c>
      <c r="C904">
        <v>1838</v>
      </c>
      <c r="D904">
        <v>3676</v>
      </c>
      <c r="E904" s="19">
        <f t="shared" si="14"/>
        <v>100</v>
      </c>
    </row>
    <row r="905" spans="1:5" x14ac:dyDescent="0.15">
      <c r="A905" s="24">
        <v>143480574</v>
      </c>
      <c r="B905">
        <v>11880</v>
      </c>
      <c r="C905">
        <v>11880</v>
      </c>
      <c r="D905">
        <v>23760</v>
      </c>
      <c r="E905" s="19">
        <f t="shared" si="14"/>
        <v>100</v>
      </c>
    </row>
    <row r="906" spans="1:5" x14ac:dyDescent="0.15">
      <c r="A906" s="24">
        <v>143480575</v>
      </c>
      <c r="B906">
        <v>7912</v>
      </c>
      <c r="C906">
        <v>7912</v>
      </c>
      <c r="D906">
        <v>15824</v>
      </c>
      <c r="E906" s="19">
        <f t="shared" si="14"/>
        <v>100</v>
      </c>
    </row>
    <row r="907" spans="1:5" x14ac:dyDescent="0.15">
      <c r="A907" s="24">
        <v>143480577</v>
      </c>
      <c r="B907">
        <v>1601</v>
      </c>
      <c r="C907">
        <v>1601</v>
      </c>
      <c r="D907">
        <v>3202</v>
      </c>
      <c r="E907" s="19">
        <f t="shared" si="14"/>
        <v>100</v>
      </c>
    </row>
    <row r="908" spans="1:5" x14ac:dyDescent="0.15">
      <c r="A908" s="24">
        <v>143480581</v>
      </c>
      <c r="B908">
        <v>11136</v>
      </c>
      <c r="C908">
        <v>483</v>
      </c>
      <c r="D908">
        <v>11619</v>
      </c>
      <c r="E908" s="19">
        <f t="shared" si="14"/>
        <v>4.337284482758621</v>
      </c>
    </row>
    <row r="909" spans="1:5" x14ac:dyDescent="0.15">
      <c r="A909" s="24">
        <v>143480592</v>
      </c>
      <c r="B909">
        <v>1742</v>
      </c>
      <c r="C909">
        <v>1742</v>
      </c>
      <c r="D909">
        <v>3484</v>
      </c>
      <c r="E909" s="19">
        <f t="shared" si="14"/>
        <v>100</v>
      </c>
    </row>
    <row r="910" spans="1:5" x14ac:dyDescent="0.15">
      <c r="A910" s="24">
        <v>143480608</v>
      </c>
      <c r="B910">
        <v>13364</v>
      </c>
      <c r="C910">
        <v>13364</v>
      </c>
      <c r="D910">
        <v>26728</v>
      </c>
      <c r="E910" s="19">
        <f t="shared" si="14"/>
        <v>100</v>
      </c>
    </row>
    <row r="911" spans="1:5" x14ac:dyDescent="0.15">
      <c r="A911" s="24">
        <v>143480609</v>
      </c>
      <c r="B911">
        <v>6264</v>
      </c>
      <c r="C911">
        <v>6264</v>
      </c>
      <c r="D911">
        <v>12528</v>
      </c>
      <c r="E911" s="19">
        <f t="shared" si="14"/>
        <v>100</v>
      </c>
    </row>
    <row r="912" spans="1:5" x14ac:dyDescent="0.15">
      <c r="A912" s="24">
        <v>143480616</v>
      </c>
      <c r="B912">
        <v>24500</v>
      </c>
      <c r="C912">
        <v>24500</v>
      </c>
      <c r="D912">
        <v>49000</v>
      </c>
      <c r="E912" s="19">
        <f t="shared" si="14"/>
        <v>100</v>
      </c>
    </row>
    <row r="913" spans="1:5" x14ac:dyDescent="0.15">
      <c r="A913" s="24">
        <v>143480620</v>
      </c>
      <c r="B913">
        <v>10654</v>
      </c>
      <c r="C913">
        <v>10654</v>
      </c>
      <c r="D913">
        <v>21308</v>
      </c>
      <c r="E913" s="19">
        <f t="shared" si="14"/>
        <v>100</v>
      </c>
    </row>
    <row r="914" spans="1:5" x14ac:dyDescent="0.15">
      <c r="A914" s="24">
        <v>143480621</v>
      </c>
      <c r="B914">
        <v>1922</v>
      </c>
      <c r="C914">
        <v>864</v>
      </c>
      <c r="D914">
        <v>2786</v>
      </c>
      <c r="E914" s="19">
        <f t="shared" si="14"/>
        <v>44.9531737773153</v>
      </c>
    </row>
    <row r="915" spans="1:5" x14ac:dyDescent="0.15">
      <c r="A915" s="24">
        <v>143480645</v>
      </c>
      <c r="B915">
        <v>511</v>
      </c>
      <c r="C915">
        <v>511</v>
      </c>
      <c r="D915">
        <v>1022</v>
      </c>
      <c r="E915" s="19">
        <f t="shared" si="14"/>
        <v>100</v>
      </c>
    </row>
    <row r="916" spans="1:5" x14ac:dyDescent="0.15">
      <c r="A916" s="24">
        <v>143480649</v>
      </c>
      <c r="B916">
        <v>4270</v>
      </c>
      <c r="C916">
        <v>4270</v>
      </c>
      <c r="D916">
        <v>8540</v>
      </c>
      <c r="E916" s="19">
        <f t="shared" si="14"/>
        <v>100</v>
      </c>
    </row>
    <row r="917" spans="1:5" x14ac:dyDescent="0.15">
      <c r="A917" s="24">
        <v>143480651</v>
      </c>
      <c r="B917">
        <v>2616</v>
      </c>
      <c r="C917">
        <v>2616</v>
      </c>
      <c r="D917">
        <v>5232</v>
      </c>
      <c r="E917" s="19">
        <f t="shared" si="14"/>
        <v>100</v>
      </c>
    </row>
    <row r="918" spans="1:5" x14ac:dyDescent="0.15">
      <c r="A918" s="24">
        <v>143480653</v>
      </c>
      <c r="B918">
        <v>743</v>
      </c>
      <c r="C918">
        <v>743</v>
      </c>
      <c r="D918">
        <v>1486</v>
      </c>
      <c r="E918" s="19">
        <f t="shared" si="14"/>
        <v>100</v>
      </c>
    </row>
    <row r="919" spans="1:5" x14ac:dyDescent="0.15">
      <c r="A919" s="24">
        <v>143480655</v>
      </c>
      <c r="B919">
        <v>168</v>
      </c>
      <c r="C919">
        <v>168</v>
      </c>
      <c r="D919">
        <v>336</v>
      </c>
      <c r="E919" s="19">
        <f t="shared" si="14"/>
        <v>100</v>
      </c>
    </row>
    <row r="920" spans="1:5" x14ac:dyDescent="0.15">
      <c r="A920" s="24">
        <v>143490660</v>
      </c>
      <c r="B920">
        <v>2251</v>
      </c>
      <c r="C920">
        <v>2251</v>
      </c>
      <c r="D920">
        <v>4502</v>
      </c>
      <c r="E920" s="19">
        <f t="shared" si="14"/>
        <v>100</v>
      </c>
    </row>
    <row r="921" spans="1:5" x14ac:dyDescent="0.15">
      <c r="A921" s="24">
        <v>143490662</v>
      </c>
      <c r="B921">
        <v>1671</v>
      </c>
      <c r="C921">
        <v>1671</v>
      </c>
      <c r="D921">
        <v>3342</v>
      </c>
      <c r="E921" s="19">
        <f t="shared" si="14"/>
        <v>100</v>
      </c>
    </row>
    <row r="922" spans="1:5" x14ac:dyDescent="0.15">
      <c r="A922" s="24">
        <v>143490682</v>
      </c>
      <c r="B922">
        <v>669</v>
      </c>
      <c r="C922">
        <v>669</v>
      </c>
      <c r="D922">
        <v>1338</v>
      </c>
      <c r="E922" s="19">
        <f t="shared" si="14"/>
        <v>100</v>
      </c>
    </row>
    <row r="923" spans="1:5" x14ac:dyDescent="0.15">
      <c r="A923" s="24">
        <v>143490683</v>
      </c>
      <c r="B923">
        <v>3694</v>
      </c>
      <c r="C923">
        <v>3694</v>
      </c>
      <c r="D923">
        <v>7388</v>
      </c>
      <c r="E923" s="19">
        <f t="shared" si="14"/>
        <v>100</v>
      </c>
    </row>
    <row r="924" spans="1:5" x14ac:dyDescent="0.15">
      <c r="A924" s="24">
        <v>143490693</v>
      </c>
      <c r="B924">
        <v>2088</v>
      </c>
      <c r="C924">
        <v>826</v>
      </c>
      <c r="D924">
        <v>2914</v>
      </c>
      <c r="E924" s="19">
        <f t="shared" si="14"/>
        <v>39.559386973180075</v>
      </c>
    </row>
    <row r="925" spans="1:5" x14ac:dyDescent="0.15">
      <c r="A925" s="24">
        <v>143490694</v>
      </c>
      <c r="B925">
        <v>1254</v>
      </c>
      <c r="C925">
        <v>837</v>
      </c>
      <c r="D925">
        <v>2091</v>
      </c>
      <c r="E925" s="19">
        <f t="shared" si="14"/>
        <v>66.746411483253581</v>
      </c>
    </row>
    <row r="926" spans="1:5" x14ac:dyDescent="0.15">
      <c r="A926" s="24">
        <v>143490711</v>
      </c>
      <c r="B926">
        <v>1045</v>
      </c>
      <c r="C926">
        <v>1045</v>
      </c>
      <c r="D926">
        <v>2090</v>
      </c>
      <c r="E926" s="19">
        <f t="shared" si="14"/>
        <v>100</v>
      </c>
    </row>
    <row r="927" spans="1:5" x14ac:dyDescent="0.15">
      <c r="A927" s="24">
        <v>143490732</v>
      </c>
      <c r="B927">
        <v>975</v>
      </c>
      <c r="C927">
        <v>975</v>
      </c>
      <c r="D927">
        <v>1950</v>
      </c>
      <c r="E927" s="19">
        <f t="shared" si="14"/>
        <v>100</v>
      </c>
    </row>
    <row r="928" spans="1:5" x14ac:dyDescent="0.15">
      <c r="A928" s="24">
        <v>143490736</v>
      </c>
      <c r="B928">
        <v>8470</v>
      </c>
      <c r="C928">
        <v>8470</v>
      </c>
      <c r="D928">
        <v>16940</v>
      </c>
      <c r="E928" s="19">
        <f t="shared" si="14"/>
        <v>100</v>
      </c>
    </row>
    <row r="929" spans="1:5" x14ac:dyDescent="0.15">
      <c r="A929" s="24">
        <v>143490737</v>
      </c>
      <c r="B929">
        <v>12622</v>
      </c>
      <c r="C929">
        <v>12622</v>
      </c>
      <c r="D929">
        <v>25244</v>
      </c>
      <c r="E929" s="19">
        <f t="shared" si="14"/>
        <v>100</v>
      </c>
    </row>
    <row r="930" spans="1:5" x14ac:dyDescent="0.15">
      <c r="A930" s="24">
        <v>143490747</v>
      </c>
      <c r="B930">
        <v>836</v>
      </c>
      <c r="C930">
        <v>836</v>
      </c>
      <c r="D930">
        <v>1672</v>
      </c>
      <c r="E930" s="19">
        <f t="shared" si="14"/>
        <v>100</v>
      </c>
    </row>
    <row r="931" spans="1:5" x14ac:dyDescent="0.15">
      <c r="A931" s="24">
        <v>143490761</v>
      </c>
      <c r="B931">
        <v>418</v>
      </c>
      <c r="C931">
        <v>418</v>
      </c>
      <c r="D931">
        <v>836</v>
      </c>
      <c r="E931" s="19">
        <f t="shared" si="14"/>
        <v>100</v>
      </c>
    </row>
    <row r="932" spans="1:5" x14ac:dyDescent="0.15">
      <c r="A932" s="24">
        <v>143490763</v>
      </c>
      <c r="B932">
        <v>423</v>
      </c>
      <c r="C932">
        <v>423</v>
      </c>
      <c r="D932">
        <v>846</v>
      </c>
      <c r="E932" s="19">
        <f t="shared" si="14"/>
        <v>100</v>
      </c>
    </row>
    <row r="933" spans="1:5" x14ac:dyDescent="0.15">
      <c r="A933" s="24">
        <v>143490765</v>
      </c>
      <c r="B933">
        <v>29441</v>
      </c>
      <c r="C933">
        <v>29441</v>
      </c>
      <c r="D933">
        <v>58882</v>
      </c>
      <c r="E933" s="19">
        <f t="shared" si="14"/>
        <v>100</v>
      </c>
    </row>
    <row r="934" spans="1:5" x14ac:dyDescent="0.15">
      <c r="A934" s="24">
        <v>143490767</v>
      </c>
      <c r="B934">
        <v>1420</v>
      </c>
      <c r="C934">
        <v>1253</v>
      </c>
      <c r="D934">
        <v>2673</v>
      </c>
      <c r="E934" s="19">
        <f t="shared" si="14"/>
        <v>88.239436619718319</v>
      </c>
    </row>
    <row r="935" spans="1:5" x14ac:dyDescent="0.15">
      <c r="A935" s="24">
        <v>143490772</v>
      </c>
      <c r="B935">
        <v>3416</v>
      </c>
      <c r="C935">
        <v>3156</v>
      </c>
      <c r="D935">
        <v>6572</v>
      </c>
      <c r="E935" s="19">
        <f t="shared" si="14"/>
        <v>92.388758782201407</v>
      </c>
    </row>
    <row r="936" spans="1:5" x14ac:dyDescent="0.15">
      <c r="A936" s="24">
        <v>143490786</v>
      </c>
      <c r="B936">
        <v>11137</v>
      </c>
      <c r="C936">
        <v>10580</v>
      </c>
      <c r="D936">
        <v>21717</v>
      </c>
      <c r="E936" s="19">
        <f t="shared" si="14"/>
        <v>94.998653138188033</v>
      </c>
    </row>
    <row r="937" spans="1:5" x14ac:dyDescent="0.15">
      <c r="A937" s="24">
        <v>143490787</v>
      </c>
      <c r="B937">
        <v>7332</v>
      </c>
      <c r="C937">
        <v>7332</v>
      </c>
      <c r="D937">
        <v>14664</v>
      </c>
      <c r="E937" s="19">
        <f t="shared" si="14"/>
        <v>100</v>
      </c>
    </row>
    <row r="938" spans="1:5" x14ac:dyDescent="0.15">
      <c r="A938" s="24">
        <v>143490790</v>
      </c>
      <c r="B938">
        <v>1601</v>
      </c>
      <c r="C938">
        <v>1601</v>
      </c>
      <c r="D938">
        <v>3202</v>
      </c>
      <c r="E938" s="19">
        <f t="shared" si="14"/>
        <v>100</v>
      </c>
    </row>
    <row r="939" spans="1:5" x14ac:dyDescent="0.15">
      <c r="A939" s="24">
        <v>143490803</v>
      </c>
      <c r="B939">
        <v>279</v>
      </c>
      <c r="C939">
        <v>279</v>
      </c>
      <c r="D939">
        <v>558</v>
      </c>
      <c r="E939" s="19">
        <f t="shared" si="14"/>
        <v>100</v>
      </c>
    </row>
    <row r="940" spans="1:5" x14ac:dyDescent="0.15">
      <c r="A940" s="24">
        <v>143490804</v>
      </c>
      <c r="B940">
        <v>1742</v>
      </c>
      <c r="C940">
        <v>1742</v>
      </c>
      <c r="D940">
        <v>3484</v>
      </c>
      <c r="E940" s="19">
        <f t="shared" si="14"/>
        <v>100</v>
      </c>
    </row>
    <row r="941" spans="1:5" x14ac:dyDescent="0.15">
      <c r="A941" s="24">
        <v>143490806</v>
      </c>
      <c r="B941">
        <v>1923</v>
      </c>
      <c r="C941">
        <v>964</v>
      </c>
      <c r="D941">
        <v>2887</v>
      </c>
      <c r="E941" s="19">
        <f t="shared" si="14"/>
        <v>50.130005200208004</v>
      </c>
    </row>
    <row r="942" spans="1:5" x14ac:dyDescent="0.15">
      <c r="A942" s="24">
        <v>143490807</v>
      </c>
      <c r="B942">
        <v>32364</v>
      </c>
      <c r="C942">
        <v>32364</v>
      </c>
      <c r="D942">
        <v>64728</v>
      </c>
      <c r="E942" s="19">
        <f t="shared" si="14"/>
        <v>100</v>
      </c>
    </row>
    <row r="943" spans="1:5" x14ac:dyDescent="0.15">
      <c r="A943" s="24">
        <v>143490813</v>
      </c>
      <c r="B943">
        <v>8967</v>
      </c>
      <c r="C943">
        <v>8967</v>
      </c>
      <c r="D943">
        <v>17934</v>
      </c>
      <c r="E943" s="19">
        <f t="shared" si="14"/>
        <v>100</v>
      </c>
    </row>
    <row r="944" spans="1:5" x14ac:dyDescent="0.15">
      <c r="A944" s="24">
        <v>143490814</v>
      </c>
      <c r="B944">
        <v>335</v>
      </c>
      <c r="C944">
        <v>335</v>
      </c>
      <c r="D944">
        <v>670</v>
      </c>
      <c r="E944" s="19">
        <f t="shared" si="14"/>
        <v>100</v>
      </c>
    </row>
    <row r="945" spans="1:5" x14ac:dyDescent="0.15">
      <c r="A945" s="24">
        <v>143490821</v>
      </c>
      <c r="B945">
        <v>9973</v>
      </c>
      <c r="C945">
        <v>6207</v>
      </c>
      <c r="D945">
        <v>16180</v>
      </c>
      <c r="E945" s="19">
        <f t="shared" si="14"/>
        <v>62.238042715331396</v>
      </c>
    </row>
    <row r="946" spans="1:5" x14ac:dyDescent="0.15">
      <c r="A946" s="24">
        <v>143490829</v>
      </c>
      <c r="B946">
        <v>6264</v>
      </c>
      <c r="C946">
        <v>6264</v>
      </c>
      <c r="D946">
        <v>12528</v>
      </c>
      <c r="E946" s="19">
        <f t="shared" si="14"/>
        <v>100</v>
      </c>
    </row>
    <row r="947" spans="1:5" x14ac:dyDescent="0.15">
      <c r="A947" s="24">
        <v>143490830</v>
      </c>
      <c r="B947">
        <v>10765</v>
      </c>
      <c r="C947">
        <v>10765</v>
      </c>
      <c r="D947">
        <v>21530</v>
      </c>
      <c r="E947" s="19">
        <f t="shared" si="14"/>
        <v>100</v>
      </c>
    </row>
    <row r="948" spans="1:5" x14ac:dyDescent="0.15">
      <c r="A948" s="24">
        <v>143490837</v>
      </c>
      <c r="B948">
        <v>1420</v>
      </c>
      <c r="C948">
        <v>1381</v>
      </c>
      <c r="D948">
        <v>2801</v>
      </c>
      <c r="E948" s="19">
        <f t="shared" si="14"/>
        <v>97.25352112676056</v>
      </c>
    </row>
    <row r="949" spans="1:5" x14ac:dyDescent="0.15">
      <c r="A949" s="24">
        <v>143500850</v>
      </c>
      <c r="B949">
        <v>696</v>
      </c>
      <c r="C949">
        <v>696</v>
      </c>
      <c r="D949">
        <v>1392</v>
      </c>
      <c r="E949" s="19">
        <f t="shared" si="14"/>
        <v>100</v>
      </c>
    </row>
    <row r="950" spans="1:5" x14ac:dyDescent="0.15">
      <c r="A950" s="24">
        <v>143500851</v>
      </c>
      <c r="B950">
        <v>2228</v>
      </c>
      <c r="C950">
        <v>2228</v>
      </c>
      <c r="D950">
        <v>4456</v>
      </c>
      <c r="E950" s="19">
        <f t="shared" si="14"/>
        <v>100</v>
      </c>
    </row>
    <row r="951" spans="1:5" x14ac:dyDescent="0.15">
      <c r="A951" s="24">
        <v>143500860</v>
      </c>
      <c r="B951">
        <v>1950</v>
      </c>
      <c r="C951">
        <v>1950</v>
      </c>
      <c r="D951">
        <v>3900</v>
      </c>
      <c r="E951" s="19">
        <f t="shared" si="14"/>
        <v>100</v>
      </c>
    </row>
    <row r="952" spans="1:5" x14ac:dyDescent="0.15">
      <c r="A952" s="24">
        <v>143500865</v>
      </c>
      <c r="B952">
        <v>1087</v>
      </c>
      <c r="C952">
        <v>837</v>
      </c>
      <c r="D952">
        <v>1924</v>
      </c>
      <c r="E952" s="19">
        <f t="shared" si="14"/>
        <v>77.000919963201468</v>
      </c>
    </row>
    <row r="953" spans="1:5" x14ac:dyDescent="0.15">
      <c r="A953" s="24">
        <v>143500866</v>
      </c>
      <c r="B953">
        <v>14627</v>
      </c>
      <c r="C953">
        <v>14627</v>
      </c>
      <c r="D953">
        <v>29254</v>
      </c>
      <c r="E953" s="19">
        <f t="shared" si="14"/>
        <v>100</v>
      </c>
    </row>
    <row r="954" spans="1:5" x14ac:dyDescent="0.15">
      <c r="A954" s="24">
        <v>143500873</v>
      </c>
      <c r="B954">
        <v>15591</v>
      </c>
      <c r="C954">
        <v>15591</v>
      </c>
      <c r="D954">
        <v>31182</v>
      </c>
      <c r="E954" s="19">
        <f t="shared" si="14"/>
        <v>100</v>
      </c>
    </row>
    <row r="955" spans="1:5" x14ac:dyDescent="0.15">
      <c r="A955" s="24">
        <v>143500874</v>
      </c>
      <c r="B955">
        <v>3091</v>
      </c>
      <c r="C955">
        <v>3091</v>
      </c>
      <c r="D955">
        <v>6182</v>
      </c>
      <c r="E955" s="19">
        <f t="shared" si="14"/>
        <v>100</v>
      </c>
    </row>
    <row r="956" spans="1:5" x14ac:dyDescent="0.15">
      <c r="A956" s="24">
        <v>143500876</v>
      </c>
      <c r="B956">
        <v>2742</v>
      </c>
      <c r="C956">
        <v>2742</v>
      </c>
      <c r="D956">
        <v>5484</v>
      </c>
      <c r="E956" s="19">
        <f t="shared" si="14"/>
        <v>100</v>
      </c>
    </row>
    <row r="957" spans="1:5" x14ac:dyDescent="0.15">
      <c r="A957" s="24">
        <v>143500892</v>
      </c>
      <c r="B957">
        <v>4357</v>
      </c>
      <c r="C957">
        <v>4357</v>
      </c>
      <c r="D957">
        <v>8714</v>
      </c>
      <c r="E957" s="19">
        <f t="shared" si="14"/>
        <v>100</v>
      </c>
    </row>
    <row r="958" spans="1:5" x14ac:dyDescent="0.15">
      <c r="A958" s="24">
        <v>143500931</v>
      </c>
      <c r="B958">
        <v>8725</v>
      </c>
      <c r="C958">
        <v>8725</v>
      </c>
      <c r="D958">
        <v>17450</v>
      </c>
      <c r="E958" s="19">
        <f t="shared" si="14"/>
        <v>100</v>
      </c>
    </row>
    <row r="959" spans="1:5" x14ac:dyDescent="0.15">
      <c r="A959" s="24">
        <v>143500936</v>
      </c>
      <c r="B959">
        <v>140</v>
      </c>
      <c r="C959">
        <v>140</v>
      </c>
      <c r="D959">
        <v>280</v>
      </c>
      <c r="E959" s="19">
        <f t="shared" si="14"/>
        <v>100</v>
      </c>
    </row>
    <row r="960" spans="1:5" x14ac:dyDescent="0.15">
      <c r="A960" s="24">
        <v>143500942</v>
      </c>
      <c r="B960">
        <v>1601</v>
      </c>
      <c r="C960">
        <v>42</v>
      </c>
      <c r="D960">
        <v>1643</v>
      </c>
      <c r="E960" s="19">
        <f t="shared" si="14"/>
        <v>2.623360399750156</v>
      </c>
    </row>
    <row r="961" spans="1:5" x14ac:dyDescent="0.15">
      <c r="A961" s="24">
        <v>143500943</v>
      </c>
      <c r="B961">
        <v>1504</v>
      </c>
      <c r="C961">
        <v>1392</v>
      </c>
      <c r="D961">
        <v>2896</v>
      </c>
      <c r="E961" s="19">
        <f t="shared" si="14"/>
        <v>92.553191489361694</v>
      </c>
    </row>
    <row r="962" spans="1:5" x14ac:dyDescent="0.15">
      <c r="A962" s="24">
        <v>143500947</v>
      </c>
      <c r="B962">
        <v>743</v>
      </c>
      <c r="C962">
        <v>743</v>
      </c>
      <c r="D962">
        <v>1486</v>
      </c>
      <c r="E962" s="19">
        <f t="shared" si="14"/>
        <v>100</v>
      </c>
    </row>
    <row r="963" spans="1:5" x14ac:dyDescent="0.15">
      <c r="A963" s="24">
        <v>143500967</v>
      </c>
      <c r="B963">
        <v>14199</v>
      </c>
      <c r="C963">
        <v>14199</v>
      </c>
      <c r="D963">
        <v>28398</v>
      </c>
      <c r="E963" s="19">
        <f t="shared" si="14"/>
        <v>100</v>
      </c>
    </row>
    <row r="964" spans="1:5" x14ac:dyDescent="0.15">
      <c r="A964" s="24">
        <v>143500969</v>
      </c>
      <c r="B964">
        <v>9467</v>
      </c>
      <c r="C964">
        <v>9467</v>
      </c>
      <c r="D964">
        <v>18934</v>
      </c>
      <c r="E964" s="19">
        <f t="shared" ref="E964:E1027" si="15">IFERROR((C964/B964)*100,"-")</f>
        <v>100</v>
      </c>
    </row>
    <row r="965" spans="1:5" x14ac:dyDescent="0.15">
      <c r="A965" s="24">
        <v>143500973</v>
      </c>
      <c r="B965">
        <v>1120</v>
      </c>
      <c r="C965">
        <v>1120</v>
      </c>
      <c r="D965">
        <v>2240</v>
      </c>
      <c r="E965" s="19">
        <f t="shared" si="15"/>
        <v>100</v>
      </c>
    </row>
    <row r="966" spans="1:5" x14ac:dyDescent="0.15">
      <c r="A966" s="24">
        <v>143500984</v>
      </c>
      <c r="B966">
        <v>2005</v>
      </c>
      <c r="C966">
        <v>502</v>
      </c>
      <c r="D966">
        <v>2507</v>
      </c>
      <c r="E966" s="19">
        <f t="shared" si="15"/>
        <v>25.037406483790527</v>
      </c>
    </row>
    <row r="967" spans="1:5" x14ac:dyDescent="0.15">
      <c r="A967" s="24">
        <v>143500987</v>
      </c>
      <c r="B967">
        <v>45936</v>
      </c>
      <c r="C967">
        <v>45936</v>
      </c>
      <c r="D967">
        <v>91872</v>
      </c>
      <c r="E967" s="19">
        <f t="shared" si="15"/>
        <v>100</v>
      </c>
    </row>
    <row r="968" spans="1:5" x14ac:dyDescent="0.15">
      <c r="A968" s="24">
        <v>143500988</v>
      </c>
      <c r="B968">
        <v>20880</v>
      </c>
      <c r="C968">
        <v>20880</v>
      </c>
      <c r="D968">
        <v>41760</v>
      </c>
      <c r="E968" s="19">
        <f t="shared" si="15"/>
        <v>100</v>
      </c>
    </row>
    <row r="969" spans="1:5" x14ac:dyDescent="0.15">
      <c r="A969" s="24">
        <v>143501007</v>
      </c>
      <c r="B969">
        <v>2275</v>
      </c>
      <c r="C969">
        <v>1969</v>
      </c>
      <c r="D969">
        <v>4244</v>
      </c>
      <c r="E969" s="19">
        <f t="shared" si="15"/>
        <v>86.54945054945054</v>
      </c>
    </row>
    <row r="970" spans="1:5" x14ac:dyDescent="0.15">
      <c r="A970" s="24">
        <v>143501008</v>
      </c>
      <c r="B970">
        <v>1601</v>
      </c>
      <c r="C970">
        <v>1601</v>
      </c>
      <c r="D970">
        <v>3202</v>
      </c>
      <c r="E970" s="19">
        <f t="shared" si="15"/>
        <v>100</v>
      </c>
    </row>
    <row r="971" spans="1:5" x14ac:dyDescent="0.15">
      <c r="A971" s="24">
        <v>143501009</v>
      </c>
      <c r="B971">
        <v>14294</v>
      </c>
      <c r="C971">
        <v>14294</v>
      </c>
      <c r="D971">
        <v>28588</v>
      </c>
      <c r="E971" s="19">
        <f t="shared" si="15"/>
        <v>100</v>
      </c>
    </row>
    <row r="972" spans="1:5" x14ac:dyDescent="0.15">
      <c r="A972" s="24">
        <v>143501014</v>
      </c>
      <c r="B972">
        <v>140</v>
      </c>
      <c r="C972">
        <v>140</v>
      </c>
      <c r="D972">
        <v>280</v>
      </c>
      <c r="E972" s="19">
        <f t="shared" si="15"/>
        <v>100</v>
      </c>
    </row>
    <row r="973" spans="1:5" x14ac:dyDescent="0.15">
      <c r="A973" s="24">
        <v>143501015</v>
      </c>
      <c r="B973">
        <v>696</v>
      </c>
      <c r="C973">
        <v>348</v>
      </c>
      <c r="D973">
        <v>1044</v>
      </c>
      <c r="E973" s="19">
        <f t="shared" si="15"/>
        <v>50</v>
      </c>
    </row>
    <row r="974" spans="1:5" x14ac:dyDescent="0.15">
      <c r="A974" s="24">
        <v>143501016</v>
      </c>
      <c r="B974">
        <v>669</v>
      </c>
      <c r="C974">
        <v>669</v>
      </c>
      <c r="D974">
        <v>1338</v>
      </c>
      <c r="E974" s="19">
        <f t="shared" si="15"/>
        <v>100</v>
      </c>
    </row>
    <row r="975" spans="1:5" x14ac:dyDescent="0.15">
      <c r="A975" s="24">
        <v>143501018</v>
      </c>
      <c r="B975">
        <v>1951</v>
      </c>
      <c r="C975">
        <v>1951</v>
      </c>
      <c r="D975">
        <v>3902</v>
      </c>
      <c r="E975" s="19">
        <f t="shared" si="15"/>
        <v>100</v>
      </c>
    </row>
    <row r="976" spans="1:5" x14ac:dyDescent="0.15">
      <c r="A976" s="24">
        <v>143511044</v>
      </c>
      <c r="B976">
        <v>464</v>
      </c>
      <c r="C976">
        <v>464</v>
      </c>
      <c r="D976">
        <v>928</v>
      </c>
      <c r="E976" s="19">
        <f t="shared" si="15"/>
        <v>100</v>
      </c>
    </row>
    <row r="977" spans="1:5" x14ac:dyDescent="0.15">
      <c r="A977" s="24">
        <v>143511045</v>
      </c>
      <c r="B977">
        <v>9652</v>
      </c>
      <c r="C977">
        <v>9652</v>
      </c>
      <c r="D977">
        <v>19304</v>
      </c>
      <c r="E977" s="19">
        <f t="shared" si="15"/>
        <v>100</v>
      </c>
    </row>
    <row r="978" spans="1:5" x14ac:dyDescent="0.15">
      <c r="A978" s="24">
        <v>143511052</v>
      </c>
      <c r="B978">
        <v>1671</v>
      </c>
      <c r="C978">
        <v>1671</v>
      </c>
      <c r="D978">
        <v>3342</v>
      </c>
      <c r="E978" s="19">
        <f t="shared" si="15"/>
        <v>100</v>
      </c>
    </row>
    <row r="979" spans="1:5" x14ac:dyDescent="0.15">
      <c r="A979" s="24">
        <v>143511064</v>
      </c>
      <c r="B979">
        <v>2757</v>
      </c>
      <c r="C979">
        <v>539</v>
      </c>
      <c r="D979">
        <v>3296</v>
      </c>
      <c r="E979" s="19">
        <f t="shared" si="15"/>
        <v>19.550235763511061</v>
      </c>
    </row>
    <row r="980" spans="1:5" x14ac:dyDescent="0.15">
      <c r="A980" s="24">
        <v>143511068</v>
      </c>
      <c r="B980">
        <v>3157</v>
      </c>
      <c r="C980">
        <v>3157</v>
      </c>
      <c r="D980">
        <v>6314</v>
      </c>
      <c r="E980" s="19">
        <f t="shared" si="15"/>
        <v>100</v>
      </c>
    </row>
    <row r="981" spans="1:5" x14ac:dyDescent="0.15">
      <c r="A981" s="24">
        <v>143511070</v>
      </c>
      <c r="B981">
        <v>669</v>
      </c>
      <c r="C981">
        <v>669</v>
      </c>
      <c r="D981">
        <v>1338</v>
      </c>
      <c r="E981" s="19">
        <f t="shared" si="15"/>
        <v>100</v>
      </c>
    </row>
    <row r="982" spans="1:5" x14ac:dyDescent="0.15">
      <c r="A982" s="24">
        <v>143511082</v>
      </c>
      <c r="B982">
        <v>11100</v>
      </c>
      <c r="C982">
        <v>11100</v>
      </c>
      <c r="D982">
        <v>22200</v>
      </c>
      <c r="E982" s="19">
        <f t="shared" si="15"/>
        <v>100</v>
      </c>
    </row>
    <row r="983" spans="1:5" x14ac:dyDescent="0.15">
      <c r="A983" s="24">
        <v>143511083</v>
      </c>
      <c r="B983">
        <v>9652</v>
      </c>
      <c r="C983">
        <v>9652</v>
      </c>
      <c r="D983">
        <v>19304</v>
      </c>
      <c r="E983" s="19">
        <f t="shared" si="15"/>
        <v>100</v>
      </c>
    </row>
    <row r="984" spans="1:5" x14ac:dyDescent="0.15">
      <c r="A984" s="24">
        <v>143511097</v>
      </c>
      <c r="B984">
        <v>7457</v>
      </c>
      <c r="C984">
        <v>7341</v>
      </c>
      <c r="D984">
        <v>14798</v>
      </c>
      <c r="E984" s="19">
        <f t="shared" si="15"/>
        <v>98.444414643958694</v>
      </c>
    </row>
    <row r="985" spans="1:5" x14ac:dyDescent="0.15">
      <c r="A985" s="24">
        <v>143511101</v>
      </c>
      <c r="B985">
        <v>1847</v>
      </c>
      <c r="C985">
        <v>1847</v>
      </c>
      <c r="D985">
        <v>3694</v>
      </c>
      <c r="E985" s="19">
        <f t="shared" si="15"/>
        <v>100</v>
      </c>
    </row>
    <row r="986" spans="1:5" x14ac:dyDescent="0.15">
      <c r="A986" s="24">
        <v>143511102</v>
      </c>
      <c r="B986">
        <v>1560</v>
      </c>
      <c r="C986">
        <v>1485</v>
      </c>
      <c r="D986">
        <v>3045</v>
      </c>
      <c r="E986" s="19">
        <f t="shared" si="15"/>
        <v>95.192307692307693</v>
      </c>
    </row>
    <row r="987" spans="1:5" x14ac:dyDescent="0.15">
      <c r="A987" s="24">
        <v>143511120</v>
      </c>
      <c r="B987">
        <v>7726</v>
      </c>
      <c r="C987">
        <v>7726</v>
      </c>
      <c r="D987">
        <v>15452</v>
      </c>
      <c r="E987" s="19">
        <f t="shared" si="15"/>
        <v>100</v>
      </c>
    </row>
    <row r="988" spans="1:5" x14ac:dyDescent="0.15">
      <c r="A988" s="24">
        <v>143511121</v>
      </c>
      <c r="B988">
        <v>6683</v>
      </c>
      <c r="C988">
        <v>6683</v>
      </c>
      <c r="D988">
        <v>13366</v>
      </c>
      <c r="E988" s="19">
        <f t="shared" si="15"/>
        <v>100</v>
      </c>
    </row>
    <row r="989" spans="1:5" x14ac:dyDescent="0.15">
      <c r="A989" s="24">
        <v>143511127</v>
      </c>
      <c r="B989">
        <v>1601</v>
      </c>
      <c r="C989">
        <v>1601</v>
      </c>
      <c r="D989">
        <v>3202</v>
      </c>
      <c r="E989" s="19">
        <f t="shared" si="15"/>
        <v>100</v>
      </c>
    </row>
    <row r="990" spans="1:5" x14ac:dyDescent="0.15">
      <c r="A990" s="24">
        <v>143511129</v>
      </c>
      <c r="B990">
        <v>743</v>
      </c>
      <c r="C990">
        <v>743</v>
      </c>
      <c r="D990">
        <v>1486</v>
      </c>
      <c r="E990" s="19">
        <f t="shared" si="15"/>
        <v>100</v>
      </c>
    </row>
    <row r="991" spans="1:5" x14ac:dyDescent="0.15">
      <c r="A991" s="24">
        <v>143511148</v>
      </c>
      <c r="B991">
        <v>8584</v>
      </c>
      <c r="C991">
        <v>8584</v>
      </c>
      <c r="D991">
        <v>17168</v>
      </c>
      <c r="E991" s="19">
        <f t="shared" si="15"/>
        <v>100</v>
      </c>
    </row>
    <row r="992" spans="1:5" x14ac:dyDescent="0.15">
      <c r="A992" s="24">
        <v>143511149</v>
      </c>
      <c r="B992">
        <v>4269</v>
      </c>
      <c r="C992">
        <v>4269</v>
      </c>
      <c r="D992">
        <v>8538</v>
      </c>
      <c r="E992" s="19">
        <f t="shared" si="15"/>
        <v>100</v>
      </c>
    </row>
    <row r="993" spans="1:5" x14ac:dyDescent="0.15">
      <c r="A993" s="24">
        <v>143511152</v>
      </c>
      <c r="B993">
        <v>836</v>
      </c>
      <c r="C993">
        <v>836</v>
      </c>
      <c r="D993">
        <v>1672</v>
      </c>
      <c r="E993" s="19">
        <f t="shared" si="15"/>
        <v>100</v>
      </c>
    </row>
    <row r="994" spans="1:5" x14ac:dyDescent="0.15">
      <c r="A994" s="24">
        <v>143511168</v>
      </c>
      <c r="B994">
        <v>4058</v>
      </c>
      <c r="C994">
        <v>4058</v>
      </c>
      <c r="D994">
        <v>8116</v>
      </c>
      <c r="E994" s="19">
        <f t="shared" si="15"/>
        <v>100</v>
      </c>
    </row>
    <row r="995" spans="1:5" x14ac:dyDescent="0.15">
      <c r="A995" s="24">
        <v>143511173</v>
      </c>
      <c r="B995">
        <v>45936</v>
      </c>
      <c r="C995">
        <v>45936</v>
      </c>
      <c r="D995">
        <v>91872</v>
      </c>
      <c r="E995" s="19">
        <f t="shared" si="15"/>
        <v>100</v>
      </c>
    </row>
    <row r="996" spans="1:5" x14ac:dyDescent="0.15">
      <c r="A996" s="24">
        <v>143511174</v>
      </c>
      <c r="B996">
        <v>45936</v>
      </c>
      <c r="C996">
        <v>45936</v>
      </c>
      <c r="D996">
        <v>91872</v>
      </c>
      <c r="E996" s="19">
        <f t="shared" si="15"/>
        <v>100</v>
      </c>
    </row>
    <row r="997" spans="1:5" x14ac:dyDescent="0.15">
      <c r="A997" s="24">
        <v>143511175</v>
      </c>
      <c r="B997">
        <v>18375</v>
      </c>
      <c r="C997">
        <v>18375</v>
      </c>
      <c r="D997">
        <v>36750</v>
      </c>
      <c r="E997" s="19">
        <f t="shared" si="15"/>
        <v>100</v>
      </c>
    </row>
    <row r="998" spans="1:5" x14ac:dyDescent="0.15">
      <c r="A998" s="24">
        <v>143511188</v>
      </c>
      <c r="B998">
        <v>696</v>
      </c>
      <c r="C998">
        <v>696</v>
      </c>
      <c r="D998">
        <v>1392</v>
      </c>
      <c r="E998" s="19">
        <f t="shared" si="15"/>
        <v>100</v>
      </c>
    </row>
    <row r="999" spans="1:5" x14ac:dyDescent="0.15">
      <c r="A999" s="24">
        <v>143511189</v>
      </c>
      <c r="B999">
        <v>7426</v>
      </c>
      <c r="C999">
        <v>7426</v>
      </c>
      <c r="D999">
        <v>14852</v>
      </c>
      <c r="E999" s="19">
        <f t="shared" si="15"/>
        <v>100</v>
      </c>
    </row>
    <row r="1000" spans="1:5" x14ac:dyDescent="0.15">
      <c r="A1000" s="24">
        <v>143511194</v>
      </c>
      <c r="B1000">
        <v>280</v>
      </c>
      <c r="C1000">
        <v>280</v>
      </c>
      <c r="D1000">
        <v>560</v>
      </c>
      <c r="E1000" s="19">
        <f t="shared" si="15"/>
        <v>100</v>
      </c>
    </row>
    <row r="1001" spans="1:5" x14ac:dyDescent="0.15">
      <c r="A1001" s="24">
        <v>143511201</v>
      </c>
      <c r="B1001">
        <v>13958</v>
      </c>
      <c r="C1001">
        <v>13958</v>
      </c>
      <c r="D1001">
        <v>27916</v>
      </c>
      <c r="E1001" s="19">
        <f t="shared" si="15"/>
        <v>100</v>
      </c>
    </row>
    <row r="1002" spans="1:5" x14ac:dyDescent="0.15">
      <c r="A1002" s="24">
        <v>143511209</v>
      </c>
      <c r="B1002">
        <v>2088</v>
      </c>
      <c r="C1002">
        <v>713</v>
      </c>
      <c r="D1002">
        <v>2801</v>
      </c>
      <c r="E1002" s="19">
        <f t="shared" si="15"/>
        <v>34.14750957854406</v>
      </c>
    </row>
    <row r="1003" spans="1:5" x14ac:dyDescent="0.15">
      <c r="A1003" s="24">
        <v>143521222</v>
      </c>
      <c r="B1003">
        <v>10697</v>
      </c>
      <c r="C1003">
        <v>10697</v>
      </c>
      <c r="D1003">
        <v>21394</v>
      </c>
      <c r="E1003" s="19">
        <f t="shared" si="15"/>
        <v>100</v>
      </c>
    </row>
    <row r="1004" spans="1:5" x14ac:dyDescent="0.15">
      <c r="A1004" s="24">
        <v>143521224</v>
      </c>
      <c r="B1004">
        <v>25243</v>
      </c>
      <c r="C1004">
        <v>25243</v>
      </c>
      <c r="D1004">
        <v>50486</v>
      </c>
      <c r="E1004" s="19">
        <f t="shared" si="15"/>
        <v>100</v>
      </c>
    </row>
    <row r="1005" spans="1:5" x14ac:dyDescent="0.15">
      <c r="A1005" s="24">
        <v>143521231</v>
      </c>
      <c r="B1005">
        <v>1601</v>
      </c>
      <c r="C1005">
        <v>1601</v>
      </c>
      <c r="D1005">
        <v>3202</v>
      </c>
      <c r="E1005" s="19">
        <f t="shared" si="15"/>
        <v>100</v>
      </c>
    </row>
    <row r="1006" spans="1:5" x14ac:dyDescent="0.15">
      <c r="A1006" s="24">
        <v>143521245</v>
      </c>
      <c r="B1006">
        <v>2646</v>
      </c>
      <c r="C1006">
        <v>2646</v>
      </c>
      <c r="D1006">
        <v>5292</v>
      </c>
      <c r="E1006" s="19">
        <f t="shared" si="15"/>
        <v>100</v>
      </c>
    </row>
    <row r="1007" spans="1:5" x14ac:dyDescent="0.15">
      <c r="A1007" s="24">
        <v>143521272</v>
      </c>
      <c r="B1007">
        <v>7192</v>
      </c>
      <c r="C1007">
        <v>6844</v>
      </c>
      <c r="D1007">
        <v>14036</v>
      </c>
      <c r="E1007" s="19">
        <f t="shared" si="15"/>
        <v>95.161290322580655</v>
      </c>
    </row>
    <row r="1008" spans="1:5" x14ac:dyDescent="0.15">
      <c r="A1008" s="24">
        <v>143521274</v>
      </c>
      <c r="B1008">
        <v>11879</v>
      </c>
      <c r="C1008">
        <v>11879</v>
      </c>
      <c r="D1008">
        <v>23758</v>
      </c>
      <c r="E1008" s="19">
        <f t="shared" si="15"/>
        <v>100</v>
      </c>
    </row>
    <row r="1009" spans="1:5" x14ac:dyDescent="0.15">
      <c r="A1009" s="24">
        <v>143521285</v>
      </c>
      <c r="B1009">
        <v>1420</v>
      </c>
      <c r="C1009">
        <v>418</v>
      </c>
      <c r="D1009">
        <v>1838</v>
      </c>
      <c r="E1009" s="19">
        <f t="shared" si="15"/>
        <v>29.43661971830986</v>
      </c>
    </row>
    <row r="1010" spans="1:5" x14ac:dyDescent="0.15">
      <c r="A1010" s="24">
        <v>143521289</v>
      </c>
      <c r="B1010">
        <v>84</v>
      </c>
      <c r="C1010">
        <v>84</v>
      </c>
      <c r="D1010">
        <v>168</v>
      </c>
      <c r="E1010" s="19">
        <f t="shared" si="15"/>
        <v>100</v>
      </c>
    </row>
    <row r="1011" spans="1:5" x14ac:dyDescent="0.15">
      <c r="A1011" s="24">
        <v>143521300</v>
      </c>
      <c r="B1011">
        <v>8185</v>
      </c>
      <c r="C1011">
        <v>8185</v>
      </c>
      <c r="D1011">
        <v>16370</v>
      </c>
      <c r="E1011" s="19">
        <f t="shared" si="15"/>
        <v>100</v>
      </c>
    </row>
    <row r="1012" spans="1:5" x14ac:dyDescent="0.15">
      <c r="A1012" s="24">
        <v>143521302</v>
      </c>
      <c r="B1012">
        <v>3341</v>
      </c>
      <c r="C1012">
        <v>3341</v>
      </c>
      <c r="D1012">
        <v>6682</v>
      </c>
      <c r="E1012" s="19">
        <f t="shared" si="15"/>
        <v>100</v>
      </c>
    </row>
    <row r="1013" spans="1:5" x14ac:dyDescent="0.15">
      <c r="A1013" s="24">
        <v>143521324</v>
      </c>
      <c r="B1013">
        <v>5940</v>
      </c>
      <c r="C1013">
        <v>5940</v>
      </c>
      <c r="D1013">
        <v>11880</v>
      </c>
      <c r="E1013" s="19">
        <f t="shared" si="15"/>
        <v>100</v>
      </c>
    </row>
    <row r="1014" spans="1:5" x14ac:dyDescent="0.15">
      <c r="A1014" s="24">
        <v>143521325</v>
      </c>
      <c r="B1014">
        <v>2414</v>
      </c>
      <c r="C1014">
        <v>2414</v>
      </c>
      <c r="D1014">
        <v>4828</v>
      </c>
      <c r="E1014" s="19">
        <f t="shared" si="15"/>
        <v>100</v>
      </c>
    </row>
    <row r="1015" spans="1:5" x14ac:dyDescent="0.15">
      <c r="A1015" s="24">
        <v>143521342</v>
      </c>
      <c r="B1015">
        <v>698</v>
      </c>
      <c r="C1015">
        <v>698</v>
      </c>
      <c r="D1015">
        <v>1396</v>
      </c>
      <c r="E1015" s="19">
        <f t="shared" si="15"/>
        <v>100</v>
      </c>
    </row>
    <row r="1016" spans="1:5" x14ac:dyDescent="0.15">
      <c r="A1016" s="24">
        <v>143531365</v>
      </c>
      <c r="B1016">
        <v>928</v>
      </c>
      <c r="C1016">
        <v>928</v>
      </c>
      <c r="D1016">
        <v>1856</v>
      </c>
      <c r="E1016" s="19">
        <f t="shared" si="15"/>
        <v>100</v>
      </c>
    </row>
    <row r="1017" spans="1:5" x14ac:dyDescent="0.15">
      <c r="A1017" s="24">
        <v>143531366</v>
      </c>
      <c r="B1017">
        <v>5569</v>
      </c>
      <c r="C1017">
        <v>5495</v>
      </c>
      <c r="D1017">
        <v>11064</v>
      </c>
      <c r="E1017" s="19">
        <f t="shared" si="15"/>
        <v>98.671215658107386</v>
      </c>
    </row>
    <row r="1018" spans="1:5" x14ac:dyDescent="0.15">
      <c r="A1018" s="24">
        <v>143531382</v>
      </c>
      <c r="B1018">
        <v>557</v>
      </c>
      <c r="C1018">
        <v>446</v>
      </c>
      <c r="D1018">
        <v>1003</v>
      </c>
      <c r="E1018" s="19">
        <f t="shared" si="15"/>
        <v>80.071813285457807</v>
      </c>
    </row>
    <row r="1019" spans="1:5" x14ac:dyDescent="0.15">
      <c r="A1019" s="24">
        <v>143531393</v>
      </c>
      <c r="B1019">
        <v>251</v>
      </c>
      <c r="C1019">
        <v>251</v>
      </c>
      <c r="D1019">
        <v>502</v>
      </c>
      <c r="E1019" s="19">
        <f t="shared" si="15"/>
        <v>100</v>
      </c>
    </row>
    <row r="1020" spans="1:5" x14ac:dyDescent="0.15">
      <c r="A1020" s="24">
        <v>143531423</v>
      </c>
      <c r="B1020">
        <v>464</v>
      </c>
      <c r="C1020">
        <v>464</v>
      </c>
      <c r="D1020">
        <v>928</v>
      </c>
      <c r="E1020" s="19">
        <f t="shared" si="15"/>
        <v>100</v>
      </c>
    </row>
    <row r="1021" spans="1:5" x14ac:dyDescent="0.15">
      <c r="A1021" s="24">
        <v>143531425</v>
      </c>
      <c r="B1021">
        <v>13736</v>
      </c>
      <c r="C1021">
        <v>13736</v>
      </c>
      <c r="D1021">
        <v>27472</v>
      </c>
      <c r="E1021" s="19">
        <f t="shared" si="15"/>
        <v>100</v>
      </c>
    </row>
    <row r="1022" spans="1:5" x14ac:dyDescent="0.15">
      <c r="A1022" s="24">
        <v>143531430</v>
      </c>
      <c r="B1022">
        <v>1504</v>
      </c>
      <c r="C1022">
        <v>1253</v>
      </c>
      <c r="D1022">
        <v>2757</v>
      </c>
      <c r="E1022" s="19">
        <f t="shared" si="15"/>
        <v>83.311170212765958</v>
      </c>
    </row>
    <row r="1023" spans="1:5" x14ac:dyDescent="0.15">
      <c r="A1023" s="24">
        <v>143531432</v>
      </c>
      <c r="B1023">
        <v>1392</v>
      </c>
      <c r="C1023">
        <v>464</v>
      </c>
      <c r="D1023">
        <v>1856</v>
      </c>
      <c r="E1023" s="19">
        <f t="shared" si="15"/>
        <v>33.333333333333329</v>
      </c>
    </row>
    <row r="1024" spans="1:5" x14ac:dyDescent="0.15">
      <c r="A1024" s="24">
        <v>143531433</v>
      </c>
      <c r="B1024">
        <v>2320</v>
      </c>
      <c r="C1024">
        <v>1044</v>
      </c>
      <c r="D1024">
        <v>3364</v>
      </c>
      <c r="E1024" s="19">
        <f t="shared" si="15"/>
        <v>45</v>
      </c>
    </row>
    <row r="1025" spans="1:5" x14ac:dyDescent="0.15">
      <c r="A1025" s="24">
        <v>143531435</v>
      </c>
      <c r="B1025">
        <v>325</v>
      </c>
      <c r="C1025">
        <v>325</v>
      </c>
      <c r="D1025">
        <v>650</v>
      </c>
      <c r="E1025" s="19">
        <f t="shared" si="15"/>
        <v>100</v>
      </c>
    </row>
    <row r="1026" spans="1:5" x14ac:dyDescent="0.15">
      <c r="A1026" s="24">
        <v>143531453</v>
      </c>
      <c r="B1026">
        <v>8316</v>
      </c>
      <c r="C1026">
        <v>8316</v>
      </c>
      <c r="D1026">
        <v>16632</v>
      </c>
      <c r="E1026" s="19">
        <f t="shared" si="15"/>
        <v>100</v>
      </c>
    </row>
    <row r="1027" spans="1:5" x14ac:dyDescent="0.15">
      <c r="A1027" s="24">
        <v>143531454</v>
      </c>
      <c r="B1027">
        <v>13179</v>
      </c>
      <c r="C1027">
        <v>13179</v>
      </c>
      <c r="D1027">
        <v>26358</v>
      </c>
      <c r="E1027" s="19">
        <f t="shared" si="15"/>
        <v>100</v>
      </c>
    </row>
    <row r="1028" spans="1:5" x14ac:dyDescent="0.15">
      <c r="A1028" s="24">
        <v>143531458</v>
      </c>
      <c r="B1028">
        <v>1392</v>
      </c>
      <c r="C1028">
        <v>1392</v>
      </c>
      <c r="D1028">
        <v>2784</v>
      </c>
      <c r="E1028" s="19">
        <f t="shared" ref="E1028:E1047" si="16">IFERROR((C1028/B1028)*100,"-")</f>
        <v>100</v>
      </c>
    </row>
    <row r="1029" spans="1:5" x14ac:dyDescent="0.15">
      <c r="A1029" s="24">
        <v>143531460</v>
      </c>
      <c r="B1029">
        <v>1601</v>
      </c>
      <c r="C1029">
        <v>1601</v>
      </c>
      <c r="D1029">
        <v>3202</v>
      </c>
      <c r="E1029" s="19">
        <f t="shared" si="16"/>
        <v>100</v>
      </c>
    </row>
    <row r="1030" spans="1:5" x14ac:dyDescent="0.15">
      <c r="A1030" s="24">
        <v>143541475</v>
      </c>
      <c r="B1030">
        <v>6172</v>
      </c>
      <c r="C1030">
        <v>6172</v>
      </c>
      <c r="D1030">
        <v>12344</v>
      </c>
      <c r="E1030" s="19">
        <f t="shared" si="16"/>
        <v>100</v>
      </c>
    </row>
    <row r="1031" spans="1:5" x14ac:dyDescent="0.15">
      <c r="A1031" s="24">
        <v>143541477</v>
      </c>
      <c r="B1031">
        <v>12621</v>
      </c>
      <c r="C1031">
        <v>12584</v>
      </c>
      <c r="D1031">
        <v>25205</v>
      </c>
      <c r="E1031" s="19">
        <f t="shared" si="16"/>
        <v>99.7068378099992</v>
      </c>
    </row>
    <row r="1032" spans="1:5" x14ac:dyDescent="0.15">
      <c r="A1032" s="24">
        <v>143541486</v>
      </c>
      <c r="B1032">
        <v>2092</v>
      </c>
      <c r="C1032">
        <v>2092</v>
      </c>
      <c r="D1032">
        <v>4184</v>
      </c>
      <c r="E1032" s="19">
        <f t="shared" si="16"/>
        <v>100</v>
      </c>
    </row>
    <row r="1033" spans="1:5" x14ac:dyDescent="0.15">
      <c r="A1033" s="24">
        <v>143541505</v>
      </c>
      <c r="B1033">
        <v>15012</v>
      </c>
      <c r="C1033">
        <v>13759</v>
      </c>
      <c r="D1033">
        <v>28771</v>
      </c>
      <c r="E1033" s="19">
        <f t="shared" si="16"/>
        <v>91.653343991473491</v>
      </c>
    </row>
    <row r="1034" spans="1:5" x14ac:dyDescent="0.15">
      <c r="A1034" s="24">
        <v>143541506</v>
      </c>
      <c r="B1034">
        <v>5569</v>
      </c>
      <c r="C1034">
        <v>5569</v>
      </c>
      <c r="D1034">
        <v>11138</v>
      </c>
      <c r="E1034" s="19">
        <f t="shared" si="16"/>
        <v>100</v>
      </c>
    </row>
    <row r="1035" spans="1:5" x14ac:dyDescent="0.15">
      <c r="A1035" s="24">
        <v>143541532</v>
      </c>
      <c r="B1035">
        <v>2506</v>
      </c>
      <c r="C1035">
        <v>2506</v>
      </c>
      <c r="D1035">
        <v>5012</v>
      </c>
      <c r="E1035" s="19">
        <f t="shared" si="16"/>
        <v>100</v>
      </c>
    </row>
    <row r="1036" spans="1:5" x14ac:dyDescent="0.15">
      <c r="A1036" s="24">
        <v>143541535</v>
      </c>
      <c r="B1036">
        <v>4641</v>
      </c>
      <c r="C1036">
        <v>4641</v>
      </c>
      <c r="D1036">
        <v>9282</v>
      </c>
      <c r="E1036" s="19">
        <f t="shared" si="16"/>
        <v>100</v>
      </c>
    </row>
    <row r="1037" spans="1:5" x14ac:dyDescent="0.15">
      <c r="A1037" s="24">
        <v>143541537</v>
      </c>
      <c r="B1037">
        <v>4640</v>
      </c>
      <c r="C1037">
        <v>743</v>
      </c>
      <c r="D1037">
        <v>5383</v>
      </c>
      <c r="E1037" s="19">
        <f t="shared" si="16"/>
        <v>16.012931034482758</v>
      </c>
    </row>
    <row r="1038" spans="1:5" x14ac:dyDescent="0.15">
      <c r="A1038" s="24">
        <v>143541542</v>
      </c>
      <c r="B1038">
        <v>279</v>
      </c>
      <c r="C1038">
        <v>279</v>
      </c>
      <c r="D1038">
        <v>558</v>
      </c>
      <c r="E1038" s="19">
        <f t="shared" si="16"/>
        <v>100</v>
      </c>
    </row>
    <row r="1039" spans="1:5" x14ac:dyDescent="0.15">
      <c r="A1039" s="24">
        <v>143541565</v>
      </c>
      <c r="B1039">
        <v>836</v>
      </c>
      <c r="C1039">
        <v>836</v>
      </c>
      <c r="D1039">
        <v>1672</v>
      </c>
      <c r="E1039" s="19">
        <f t="shared" si="16"/>
        <v>100</v>
      </c>
    </row>
    <row r="1040" spans="1:5" x14ac:dyDescent="0.15">
      <c r="A1040" s="24">
        <v>143541566</v>
      </c>
      <c r="B1040">
        <v>1746</v>
      </c>
      <c r="C1040">
        <v>1746</v>
      </c>
      <c r="D1040">
        <v>3492</v>
      </c>
      <c r="E1040" s="19">
        <f t="shared" si="16"/>
        <v>100</v>
      </c>
    </row>
    <row r="1041" spans="1:5" x14ac:dyDescent="0.15">
      <c r="A1041" s="24">
        <v>143541573</v>
      </c>
      <c r="B1041">
        <v>5110</v>
      </c>
      <c r="C1041">
        <v>5110</v>
      </c>
      <c r="D1041">
        <v>10220</v>
      </c>
      <c r="E1041" s="19">
        <f t="shared" si="16"/>
        <v>100</v>
      </c>
    </row>
    <row r="1042" spans="1:5" x14ac:dyDescent="0.15">
      <c r="A1042" s="24">
        <v>143541581</v>
      </c>
      <c r="B1042">
        <v>1276</v>
      </c>
      <c r="C1042">
        <v>1253</v>
      </c>
      <c r="D1042">
        <v>2529</v>
      </c>
      <c r="E1042" s="19">
        <f t="shared" si="16"/>
        <v>98.1974921630094</v>
      </c>
    </row>
    <row r="1043" spans="1:5" x14ac:dyDescent="0.15">
      <c r="A1043" s="24">
        <v>143541594</v>
      </c>
      <c r="B1043">
        <v>335</v>
      </c>
      <c r="C1043">
        <v>335</v>
      </c>
      <c r="D1043">
        <v>670</v>
      </c>
      <c r="E1043" s="19">
        <f t="shared" si="16"/>
        <v>100</v>
      </c>
    </row>
    <row r="1044" spans="1:5" x14ac:dyDescent="0.15">
      <c r="A1044" s="24">
        <v>143541595</v>
      </c>
      <c r="B1044">
        <v>4640</v>
      </c>
      <c r="C1044">
        <v>4640</v>
      </c>
      <c r="D1044">
        <v>9280</v>
      </c>
      <c r="E1044" s="19">
        <f t="shared" si="16"/>
        <v>100</v>
      </c>
    </row>
    <row r="1045" spans="1:5" x14ac:dyDescent="0.15">
      <c r="A1045" s="24">
        <v>143541596</v>
      </c>
      <c r="B1045">
        <v>9467</v>
      </c>
      <c r="C1045">
        <v>9467</v>
      </c>
      <c r="D1045">
        <v>18934</v>
      </c>
      <c r="E1045" s="19">
        <f t="shared" si="16"/>
        <v>100</v>
      </c>
    </row>
    <row r="1046" spans="1:5" x14ac:dyDescent="0.15">
      <c r="A1046" s="24">
        <v>143541616</v>
      </c>
      <c r="B1046">
        <v>919</v>
      </c>
      <c r="C1046">
        <v>919</v>
      </c>
      <c r="D1046">
        <v>1838</v>
      </c>
      <c r="E1046" s="19">
        <f t="shared" si="16"/>
        <v>100</v>
      </c>
    </row>
    <row r="1047" spans="1:5" x14ac:dyDescent="0.15">
      <c r="A1047" s="24" t="s">
        <v>168</v>
      </c>
      <c r="B1047">
        <v>6731882</v>
      </c>
      <c r="C1047">
        <v>6097357</v>
      </c>
      <c r="D1047">
        <v>12829239</v>
      </c>
      <c r="E1047" s="19">
        <f t="shared" si="16"/>
        <v>90.574329734240735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Catégorie des articles</vt:lpstr>
      <vt:lpstr>Commandes (CDE)</vt:lpstr>
      <vt:lpstr>Réception</vt:lpstr>
      <vt:lpstr>Expéditions</vt:lpstr>
      <vt:lpstr>Concat_Expédition_Réception</vt:lpstr>
      <vt:lpstr>Concat_Commande_Réception</vt:lpstr>
      <vt:lpstr>Stock_En_UVC</vt:lpstr>
      <vt:lpstr>Prix_Moyen_Toutes_Références</vt:lpstr>
      <vt:lpstr>Nombre_De_Produits_Stockés</vt:lpstr>
      <vt:lpstr>Réception_Expédition</vt:lpstr>
      <vt:lpstr>Nb_Commandes_Réceptionnées</vt:lpstr>
      <vt:lpstr>Taux_De_Service</vt:lpstr>
      <vt:lpstr>Categorie</vt:lpstr>
      <vt:lpstr>Commandes</vt:lpstr>
      <vt:lpstr>Tableauexpedition</vt:lpstr>
      <vt:lpstr>Tableaureception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PHILIPPE Benedy</cp:lastModifiedBy>
  <dcterms:modified xsi:type="dcterms:W3CDTF">2024-05-16T13:38:45Z</dcterms:modified>
</cp:coreProperties>
</file>