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eacademy-fromzerotohero\Excel\"/>
    </mc:Choice>
  </mc:AlternateContent>
  <bookViews>
    <workbookView xWindow="0" yWindow="0" windowWidth="20400" windowHeight="7755"/>
  </bookViews>
  <sheets>
    <sheet name="Plan1" sheetId="1" r:id="rId1"/>
  </sheets>
  <definedNames>
    <definedName name="_xlnm._FilterDatabase" localSheetId="0" hidden="1">Plan1!$A$1:$J$1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P2" i="1"/>
  <c r="O2" i="1"/>
  <c r="M8" i="1"/>
  <c r="M7" i="1"/>
  <c r="M6" i="1"/>
  <c r="M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<sst xmlns="http://schemas.openxmlformats.org/spreadsheetml/2006/main" count="46" uniqueCount="33">
  <si>
    <t>ALUNO</t>
  </si>
  <si>
    <t>MATRÍCULA</t>
  </si>
  <si>
    <t>CURSO</t>
  </si>
  <si>
    <t>P1</t>
  </si>
  <si>
    <t>P2</t>
  </si>
  <si>
    <t xml:space="preserve">P3 </t>
  </si>
  <si>
    <t>STATUS</t>
  </si>
  <si>
    <t>NOTA FINAL</t>
  </si>
  <si>
    <t>Sofia Azevedo Souza</t>
  </si>
  <si>
    <t>Bianca Cardozo Silva</t>
  </si>
  <si>
    <t>Manuela Melo Silva</t>
  </si>
  <si>
    <t>Rafael Ferreira Santos</t>
  </si>
  <si>
    <t>Caio Oliveira Castro</t>
  </si>
  <si>
    <t>Letícia Souza Barbosa</t>
  </si>
  <si>
    <t>Rebeca |Lima Barbosa</t>
  </si>
  <si>
    <t>Douglas Pereira Cardoso</t>
  </si>
  <si>
    <t>Paulo Cunha Ferreira</t>
  </si>
  <si>
    <t>Gustavo Fernandes Rocha</t>
  </si>
  <si>
    <t>João Rodrigues Santos</t>
  </si>
  <si>
    <t>Carla Santos Martins</t>
  </si>
  <si>
    <t>Sofia Gomes Correia</t>
  </si>
  <si>
    <t>Miguel Martins Pereira</t>
  </si>
  <si>
    <t>CELULAR</t>
  </si>
  <si>
    <t>ARQUITETURA</t>
  </si>
  <si>
    <t>NUTRIÇÃO</t>
  </si>
  <si>
    <t>DIREITO</t>
  </si>
  <si>
    <t>ADMINISTRAÇÃO</t>
  </si>
  <si>
    <t>ENFERMAGEM</t>
  </si>
  <si>
    <t>NOTA %</t>
  </si>
  <si>
    <t>APROVADO</t>
  </si>
  <si>
    <t>PROVA FINAL</t>
  </si>
  <si>
    <t>REPROVADO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</si>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</sst>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\(00\)\ 00000\-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49" fontId="1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 applyBorder="1"/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6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ÍNDICE DE APROVAÇÃO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Plan1!$O$1:$Q$1</c:f>
              <c:strCache>
                <c:ptCount val="3"/>
                <c:pt idx="0">
                  <c:v>APROVADO</c:v>
                </c:pt>
                <c:pt idx="1">
                  <c:v>PROVA FINAL</c:v>
                </c:pt>
                <c:pt idx="2">
                  <c:v>REPROVADO</c:v>
                </c:pt>
              </c:strCache>
            </c:strRef>
          </c:cat>
          <c:val>
            <c:numRef>
              <c:f>Plan1!$O$2:$Q$2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2</xdr:row>
      <xdr:rowOff>71437</xdr:rowOff>
    </xdr:from>
    <xdr:to>
      <xdr:col>19</xdr:col>
      <xdr:colOff>457200</xdr:colOff>
      <xdr:row>16</xdr:row>
      <xdr:rowOff>147637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H1" workbookViewId="0">
      <selection activeCell="M14" sqref="M14"/>
    </sheetView>
  </sheetViews>
  <sheetFormatPr defaultRowHeight="15" x14ac:dyDescent="0.25"/>
  <cols>
    <col min="1" max="1" width="15.85546875" bestFit="1" customWidth="1"/>
    <col min="2" max="2" width="33.5703125" customWidth="1"/>
    <col min="3" max="3" width="19.7109375" customWidth="1"/>
    <col min="4" max="4" width="20.140625" style="3" customWidth="1"/>
    <col min="5" max="5" width="11.7109375" customWidth="1"/>
    <col min="6" max="6" width="12.7109375" customWidth="1"/>
    <col min="7" max="7" width="11.85546875" customWidth="1"/>
    <col min="8" max="8" width="16.28515625" bestFit="1" customWidth="1"/>
    <col min="9" max="9" width="15.140625" customWidth="1"/>
    <col min="10" max="10" width="13.42578125" customWidth="1"/>
    <col min="12" max="12" width="11.28515625" bestFit="1" customWidth="1"/>
    <col min="13" max="13" width="24.140625" customWidth="1"/>
    <col min="15" max="15" width="11.28515625" bestFit="1" customWidth="1"/>
    <col min="16" max="16" width="12.85546875" bestFit="1" customWidth="1"/>
    <col min="17" max="17" width="12.140625" bestFit="1" customWidth="1"/>
  </cols>
  <sheetData>
    <row r="1" spans="1:17" x14ac:dyDescent="0.25">
      <c r="A1" s="4" t="s">
        <v>1</v>
      </c>
      <c r="B1" s="4" t="s">
        <v>0</v>
      </c>
      <c r="C1" s="4" t="s">
        <v>22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7</v>
      </c>
      <c r="I1" s="4" t="s">
        <v>28</v>
      </c>
      <c r="J1" s="4" t="s">
        <v>6</v>
      </c>
      <c r="L1" s="4" t="s">
        <v>1</v>
      </c>
      <c r="M1" s="6">
        <v>90306</v>
      </c>
      <c r="O1" t="s">
        <v>29</v>
      </c>
      <c r="P1" t="s">
        <v>30</v>
      </c>
      <c r="Q1" t="s">
        <v>31</v>
      </c>
    </row>
    <row r="2" spans="1:17" x14ac:dyDescent="0.25">
      <c r="A2" s="8">
        <v>61608</v>
      </c>
      <c r="B2" s="1" t="s">
        <v>8</v>
      </c>
      <c r="C2" s="9">
        <v>31954543265</v>
      </c>
      <c r="D2" s="10" t="s">
        <v>26</v>
      </c>
      <c r="E2" s="2">
        <v>12.3</v>
      </c>
      <c r="F2" s="2">
        <v>22.5</v>
      </c>
      <c r="G2" s="2">
        <v>19.2</v>
      </c>
      <c r="H2" s="2">
        <f>AVERAGE(E2:G2)</f>
        <v>18</v>
      </c>
      <c r="I2" s="5">
        <f>H2/30</f>
        <v>0.6</v>
      </c>
      <c r="J2" s="3" t="str">
        <f>IF(I2&gt;=60%,"APROVADO",IF(I2&gt;=40%,"PROVA FINAL","REPROVADO"))</f>
        <v>APROVADO</v>
      </c>
      <c r="L2" s="7"/>
      <c r="O2">
        <f>COUNTIF(J2:J15, "APROVADO")</f>
        <v>6</v>
      </c>
      <c r="P2">
        <f>COUNTIF(J2:J15, "PROVA FINAL")</f>
        <v>5</v>
      </c>
      <c r="Q2">
        <f>COUNTIF(J2:J15, "REPROVADO")</f>
        <v>3</v>
      </c>
    </row>
    <row r="3" spans="1:17" x14ac:dyDescent="0.25">
      <c r="A3" s="8">
        <v>27793</v>
      </c>
      <c r="B3" s="1" t="s">
        <v>9</v>
      </c>
      <c r="C3" s="9">
        <v>32967982109</v>
      </c>
      <c r="D3" s="10" t="s">
        <v>23</v>
      </c>
      <c r="E3" s="2">
        <v>18.3</v>
      </c>
      <c r="F3" s="2">
        <v>27.4</v>
      </c>
      <c r="G3" s="2">
        <v>29.3</v>
      </c>
      <c r="H3" s="2">
        <f t="shared" ref="H3:H15" si="0">AVERAGE(E3:G3)</f>
        <v>25</v>
      </c>
      <c r="I3" s="5">
        <f t="shared" ref="I3:I15" si="1">H3/30</f>
        <v>0.83333333333333337</v>
      </c>
      <c r="J3" s="3" t="str">
        <f t="shared" ref="J3:J15" si="2">IF(I3&gt;=60%,"APROVADO",IF(I3&gt;=40%,"PROVA FINAL","REPROVADO"))</f>
        <v>APROVADO</v>
      </c>
    </row>
    <row r="4" spans="1:17" x14ac:dyDescent="0.25">
      <c r="A4" s="8">
        <v>89762</v>
      </c>
      <c r="B4" s="1" t="s">
        <v>10</v>
      </c>
      <c r="C4" s="9">
        <v>32954327688</v>
      </c>
      <c r="D4" s="10" t="s">
        <v>24</v>
      </c>
      <c r="E4" s="2">
        <v>26.5</v>
      </c>
      <c r="F4" s="2">
        <v>0</v>
      </c>
      <c r="G4" s="2">
        <v>8.5</v>
      </c>
      <c r="H4" s="2">
        <f t="shared" si="0"/>
        <v>11.666666666666666</v>
      </c>
      <c r="I4" s="5">
        <f t="shared" si="1"/>
        <v>0.3888888888888889</v>
      </c>
      <c r="J4" s="3" t="str">
        <f t="shared" si="2"/>
        <v>REPROVADO</v>
      </c>
    </row>
    <row r="5" spans="1:17" x14ac:dyDescent="0.25">
      <c r="A5" s="8">
        <v>56967</v>
      </c>
      <c r="B5" s="1" t="s">
        <v>11</v>
      </c>
      <c r="C5" s="9">
        <v>32945329756</v>
      </c>
      <c r="D5" s="10" t="s">
        <v>25</v>
      </c>
      <c r="E5" s="2">
        <v>14.5</v>
      </c>
      <c r="F5" s="2">
        <v>17.2</v>
      </c>
      <c r="G5" s="2">
        <v>20.3</v>
      </c>
      <c r="H5" s="2">
        <f t="shared" si="0"/>
        <v>17.333333333333332</v>
      </c>
      <c r="I5" s="5">
        <f t="shared" si="1"/>
        <v>0.57777777777777772</v>
      </c>
      <c r="J5" s="3" t="str">
        <f t="shared" si="2"/>
        <v>PROVA FINAL</v>
      </c>
      <c r="L5" s="4" t="s">
        <v>32</v>
      </c>
      <c r="M5" s="6" t="str">
        <f>VLOOKUP(M1,A2:J15,2,0)</f>
        <v>Caio Oliveira Castro</v>
      </c>
    </row>
    <row r="6" spans="1:17" x14ac:dyDescent="0.25">
      <c r="A6" s="8">
        <v>90306</v>
      </c>
      <c r="B6" s="1" t="s">
        <v>12</v>
      </c>
      <c r="C6" s="9">
        <v>31908764545</v>
      </c>
      <c r="D6" s="10" t="s">
        <v>25</v>
      </c>
      <c r="E6" s="2">
        <v>15.8</v>
      </c>
      <c r="F6" s="2">
        <v>19.3</v>
      </c>
      <c r="G6" s="2">
        <v>26.1</v>
      </c>
      <c r="H6" s="2">
        <f t="shared" si="0"/>
        <v>20.400000000000002</v>
      </c>
      <c r="I6" s="5">
        <f t="shared" si="1"/>
        <v>0.68</v>
      </c>
      <c r="J6" s="3" t="str">
        <f t="shared" si="2"/>
        <v>APROVADO</v>
      </c>
      <c r="L6" s="4" t="s">
        <v>22</v>
      </c>
      <c r="M6" s="9">
        <f>VLOOKUP(M1,A2:J15,3,0)</f>
        <v>31908764545</v>
      </c>
    </row>
    <row r="7" spans="1:17" x14ac:dyDescent="0.25">
      <c r="A7" s="8">
        <v>36439</v>
      </c>
      <c r="B7" s="1" t="s">
        <v>14</v>
      </c>
      <c r="C7" s="9">
        <v>32987673443</v>
      </c>
      <c r="D7" s="10" t="s">
        <v>23</v>
      </c>
      <c r="E7" s="2">
        <v>0</v>
      </c>
      <c r="F7" s="2">
        <v>27.2</v>
      </c>
      <c r="G7" s="2">
        <v>21.3</v>
      </c>
      <c r="H7" s="2">
        <f t="shared" si="0"/>
        <v>16.166666666666668</v>
      </c>
      <c r="I7" s="5">
        <f t="shared" si="1"/>
        <v>0.53888888888888897</v>
      </c>
      <c r="J7" s="3" t="str">
        <f t="shared" si="2"/>
        <v>PROVA FINAL</v>
      </c>
      <c r="L7" s="4" t="s">
        <v>2</v>
      </c>
      <c r="M7" s="6" t="str">
        <f>VLOOKUP(M1,A2:J15,4,0)</f>
        <v>DIREITO</v>
      </c>
    </row>
    <row r="8" spans="1:17" x14ac:dyDescent="0.25">
      <c r="A8" s="8">
        <v>13754</v>
      </c>
      <c r="B8" s="1" t="s">
        <v>13</v>
      </c>
      <c r="C8" s="9">
        <v>32976699009</v>
      </c>
      <c r="D8" s="10" t="s">
        <v>26</v>
      </c>
      <c r="E8" s="2">
        <v>28.3</v>
      </c>
      <c r="F8" s="2">
        <v>9.1</v>
      </c>
      <c r="G8" s="2">
        <v>21.2</v>
      </c>
      <c r="H8" s="2">
        <f t="shared" si="0"/>
        <v>19.533333333333331</v>
      </c>
      <c r="I8" s="5">
        <f t="shared" si="1"/>
        <v>0.65111111111111108</v>
      </c>
      <c r="J8" s="3" t="str">
        <f t="shared" si="2"/>
        <v>APROVADO</v>
      </c>
      <c r="L8" s="4" t="s">
        <v>6</v>
      </c>
      <c r="M8" s="3" t="str">
        <f>VLOOKUP(M1,A2:J15,10,0)</f>
        <v>APROVADO</v>
      </c>
    </row>
    <row r="9" spans="1:17" x14ac:dyDescent="0.25">
      <c r="A9" s="8">
        <v>24990</v>
      </c>
      <c r="B9" s="1" t="s">
        <v>15</v>
      </c>
      <c r="C9" s="9">
        <v>31932436567</v>
      </c>
      <c r="D9" s="10" t="s">
        <v>27</v>
      </c>
      <c r="E9" s="2">
        <v>8.5</v>
      </c>
      <c r="F9" s="2">
        <v>13.6</v>
      </c>
      <c r="G9" s="2">
        <v>25.2</v>
      </c>
      <c r="H9" s="2">
        <f t="shared" si="0"/>
        <v>15.766666666666666</v>
      </c>
      <c r="I9" s="5">
        <f t="shared" si="1"/>
        <v>0.52555555555555555</v>
      </c>
      <c r="J9" s="3" t="str">
        <f t="shared" si="2"/>
        <v>PROVA FINAL</v>
      </c>
    </row>
    <row r="10" spans="1:17" x14ac:dyDescent="0.25">
      <c r="A10" s="8">
        <v>77856</v>
      </c>
      <c r="B10" s="1" t="s">
        <v>16</v>
      </c>
      <c r="C10" s="9">
        <v>32935432789</v>
      </c>
      <c r="D10" s="10" t="s">
        <v>24</v>
      </c>
      <c r="E10" s="2">
        <v>0</v>
      </c>
      <c r="F10" s="2">
        <v>19.100000000000001</v>
      </c>
      <c r="G10" s="2">
        <v>14.6</v>
      </c>
      <c r="H10" s="2">
        <f t="shared" si="0"/>
        <v>11.233333333333334</v>
      </c>
      <c r="I10" s="5">
        <f t="shared" si="1"/>
        <v>0.37444444444444447</v>
      </c>
      <c r="J10" s="3" t="str">
        <f t="shared" si="2"/>
        <v>REPROVADO</v>
      </c>
    </row>
    <row r="11" spans="1:17" x14ac:dyDescent="0.25">
      <c r="A11" s="8">
        <v>79684</v>
      </c>
      <c r="B11" s="1" t="s">
        <v>17</v>
      </c>
      <c r="C11" s="9">
        <v>31923432840</v>
      </c>
      <c r="D11" s="10" t="s">
        <v>27</v>
      </c>
      <c r="E11" s="2">
        <v>11.7</v>
      </c>
      <c r="F11" s="2">
        <v>27.4</v>
      </c>
      <c r="G11" s="2">
        <v>12.4</v>
      </c>
      <c r="H11" s="2">
        <f t="shared" si="0"/>
        <v>17.166666666666664</v>
      </c>
      <c r="I11" s="5">
        <f t="shared" si="1"/>
        <v>0.57222222222222219</v>
      </c>
      <c r="J11" s="3" t="str">
        <f t="shared" si="2"/>
        <v>PROVA FINAL</v>
      </c>
    </row>
    <row r="12" spans="1:17" x14ac:dyDescent="0.25">
      <c r="A12" s="8">
        <v>69861</v>
      </c>
      <c r="B12" s="1" t="s">
        <v>18</v>
      </c>
      <c r="C12" s="9">
        <v>31987655455</v>
      </c>
      <c r="D12" s="10" t="s">
        <v>25</v>
      </c>
      <c r="E12" s="2">
        <v>15.6</v>
      </c>
      <c r="F12" s="2">
        <v>18.100000000000001</v>
      </c>
      <c r="G12" s="2">
        <v>20</v>
      </c>
      <c r="H12" s="2">
        <f t="shared" si="0"/>
        <v>17.900000000000002</v>
      </c>
      <c r="I12" s="5">
        <f t="shared" si="1"/>
        <v>0.59666666666666679</v>
      </c>
      <c r="J12" s="3" t="str">
        <f t="shared" si="2"/>
        <v>PROVA FINAL</v>
      </c>
    </row>
    <row r="13" spans="1:17" x14ac:dyDescent="0.25">
      <c r="A13" s="8">
        <v>46954</v>
      </c>
      <c r="B13" s="1" t="s">
        <v>19</v>
      </c>
      <c r="C13" s="9">
        <v>31908784646</v>
      </c>
      <c r="D13" s="10" t="s">
        <v>26</v>
      </c>
      <c r="E13" s="2">
        <v>11.7</v>
      </c>
      <c r="F13" s="2">
        <v>15.6</v>
      </c>
      <c r="G13" s="2">
        <v>6.3</v>
      </c>
      <c r="H13" s="2">
        <f t="shared" si="0"/>
        <v>11.199999999999998</v>
      </c>
      <c r="I13" s="5">
        <f t="shared" si="1"/>
        <v>0.37333333333333324</v>
      </c>
      <c r="J13" s="3" t="str">
        <f t="shared" si="2"/>
        <v>REPROVADO</v>
      </c>
    </row>
    <row r="14" spans="1:17" x14ac:dyDescent="0.25">
      <c r="A14" s="8">
        <v>75622</v>
      </c>
      <c r="B14" s="1" t="s">
        <v>20</v>
      </c>
      <c r="C14" s="9">
        <v>32987102334</v>
      </c>
      <c r="D14" s="10" t="s">
        <v>27</v>
      </c>
      <c r="E14" s="2">
        <v>28.1</v>
      </c>
      <c r="F14" s="2">
        <v>29.4</v>
      </c>
      <c r="G14" s="2">
        <v>27.2</v>
      </c>
      <c r="H14" s="2">
        <f t="shared" si="0"/>
        <v>28.233333333333334</v>
      </c>
      <c r="I14" s="5">
        <f t="shared" si="1"/>
        <v>0.94111111111111112</v>
      </c>
      <c r="J14" s="3" t="str">
        <f t="shared" si="2"/>
        <v>APROVADO</v>
      </c>
    </row>
    <row r="15" spans="1:17" x14ac:dyDescent="0.25">
      <c r="A15" s="8">
        <v>19564</v>
      </c>
      <c r="B15" s="1" t="s">
        <v>21</v>
      </c>
      <c r="C15" s="9">
        <v>32987203982</v>
      </c>
      <c r="D15" s="10" t="s">
        <v>24</v>
      </c>
      <c r="E15" s="2">
        <v>19.3</v>
      </c>
      <c r="F15" s="2">
        <v>23.5</v>
      </c>
      <c r="G15" s="2">
        <v>21.9</v>
      </c>
      <c r="H15" s="2">
        <f t="shared" si="0"/>
        <v>21.566666666666663</v>
      </c>
      <c r="I15" s="5">
        <f t="shared" si="1"/>
        <v>0.7188888888888888</v>
      </c>
      <c r="J15" s="3" t="str">
        <f t="shared" si="2"/>
        <v>APROVADO</v>
      </c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</sheetData>
  <autoFilter ref="A1:J1"/>
  <conditionalFormatting sqref="J2:J15">
    <cfRule type="containsText" dxfId="5" priority="6" operator="containsText" text="APROVADO">
      <formula>NOT(ISERROR(SEARCH("APROVADO",J2)))</formula>
    </cfRule>
  </conditionalFormatting>
  <conditionalFormatting sqref="J2:J15">
    <cfRule type="containsText" dxfId="4" priority="5" operator="containsText" text="PROVA FINAL">
      <formula>NOT(ISERROR(SEARCH("PROVA FINAL",J2)))</formula>
    </cfRule>
    <cfRule type="containsText" dxfId="3" priority="4" operator="containsText" text="REPROVADO">
      <formula>NOT(ISERROR(SEARCH("REPROVADO",J2)))</formula>
    </cfRule>
  </conditionalFormatting>
  <conditionalFormatting sqref="M8">
    <cfRule type="containsText" dxfId="2" priority="3" operator="containsText" text="APROVADO">
      <formula>NOT(ISERROR(SEARCH("APROVADO",M8)))</formula>
    </cfRule>
  </conditionalFormatting>
  <conditionalFormatting sqref="M8">
    <cfRule type="containsText" dxfId="1" priority="1" operator="containsText" text="REPROVADO">
      <formula>NOT(ISERROR(SEARCH("REPROVADO",M8)))</formula>
    </cfRule>
    <cfRule type="containsText" dxfId="0" priority="2" operator="containsText" text="PROVA FINAL">
      <formula>NOT(ISERROR(SEARCH("PROVA FINAL",M8)))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</dc:creator>
  <cp:lastModifiedBy>Vendas04</cp:lastModifiedBy>
  <dcterms:created xsi:type="dcterms:W3CDTF">2022-11-29T11:36:36Z</dcterms:created>
  <dcterms:modified xsi:type="dcterms:W3CDTF">2022-12-05T12:31:02Z</dcterms:modified>
</cp:coreProperties>
</file>